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685" activeTab="0"/>
  </bookViews>
  <sheets>
    <sheet name="特定環境保全公共下水道" sheetId="1" r:id="rId1"/>
  </sheets>
  <definedNames/>
  <calcPr fullCalcOnLoad="1"/>
</workbook>
</file>

<file path=xl/sharedStrings.xml><?xml version="1.0" encoding="utf-8"?>
<sst xmlns="http://schemas.openxmlformats.org/spreadsheetml/2006/main" count="6089" uniqueCount="1682">
  <si>
    <t xml:space="preserve">高清水町                                                    </t>
  </si>
  <si>
    <t>045250</t>
  </si>
  <si>
    <t xml:space="preserve">一迫町                                                      </t>
  </si>
  <si>
    <t xml:space="preserve">H14.7.1        </t>
  </si>
  <si>
    <t>045268</t>
  </si>
  <si>
    <t xml:space="preserve">瀬峰町                                                      </t>
  </si>
  <si>
    <t>045284</t>
  </si>
  <si>
    <t xml:space="preserve">金成町                                                      </t>
  </si>
  <si>
    <t xml:space="preserve">H14.4.16       </t>
  </si>
  <si>
    <t>045292</t>
  </si>
  <si>
    <t xml:space="preserve">志波姫町                                                    </t>
  </si>
  <si>
    <t>045438</t>
  </si>
  <si>
    <t>045471</t>
  </si>
  <si>
    <t xml:space="preserve">石越町                                                      </t>
  </si>
  <si>
    <t xml:space="preserve">H12.8.1        </t>
  </si>
  <si>
    <t>045675</t>
  </si>
  <si>
    <t xml:space="preserve">北上町                                                      </t>
  </si>
  <si>
    <t xml:space="preserve">H14.5.7        </t>
  </si>
  <si>
    <t>045829</t>
  </si>
  <si>
    <t xml:space="preserve">牡鹿町                                                      </t>
  </si>
  <si>
    <t xml:space="preserve">H14.4.8        </t>
  </si>
  <si>
    <t>046027</t>
  </si>
  <si>
    <t xml:space="preserve">津山町                                                      </t>
  </si>
  <si>
    <t xml:space="preserve">H15.2.3        </t>
  </si>
  <si>
    <t>046035</t>
  </si>
  <si>
    <t xml:space="preserve">本吉町                                                      </t>
  </si>
  <si>
    <t xml:space="preserve">H14.5.1        </t>
  </si>
  <si>
    <t>046051</t>
  </si>
  <si>
    <t xml:space="preserve">歌津町                                                      </t>
  </si>
  <si>
    <t>053244</t>
  </si>
  <si>
    <t xml:space="preserve">阿仁町                                                      </t>
  </si>
  <si>
    <t>053279</t>
  </si>
  <si>
    <t xml:space="preserve">上小阿仁村                                                  </t>
  </si>
  <si>
    <t xml:space="preserve">H13.8.1        </t>
  </si>
  <si>
    <t>053431</t>
  </si>
  <si>
    <t xml:space="preserve">八森町                                                      </t>
  </si>
  <si>
    <t xml:space="preserve">H14.3.14       </t>
  </si>
  <si>
    <t>053465</t>
  </si>
  <si>
    <t xml:space="preserve">藤里町                                                      </t>
  </si>
  <si>
    <t xml:space="preserve">H15.3.1        </t>
  </si>
  <si>
    <t>053821</t>
  </si>
  <si>
    <t xml:space="preserve">雄和町                                                      </t>
  </si>
  <si>
    <t>054461</t>
  </si>
  <si>
    <t xml:space="preserve">山内村                                                      </t>
  </si>
  <si>
    <t>054658</t>
  </si>
  <si>
    <t xml:space="preserve">皆瀬村                                                      </t>
  </si>
  <si>
    <t>062065</t>
  </si>
  <si>
    <t xml:space="preserve">寒河江市                                                    </t>
  </si>
  <si>
    <t xml:space="preserve">H13.5.1        </t>
  </si>
  <si>
    <t>062081</t>
  </si>
  <si>
    <t xml:space="preserve">村山市                                                      </t>
  </si>
  <si>
    <t>063631</t>
  </si>
  <si>
    <t xml:space="preserve">舟形町                                                      </t>
  </si>
  <si>
    <t>063673</t>
  </si>
  <si>
    <t xml:space="preserve">戸沢村                                                      </t>
  </si>
  <si>
    <t>064238</t>
  </si>
  <si>
    <t xml:space="preserve">大門町                                                      </t>
  </si>
  <si>
    <t xml:space="preserve">平村                                                        </t>
  </si>
  <si>
    <t xml:space="preserve">H9.7.1         </t>
  </si>
  <si>
    <t xml:space="preserve">上平村                                                      </t>
  </si>
  <si>
    <t xml:space="preserve">井口村                                                      </t>
  </si>
  <si>
    <t xml:space="preserve">H6.3.29        </t>
  </si>
  <si>
    <t xml:space="preserve">福岡町                                                      </t>
  </si>
  <si>
    <t xml:space="preserve">鳥越村                                                      </t>
  </si>
  <si>
    <t xml:space="preserve">尾口村                                                      </t>
  </si>
  <si>
    <t xml:space="preserve">H2.10.1        </t>
  </si>
  <si>
    <t xml:space="preserve">富来町                                                      </t>
  </si>
  <si>
    <t xml:space="preserve">H12.3.27       </t>
  </si>
  <si>
    <t xml:space="preserve">田鶴浜町                                                    </t>
  </si>
  <si>
    <t xml:space="preserve">内浦町                                                      </t>
  </si>
  <si>
    <t xml:space="preserve">福井市                                                      </t>
  </si>
  <si>
    <t xml:space="preserve">H10.4.1        </t>
  </si>
  <si>
    <t xml:space="preserve">南条町                                                      </t>
  </si>
  <si>
    <t xml:space="preserve">清水町                                                      </t>
  </si>
  <si>
    <t xml:space="preserve">三方町                                                      </t>
  </si>
  <si>
    <t xml:space="preserve">上中町                                                      </t>
  </si>
  <si>
    <t xml:space="preserve">甲府市                                                      </t>
  </si>
  <si>
    <t xml:space="preserve">H9.5.12        </t>
  </si>
  <si>
    <t xml:space="preserve">中道町                                                      </t>
  </si>
  <si>
    <t xml:space="preserve">H5.7.1         </t>
  </si>
  <si>
    <t xml:space="preserve">立科町                                                      </t>
  </si>
  <si>
    <t xml:space="preserve">長門町                                                      </t>
  </si>
  <si>
    <t xml:space="preserve">H10.3.20       </t>
  </si>
  <si>
    <t xml:space="preserve">阿智村                                                      </t>
  </si>
  <si>
    <t xml:space="preserve">喬木村                                                      </t>
  </si>
  <si>
    <t xml:space="preserve">H8.10.1        </t>
  </si>
  <si>
    <t xml:space="preserve">豊丘村                                                      </t>
  </si>
  <si>
    <t xml:space="preserve">南信濃村                                                    </t>
  </si>
  <si>
    <t xml:space="preserve">南木曾町                                                    </t>
  </si>
  <si>
    <t xml:space="preserve">坂下町                                                      </t>
  </si>
  <si>
    <t xml:space="preserve">H12.3.30       </t>
  </si>
  <si>
    <t xml:space="preserve">蛭川村                                                      </t>
  </si>
  <si>
    <t xml:space="preserve">岩村町                                                      </t>
  </si>
  <si>
    <t xml:space="preserve">H6.12.15       </t>
  </si>
  <si>
    <t xml:space="preserve">袋井市                                                      </t>
  </si>
  <si>
    <t xml:space="preserve">韮山町                                                      </t>
  </si>
  <si>
    <t xml:space="preserve">中伊豆町                                                    </t>
  </si>
  <si>
    <t xml:space="preserve">田原市                                                      </t>
  </si>
  <si>
    <t xml:space="preserve">伊勢市                                                      </t>
  </si>
  <si>
    <t xml:space="preserve">一志町                                                      </t>
  </si>
  <si>
    <t xml:space="preserve">H8.3.30        </t>
  </si>
  <si>
    <t xml:space="preserve">白山町                                                      </t>
  </si>
  <si>
    <t xml:space="preserve">三雲町                                                      </t>
  </si>
  <si>
    <t xml:space="preserve">二見町                                                      </t>
  </si>
  <si>
    <t xml:space="preserve">H5.10.1        </t>
  </si>
  <si>
    <t xml:space="preserve">南勢町                                                      </t>
  </si>
  <si>
    <t xml:space="preserve">H5.6.1         </t>
  </si>
  <si>
    <t xml:space="preserve">伊賀町                                                      </t>
  </si>
  <si>
    <t xml:space="preserve">磯部町                                                      </t>
  </si>
  <si>
    <t xml:space="preserve">長浜市                                                      </t>
  </si>
  <si>
    <t xml:space="preserve">甲南町                                                      </t>
  </si>
  <si>
    <t xml:space="preserve">H10.2.27       </t>
  </si>
  <si>
    <t xml:space="preserve">大野町                                                      </t>
  </si>
  <si>
    <t xml:space="preserve">三光村                                                      </t>
  </si>
  <si>
    <t xml:space="preserve">H11.4.21       </t>
  </si>
  <si>
    <t xml:space="preserve">鹿児島県        </t>
  </si>
  <si>
    <t xml:space="preserve">高尾野町                                                    </t>
  </si>
  <si>
    <t xml:space="preserve">牧園町                                                      </t>
  </si>
  <si>
    <t xml:space="preserve">石垣市                                                      </t>
  </si>
  <si>
    <t xml:space="preserve">座間味村                                                    </t>
  </si>
  <si>
    <t xml:space="preserve">竹富町                                                      </t>
  </si>
  <si>
    <t>012297</t>
  </si>
  <si>
    <t xml:space="preserve">富良野市                                                    </t>
  </si>
  <si>
    <t>Ｂd4</t>
  </si>
  <si>
    <t xml:space="preserve">H14.10.1       </t>
  </si>
  <si>
    <t>013056</t>
  </si>
  <si>
    <t xml:space="preserve">厚田村                                                      </t>
  </si>
  <si>
    <t xml:space="preserve">H15.9.1        </t>
  </si>
  <si>
    <t>013331</t>
  </si>
  <si>
    <t xml:space="preserve">知内町                                                      </t>
  </si>
  <si>
    <t>013366</t>
  </si>
  <si>
    <t>013625</t>
  </si>
  <si>
    <t xml:space="preserve">川上村                                                      </t>
  </si>
  <si>
    <t xml:space="preserve">三次市                                                      </t>
  </si>
  <si>
    <t xml:space="preserve">H6.4.20        </t>
  </si>
  <si>
    <t xml:space="preserve">大朝町                                                      </t>
  </si>
  <si>
    <t xml:space="preserve">御調町                                                      </t>
  </si>
  <si>
    <t xml:space="preserve">山口県　        </t>
  </si>
  <si>
    <t xml:space="preserve">周南市                                                      </t>
  </si>
  <si>
    <t xml:space="preserve">弓削町                                                      </t>
  </si>
  <si>
    <t xml:space="preserve">高知県　        </t>
  </si>
  <si>
    <t xml:space="preserve">夜須町                                                      </t>
  </si>
  <si>
    <t xml:space="preserve">越知町                                                      </t>
  </si>
  <si>
    <t xml:space="preserve">朝倉町                                                      </t>
  </si>
  <si>
    <t xml:space="preserve">志摩町                                                      </t>
  </si>
  <si>
    <t xml:space="preserve">H8.3.4         </t>
  </si>
  <si>
    <t xml:space="preserve">長崎市                                                      </t>
  </si>
  <si>
    <t xml:space="preserve">高島町                                                      </t>
  </si>
  <si>
    <t xml:space="preserve">上天草市                                                    </t>
  </si>
  <si>
    <t xml:space="preserve">大分県　        </t>
  </si>
  <si>
    <t xml:space="preserve">鶴見町                                                      </t>
  </si>
  <si>
    <t xml:space="preserve">延岡市                                                      </t>
  </si>
  <si>
    <t xml:space="preserve">北浦町                                                      </t>
  </si>
  <si>
    <t xml:space="preserve">名護市                                                      </t>
  </si>
  <si>
    <t xml:space="preserve">渡嘉敷村                                                    </t>
  </si>
  <si>
    <t xml:space="preserve">H5.12.1        </t>
  </si>
  <si>
    <t>073644</t>
  </si>
  <si>
    <t xml:space="preserve">檜枝岐村                                                    </t>
  </si>
  <si>
    <t>Ｂc4</t>
  </si>
  <si>
    <t xml:space="preserve">H13.12.10      </t>
  </si>
  <si>
    <t xml:space="preserve">小出町                                                      </t>
  </si>
  <si>
    <t xml:space="preserve">H13.3.31       </t>
  </si>
  <si>
    <t xml:space="preserve">浦川原村                                                    </t>
  </si>
  <si>
    <t xml:space="preserve">朝日町                                                      </t>
  </si>
  <si>
    <t xml:space="preserve">H14.3.29       </t>
  </si>
  <si>
    <t xml:space="preserve">婦中町                                                      </t>
  </si>
  <si>
    <t xml:space="preserve">H12.11.11      </t>
  </si>
  <si>
    <t xml:space="preserve">金沢市                                                      </t>
  </si>
  <si>
    <t xml:space="preserve">H13.4.1        </t>
  </si>
  <si>
    <t xml:space="preserve">名田庄村                                                    </t>
  </si>
  <si>
    <t xml:space="preserve">H12.7.1        </t>
  </si>
  <si>
    <t xml:space="preserve">大和村                                                      </t>
  </si>
  <si>
    <t xml:space="preserve">H13.4.10       </t>
  </si>
  <si>
    <t xml:space="preserve">上石津町                                                    </t>
  </si>
  <si>
    <t xml:space="preserve">H12.5.8        </t>
  </si>
  <si>
    <t xml:space="preserve">国府町                                                      </t>
  </si>
  <si>
    <t xml:space="preserve">H12.4.14       </t>
  </si>
  <si>
    <t xml:space="preserve">三島市                                                      </t>
  </si>
  <si>
    <t xml:space="preserve">藤枝市                                                      </t>
  </si>
  <si>
    <t xml:space="preserve">湖西市                                                      </t>
  </si>
  <si>
    <t xml:space="preserve">H13.3.7        </t>
  </si>
  <si>
    <t xml:space="preserve">福田町                                                      </t>
  </si>
  <si>
    <t xml:space="preserve">御浜町                                                      </t>
  </si>
  <si>
    <t xml:space="preserve">H12.10.24      </t>
  </si>
  <si>
    <t xml:space="preserve">彦根市                                                      </t>
  </si>
  <si>
    <t xml:space="preserve">家島町                                                      </t>
  </si>
  <si>
    <t xml:space="preserve">用瀬町                                                      </t>
  </si>
  <si>
    <t xml:space="preserve">美保関町                                                    </t>
  </si>
  <si>
    <t xml:space="preserve">H13.1.10       </t>
  </si>
  <si>
    <t xml:space="preserve">生名村                                                      </t>
  </si>
  <si>
    <t xml:space="preserve">H14.6.1        </t>
  </si>
  <si>
    <t xml:space="preserve">外海町                                                      </t>
  </si>
  <si>
    <t xml:space="preserve">水上村                                                      </t>
  </si>
  <si>
    <t xml:space="preserve">天草町                                                      </t>
  </si>
  <si>
    <t xml:space="preserve">河浦町                                                      </t>
  </si>
  <si>
    <t>053686</t>
  </si>
  <si>
    <t xml:space="preserve">大潟村                                                      </t>
  </si>
  <si>
    <t>Ｂd1</t>
  </si>
  <si>
    <t xml:space="preserve">S44.5.10       </t>
  </si>
  <si>
    <t>012114</t>
  </si>
  <si>
    <t xml:space="preserve">網走市                                                      </t>
  </si>
  <si>
    <t>Ｂd2</t>
  </si>
  <si>
    <t>013994</t>
  </si>
  <si>
    <t xml:space="preserve">京極町                                                      </t>
  </si>
  <si>
    <t xml:space="preserve">S61.11.20      </t>
  </si>
  <si>
    <t>014559</t>
  </si>
  <si>
    <t xml:space="preserve">比布町                                                      </t>
  </si>
  <si>
    <t xml:space="preserve">H1.10.1        </t>
  </si>
  <si>
    <t>014648</t>
  </si>
  <si>
    <t xml:space="preserve">和寒町                                                      </t>
  </si>
  <si>
    <t xml:space="preserve">H1.9.1         </t>
  </si>
  <si>
    <t>015440</t>
  </si>
  <si>
    <t xml:space="preserve">津別町                                                      </t>
  </si>
  <si>
    <t>016934</t>
  </si>
  <si>
    <t xml:space="preserve">標津町                                                      </t>
  </si>
  <si>
    <t xml:space="preserve">S61.10.1       </t>
  </si>
  <si>
    <t>064246</t>
  </si>
  <si>
    <t xml:space="preserve">羽黒町                                                      </t>
  </si>
  <si>
    <t xml:space="preserve">S60.6.1        </t>
  </si>
  <si>
    <t>084069</t>
  </si>
  <si>
    <t xml:space="preserve">神栖町                                                      </t>
  </si>
  <si>
    <t>084611</t>
  </si>
  <si>
    <t xml:space="preserve">霞ケ浦町                                                    </t>
  </si>
  <si>
    <t xml:space="preserve">沼田市                                                      </t>
  </si>
  <si>
    <t xml:space="preserve">S62.4.1        </t>
  </si>
  <si>
    <t xml:space="preserve">大柿町                                                      </t>
  </si>
  <si>
    <t xml:space="preserve">筒賀村                                                      </t>
  </si>
  <si>
    <t xml:space="preserve">戸河内町                                                    </t>
  </si>
  <si>
    <t xml:space="preserve">千代田町                                                    </t>
  </si>
  <si>
    <t xml:space="preserve">本郷町                                                      </t>
  </si>
  <si>
    <t xml:space="preserve">安浦町                                                      </t>
  </si>
  <si>
    <t xml:space="preserve">H14.2.1        </t>
  </si>
  <si>
    <t xml:space="preserve">布野村                                                      </t>
  </si>
  <si>
    <t xml:space="preserve">H15.12.10      </t>
  </si>
  <si>
    <t xml:space="preserve">橘町                                                        </t>
  </si>
  <si>
    <t xml:space="preserve">H14.5.15       </t>
  </si>
  <si>
    <t xml:space="preserve">日置町                                                      </t>
  </si>
  <si>
    <t xml:space="preserve">H12.4.10       </t>
  </si>
  <si>
    <t xml:space="preserve">須佐町                                                      </t>
  </si>
  <si>
    <t xml:space="preserve">徳島県　        </t>
  </si>
  <si>
    <t xml:space="preserve">海南町                                                      </t>
  </si>
  <si>
    <t xml:space="preserve">東かがわ市                                                  </t>
  </si>
  <si>
    <t xml:space="preserve">H14.6.3        </t>
  </si>
  <si>
    <t xml:space="preserve">香南町                                                      </t>
  </si>
  <si>
    <t xml:space="preserve">綾上町                                                      </t>
  </si>
  <si>
    <t xml:space="preserve">八幡浜市                                                    </t>
  </si>
  <si>
    <t xml:space="preserve">H15.4.2        </t>
  </si>
  <si>
    <t xml:space="preserve">上浦町                                                      </t>
  </si>
  <si>
    <t xml:space="preserve">H15.3.18       </t>
  </si>
  <si>
    <t xml:space="preserve">東洋町                                                      </t>
  </si>
  <si>
    <t xml:space="preserve">H13.4.25       </t>
  </si>
  <si>
    <t xml:space="preserve">芸西村                                                      </t>
  </si>
  <si>
    <t xml:space="preserve">香我美町                                                    </t>
  </si>
  <si>
    <t xml:space="preserve">香北町                                                      </t>
  </si>
  <si>
    <t xml:space="preserve">大正町                                                      </t>
  </si>
  <si>
    <t xml:space="preserve">津屋崎町                                                    </t>
  </si>
  <si>
    <t xml:space="preserve">浮羽町                                                      </t>
  </si>
  <si>
    <t xml:space="preserve">H15.3.25       </t>
  </si>
  <si>
    <t xml:space="preserve">唐津市                                                      </t>
  </si>
  <si>
    <t xml:space="preserve">久保田町                                                    </t>
  </si>
  <si>
    <t xml:space="preserve">富士町                                                      </t>
  </si>
  <si>
    <t xml:space="preserve">江北町                                                      </t>
  </si>
  <si>
    <t xml:space="preserve">小長井町                                                    </t>
  </si>
  <si>
    <t xml:space="preserve">南関町                                                      </t>
  </si>
  <si>
    <t xml:space="preserve">七城町                                                      </t>
  </si>
  <si>
    <t xml:space="preserve">H15.10.1       </t>
  </si>
  <si>
    <t xml:space="preserve">千丁町                                                      </t>
  </si>
  <si>
    <t xml:space="preserve">H14.1.10       </t>
  </si>
  <si>
    <t xml:space="preserve">竜北町                                                      </t>
  </si>
  <si>
    <t xml:space="preserve">湯前町                                                      </t>
  </si>
  <si>
    <t xml:space="preserve">山香町                                                      </t>
  </si>
  <si>
    <t xml:space="preserve">野津町                                                      </t>
  </si>
  <si>
    <t xml:space="preserve">安心院町                                                    </t>
  </si>
  <si>
    <t xml:space="preserve">北郷町                                                      </t>
  </si>
  <si>
    <t xml:space="preserve">西米良村                                                    </t>
  </si>
  <si>
    <t xml:space="preserve">諸塚村                                                      </t>
  </si>
  <si>
    <t xml:space="preserve">上甑村                                                      </t>
  </si>
  <si>
    <t xml:space="preserve">笠利町                                                      </t>
  </si>
  <si>
    <t xml:space="preserve">H14.3.25       </t>
  </si>
  <si>
    <t>072079</t>
  </si>
  <si>
    <t xml:space="preserve">須賀川市                                                    </t>
  </si>
  <si>
    <t xml:space="preserve">特環計         </t>
  </si>
  <si>
    <t>団体名</t>
  </si>
  <si>
    <r>
      <t>（千ｍ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/ha）</t>
    </r>
  </si>
  <si>
    <r>
      <t>（円/ｍ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</si>
  <si>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 xml:space="preserve">H9.10.11       </t>
  </si>
  <si>
    <t>014389</t>
  </si>
  <si>
    <t xml:space="preserve">沼田町                                                      </t>
  </si>
  <si>
    <t>014567</t>
  </si>
  <si>
    <t xml:space="preserve">愛別町                                                      </t>
  </si>
  <si>
    <t>014583</t>
  </si>
  <si>
    <t xml:space="preserve">東川町                                                      </t>
  </si>
  <si>
    <t>014613</t>
  </si>
  <si>
    <t xml:space="preserve">中富良野町                                                  </t>
  </si>
  <si>
    <t>014621</t>
  </si>
  <si>
    <t xml:space="preserve">南富良野町                                                  </t>
  </si>
  <si>
    <t>014656</t>
  </si>
  <si>
    <t xml:space="preserve">剣淵町                                                      </t>
  </si>
  <si>
    <t xml:space="preserve">H9.4.2         </t>
  </si>
  <si>
    <t>014664</t>
  </si>
  <si>
    <t>014672</t>
  </si>
  <si>
    <t xml:space="preserve">風連町                                                      </t>
  </si>
  <si>
    <t xml:space="preserve">H9.8.1         </t>
  </si>
  <si>
    <t>015130</t>
  </si>
  <si>
    <t xml:space="preserve">中頓別町                                                    </t>
  </si>
  <si>
    <t>015156</t>
  </si>
  <si>
    <t xml:space="preserve">歌登町                                                      </t>
  </si>
  <si>
    <t xml:space="preserve">H3.10.1        </t>
  </si>
  <si>
    <t>015415</t>
  </si>
  <si>
    <t xml:space="preserve">東藻琴村                                                    </t>
  </si>
  <si>
    <t>015431</t>
  </si>
  <si>
    <t xml:space="preserve">美幌町                                                      </t>
  </si>
  <si>
    <t>015482</t>
  </si>
  <si>
    <t xml:space="preserve">端野町                                                      </t>
  </si>
  <si>
    <t>015504</t>
  </si>
  <si>
    <t xml:space="preserve">置戸町                                                      </t>
  </si>
  <si>
    <t>015521</t>
  </si>
  <si>
    <t xml:space="preserve">佐呂間町                                                    </t>
  </si>
  <si>
    <t>015539</t>
  </si>
  <si>
    <t xml:space="preserve">常呂町                                                      </t>
  </si>
  <si>
    <t>015601</t>
  </si>
  <si>
    <t xml:space="preserve">滝上町                                                      </t>
  </si>
  <si>
    <t xml:space="preserve">H12.3.1        </t>
  </si>
  <si>
    <t>015610</t>
  </si>
  <si>
    <t xml:space="preserve">興部町                                                      </t>
  </si>
  <si>
    <t xml:space="preserve">H10.3.25       </t>
  </si>
  <si>
    <t>015628</t>
  </si>
  <si>
    <t xml:space="preserve">西興部村                                                    </t>
  </si>
  <si>
    <t xml:space="preserve">H10.11.1       </t>
  </si>
  <si>
    <t>015717</t>
  </si>
  <si>
    <t xml:space="preserve">豊浦町                                                      </t>
  </si>
  <si>
    <t xml:space="preserve">H4.3.30        </t>
  </si>
  <si>
    <t>015733</t>
  </si>
  <si>
    <t xml:space="preserve">洞爺村                                                      </t>
  </si>
  <si>
    <t xml:space="preserve">H7.3.30        </t>
  </si>
  <si>
    <t>015784</t>
  </si>
  <si>
    <t xml:space="preserve">白老町                                                      </t>
  </si>
  <si>
    <t xml:space="preserve">H8.4.4         </t>
  </si>
  <si>
    <t>016012</t>
  </si>
  <si>
    <t>016047</t>
  </si>
  <si>
    <t xml:space="preserve">新冠町                                                      </t>
  </si>
  <si>
    <t>016063</t>
  </si>
  <si>
    <t xml:space="preserve">三石町                                                      </t>
  </si>
  <si>
    <t>016080</t>
  </si>
  <si>
    <t xml:space="preserve">様似町                                                      </t>
  </si>
  <si>
    <t>016331</t>
  </si>
  <si>
    <t xml:space="preserve">上士幌町                                                    </t>
  </si>
  <si>
    <t>016381</t>
  </si>
  <si>
    <t xml:space="preserve">中札内村                                                    </t>
  </si>
  <si>
    <t>016454</t>
  </si>
  <si>
    <t xml:space="preserve">豊頃町                                                      </t>
  </si>
  <si>
    <t xml:space="preserve">H7.5.8         </t>
  </si>
  <si>
    <t>016489</t>
  </si>
  <si>
    <t xml:space="preserve">陸別町                                                      </t>
  </si>
  <si>
    <t>016632</t>
  </si>
  <si>
    <t xml:space="preserve">浜中町                                                      </t>
  </si>
  <si>
    <t>023663</t>
  </si>
  <si>
    <t xml:space="preserve">常盤村                                                      </t>
  </si>
  <si>
    <t>024503</t>
  </si>
  <si>
    <t xml:space="preserve">新郷村                                                      </t>
  </si>
  <si>
    <t>032042</t>
  </si>
  <si>
    <t xml:space="preserve">岩手県　        </t>
  </si>
  <si>
    <t xml:space="preserve">水沢市                                                      </t>
  </si>
  <si>
    <t>033413</t>
  </si>
  <si>
    <t xml:space="preserve">大迫町                                                      </t>
  </si>
  <si>
    <t>033839</t>
  </si>
  <si>
    <t xml:space="preserve">胆沢町                                                      </t>
  </si>
  <si>
    <t>034011</t>
  </si>
  <si>
    <t xml:space="preserve">花泉町                                                      </t>
  </si>
  <si>
    <t>043028</t>
  </si>
  <si>
    <t xml:space="preserve">七ケ宿町                                                    </t>
  </si>
  <si>
    <t>044229</t>
  </si>
  <si>
    <t xml:space="preserve">中富町                                                      </t>
  </si>
  <si>
    <t xml:space="preserve">明野村                                                      </t>
  </si>
  <si>
    <t xml:space="preserve">飯田市                                                      </t>
  </si>
  <si>
    <t xml:space="preserve">H15.12.16      </t>
  </si>
  <si>
    <t xml:space="preserve">小諸市                                                      </t>
  </si>
  <si>
    <t xml:space="preserve">H15.12.1       </t>
  </si>
  <si>
    <t xml:space="preserve">大町市                                                      </t>
  </si>
  <si>
    <t>-</t>
  </si>
  <si>
    <t xml:space="preserve">千曲市                                                      </t>
  </si>
  <si>
    <t xml:space="preserve">H12.4.2        </t>
  </si>
  <si>
    <t xml:space="preserve">御代田町                                                    </t>
  </si>
  <si>
    <t xml:space="preserve">箕輪町                                                      </t>
  </si>
  <si>
    <t xml:space="preserve">天竜村                                                      </t>
  </si>
  <si>
    <t xml:space="preserve">木曾福島町                                                  </t>
  </si>
  <si>
    <t xml:space="preserve">楢川村                                                      </t>
  </si>
  <si>
    <t xml:space="preserve">木祖村                                                      </t>
  </si>
  <si>
    <t xml:space="preserve">大桑村                                                      </t>
  </si>
  <si>
    <t xml:space="preserve">H15.1.20       </t>
  </si>
  <si>
    <t xml:space="preserve">穂高町                                                      </t>
  </si>
  <si>
    <t xml:space="preserve">H12.10.18      </t>
  </si>
  <si>
    <t xml:space="preserve">小谷村                                                      </t>
  </si>
  <si>
    <t xml:space="preserve">山ノ内町                                                    </t>
  </si>
  <si>
    <t xml:space="preserve">中条村                                                      </t>
  </si>
  <si>
    <t xml:space="preserve">H14.9.1        </t>
  </si>
  <si>
    <t xml:space="preserve">豊田村                                                      </t>
  </si>
  <si>
    <t xml:space="preserve">羽島市                                                      </t>
  </si>
  <si>
    <t xml:space="preserve">恵那市                                                      </t>
  </si>
  <si>
    <t xml:space="preserve">飛騨市                                                      </t>
  </si>
  <si>
    <t xml:space="preserve">本巣市                                                      </t>
  </si>
  <si>
    <t xml:space="preserve">上之保村                                                    </t>
  </si>
  <si>
    <t xml:space="preserve">明智町                                                      </t>
  </si>
  <si>
    <t xml:space="preserve">荘川村                                                      </t>
  </si>
  <si>
    <t xml:space="preserve">宮村                                                        </t>
  </si>
  <si>
    <t xml:space="preserve">久々野町                                                    </t>
  </si>
  <si>
    <t xml:space="preserve">H14.1.1        </t>
  </si>
  <si>
    <t xml:space="preserve">浜北市                                                      </t>
  </si>
  <si>
    <t xml:space="preserve">春野町                                                      </t>
  </si>
  <si>
    <t xml:space="preserve">浅羽町                                                      </t>
  </si>
  <si>
    <t xml:space="preserve">豊岡村                                                      </t>
  </si>
  <si>
    <t xml:space="preserve">H13.3.29       </t>
  </si>
  <si>
    <t xml:space="preserve">新居町                                                      </t>
  </si>
  <si>
    <t xml:space="preserve">豊川市                                                      </t>
  </si>
  <si>
    <t xml:space="preserve">西尾市                                                      </t>
  </si>
  <si>
    <t xml:space="preserve">稲沢市                                                      </t>
  </si>
  <si>
    <t xml:space="preserve">岩倉市                                                      </t>
  </si>
  <si>
    <t xml:space="preserve">平和町                                                      </t>
  </si>
  <si>
    <t xml:space="preserve">一宮町                                                      </t>
  </si>
  <si>
    <t xml:space="preserve">芸濃町                                                      </t>
  </si>
  <si>
    <t xml:space="preserve">H13.1.1        </t>
  </si>
  <si>
    <t xml:space="preserve">島ケ原村                                                    </t>
  </si>
  <si>
    <t xml:space="preserve">H13.10.25      </t>
  </si>
  <si>
    <t xml:space="preserve">大王町                                                      </t>
  </si>
  <si>
    <t xml:space="preserve">阿児町                                                      </t>
  </si>
  <si>
    <t xml:space="preserve">八日市市                                                    </t>
  </si>
  <si>
    <t xml:space="preserve">能登川町                                                    </t>
  </si>
  <si>
    <t xml:space="preserve">伊吹町                                                      </t>
  </si>
  <si>
    <t>都道府県名</t>
  </si>
  <si>
    <t>事業コード</t>
  </si>
  <si>
    <t>類型区分</t>
  </si>
  <si>
    <t>処理区域内人口別区分</t>
  </si>
  <si>
    <t>有収水量密度別区分</t>
  </si>
  <si>
    <t>供用開始後年数別区分</t>
  </si>
  <si>
    <t>処理区域内人口</t>
  </si>
  <si>
    <t>現在処理区域面積</t>
  </si>
  <si>
    <t>年間有収水量</t>
  </si>
  <si>
    <t>有収水量密度</t>
  </si>
  <si>
    <t>供用開始年月日</t>
  </si>
  <si>
    <t>現在水便設置済人口</t>
  </si>
  <si>
    <t>水洗化率</t>
  </si>
  <si>
    <t>年間汚水処理水量</t>
  </si>
  <si>
    <t>有収率</t>
  </si>
  <si>
    <t>使用料収入</t>
  </si>
  <si>
    <t>使用料単価</t>
  </si>
  <si>
    <t>汚水処理費</t>
  </si>
  <si>
    <t>汚水処理費（維持管理費）</t>
  </si>
  <si>
    <t>汚水処理費（資本費）</t>
  </si>
  <si>
    <t>汚水処理原価</t>
  </si>
  <si>
    <t>汚水処理原価（維持管理費）</t>
  </si>
  <si>
    <t>汚水処理原価（資本費）</t>
  </si>
  <si>
    <t>使用料回収率</t>
  </si>
  <si>
    <t>使用料回収率（維持管理費）</t>
  </si>
  <si>
    <t>処理人口１人あたりの維持管理費計（汚水分）</t>
  </si>
  <si>
    <t>処理人口１人あたりの資本費計（汚水分）</t>
  </si>
  <si>
    <t>処理人口１人あたりの管理運営費計（汚水分）</t>
  </si>
  <si>
    <t>一般家庭用使用料</t>
  </si>
  <si>
    <r>
      <t>一般家庭用使用料（2</t>
    </r>
    <r>
      <rPr>
        <sz val="11"/>
        <rFont val="ＭＳ ゴシック"/>
        <family val="3"/>
      </rPr>
      <t>0㎥当たり）</t>
    </r>
  </si>
  <si>
    <t>維持管理費計</t>
  </si>
  <si>
    <t>処理人口１人あたりの維持管理費計</t>
  </si>
  <si>
    <t>資本費計</t>
  </si>
  <si>
    <t>処理人口１人あたりの資本費計</t>
  </si>
  <si>
    <t>管理運営費計</t>
  </si>
  <si>
    <t>処理人口１人あたりの管理運営費計</t>
  </si>
  <si>
    <t>（人）</t>
  </si>
  <si>
    <t>（ha）</t>
  </si>
  <si>
    <t>（％）</t>
  </si>
  <si>
    <t>（千円）</t>
  </si>
  <si>
    <t>（円/人）</t>
  </si>
  <si>
    <t>（円）</t>
  </si>
  <si>
    <t>Ａ</t>
  </si>
  <si>
    <t>Ｂ</t>
  </si>
  <si>
    <t>Ｃ</t>
  </si>
  <si>
    <t>Ｃ/Ｂ/1000</t>
  </si>
  <si>
    <t>Ｄ</t>
  </si>
  <si>
    <t>Ｄ/Ａ</t>
  </si>
  <si>
    <t>Ｅ</t>
  </si>
  <si>
    <t>Ｃ/Ｅ</t>
  </si>
  <si>
    <t>Ｆ</t>
  </si>
  <si>
    <t>1000*Ｆ/Ｃ</t>
  </si>
  <si>
    <t>Ｇ</t>
  </si>
  <si>
    <t>Ｈ</t>
  </si>
  <si>
    <t>Ｉ</t>
  </si>
  <si>
    <t>1000*Ｇ/Ｃ</t>
  </si>
  <si>
    <t>1000*Ｈ/Ｃ</t>
  </si>
  <si>
    <t>1000*Ｉ/Ｃ</t>
  </si>
  <si>
    <t>Ｆ/Ｇ</t>
  </si>
  <si>
    <t>Ｆ/Ｈ</t>
  </si>
  <si>
    <t>1000*Ｈ/Ａ</t>
  </si>
  <si>
    <t>1000*Ｉ/Ａ</t>
  </si>
  <si>
    <t>1000*Ｇ/Ａ</t>
  </si>
  <si>
    <t>Ｊ</t>
  </si>
  <si>
    <t>1000*Ｊ/Ａ</t>
  </si>
  <si>
    <t>Ｋ</t>
  </si>
  <si>
    <t>1000*Ｋ/Ａ</t>
  </si>
  <si>
    <t>Ｌ</t>
  </si>
  <si>
    <t>1000*Ｌ/Ａ</t>
  </si>
  <si>
    <t xml:space="preserve">大阪府　        </t>
  </si>
  <si>
    <t xml:space="preserve">池田市                                                      </t>
  </si>
  <si>
    <t>Ａa1</t>
  </si>
  <si>
    <t xml:space="preserve">A              </t>
  </si>
  <si>
    <t>a</t>
  </si>
  <si>
    <t xml:space="preserve">S54.10.1       </t>
  </si>
  <si>
    <t/>
  </si>
  <si>
    <t xml:space="preserve">団体数          </t>
  </si>
  <si>
    <t xml:space="preserve">兵庫県　        </t>
  </si>
  <si>
    <t xml:space="preserve">神戸市                                                      </t>
  </si>
  <si>
    <t>Ａa3</t>
  </si>
  <si>
    <t xml:space="preserve">H2.4.1         </t>
  </si>
  <si>
    <t xml:space="preserve">静岡県　        </t>
  </si>
  <si>
    <t xml:space="preserve">浜松市                                                      </t>
  </si>
  <si>
    <t>Ａb2</t>
  </si>
  <si>
    <t>b</t>
  </si>
  <si>
    <t xml:space="preserve">S57.9.1        </t>
  </si>
  <si>
    <t>011002</t>
  </si>
  <si>
    <t xml:space="preserve">北海道　        </t>
  </si>
  <si>
    <t xml:space="preserve">札幌市                                                      </t>
  </si>
  <si>
    <t>Ａb3</t>
  </si>
  <si>
    <t xml:space="preserve">H4.11.6        </t>
  </si>
  <si>
    <t xml:space="preserve">竜洋町                                                      </t>
  </si>
  <si>
    <t xml:space="preserve">H2.6.1         </t>
  </si>
  <si>
    <t xml:space="preserve">富山県　        </t>
  </si>
  <si>
    <t xml:space="preserve">富山市                                                      </t>
  </si>
  <si>
    <t>Ａc1</t>
  </si>
  <si>
    <t>c</t>
  </si>
  <si>
    <t xml:space="preserve">S54.4.1        </t>
  </si>
  <si>
    <t xml:space="preserve">沼津市                                                      </t>
  </si>
  <si>
    <t xml:space="preserve">S54.4.11       </t>
  </si>
  <si>
    <t xml:space="preserve">愛知県　        </t>
  </si>
  <si>
    <t xml:space="preserve">豊橋市                                                      </t>
  </si>
  <si>
    <t xml:space="preserve">S52.5.1        </t>
  </si>
  <si>
    <t xml:space="preserve">奈良県　        </t>
  </si>
  <si>
    <t xml:space="preserve">天理市                                                      </t>
  </si>
  <si>
    <t xml:space="preserve">S52.4.1        </t>
  </si>
  <si>
    <t xml:space="preserve">群馬県　        </t>
  </si>
  <si>
    <t xml:space="preserve">高崎市                                                      </t>
  </si>
  <si>
    <t>Ａc2</t>
  </si>
  <si>
    <t xml:space="preserve">S56.7.1        </t>
  </si>
  <si>
    <t xml:space="preserve">玉村町                                                      </t>
  </si>
  <si>
    <t xml:space="preserve">S62.10.1       </t>
  </si>
  <si>
    <t xml:space="preserve">新潟県　        </t>
  </si>
  <si>
    <t xml:space="preserve">松代町                                                      </t>
  </si>
  <si>
    <t xml:space="preserve">妙高村                                                      </t>
  </si>
  <si>
    <t xml:space="preserve">板倉町                                                      </t>
  </si>
  <si>
    <t xml:space="preserve">神林村                                                      </t>
  </si>
  <si>
    <t xml:space="preserve">新湊市                                                      </t>
  </si>
  <si>
    <t xml:space="preserve">H9.12.24       </t>
  </si>
  <si>
    <t xml:space="preserve">氷見市                                                      </t>
  </si>
  <si>
    <t xml:space="preserve">H4.11.1        </t>
  </si>
  <si>
    <t xml:space="preserve">小矢部市                                                    </t>
  </si>
  <si>
    <t xml:space="preserve">大沢野町                                                    </t>
  </si>
  <si>
    <t xml:space="preserve">H11.11.15      </t>
  </si>
  <si>
    <t xml:space="preserve">上市町                                                      </t>
  </si>
  <si>
    <t xml:space="preserve">H4.12.1        </t>
  </si>
  <si>
    <t xml:space="preserve">小杉町                                                      </t>
  </si>
  <si>
    <t xml:space="preserve">城端町                                                      </t>
  </si>
  <si>
    <t xml:space="preserve">庄川町                                                      </t>
  </si>
  <si>
    <t xml:space="preserve">井波町                                                      </t>
  </si>
  <si>
    <t xml:space="preserve">小松市                                                      </t>
  </si>
  <si>
    <t xml:space="preserve">志雄町                                                      </t>
  </si>
  <si>
    <t xml:space="preserve">中島町                                                      </t>
  </si>
  <si>
    <t xml:space="preserve">能登島町                                                    </t>
  </si>
  <si>
    <t xml:space="preserve">鹿西町                                                      </t>
  </si>
  <si>
    <t xml:space="preserve">門前町                                                      </t>
  </si>
  <si>
    <t xml:space="preserve">武生市                                                      </t>
  </si>
  <si>
    <t xml:space="preserve">池田町                                                      </t>
  </si>
  <si>
    <t xml:space="preserve">織田町                                                      </t>
  </si>
  <si>
    <t xml:space="preserve">H8.3.25        </t>
  </si>
  <si>
    <t xml:space="preserve">牧丘町                                                      </t>
  </si>
  <si>
    <t xml:space="preserve">御坂町                                                      </t>
  </si>
  <si>
    <t xml:space="preserve">八代町                                                      </t>
  </si>
  <si>
    <t xml:space="preserve">境川村                                                      </t>
  </si>
  <si>
    <t xml:space="preserve">上九一色村                                                  </t>
  </si>
  <si>
    <t xml:space="preserve">六郷町                                                      </t>
  </si>
  <si>
    <t xml:space="preserve">須玉町                                                      </t>
  </si>
  <si>
    <t xml:space="preserve">H8.2.1         </t>
  </si>
  <si>
    <t xml:space="preserve">大泉村                                                      </t>
  </si>
  <si>
    <t xml:space="preserve">小淵沢町                                                    </t>
  </si>
  <si>
    <t xml:space="preserve">長野市                                                      </t>
  </si>
  <si>
    <t xml:space="preserve">H8.7.1         </t>
  </si>
  <si>
    <t xml:space="preserve">須坂市                                                      </t>
  </si>
  <si>
    <t xml:space="preserve">H10.7.10       </t>
  </si>
  <si>
    <t xml:space="preserve">中野市                                                      </t>
  </si>
  <si>
    <t xml:space="preserve">H6.10.3        </t>
  </si>
  <si>
    <t xml:space="preserve">飯山市                                                      </t>
  </si>
  <si>
    <t xml:space="preserve">H3.10.16       </t>
  </si>
  <si>
    <t xml:space="preserve">南牧村                                                      </t>
  </si>
  <si>
    <t xml:space="preserve">北御牧村                                                    </t>
  </si>
  <si>
    <t xml:space="preserve">H11.3.29       </t>
  </si>
  <si>
    <t xml:space="preserve">青木村                                                      </t>
  </si>
  <si>
    <t xml:space="preserve">H8.3.6         </t>
  </si>
  <si>
    <t xml:space="preserve">高遠町                                                      </t>
  </si>
  <si>
    <t xml:space="preserve">辰野町                                                      </t>
  </si>
  <si>
    <t xml:space="preserve">日義村                                                      </t>
  </si>
  <si>
    <t xml:space="preserve">山口村                                                      </t>
  </si>
  <si>
    <t xml:space="preserve">四賀村                                                      </t>
  </si>
  <si>
    <t xml:space="preserve">麻績村                                                      </t>
  </si>
  <si>
    <t xml:space="preserve">高山村                                                      </t>
  </si>
  <si>
    <t xml:space="preserve">H6.5.1         </t>
  </si>
  <si>
    <t xml:space="preserve">信州新町                                                    </t>
  </si>
  <si>
    <t xml:space="preserve">H11.3.27       </t>
  </si>
  <si>
    <t xml:space="preserve">信濃町                                                      </t>
  </si>
  <si>
    <t xml:space="preserve">H10.10.22      </t>
  </si>
  <si>
    <t xml:space="preserve">戸隠村                                                      </t>
  </si>
  <si>
    <t xml:space="preserve">鬼無里村                                                    </t>
  </si>
  <si>
    <t xml:space="preserve">小川村                                                      </t>
  </si>
  <si>
    <t xml:space="preserve">H7.12.20       </t>
  </si>
  <si>
    <t xml:space="preserve">川西保健衛生施設組合                                        </t>
  </si>
  <si>
    <t xml:space="preserve">平田町                                                      </t>
  </si>
  <si>
    <t xml:space="preserve">洞戸村                                                      </t>
  </si>
  <si>
    <t xml:space="preserve">富加町                                                      </t>
  </si>
  <si>
    <t xml:space="preserve">H11.3.11       </t>
  </si>
  <si>
    <t xml:space="preserve">八百津町                                                    </t>
  </si>
  <si>
    <t xml:space="preserve">静岡市                                                      </t>
  </si>
  <si>
    <t xml:space="preserve">大仁町                                                      </t>
  </si>
  <si>
    <t xml:space="preserve">天城湯ケ島町                                                </t>
  </si>
  <si>
    <t xml:space="preserve">佐久間町                                                    </t>
  </si>
  <si>
    <t xml:space="preserve">引佐町                                                      </t>
  </si>
  <si>
    <t xml:space="preserve">岡崎市                                                      </t>
  </si>
  <si>
    <t xml:space="preserve">大口町                                                      </t>
  </si>
  <si>
    <t xml:space="preserve">東栄町                                                      </t>
  </si>
  <si>
    <t xml:space="preserve">四日市市                                                    </t>
  </si>
  <si>
    <t xml:space="preserve">木曽岬町                                                    </t>
  </si>
  <si>
    <t xml:space="preserve">菰野町                                                      </t>
  </si>
  <si>
    <t xml:space="preserve">志賀町                                                      </t>
  </si>
  <si>
    <t xml:space="preserve">甲西町                                                      </t>
  </si>
  <si>
    <t xml:space="preserve">水口町                                                      </t>
  </si>
  <si>
    <t xml:space="preserve">土山町                                                      </t>
  </si>
  <si>
    <t xml:space="preserve">日野町                                                      </t>
  </si>
  <si>
    <t xml:space="preserve">甲良町                                                      </t>
  </si>
  <si>
    <t xml:space="preserve">びわ町                                                      </t>
  </si>
  <si>
    <t xml:space="preserve">高月町                                                      </t>
  </si>
  <si>
    <t xml:space="preserve">マキノ町                                                    </t>
  </si>
  <si>
    <t xml:space="preserve">今津町                                                      </t>
  </si>
  <si>
    <t xml:space="preserve">朽木村                                                      </t>
  </si>
  <si>
    <t xml:space="preserve">安曇川町                                                    </t>
  </si>
  <si>
    <t xml:space="preserve">新旭町                                                      </t>
  </si>
  <si>
    <t xml:space="preserve">京北町                                                      </t>
  </si>
  <si>
    <t xml:space="preserve">園部町                                                      </t>
  </si>
  <si>
    <t xml:space="preserve">H7.9.28        </t>
  </si>
  <si>
    <t xml:space="preserve">日吉町                                                      </t>
  </si>
  <si>
    <t xml:space="preserve">瑞穂町                                                      </t>
  </si>
  <si>
    <t xml:space="preserve">三和町                                                      </t>
  </si>
  <si>
    <t xml:space="preserve">加悦町                                                      </t>
  </si>
  <si>
    <t xml:space="preserve">久美浜町                                                    </t>
  </si>
  <si>
    <t xml:space="preserve">高槻市                                                      </t>
  </si>
  <si>
    <t xml:space="preserve">千早赤阪村                                                  </t>
  </si>
  <si>
    <t xml:space="preserve">相生市                                                      </t>
  </si>
  <si>
    <t xml:space="preserve">H5.4.15        </t>
  </si>
  <si>
    <t xml:space="preserve">川西市                                                      </t>
  </si>
  <si>
    <t xml:space="preserve">H10.5.15       </t>
  </si>
  <si>
    <t xml:space="preserve">H6.4.1         </t>
  </si>
  <si>
    <t xml:space="preserve">守山市                                                      </t>
  </si>
  <si>
    <t xml:space="preserve">H11.4.1        </t>
  </si>
  <si>
    <t xml:space="preserve">甲賀町                                                      </t>
  </si>
  <si>
    <t xml:space="preserve">蒲生町                                                      </t>
  </si>
  <si>
    <t xml:space="preserve">H6.11.1        </t>
  </si>
  <si>
    <t xml:space="preserve">秦荘町                                                      </t>
  </si>
  <si>
    <t xml:space="preserve">H9.4.1         </t>
  </si>
  <si>
    <t xml:space="preserve">愛知川町                                                    </t>
  </si>
  <si>
    <t xml:space="preserve">豊郷町                                                      </t>
  </si>
  <si>
    <t xml:space="preserve">近江町                                                      </t>
  </si>
  <si>
    <t xml:space="preserve">浅井町                                                      </t>
  </si>
  <si>
    <t xml:space="preserve">木之本町                                                    </t>
  </si>
  <si>
    <t xml:space="preserve">京都府　        </t>
  </si>
  <si>
    <t xml:space="preserve">野田川町                                                    </t>
  </si>
  <si>
    <t xml:space="preserve">三木市                                                      </t>
  </si>
  <si>
    <t xml:space="preserve">小野市                                                      </t>
  </si>
  <si>
    <t xml:space="preserve">三田市                                                      </t>
  </si>
  <si>
    <t xml:space="preserve">H7.3.1         </t>
  </si>
  <si>
    <t xml:space="preserve">加西市                                                      </t>
  </si>
  <si>
    <t xml:space="preserve">篠山市                                                      </t>
  </si>
  <si>
    <t xml:space="preserve">H8.9.1         </t>
  </si>
  <si>
    <t xml:space="preserve">猪名川町                                                    </t>
  </si>
  <si>
    <t xml:space="preserve">社町                                                        </t>
  </si>
  <si>
    <t xml:space="preserve">黒田庄町                                                    </t>
  </si>
  <si>
    <t xml:space="preserve">稲美町                                                      </t>
  </si>
  <si>
    <t xml:space="preserve">御津町                                                      </t>
  </si>
  <si>
    <t xml:space="preserve">一宮町・宍粟                                                </t>
  </si>
  <si>
    <t xml:space="preserve">日高町                                                      </t>
  </si>
  <si>
    <t xml:space="preserve">H3.11.30       </t>
  </si>
  <si>
    <t xml:space="preserve">出石町                                                      </t>
  </si>
  <si>
    <t xml:space="preserve">H10.3.16       </t>
  </si>
  <si>
    <t xml:space="preserve">柏原町                                                      </t>
  </si>
  <si>
    <t xml:space="preserve">H9.7.28        </t>
  </si>
  <si>
    <t xml:space="preserve">氷上町                                                      </t>
  </si>
  <si>
    <t xml:space="preserve">山南町                                                      </t>
  </si>
  <si>
    <t xml:space="preserve">H4.6.1         </t>
  </si>
  <si>
    <t xml:space="preserve">市島町                                                      </t>
  </si>
  <si>
    <t xml:space="preserve">H9.6.1         </t>
  </si>
  <si>
    <t xml:space="preserve">気高町                                                      </t>
  </si>
  <si>
    <t xml:space="preserve">H11.4.15       </t>
  </si>
  <si>
    <t xml:space="preserve">大栄町                                                      </t>
  </si>
  <si>
    <t xml:space="preserve">寄島町                                                      </t>
  </si>
  <si>
    <t xml:space="preserve">H9.3.27        </t>
  </si>
  <si>
    <t xml:space="preserve">作東町                                                      </t>
  </si>
  <si>
    <t xml:space="preserve">H10.3.31       </t>
  </si>
  <si>
    <t xml:space="preserve">福岡県　        </t>
  </si>
  <si>
    <t xml:space="preserve">北九州市                                                    </t>
  </si>
  <si>
    <t xml:space="preserve">H7.7.31        </t>
  </si>
  <si>
    <t xml:space="preserve">吉井町                                                      </t>
  </si>
  <si>
    <t xml:space="preserve">H8.3.27        </t>
  </si>
  <si>
    <t xml:space="preserve">あさぎり町                                                  </t>
  </si>
  <si>
    <t xml:space="preserve">苓北町                                                      </t>
  </si>
  <si>
    <t xml:space="preserve">H12.1.1        </t>
  </si>
  <si>
    <t xml:space="preserve">宮崎県　        </t>
  </si>
  <si>
    <t xml:space="preserve">宮崎市                                                      </t>
  </si>
  <si>
    <t xml:space="preserve">沖縄県　        </t>
  </si>
  <si>
    <t xml:space="preserve">久米島町                                                    </t>
  </si>
  <si>
    <t>084492</t>
  </si>
  <si>
    <t xml:space="preserve">東町                                                        </t>
  </si>
  <si>
    <t>Ａd4</t>
  </si>
  <si>
    <t xml:space="preserve">H13.5.7        </t>
  </si>
  <si>
    <t xml:space="preserve">津南町                                                      </t>
  </si>
  <si>
    <t xml:space="preserve">H12.4.1        </t>
  </si>
  <si>
    <t xml:space="preserve">松川村                                                      </t>
  </si>
  <si>
    <t xml:space="preserve">H12.10.2       </t>
  </si>
  <si>
    <t xml:space="preserve">佐賀県　        </t>
  </si>
  <si>
    <t xml:space="preserve">東与賀町                                                    </t>
  </si>
  <si>
    <t xml:space="preserve">H13.3.30       </t>
  </si>
  <si>
    <t>014575</t>
  </si>
  <si>
    <t xml:space="preserve">上川町                                                      </t>
  </si>
  <si>
    <t>Ｂa2</t>
  </si>
  <si>
    <t xml:space="preserve">B              </t>
  </si>
  <si>
    <t xml:space="preserve">S63.9.1        </t>
  </si>
  <si>
    <t>093823</t>
  </si>
  <si>
    <t xml:space="preserve">栗山村                                                      </t>
  </si>
  <si>
    <t xml:space="preserve">S57.3.31       </t>
  </si>
  <si>
    <t xml:space="preserve">中之条町                                                    </t>
  </si>
  <si>
    <t xml:space="preserve">S61.3.25       </t>
  </si>
  <si>
    <t xml:space="preserve">宇奈月町                                                    </t>
  </si>
  <si>
    <t xml:space="preserve">S61.7.1        </t>
  </si>
  <si>
    <t xml:space="preserve">土肥町                                                      </t>
  </si>
  <si>
    <t xml:space="preserve">S61.4.1        </t>
  </si>
  <si>
    <t xml:space="preserve">田原本町                                                    </t>
  </si>
  <si>
    <t xml:space="preserve">長崎県　        </t>
  </si>
  <si>
    <t xml:space="preserve">小浜町                                                      </t>
  </si>
  <si>
    <t>016349</t>
  </si>
  <si>
    <t xml:space="preserve">鹿追町                                                      </t>
  </si>
  <si>
    <t>Ｂa3</t>
  </si>
  <si>
    <t xml:space="preserve">H7.3.31        </t>
  </si>
  <si>
    <t>072010</t>
  </si>
  <si>
    <t xml:space="preserve">福島県　        </t>
  </si>
  <si>
    <t xml:space="preserve">福島市                                                      </t>
  </si>
  <si>
    <t xml:space="preserve">H7.10.1        </t>
  </si>
  <si>
    <t xml:space="preserve">新座市                                                      </t>
  </si>
  <si>
    <t xml:space="preserve">H3.3.31        </t>
  </si>
  <si>
    <t xml:space="preserve">上福岡市                                                    </t>
  </si>
  <si>
    <t xml:space="preserve">H9.2.1         </t>
  </si>
  <si>
    <t xml:space="preserve">銚子市                                                      </t>
  </si>
  <si>
    <t xml:space="preserve">新発田市                                                    </t>
  </si>
  <si>
    <t xml:space="preserve">H2.7.11        </t>
  </si>
  <si>
    <t xml:space="preserve">蒲郡市                                                      </t>
  </si>
  <si>
    <t xml:space="preserve">岸和田市                                                    </t>
  </si>
  <si>
    <t xml:space="preserve">H11.4.14       </t>
  </si>
  <si>
    <t xml:space="preserve">和歌山県        </t>
  </si>
  <si>
    <t xml:space="preserve">本宮町                                                      </t>
  </si>
  <si>
    <t xml:space="preserve">H8.9.5         </t>
  </si>
  <si>
    <t xml:space="preserve">岡山市                                                      </t>
  </si>
  <si>
    <t xml:space="preserve">龍神村                                                      </t>
  </si>
  <si>
    <t>Ｂa4</t>
  </si>
  <si>
    <t xml:space="preserve">H14.4.1        </t>
  </si>
  <si>
    <t xml:space="preserve">愛媛県　        </t>
  </si>
  <si>
    <t xml:space="preserve">今治市                                                      </t>
  </si>
  <si>
    <t>Ｂb1</t>
  </si>
  <si>
    <t xml:space="preserve">S52.4.15       </t>
  </si>
  <si>
    <t>041009</t>
  </si>
  <si>
    <t xml:space="preserve">仙台市                                                      </t>
  </si>
  <si>
    <t>Ｂb2</t>
  </si>
  <si>
    <t xml:space="preserve">S63.9.17       </t>
  </si>
  <si>
    <t>063657</t>
  </si>
  <si>
    <t xml:space="preserve">大蔵村                                                      </t>
  </si>
  <si>
    <t>075434</t>
  </si>
  <si>
    <t xml:space="preserve">富岡町                                                      </t>
  </si>
  <si>
    <t xml:space="preserve">長岡市                                                      </t>
  </si>
  <si>
    <t xml:space="preserve">S63.3.28       </t>
  </si>
  <si>
    <t xml:space="preserve">越路町                                                      </t>
  </si>
  <si>
    <t xml:space="preserve">S63.5.1        </t>
  </si>
  <si>
    <t xml:space="preserve">小菅村                                                      </t>
  </si>
  <si>
    <t xml:space="preserve">丹波山村                                                    </t>
  </si>
  <si>
    <t xml:space="preserve">上宝村                                                      </t>
  </si>
  <si>
    <t xml:space="preserve">H2.2.1         </t>
  </si>
  <si>
    <t xml:space="preserve">修善寺町                                                    </t>
  </si>
  <si>
    <t xml:space="preserve">舞鶴市                                                      </t>
  </si>
  <si>
    <t xml:space="preserve">S59.10.8       </t>
  </si>
  <si>
    <t xml:space="preserve">貴志川町                                                    </t>
  </si>
  <si>
    <t xml:space="preserve">H2.3.30        </t>
  </si>
  <si>
    <t xml:space="preserve">伊香保町                                                    </t>
  </si>
  <si>
    <t>Ｂb3</t>
  </si>
  <si>
    <t xml:space="preserve">月夜野町                                                    </t>
  </si>
  <si>
    <t xml:space="preserve">H2.6.25        </t>
  </si>
  <si>
    <t xml:space="preserve">河野村                                                      </t>
  </si>
  <si>
    <t xml:space="preserve">早川町                                                      </t>
  </si>
  <si>
    <t xml:space="preserve">身延町                                                      </t>
  </si>
  <si>
    <t xml:space="preserve">H4.4.15        </t>
  </si>
  <si>
    <t xml:space="preserve">上ノ国町                                                    </t>
  </si>
  <si>
    <t xml:space="preserve">H15.3.31       </t>
  </si>
  <si>
    <t>013641</t>
  </si>
  <si>
    <t xml:space="preserve">乙部町                                                      </t>
  </si>
  <si>
    <t>013650</t>
  </si>
  <si>
    <t xml:space="preserve">熊石町                                                      </t>
  </si>
  <si>
    <t>013668</t>
  </si>
  <si>
    <t xml:space="preserve">大成町                                                      </t>
  </si>
  <si>
    <t>013676</t>
  </si>
  <si>
    <t xml:space="preserve">奥尻町                                                      </t>
  </si>
  <si>
    <t>013927</t>
  </si>
  <si>
    <t xml:space="preserve">寿都町                                                      </t>
  </si>
  <si>
    <t>013951</t>
  </si>
  <si>
    <t xml:space="preserve">ニセコ町                                                    </t>
  </si>
  <si>
    <t xml:space="preserve">H12.11.1       </t>
  </si>
  <si>
    <t>013986</t>
  </si>
  <si>
    <t xml:space="preserve">喜茂別町                                                    </t>
  </si>
  <si>
    <t>014001</t>
  </si>
  <si>
    <t xml:space="preserve">倶知安町                                                    </t>
  </si>
  <si>
    <t xml:space="preserve">H12.6.1        </t>
  </si>
  <si>
    <t>014036</t>
  </si>
  <si>
    <t xml:space="preserve">H15.4.1        </t>
  </si>
  <si>
    <t>014095</t>
  </si>
  <si>
    <t xml:space="preserve">赤井川村                                                    </t>
  </si>
  <si>
    <t xml:space="preserve">H12.12.1       </t>
  </si>
  <si>
    <t>014257</t>
  </si>
  <si>
    <t xml:space="preserve">上砂川町                                                    </t>
  </si>
  <si>
    <t>014281</t>
  </si>
  <si>
    <t>014311</t>
  </si>
  <si>
    <t xml:space="preserve">浦臼町                                                      </t>
  </si>
  <si>
    <t xml:space="preserve">H14.3.31       </t>
  </si>
  <si>
    <t>014826</t>
  </si>
  <si>
    <t xml:space="preserve">小平町                                                      </t>
  </si>
  <si>
    <t xml:space="preserve">H12.10.1       </t>
  </si>
  <si>
    <t>014869</t>
  </si>
  <si>
    <t xml:space="preserve">遠別町                                                      </t>
  </si>
  <si>
    <t xml:space="preserve">H12.10.3       </t>
  </si>
  <si>
    <t>014877</t>
  </si>
  <si>
    <t xml:space="preserve">天塩町                                                      </t>
  </si>
  <si>
    <t xml:space="preserve">H12.5.1        </t>
  </si>
  <si>
    <t>014885</t>
  </si>
  <si>
    <t xml:space="preserve">幌延町                                                      </t>
  </si>
  <si>
    <t>015164</t>
  </si>
  <si>
    <t xml:space="preserve">豊富町                                                      </t>
  </si>
  <si>
    <t xml:space="preserve">H14.3.1        </t>
  </si>
  <si>
    <t>015172</t>
  </si>
  <si>
    <t xml:space="preserve">礼文町                                                      </t>
  </si>
  <si>
    <t>015181</t>
  </si>
  <si>
    <t xml:space="preserve">利尻町                                                      </t>
  </si>
  <si>
    <t xml:space="preserve">H14.3.15       </t>
  </si>
  <si>
    <t>015199</t>
  </si>
  <si>
    <t xml:space="preserve">利尻富士町                                                  </t>
  </si>
  <si>
    <t xml:space="preserve">H15.3.28       </t>
  </si>
  <si>
    <t>015458</t>
  </si>
  <si>
    <t xml:space="preserve">斜里町                                                      </t>
  </si>
  <si>
    <t>015580</t>
  </si>
  <si>
    <t xml:space="preserve">上湧別町                                                    </t>
  </si>
  <si>
    <t>015598</t>
  </si>
  <si>
    <t xml:space="preserve">湧別町                                                      </t>
  </si>
  <si>
    <t>015806</t>
  </si>
  <si>
    <t xml:space="preserve">追分町                                                      </t>
  </si>
  <si>
    <t>016098</t>
  </si>
  <si>
    <t xml:space="preserve">えりも町                                                    </t>
  </si>
  <si>
    <t>016390</t>
  </si>
  <si>
    <t xml:space="preserve">更別村                                                      </t>
  </si>
  <si>
    <t xml:space="preserve">H13.10.1       </t>
  </si>
  <si>
    <t>016497</t>
  </si>
  <si>
    <t xml:space="preserve">浦幌町                                                      </t>
  </si>
  <si>
    <t>016691</t>
  </si>
  <si>
    <t xml:space="preserve">音別町                                                      </t>
  </si>
  <si>
    <t xml:space="preserve">H13.3.15       </t>
  </si>
  <si>
    <t>016926</t>
  </si>
  <si>
    <t xml:space="preserve">中標津町                                                    </t>
  </si>
  <si>
    <t>023256</t>
  </si>
  <si>
    <t xml:space="preserve">岩崎村                                                      </t>
  </si>
  <si>
    <t>023281</t>
  </si>
  <si>
    <t xml:space="preserve">車力村                                                      </t>
  </si>
  <si>
    <t>023680</t>
  </si>
  <si>
    <t xml:space="preserve">碇ケ関村                                                    </t>
  </si>
  <si>
    <t>023850</t>
  </si>
  <si>
    <t xml:space="preserve">市浦村                                                      </t>
  </si>
  <si>
    <t>024040</t>
  </si>
  <si>
    <t xml:space="preserve">十和田湖町                                                  </t>
  </si>
  <si>
    <t>024091</t>
  </si>
  <si>
    <t xml:space="preserve">天間林村                                                    </t>
  </si>
  <si>
    <t>024112</t>
  </si>
  <si>
    <t xml:space="preserve">六ケ所村                                                    </t>
  </si>
  <si>
    <t>024210</t>
  </si>
  <si>
    <t xml:space="preserve">川内町                                                      </t>
  </si>
  <si>
    <t>024244</t>
  </si>
  <si>
    <t xml:space="preserve">東通村                                                      </t>
  </si>
  <si>
    <t>024279</t>
  </si>
  <si>
    <t xml:space="preserve">脇野沢村                                                    </t>
  </si>
  <si>
    <t xml:space="preserve">H14.8.1        </t>
  </si>
  <si>
    <t>033634</t>
  </si>
  <si>
    <t xml:space="preserve">湯田町                                                      </t>
  </si>
  <si>
    <t>033651</t>
  </si>
  <si>
    <t xml:space="preserve">沢内村                                                      </t>
  </si>
  <si>
    <t>034215</t>
  </si>
  <si>
    <t xml:space="preserve">大東町                                                      </t>
  </si>
  <si>
    <t xml:space="preserve">H13.12.1       </t>
  </si>
  <si>
    <t>034266</t>
  </si>
  <si>
    <t xml:space="preserve">川崎村                                                      </t>
  </si>
  <si>
    <t xml:space="preserve">H13.11.10      </t>
  </si>
  <si>
    <t>034410</t>
  </si>
  <si>
    <t xml:space="preserve">住田町                                                      </t>
  </si>
  <si>
    <t>034622</t>
  </si>
  <si>
    <t xml:space="preserve">宮守村                                                      </t>
  </si>
  <si>
    <t>034819</t>
  </si>
  <si>
    <t xml:space="preserve">田老町                                                      </t>
  </si>
  <si>
    <t xml:space="preserve">H13.2.1        </t>
  </si>
  <si>
    <t>035050</t>
  </si>
  <si>
    <t xml:space="preserve">大野村                                                      </t>
  </si>
  <si>
    <t xml:space="preserve">H13.8.20       </t>
  </si>
  <si>
    <t>035068</t>
  </si>
  <si>
    <t xml:space="preserve">九戸村                                                      </t>
  </si>
  <si>
    <t>044822</t>
  </si>
  <si>
    <t xml:space="preserve">鳴子町                                                      </t>
  </si>
  <si>
    <t xml:space="preserve">H12.9.1        </t>
  </si>
  <si>
    <t>045233</t>
  </si>
  <si>
    <t xml:space="preserve">栗駒町                                                      </t>
  </si>
  <si>
    <t>045241</t>
  </si>
  <si>
    <t xml:space="preserve">富士見村                                                    </t>
  </si>
  <si>
    <t xml:space="preserve">S63.6.1        </t>
  </si>
  <si>
    <t xml:space="preserve">榛名町                                                      </t>
  </si>
  <si>
    <t xml:space="preserve">S56.4.20       </t>
  </si>
  <si>
    <t xml:space="preserve">我孫子市                                                    </t>
  </si>
  <si>
    <t xml:space="preserve">新井市                                                      </t>
  </si>
  <si>
    <t xml:space="preserve">H1.7.1         </t>
  </si>
  <si>
    <t xml:space="preserve">湯之谷村                                                    </t>
  </si>
  <si>
    <t xml:space="preserve">S59.5.1        </t>
  </si>
  <si>
    <t xml:space="preserve">六日町                                                      </t>
  </si>
  <si>
    <t xml:space="preserve">H1.10.20       </t>
  </si>
  <si>
    <t xml:space="preserve">滑川市                                                      </t>
  </si>
  <si>
    <t xml:space="preserve">H2.3.22        </t>
  </si>
  <si>
    <t xml:space="preserve">諏訪市                                                      </t>
  </si>
  <si>
    <t xml:space="preserve">S59.1.1        </t>
  </si>
  <si>
    <t xml:space="preserve">茅野市                                                      </t>
  </si>
  <si>
    <t xml:space="preserve">S61.3.31       </t>
  </si>
  <si>
    <t xml:space="preserve">知多市                                                      </t>
  </si>
  <si>
    <t xml:space="preserve">近江八幡市                                                  </t>
  </si>
  <si>
    <t xml:space="preserve">S57.7.15       </t>
  </si>
  <si>
    <t xml:space="preserve">豊能町                                                      </t>
  </si>
  <si>
    <t xml:space="preserve">河合町                                                      </t>
  </si>
  <si>
    <t xml:space="preserve">長与町                                                      </t>
  </si>
  <si>
    <t>012076</t>
  </si>
  <si>
    <t xml:space="preserve">帯広市                                                      </t>
  </si>
  <si>
    <t>Ｂd3</t>
  </si>
  <si>
    <t>012084</t>
  </si>
  <si>
    <t xml:space="preserve">北見市                                                      </t>
  </si>
  <si>
    <t>012149</t>
  </si>
  <si>
    <t xml:space="preserve">稚内市                                                      </t>
  </si>
  <si>
    <t xml:space="preserve">H9.2.28        </t>
  </si>
  <si>
    <t>012190</t>
  </si>
  <si>
    <t xml:space="preserve">紋別市                                                      </t>
  </si>
  <si>
    <t xml:space="preserve">H11.6.1        </t>
  </si>
  <si>
    <t>012254</t>
  </si>
  <si>
    <t xml:space="preserve">滝川市                                                      </t>
  </si>
  <si>
    <t xml:space="preserve">H3.3.25        </t>
  </si>
  <si>
    <t>013684</t>
  </si>
  <si>
    <t xml:space="preserve">瀬棚町                                                      </t>
  </si>
  <si>
    <t>013935</t>
  </si>
  <si>
    <t xml:space="preserve">黒松内町                                                    </t>
  </si>
  <si>
    <t xml:space="preserve">H8.11.1        </t>
  </si>
  <si>
    <t>013960</t>
  </si>
  <si>
    <t xml:space="preserve">真狩村                                                      </t>
  </si>
  <si>
    <t xml:space="preserve">H11.11.1       </t>
  </si>
  <si>
    <t>014249</t>
  </si>
  <si>
    <t xml:space="preserve">奈井江町                                                    </t>
  </si>
  <si>
    <t>団体コード</t>
  </si>
  <si>
    <r>
      <t>（ｍ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</si>
  <si>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 xml:space="preserve">藤島町                                                      </t>
  </si>
  <si>
    <t>064271</t>
  </si>
  <si>
    <t>064611</t>
  </si>
  <si>
    <t xml:space="preserve">遊佐町                                                      </t>
  </si>
  <si>
    <t>064629</t>
  </si>
  <si>
    <t xml:space="preserve">八幡町                                                      </t>
  </si>
  <si>
    <t>064637</t>
  </si>
  <si>
    <t>069663</t>
  </si>
  <si>
    <t xml:space="preserve">尾花沢市大石田町環境衛生事業組合（事業会計分）              </t>
  </si>
  <si>
    <t>072036</t>
  </si>
  <si>
    <t xml:space="preserve">郡山市                                                      </t>
  </si>
  <si>
    <t>073661</t>
  </si>
  <si>
    <t xml:space="preserve">南郷村                                                      </t>
  </si>
  <si>
    <t>074012</t>
  </si>
  <si>
    <t xml:space="preserve">熱塩加納村                                                  </t>
  </si>
  <si>
    <t>074055</t>
  </si>
  <si>
    <t xml:space="preserve">西会津町                                                    </t>
  </si>
  <si>
    <t>074225</t>
  </si>
  <si>
    <t xml:space="preserve">湯川村                                                      </t>
  </si>
  <si>
    <t xml:space="preserve">H15.4.22       </t>
  </si>
  <si>
    <t>074233</t>
  </si>
  <si>
    <t xml:space="preserve">柳津町                                                      </t>
  </si>
  <si>
    <t xml:space="preserve">H15.5.1        </t>
  </si>
  <si>
    <t>074462</t>
  </si>
  <si>
    <t xml:space="preserve">昭和村                                                      </t>
  </si>
  <si>
    <t>074837</t>
  </si>
  <si>
    <t xml:space="preserve">塙町                                                        </t>
  </si>
  <si>
    <t>075612</t>
  </si>
  <si>
    <t xml:space="preserve">新地町                                                      </t>
  </si>
  <si>
    <t xml:space="preserve">H12.9.25       </t>
  </si>
  <si>
    <t>082031</t>
  </si>
  <si>
    <t xml:space="preserve">土浦市                                                      </t>
  </si>
  <si>
    <t>082210</t>
  </si>
  <si>
    <t xml:space="preserve">ひたちなか市                                                </t>
  </si>
  <si>
    <t>084484</t>
  </si>
  <si>
    <t xml:space="preserve">桜川村                                                      </t>
  </si>
  <si>
    <t>084620</t>
  </si>
  <si>
    <t xml:space="preserve">玉里村                                                      </t>
  </si>
  <si>
    <t xml:space="preserve">H15.7.1        </t>
  </si>
  <si>
    <t>084638</t>
  </si>
  <si>
    <t xml:space="preserve">八郷町                                                      </t>
  </si>
  <si>
    <t>085014</t>
  </si>
  <si>
    <t xml:space="preserve">関城町                                                      </t>
  </si>
  <si>
    <t>085430</t>
  </si>
  <si>
    <t xml:space="preserve">H13.7.1        </t>
  </si>
  <si>
    <t>085448</t>
  </si>
  <si>
    <t xml:space="preserve">猿島町                                                      </t>
  </si>
  <si>
    <t>094064</t>
  </si>
  <si>
    <t xml:space="preserve">黒羽町                                                      </t>
  </si>
  <si>
    <t xml:space="preserve">北橘村                                                      </t>
  </si>
  <si>
    <t xml:space="preserve">新里村                                                      </t>
  </si>
  <si>
    <t xml:space="preserve">甘楽町                                                      </t>
  </si>
  <si>
    <t xml:space="preserve">白沢村                                                      </t>
  </si>
  <si>
    <t xml:space="preserve">H12.4.3        </t>
  </si>
  <si>
    <t xml:space="preserve">利根村                                                      </t>
  </si>
  <si>
    <t xml:space="preserve">H13.6.1        </t>
  </si>
  <si>
    <t xml:space="preserve">片品村                                                      </t>
  </si>
  <si>
    <t xml:space="preserve">聖籠町                                                      </t>
  </si>
  <si>
    <t xml:space="preserve">加治川村                                                    </t>
  </si>
  <si>
    <t xml:space="preserve">H14.10.23      </t>
  </si>
  <si>
    <t xml:space="preserve">分水町                                                      </t>
  </si>
  <si>
    <t xml:space="preserve">寺泊町                                                      </t>
  </si>
  <si>
    <t xml:space="preserve">中郷村                                                      </t>
  </si>
  <si>
    <t xml:space="preserve">関川村                                                      </t>
  </si>
  <si>
    <t xml:space="preserve">H13.4.5        </t>
  </si>
  <si>
    <t xml:space="preserve">入善町                                                      </t>
  </si>
  <si>
    <t xml:space="preserve">H13.9.1        </t>
  </si>
  <si>
    <t xml:space="preserve">八尾町                                                      </t>
  </si>
  <si>
    <t xml:space="preserve">中新川広域行政事務組合                                      </t>
  </si>
  <si>
    <t xml:space="preserve">H12.12.27      </t>
  </si>
  <si>
    <t xml:space="preserve">羽咋市                                                      </t>
  </si>
  <si>
    <t xml:space="preserve">河内村                                                      </t>
  </si>
  <si>
    <t xml:space="preserve">能都町                                                      </t>
  </si>
  <si>
    <t xml:space="preserve">美山町                                                      </t>
  </si>
  <si>
    <t xml:space="preserve">安土町                                                      </t>
  </si>
  <si>
    <t xml:space="preserve">多賀町                                                      </t>
  </si>
  <si>
    <t xml:space="preserve">米原町                                                      </t>
  </si>
  <si>
    <t xml:space="preserve">虎姫町                                                      </t>
  </si>
  <si>
    <t xml:space="preserve">丹波町                                                      </t>
  </si>
  <si>
    <t xml:space="preserve">H4.7.1         </t>
  </si>
  <si>
    <t xml:space="preserve">大江町                                                      </t>
  </si>
  <si>
    <t xml:space="preserve">四條畷市                                                    </t>
  </si>
  <si>
    <t xml:space="preserve">島本町                                                      </t>
  </si>
  <si>
    <t xml:space="preserve">H6.4.11        </t>
  </si>
  <si>
    <t xml:space="preserve">河南町                                                      </t>
  </si>
  <si>
    <t xml:space="preserve">加古川市                                                    </t>
  </si>
  <si>
    <t xml:space="preserve">H12.2.1        </t>
  </si>
  <si>
    <t xml:space="preserve">夢前町                                                      </t>
  </si>
  <si>
    <t xml:space="preserve">大河内町                                                    </t>
  </si>
  <si>
    <t xml:space="preserve">H10.4.2        </t>
  </si>
  <si>
    <t xml:space="preserve">波賀町                                                      </t>
  </si>
  <si>
    <t xml:space="preserve">竹野町                                                      </t>
  </si>
  <si>
    <t xml:space="preserve">香住町                                                      </t>
  </si>
  <si>
    <t xml:space="preserve">H9.3.25        </t>
  </si>
  <si>
    <t xml:space="preserve">養父町                                                      </t>
  </si>
  <si>
    <t xml:space="preserve">H10.10.6       </t>
  </si>
  <si>
    <t xml:space="preserve">生野町                                                      </t>
  </si>
  <si>
    <t xml:space="preserve">山東町                                                      </t>
  </si>
  <si>
    <t xml:space="preserve">朝来町                                                      </t>
  </si>
  <si>
    <t xml:space="preserve">月ケ瀬村                                                    </t>
  </si>
  <si>
    <t xml:space="preserve">H4.10.1        </t>
  </si>
  <si>
    <t xml:space="preserve">天川村                                                      </t>
  </si>
  <si>
    <t xml:space="preserve">H11.6.14       </t>
  </si>
  <si>
    <t xml:space="preserve">広川町                                                      </t>
  </si>
  <si>
    <t xml:space="preserve">H9.1.17        </t>
  </si>
  <si>
    <t xml:space="preserve">串本町                                                      </t>
  </si>
  <si>
    <t xml:space="preserve">鳥取市                                                      </t>
  </si>
  <si>
    <t xml:space="preserve">八東町                                                      </t>
  </si>
  <si>
    <t xml:space="preserve">若桜町                                                      </t>
  </si>
  <si>
    <t xml:space="preserve">青谷町                                                      </t>
  </si>
  <si>
    <t xml:space="preserve">泊村                                                        </t>
  </si>
  <si>
    <t xml:space="preserve">溝口町                                                      </t>
  </si>
  <si>
    <t xml:space="preserve">島根町                                                      </t>
  </si>
  <si>
    <t xml:space="preserve">仁多町                                                      </t>
  </si>
  <si>
    <t xml:space="preserve">高梁市                                                      </t>
  </si>
  <si>
    <t xml:space="preserve">H11.3.24       </t>
  </si>
  <si>
    <t xml:space="preserve">佐伯町                                                      </t>
  </si>
  <si>
    <t xml:space="preserve">長船町                                                      </t>
  </si>
  <si>
    <t xml:space="preserve">H3.3.30        </t>
  </si>
  <si>
    <t xml:space="preserve">哲多町                                                      </t>
  </si>
  <si>
    <t xml:space="preserve">福知山市                                                    </t>
  </si>
  <si>
    <t xml:space="preserve">亀岡市                                                      </t>
  </si>
  <si>
    <t xml:space="preserve">和束町                                                      </t>
  </si>
  <si>
    <t xml:space="preserve">八木町                                                      </t>
  </si>
  <si>
    <t xml:space="preserve">網野町                                                      </t>
  </si>
  <si>
    <t xml:space="preserve">H13.4.20       </t>
  </si>
  <si>
    <t xml:space="preserve">丹後町                                                      </t>
  </si>
  <si>
    <t xml:space="preserve">峰山・大宮公共下水道組合                                    </t>
  </si>
  <si>
    <t xml:space="preserve">河内長野市                                                  </t>
  </si>
  <si>
    <t xml:space="preserve">能勢町                                                      </t>
  </si>
  <si>
    <t xml:space="preserve">H14.3.23       </t>
  </si>
  <si>
    <t xml:space="preserve">姫路市                                                      </t>
  </si>
  <si>
    <t xml:space="preserve">豊岡市                                                      </t>
  </si>
  <si>
    <t xml:space="preserve">龍野市                                                      </t>
  </si>
  <si>
    <t xml:space="preserve">西脇市                                                      </t>
  </si>
  <si>
    <t xml:space="preserve">上郡町                                                      </t>
  </si>
  <si>
    <t xml:space="preserve">佐用町                                                      </t>
  </si>
  <si>
    <t xml:space="preserve">H13.4.7        </t>
  </si>
  <si>
    <t xml:space="preserve">美方町                                                      </t>
  </si>
  <si>
    <t xml:space="preserve">H14.3.5        </t>
  </si>
  <si>
    <t xml:space="preserve">八鹿町                                                      </t>
  </si>
  <si>
    <t xml:space="preserve">南淡町                                                      </t>
  </si>
  <si>
    <t xml:space="preserve">御所市                                                      </t>
  </si>
  <si>
    <t xml:space="preserve">大淀町                                                      </t>
  </si>
  <si>
    <t xml:space="preserve">由良町                                                      </t>
  </si>
  <si>
    <t xml:space="preserve">智頭町                                                      </t>
  </si>
  <si>
    <t xml:space="preserve">赤碕町                                                      </t>
  </si>
  <si>
    <t xml:space="preserve">岸本町                                                      </t>
  </si>
  <si>
    <t xml:space="preserve">H13.3.28       </t>
  </si>
  <si>
    <t xml:space="preserve">名和町                                                      </t>
  </si>
  <si>
    <t xml:space="preserve">江府町                                                      </t>
  </si>
  <si>
    <t xml:space="preserve">八雲村                                                      </t>
  </si>
  <si>
    <t xml:space="preserve">広瀬町                                                      </t>
  </si>
  <si>
    <t xml:space="preserve">頓原町                                                      </t>
  </si>
  <si>
    <t xml:space="preserve">赤来町                                                      </t>
  </si>
  <si>
    <t xml:space="preserve">三隅町                                                      </t>
  </si>
  <si>
    <t xml:space="preserve">六日市町                                                    </t>
  </si>
  <si>
    <t xml:space="preserve">建部町                                                      </t>
  </si>
  <si>
    <t xml:space="preserve">熊山町                                                      </t>
  </si>
  <si>
    <t xml:space="preserve">大佐町                                                      </t>
  </si>
  <si>
    <t xml:space="preserve">H13.12.21      </t>
  </si>
  <si>
    <t xml:space="preserve">大原町                                                      </t>
  </si>
  <si>
    <t xml:space="preserve">美作町                                                      </t>
  </si>
  <si>
    <t xml:space="preserve">英田町                                                      </t>
  </si>
  <si>
    <t xml:space="preserve">中央町                                                      </t>
  </si>
  <si>
    <t xml:space="preserve">府中市                                                      </t>
  </si>
  <si>
    <t xml:space="preserve">廿日市市                                                    </t>
  </si>
  <si>
    <t xml:space="preserve">倉橋町                                                      </t>
  </si>
  <si>
    <t xml:space="preserve">蒲刈町                                                      </t>
  </si>
  <si>
    <t xml:space="preserve">H13.4.2        </t>
  </si>
  <si>
    <t xml:space="preserve">湯来町                                                      </t>
  </si>
  <si>
    <t xml:space="preserve">弥彦村                                                      </t>
  </si>
  <si>
    <t xml:space="preserve">S57.3.27       </t>
  </si>
  <si>
    <t xml:space="preserve">能生町                                                      </t>
  </si>
  <si>
    <t xml:space="preserve">S63.3.20       </t>
  </si>
  <si>
    <t xml:space="preserve">福井県　        </t>
  </si>
  <si>
    <t xml:space="preserve">永平寺町                                                    </t>
  </si>
  <si>
    <t xml:space="preserve">S55.4.1        </t>
  </si>
  <si>
    <t xml:space="preserve">長野県　        </t>
  </si>
  <si>
    <t xml:space="preserve">松本市                                                      </t>
  </si>
  <si>
    <t xml:space="preserve">S63.11.15      </t>
  </si>
  <si>
    <t xml:space="preserve">岐阜県　        </t>
  </si>
  <si>
    <t xml:space="preserve">可児市                                                      </t>
  </si>
  <si>
    <t xml:space="preserve">H1.3.31        </t>
  </si>
  <si>
    <t xml:space="preserve">滋賀県　        </t>
  </si>
  <si>
    <t xml:space="preserve">草津市                                                      </t>
  </si>
  <si>
    <t xml:space="preserve">S57.4.1        </t>
  </si>
  <si>
    <t xml:space="preserve">赤穂市                                                      </t>
  </si>
  <si>
    <t xml:space="preserve">S62.1.1        </t>
  </si>
  <si>
    <t xml:space="preserve">奈良市                                                      </t>
  </si>
  <si>
    <t xml:space="preserve">S59.4.1        </t>
  </si>
  <si>
    <t xml:space="preserve">鳥取県　        </t>
  </si>
  <si>
    <t xml:space="preserve">三朝町                                                      </t>
  </si>
  <si>
    <t xml:space="preserve">S63.4.14       </t>
  </si>
  <si>
    <t xml:space="preserve">熊本県　        </t>
  </si>
  <si>
    <t xml:space="preserve">宮原町                                                      </t>
  </si>
  <si>
    <t>044610</t>
  </si>
  <si>
    <t xml:space="preserve">宮城県　        </t>
  </si>
  <si>
    <t xml:space="preserve">松山町                                                      </t>
  </si>
  <si>
    <t>Ａc3</t>
  </si>
  <si>
    <t xml:space="preserve">H4.4.1         </t>
  </si>
  <si>
    <t xml:space="preserve">福野町                                                      </t>
  </si>
  <si>
    <t xml:space="preserve">H3.4.1         </t>
  </si>
  <si>
    <t xml:space="preserve">福光町                                                      </t>
  </si>
  <si>
    <t xml:space="preserve">関市                                                        </t>
  </si>
  <si>
    <t xml:space="preserve">下呂市                                                      </t>
  </si>
  <si>
    <t xml:space="preserve">H5.4.1         </t>
  </si>
  <si>
    <t xml:space="preserve">武芸川町                                                    </t>
  </si>
  <si>
    <t xml:space="preserve">H10.3.30       </t>
  </si>
  <si>
    <t xml:space="preserve">付知町                                                      </t>
  </si>
  <si>
    <t xml:space="preserve">H9.3.18        </t>
  </si>
  <si>
    <t xml:space="preserve">野洲町                                                      </t>
  </si>
  <si>
    <t xml:space="preserve">竜王町                                                      </t>
  </si>
  <si>
    <t xml:space="preserve">H3.12.1        </t>
  </si>
  <si>
    <t xml:space="preserve">淡路・東浦広域下水道組合                                    </t>
  </si>
  <si>
    <t xml:space="preserve">H11.3.31       </t>
  </si>
  <si>
    <t xml:space="preserve">岡山県　        </t>
  </si>
  <si>
    <t xml:space="preserve">吉永町                                                      </t>
  </si>
  <si>
    <t xml:space="preserve">H8.3.22        </t>
  </si>
  <si>
    <t xml:space="preserve">合志西合志下水道組合                                        </t>
  </si>
  <si>
    <t xml:space="preserve">H4.3.31        </t>
  </si>
  <si>
    <t>016918</t>
  </si>
  <si>
    <t xml:space="preserve">別海町                                                      </t>
  </si>
  <si>
    <t>Ａd2</t>
  </si>
  <si>
    <t>d</t>
  </si>
  <si>
    <t xml:space="preserve">S61.11.1       </t>
  </si>
  <si>
    <t>043010</t>
  </si>
  <si>
    <t xml:space="preserve">蔵王町                                                      </t>
  </si>
  <si>
    <t xml:space="preserve">S63.4.1        </t>
  </si>
  <si>
    <t>082201</t>
  </si>
  <si>
    <t xml:space="preserve">茨城県　        </t>
  </si>
  <si>
    <t xml:space="preserve">つくば市                                                    </t>
  </si>
  <si>
    <t xml:space="preserve">S61.6.1        </t>
  </si>
  <si>
    <t>092011</t>
  </si>
  <si>
    <t xml:space="preserve">栃木県　        </t>
  </si>
  <si>
    <t xml:space="preserve">宇都宮市                                                    </t>
  </si>
  <si>
    <t xml:space="preserve">S61.12.15      </t>
  </si>
  <si>
    <t xml:space="preserve">山北町                                                      </t>
  </si>
  <si>
    <t xml:space="preserve">S60.8.1        </t>
  </si>
  <si>
    <t xml:space="preserve">山梨県　        </t>
  </si>
  <si>
    <t xml:space="preserve">高根町                                                      </t>
  </si>
  <si>
    <t xml:space="preserve">S62.5.1        </t>
  </si>
  <si>
    <t xml:space="preserve">真田町                                                      </t>
  </si>
  <si>
    <t xml:space="preserve">S60.6.24       </t>
  </si>
  <si>
    <t xml:space="preserve">原村                                                        </t>
  </si>
  <si>
    <t xml:space="preserve">村岡町                                                      </t>
  </si>
  <si>
    <t xml:space="preserve">H2.1.1         </t>
  </si>
  <si>
    <t xml:space="preserve">広陵町                                                      </t>
  </si>
  <si>
    <t xml:space="preserve">S59.4.20       </t>
  </si>
  <si>
    <t xml:space="preserve">北条町                                                      </t>
  </si>
  <si>
    <t xml:space="preserve">H1.4.1         </t>
  </si>
  <si>
    <t>016039</t>
  </si>
  <si>
    <t xml:space="preserve">門別町                                                      </t>
  </si>
  <si>
    <t>Ａd3</t>
  </si>
  <si>
    <t xml:space="preserve">H2.9.1         </t>
  </si>
  <si>
    <t>043621</t>
  </si>
  <si>
    <t xml:space="preserve">山元町                                                      </t>
  </si>
  <si>
    <t xml:space="preserve">H5.4.2         </t>
  </si>
  <si>
    <t>044458</t>
  </si>
  <si>
    <t xml:space="preserve">加美町                                                      </t>
  </si>
  <si>
    <t>053651</t>
  </si>
  <si>
    <t xml:space="preserve">秋田県　        </t>
  </si>
  <si>
    <t xml:space="preserve">天王町                                                      </t>
  </si>
  <si>
    <t xml:space="preserve">H8.4.1         </t>
  </si>
  <si>
    <t>062014</t>
  </si>
  <si>
    <t xml:space="preserve">山形県　        </t>
  </si>
  <si>
    <t xml:space="preserve">山形市                                                      </t>
  </si>
  <si>
    <t xml:space="preserve">H4.2.1         </t>
  </si>
  <si>
    <t>062103</t>
  </si>
  <si>
    <t xml:space="preserve">天童市                                                      </t>
  </si>
  <si>
    <t xml:space="preserve">H5.3.31        </t>
  </si>
  <si>
    <t>083411</t>
  </si>
  <si>
    <t xml:space="preserve">東海村                                                      </t>
  </si>
  <si>
    <t xml:space="preserve">H6.4.25        </t>
  </si>
  <si>
    <t xml:space="preserve">埼玉県　        </t>
  </si>
  <si>
    <t xml:space="preserve">三芳町                                                      </t>
  </si>
  <si>
    <t xml:space="preserve">秩北衛生下水道組合                                          </t>
  </si>
  <si>
    <t xml:space="preserve">H9.10.1        </t>
  </si>
  <si>
    <t xml:space="preserve">千葉県　        </t>
  </si>
  <si>
    <t xml:space="preserve">千葉市                                                      </t>
  </si>
  <si>
    <t xml:space="preserve">H8.11.29       </t>
  </si>
  <si>
    <t xml:space="preserve">十日町市                                                    </t>
  </si>
  <si>
    <t xml:space="preserve">H8.3.31        </t>
  </si>
  <si>
    <t xml:space="preserve">佐渡市                                                      </t>
  </si>
  <si>
    <t xml:space="preserve">H7.7.1         </t>
  </si>
  <si>
    <t xml:space="preserve">大和町                                                      </t>
  </si>
  <si>
    <t xml:space="preserve">H9.3.31        </t>
  </si>
  <si>
    <t xml:space="preserve">朝日村                                                      </t>
  </si>
  <si>
    <t xml:space="preserve">H10.10.1       </t>
  </si>
  <si>
    <t xml:space="preserve">高岡市                                                      </t>
  </si>
  <si>
    <t xml:space="preserve">砺波市                                                      </t>
  </si>
  <si>
    <t xml:space="preserve">H8.3.29        </t>
  </si>
  <si>
    <t xml:space="preserve">石川県　        </t>
  </si>
  <si>
    <t xml:space="preserve">押水町                                                      </t>
  </si>
  <si>
    <t xml:space="preserve">鳥屋町                                                      </t>
  </si>
  <si>
    <t xml:space="preserve">H9.12.10       </t>
  </si>
  <si>
    <t xml:space="preserve">鹿島町                                                      </t>
  </si>
  <si>
    <t xml:space="preserve">H8.10.28       </t>
  </si>
  <si>
    <t xml:space="preserve">長坂町                                                      </t>
  </si>
  <si>
    <t xml:space="preserve">上田市                                                      </t>
  </si>
  <si>
    <t xml:space="preserve">H7.12.1        </t>
  </si>
  <si>
    <t xml:space="preserve">伊那市                                                      </t>
  </si>
  <si>
    <t xml:space="preserve">H9.3.26        </t>
  </si>
  <si>
    <t xml:space="preserve">塩尻市                                                      </t>
  </si>
  <si>
    <t xml:space="preserve">H9.2.3         </t>
  </si>
  <si>
    <t xml:space="preserve">望月町                                                      </t>
  </si>
  <si>
    <t xml:space="preserve">浅科村                                                      </t>
  </si>
  <si>
    <t xml:space="preserve">H8.3.28        </t>
  </si>
  <si>
    <t xml:space="preserve">波田町                                                      </t>
  </si>
  <si>
    <t xml:space="preserve">H6.3.31        </t>
  </si>
  <si>
    <t xml:space="preserve">山形村                                                      </t>
  </si>
  <si>
    <t xml:space="preserve">梓川村                                                      </t>
  </si>
  <si>
    <t xml:space="preserve">H11.10.1       </t>
  </si>
  <si>
    <t xml:space="preserve">木島平村                                                    </t>
  </si>
  <si>
    <t xml:space="preserve">H6.10.1        </t>
  </si>
  <si>
    <t xml:space="preserve">飯綱行政組合                                                </t>
  </si>
  <si>
    <t xml:space="preserve">中津川市                                                    </t>
  </si>
  <si>
    <t xml:space="preserve">H12.3.31       </t>
  </si>
  <si>
    <t xml:space="preserve">美濃加茂市                                                  </t>
  </si>
  <si>
    <t xml:space="preserve">郡上市                                                      </t>
  </si>
  <si>
    <t xml:space="preserve">H5.3.25        </t>
  </si>
  <si>
    <t xml:space="preserve">浜岡町                                                      </t>
  </si>
  <si>
    <t xml:space="preserve">H7.4.1         </t>
  </si>
  <si>
    <t xml:space="preserve">豊田町                                                      </t>
  </si>
  <si>
    <t xml:space="preserve">安城市                                                      </t>
  </si>
  <si>
    <t xml:space="preserve">三重県　        </t>
  </si>
  <si>
    <t xml:space="preserve">いなべ市                                                    </t>
  </si>
  <si>
    <t xml:space="preserve">東員町                                                      </t>
  </si>
  <si>
    <t xml:space="preserve">大郷町                                                      </t>
  </si>
  <si>
    <t xml:space="preserve">H6.7.1         </t>
  </si>
  <si>
    <t>044245</t>
  </si>
  <si>
    <t xml:space="preserve">大衡村                                                      </t>
  </si>
  <si>
    <t>044440</t>
  </si>
  <si>
    <t xml:space="preserve">色麻町                                                      </t>
  </si>
  <si>
    <t>045276</t>
  </si>
  <si>
    <t xml:space="preserve">鴬沢町                                                      </t>
  </si>
  <si>
    <t>045306</t>
  </si>
  <si>
    <t xml:space="preserve">花山村                                                      </t>
  </si>
  <si>
    <t>045454</t>
  </si>
  <si>
    <t xml:space="preserve">豊里町                                                      </t>
  </si>
  <si>
    <t>049701</t>
  </si>
  <si>
    <t xml:space="preserve">迫川広域公共下水道組合                                      </t>
  </si>
  <si>
    <t>050008</t>
  </si>
  <si>
    <t xml:space="preserve">秋田県                                                      </t>
  </si>
  <si>
    <t>052019</t>
  </si>
  <si>
    <t xml:space="preserve">秋田市                                                      </t>
  </si>
  <si>
    <t>053252</t>
  </si>
  <si>
    <t xml:space="preserve">田代町                                                      </t>
  </si>
  <si>
    <t>053414</t>
  </si>
  <si>
    <t xml:space="preserve">琴丘町                                                      </t>
  </si>
  <si>
    <t xml:space="preserve">H4.5.1         </t>
  </si>
  <si>
    <t>053457</t>
  </si>
  <si>
    <t xml:space="preserve">八竜町                                                      </t>
  </si>
  <si>
    <t>053660</t>
  </si>
  <si>
    <t xml:space="preserve">井川町                                                      </t>
  </si>
  <si>
    <t>053678</t>
  </si>
  <si>
    <t xml:space="preserve">若美町                                                      </t>
  </si>
  <si>
    <t>054054</t>
  </si>
  <si>
    <t xml:space="preserve">岩城町                                                      </t>
  </si>
  <si>
    <t>054062</t>
  </si>
  <si>
    <t xml:space="preserve">由利町                                                      </t>
  </si>
  <si>
    <t>054071</t>
  </si>
  <si>
    <t xml:space="preserve">西目町                                                      </t>
  </si>
  <si>
    <t xml:space="preserve">H7.9.1         </t>
  </si>
  <si>
    <t>054101</t>
  </si>
  <si>
    <t xml:space="preserve">大内町                                                      </t>
  </si>
  <si>
    <t xml:space="preserve">H12.3.23       </t>
  </si>
  <si>
    <t>054224</t>
  </si>
  <si>
    <t xml:space="preserve">西仙北町                                                    </t>
  </si>
  <si>
    <t>054259</t>
  </si>
  <si>
    <t xml:space="preserve">中仙町                                                      </t>
  </si>
  <si>
    <t>054267</t>
  </si>
  <si>
    <t xml:space="preserve">田沢湖町                                                    </t>
  </si>
  <si>
    <t>054275</t>
  </si>
  <si>
    <t xml:space="preserve">協和町                                                      </t>
  </si>
  <si>
    <t>054291</t>
  </si>
  <si>
    <t xml:space="preserve">仙北町                                                      </t>
  </si>
  <si>
    <t xml:space="preserve">H8.6.1         </t>
  </si>
  <si>
    <t>054429</t>
  </si>
  <si>
    <t xml:space="preserve">平鹿町                                                      </t>
  </si>
  <si>
    <t>054437</t>
  </si>
  <si>
    <t xml:space="preserve">雄物川町                                                    </t>
  </si>
  <si>
    <t>054470</t>
  </si>
  <si>
    <t xml:space="preserve">大雄村                                                      </t>
  </si>
  <si>
    <t>063819</t>
  </si>
  <si>
    <t xml:space="preserve">高畠町                                                      </t>
  </si>
  <si>
    <t>064025</t>
  </si>
  <si>
    <t xml:space="preserve">白鷹町                                                      </t>
  </si>
  <si>
    <t>064211</t>
  </si>
  <si>
    <t xml:space="preserve">立川町                                                      </t>
  </si>
  <si>
    <t xml:space="preserve">H11.3.1        </t>
  </si>
  <si>
    <t>064262</t>
  </si>
  <si>
    <t xml:space="preserve">三川町                                                      </t>
  </si>
  <si>
    <t>072061</t>
  </si>
  <si>
    <t xml:space="preserve">原町市                                                      </t>
  </si>
  <si>
    <t>073415</t>
  </si>
  <si>
    <t xml:space="preserve">長沼町                                                      </t>
  </si>
  <si>
    <t>074021</t>
  </si>
  <si>
    <t xml:space="preserve">北塩原村                                                    </t>
  </si>
  <si>
    <t xml:space="preserve">H9.9.10        </t>
  </si>
  <si>
    <t>074071</t>
  </si>
  <si>
    <t xml:space="preserve">磐梯町                                                      </t>
  </si>
  <si>
    <t xml:space="preserve">H11.7.1        </t>
  </si>
  <si>
    <t>074080</t>
  </si>
  <si>
    <t xml:space="preserve">猪苗代町                                                    </t>
  </si>
  <si>
    <t xml:space="preserve">H4.8.1         </t>
  </si>
  <si>
    <t>075451</t>
  </si>
  <si>
    <t xml:space="preserve">大熊町                                                      </t>
  </si>
  <si>
    <t>082015</t>
  </si>
  <si>
    <t xml:space="preserve">水戸市                                                      </t>
  </si>
  <si>
    <t>082180</t>
  </si>
  <si>
    <t xml:space="preserve">岩井市                                                      </t>
  </si>
  <si>
    <t>083071</t>
  </si>
  <si>
    <t xml:space="preserve">桂村                                                        </t>
  </si>
  <si>
    <t>084077</t>
  </si>
  <si>
    <t xml:space="preserve">波崎町                                                      </t>
  </si>
  <si>
    <t>084255</t>
  </si>
  <si>
    <t xml:space="preserve">玉造町                                                      </t>
  </si>
  <si>
    <t>084468</t>
  </si>
  <si>
    <t xml:space="preserve">新利根町                                                    </t>
  </si>
  <si>
    <t>084476</t>
  </si>
  <si>
    <t xml:space="preserve">河内町                                                      </t>
  </si>
  <si>
    <t xml:space="preserve">H5.3.1         </t>
  </si>
  <si>
    <t>084654</t>
  </si>
  <si>
    <t xml:space="preserve">H7.4.20        </t>
  </si>
  <si>
    <t>085421</t>
  </si>
  <si>
    <t xml:space="preserve">五霞町                                                      </t>
  </si>
  <si>
    <t>089192</t>
  </si>
  <si>
    <t xml:space="preserve">取手地方広域下水道組合                                      </t>
  </si>
  <si>
    <t xml:space="preserve">H10.5.1        </t>
  </si>
  <si>
    <t>092100</t>
  </si>
  <si>
    <t xml:space="preserve">大田原市                                                    </t>
  </si>
  <si>
    <t xml:space="preserve">H6.3.30        </t>
  </si>
  <si>
    <t>092126</t>
  </si>
  <si>
    <t xml:space="preserve">黒磯市                                                      </t>
  </si>
  <si>
    <t xml:space="preserve">H6.8.31        </t>
  </si>
  <si>
    <t>093645</t>
  </si>
  <si>
    <t xml:space="preserve">野木町                                                      </t>
  </si>
  <si>
    <t>093858</t>
  </si>
  <si>
    <t xml:space="preserve">氏家町                                                      </t>
  </si>
  <si>
    <t>094013</t>
  </si>
  <si>
    <t xml:space="preserve">南那須町                                                    </t>
  </si>
  <si>
    <t>098531</t>
  </si>
  <si>
    <t xml:space="preserve">自治医大周辺下水道組合                                      </t>
  </si>
  <si>
    <t xml:space="preserve">太田市                                                      </t>
  </si>
  <si>
    <t xml:space="preserve">小野上村                                                    </t>
  </si>
  <si>
    <t xml:space="preserve">嬬恋村                                                      </t>
  </si>
  <si>
    <t xml:space="preserve">H7.4.3         </t>
  </si>
  <si>
    <t xml:space="preserve">川場村                                                      </t>
  </si>
  <si>
    <t xml:space="preserve">H9.10.28       </t>
  </si>
  <si>
    <t xml:space="preserve">吉見町                                                      </t>
  </si>
  <si>
    <t xml:space="preserve">印西市                                                      </t>
  </si>
  <si>
    <t xml:space="preserve">H5.4.20        </t>
  </si>
  <si>
    <t xml:space="preserve">沼南町                                                      </t>
  </si>
  <si>
    <t xml:space="preserve">栄町                                                        </t>
  </si>
  <si>
    <t xml:space="preserve">長生村                                                      </t>
  </si>
  <si>
    <t xml:space="preserve">東京都　        </t>
  </si>
  <si>
    <t xml:space="preserve">奥多摩町                                                    </t>
  </si>
  <si>
    <t xml:space="preserve">H10.7.1        </t>
  </si>
  <si>
    <t xml:space="preserve">湯河原町                                                    </t>
  </si>
  <si>
    <t xml:space="preserve">栃尾市                                                      </t>
  </si>
  <si>
    <t xml:space="preserve">小須戸町                                                    </t>
  </si>
  <si>
    <t xml:space="preserve">村松町                                                      </t>
  </si>
  <si>
    <t xml:space="preserve">H8.3.21        </t>
  </si>
  <si>
    <t xml:space="preserve">亀田町                                                      </t>
  </si>
  <si>
    <t xml:space="preserve">下田村                                                      </t>
  </si>
  <si>
    <t xml:space="preserve">鹿瀬町                                                      </t>
  </si>
  <si>
    <t xml:space="preserve">上川村                                                      </t>
  </si>
  <si>
    <t xml:space="preserve">三川村                                                      </t>
  </si>
  <si>
    <t xml:space="preserve">与板町                                                      </t>
  </si>
  <si>
    <t xml:space="preserve">和島村                                                      </t>
  </si>
  <si>
    <t xml:space="preserve">H5.7.2         </t>
  </si>
  <si>
    <t xml:space="preserve">出雲崎町                                                    </t>
  </si>
  <si>
    <t xml:space="preserve">H9.12.15       </t>
  </si>
  <si>
    <t xml:space="preserve">広神村                                                      </t>
  </si>
  <si>
    <t xml:space="preserve">湯沢町                                                      </t>
  </si>
  <si>
    <t xml:space="preserve">塩沢町                                                      </t>
  </si>
  <si>
    <t xml:space="preserve">H8.5.1         </t>
  </si>
  <si>
    <t xml:space="preserve">H7.5.1         </t>
  </si>
  <si>
    <t xml:space="preserve">西山町                                                      </t>
  </si>
  <si>
    <t xml:space="preserve">H11.5.1        </t>
  </si>
  <si>
    <t xml:space="preserve">安曇村                                                      </t>
  </si>
  <si>
    <t xml:space="preserve">H4.6.5         </t>
  </si>
  <si>
    <t xml:space="preserve">白川村                                                      </t>
  </si>
  <si>
    <t xml:space="preserve">H7.6.29        </t>
  </si>
  <si>
    <t xml:space="preserve">伊豆長岡町                                                  </t>
  </si>
  <si>
    <t xml:space="preserve">雄踏町                                                      </t>
  </si>
  <si>
    <t xml:space="preserve">豊田市                                                      </t>
  </si>
  <si>
    <t xml:space="preserve">H8.1.1         </t>
  </si>
  <si>
    <t xml:space="preserve">鳥羽市                                                      </t>
  </si>
  <si>
    <t xml:space="preserve">中主町                                                      </t>
  </si>
  <si>
    <t xml:space="preserve">広島県　        </t>
  </si>
  <si>
    <t xml:space="preserve">呉市                                                        </t>
  </si>
  <si>
    <t xml:space="preserve">H5.5.1         </t>
  </si>
  <si>
    <t xml:space="preserve">小城町                                                      </t>
  </si>
  <si>
    <t xml:space="preserve">H11.2.1        </t>
  </si>
  <si>
    <t xml:space="preserve">小牧市                                                      </t>
  </si>
  <si>
    <t>Ｂb4</t>
  </si>
  <si>
    <t xml:space="preserve">H15.6.1        </t>
  </si>
  <si>
    <t xml:space="preserve">島根県　        </t>
  </si>
  <si>
    <t xml:space="preserve">海士町                                                      </t>
  </si>
  <si>
    <t xml:space="preserve">大和郡山市                                                  </t>
  </si>
  <si>
    <t>Ｂc1</t>
  </si>
  <si>
    <t xml:space="preserve">S53.10.2       </t>
  </si>
  <si>
    <t>012246</t>
  </si>
  <si>
    <t xml:space="preserve">千歳市                                                      </t>
  </si>
  <si>
    <t>Ｂc2</t>
  </si>
  <si>
    <t xml:space="preserve">S58.8.1        </t>
  </si>
  <si>
    <t>013374</t>
  </si>
  <si>
    <t xml:space="preserve">七飯町                                                      </t>
  </si>
  <si>
    <t>014541</t>
  </si>
  <si>
    <t xml:space="preserve">当麻町                                                      </t>
  </si>
  <si>
    <t>016322</t>
  </si>
  <si>
    <t xml:space="preserve">士幌町                                                      </t>
  </si>
  <si>
    <t xml:space="preserve">S58.4.1        </t>
  </si>
  <si>
    <t>016667</t>
  </si>
  <si>
    <t xml:space="preserve">阿寒町                                                      </t>
  </si>
  <si>
    <t xml:space="preserve">吉岡町                                                      </t>
  </si>
  <si>
    <t xml:space="preserve">新治村                                                      </t>
  </si>
  <si>
    <t xml:space="preserve">富士見市                                                    </t>
  </si>
  <si>
    <t xml:space="preserve">S63.5.2        </t>
  </si>
  <si>
    <t xml:space="preserve">酒々井町                                                    </t>
  </si>
  <si>
    <t xml:space="preserve">S57.7.1        </t>
  </si>
  <si>
    <t xml:space="preserve">印旛村                                                      </t>
  </si>
  <si>
    <t xml:space="preserve">中条町                                                      </t>
  </si>
  <si>
    <t xml:space="preserve">H1.11.18       </t>
  </si>
  <si>
    <t xml:space="preserve">田上町                                                      </t>
  </si>
  <si>
    <t xml:space="preserve">守門村                                                      </t>
  </si>
  <si>
    <t xml:space="preserve">妙高高原町                                                  </t>
  </si>
  <si>
    <t xml:space="preserve">S63.10.11      </t>
  </si>
  <si>
    <t xml:space="preserve">魚津市                                                      </t>
  </si>
  <si>
    <t xml:space="preserve">山田村                                                      </t>
  </si>
  <si>
    <t xml:space="preserve">H2.3.31        </t>
  </si>
  <si>
    <t xml:space="preserve">吉野谷村                                                    </t>
  </si>
  <si>
    <t xml:space="preserve">S62.11.1       </t>
  </si>
  <si>
    <t xml:space="preserve">白峰村                                                      </t>
  </si>
  <si>
    <t xml:space="preserve">S63.12.1       </t>
  </si>
  <si>
    <t xml:space="preserve">宮崎村                                                      </t>
  </si>
  <si>
    <t xml:space="preserve">丸子町                                                      </t>
  </si>
  <si>
    <t xml:space="preserve">S62.12.25      </t>
  </si>
  <si>
    <t xml:space="preserve">白樺湖下水道組合                                            </t>
  </si>
  <si>
    <t xml:space="preserve">S56.3.30       </t>
  </si>
  <si>
    <t xml:space="preserve">函南町                                                      </t>
  </si>
  <si>
    <t xml:space="preserve">S60.10.1       </t>
  </si>
  <si>
    <t xml:space="preserve">桜井市                                                      </t>
  </si>
  <si>
    <t xml:space="preserve">S61.4.19       </t>
  </si>
  <si>
    <t xml:space="preserve">生駒市                                                      </t>
  </si>
  <si>
    <t xml:space="preserve">S60.4.1        </t>
  </si>
  <si>
    <t xml:space="preserve">川西町                                                      </t>
  </si>
  <si>
    <t xml:space="preserve">S56.4.1        </t>
  </si>
  <si>
    <t xml:space="preserve">三宅町                                                      </t>
  </si>
  <si>
    <t xml:space="preserve">S61.8.1        </t>
  </si>
  <si>
    <t xml:space="preserve">関金町                                                      </t>
  </si>
  <si>
    <t xml:space="preserve">大山町                                                      </t>
  </si>
  <si>
    <t xml:space="preserve">S63.3.31       </t>
  </si>
  <si>
    <t xml:space="preserve">八束町                                                      </t>
  </si>
  <si>
    <t xml:space="preserve">H1.7.26        </t>
  </si>
  <si>
    <t xml:space="preserve">多伎町                                                      </t>
  </si>
  <si>
    <t xml:space="preserve">S63.7.1        </t>
  </si>
  <si>
    <t xml:space="preserve">筑紫野市                                                    </t>
  </si>
  <si>
    <t xml:space="preserve">S63.6.4        </t>
  </si>
  <si>
    <t>014630</t>
  </si>
  <si>
    <t xml:space="preserve">占冠村                                                      </t>
  </si>
  <si>
    <t>Ｂc3</t>
  </si>
  <si>
    <t xml:space="preserve">H2.5.1         </t>
  </si>
  <si>
    <t>015741</t>
  </si>
  <si>
    <t xml:space="preserve">大滝村                                                      </t>
  </si>
  <si>
    <t>020001</t>
  </si>
  <si>
    <t xml:space="preserve">青森県　        </t>
  </si>
  <si>
    <t xml:space="preserve">青森県                                                      </t>
  </si>
  <si>
    <t>023426</t>
  </si>
  <si>
    <t xml:space="preserve">相馬村                                                      </t>
  </si>
  <si>
    <t xml:space="preserve">H2.7.4         </t>
  </si>
  <si>
    <t>053449</t>
  </si>
  <si>
    <t xml:space="preserve">山本町                                                      </t>
  </si>
  <si>
    <t>053627</t>
  </si>
  <si>
    <t xml:space="preserve">昭和町                                                      </t>
  </si>
  <si>
    <t>063827</t>
  </si>
  <si>
    <t>075418</t>
  </si>
  <si>
    <t xml:space="preserve">広野町                                                      </t>
  </si>
  <si>
    <t xml:space="preserve">H5.4.7         </t>
  </si>
  <si>
    <t>075426</t>
  </si>
  <si>
    <t xml:space="preserve">楢葉町                                                      </t>
  </si>
  <si>
    <t xml:space="preserve">H6.4.4         </t>
  </si>
  <si>
    <t>092029</t>
  </si>
  <si>
    <t xml:space="preserve">足利市                                                      </t>
  </si>
  <si>
    <t>093017</t>
  </si>
  <si>
    <t xml:space="preserve">上三川町                                                    </t>
  </si>
  <si>
    <t>094048</t>
  </si>
  <si>
    <t xml:space="preserve">小川町                                                      </t>
  </si>
  <si>
    <t>094099</t>
  </si>
  <si>
    <t xml:space="preserve">西那須野町                                                  </t>
  </si>
  <si>
    <t xml:space="preserve">渋川市                                                      </t>
  </si>
  <si>
    <t xml:space="preserve">榛東村                                                      </t>
  </si>
  <si>
    <t xml:space="preserve">飯能市                                                      </t>
  </si>
  <si>
    <t xml:space="preserve">蓮田市                                                      </t>
  </si>
  <si>
    <t xml:space="preserve">H9.3.28        </t>
  </si>
  <si>
    <t xml:space="preserve">日高市                                                      </t>
  </si>
  <si>
    <t xml:space="preserve">杉戸町                                                      </t>
  </si>
  <si>
    <t xml:space="preserve">H9.3.1         </t>
  </si>
  <si>
    <t xml:space="preserve">佐倉市                                                      </t>
  </si>
  <si>
    <t xml:space="preserve">白井市                                                      </t>
  </si>
  <si>
    <t xml:space="preserve">神奈川県        </t>
  </si>
  <si>
    <t xml:space="preserve">清川村                                                      </t>
  </si>
  <si>
    <t xml:space="preserve">H9.9.1         </t>
  </si>
  <si>
    <t xml:space="preserve">新潟市                                                      </t>
  </si>
  <si>
    <t xml:space="preserve">H3.2.1         </t>
  </si>
  <si>
    <t xml:space="preserve">柏崎市                                                      </t>
  </si>
  <si>
    <t xml:space="preserve">H5.5.14        </t>
  </si>
  <si>
    <t xml:space="preserve">横越町                                                      </t>
  </si>
  <si>
    <t xml:space="preserve">川口町                                                      </t>
  </si>
  <si>
    <t xml:space="preserve">中里村                                                      </t>
  </si>
  <si>
    <t xml:space="preserve">小国町                                                      </t>
  </si>
  <si>
    <t xml:space="preserve">H6.7.14        </t>
  </si>
  <si>
    <t xml:space="preserve">松之山町                                                    </t>
  </si>
  <si>
    <t xml:space="preserve">名立町                                                      </t>
  </si>
  <si>
    <t xml:space="preserve">H7.10.5        </t>
  </si>
  <si>
    <t xml:space="preserve">黒部市                                                      </t>
  </si>
  <si>
    <t xml:space="preserve">滝野町                                                      </t>
  </si>
  <si>
    <t xml:space="preserve">八千代町                                                    </t>
  </si>
  <si>
    <t xml:space="preserve">H10.6.1        </t>
  </si>
  <si>
    <t xml:space="preserve">神崎町                                                      </t>
  </si>
  <si>
    <t xml:space="preserve">H10.1.1        </t>
  </si>
  <si>
    <t xml:space="preserve">新宮町                                                      </t>
  </si>
  <si>
    <t xml:space="preserve">揖保川町                                                    </t>
  </si>
  <si>
    <t xml:space="preserve">太子町                                                      </t>
  </si>
  <si>
    <t xml:space="preserve">上月町                                                      </t>
  </si>
  <si>
    <t xml:space="preserve">南光町                                                      </t>
  </si>
  <si>
    <t xml:space="preserve">三日月町                                                    </t>
  </si>
  <si>
    <t xml:space="preserve">H10.4.23       </t>
  </si>
  <si>
    <t xml:space="preserve">山崎町                                                      </t>
  </si>
  <si>
    <t xml:space="preserve">千種町                                                      </t>
  </si>
  <si>
    <t xml:space="preserve">但東町                                                      </t>
  </si>
  <si>
    <t xml:space="preserve">浜坂町                                                      </t>
  </si>
  <si>
    <t xml:space="preserve">H10.12.10      </t>
  </si>
  <si>
    <t xml:space="preserve">大屋町                                                      </t>
  </si>
  <si>
    <t xml:space="preserve">関宮町                                                      </t>
  </si>
  <si>
    <t xml:space="preserve">H7.7.27        </t>
  </si>
  <si>
    <t xml:space="preserve">和田山町                                                    </t>
  </si>
  <si>
    <t xml:space="preserve">H9.9.15        </t>
  </si>
  <si>
    <t xml:space="preserve">春日町                                                      </t>
  </si>
  <si>
    <t xml:space="preserve">H9.6.12        </t>
  </si>
  <si>
    <t xml:space="preserve">五色町                                                      </t>
  </si>
  <si>
    <t xml:space="preserve">H11.12.10      </t>
  </si>
  <si>
    <t xml:space="preserve">山添村                                                      </t>
  </si>
  <si>
    <t xml:space="preserve">榛原町                                                      </t>
  </si>
  <si>
    <t xml:space="preserve">H5.11.1        </t>
  </si>
  <si>
    <t xml:space="preserve">明日香村                                                    </t>
  </si>
  <si>
    <t xml:space="preserve">H7.4.25        </t>
  </si>
  <si>
    <t xml:space="preserve">新庄町                                                      </t>
  </si>
  <si>
    <t xml:space="preserve">當麻町                                                      </t>
  </si>
  <si>
    <t xml:space="preserve">高野町                                                      </t>
  </si>
  <si>
    <t xml:space="preserve">那智勝浦町                                                  </t>
  </si>
  <si>
    <t xml:space="preserve">鹿野町                                                      </t>
  </si>
  <si>
    <t xml:space="preserve">西伯町                                                      </t>
  </si>
  <si>
    <t xml:space="preserve">H2.4.2         </t>
  </si>
  <si>
    <t xml:space="preserve">中山町                                                      </t>
  </si>
  <si>
    <t xml:space="preserve">加茂町                                                      </t>
  </si>
  <si>
    <t xml:space="preserve">湖陵町                                                      </t>
  </si>
  <si>
    <t xml:space="preserve">邑智町                                                      </t>
  </si>
  <si>
    <t xml:space="preserve">石見町                                                      </t>
  </si>
  <si>
    <t xml:space="preserve">日原町                                                      </t>
  </si>
  <si>
    <t xml:space="preserve">布施村                                                      </t>
  </si>
  <si>
    <t xml:space="preserve">五箇村                                                      </t>
  </si>
  <si>
    <t xml:space="preserve">和気町                                                      </t>
  </si>
  <si>
    <t xml:space="preserve">哲西町                                                      </t>
  </si>
  <si>
    <t xml:space="preserve">八束村                                                      </t>
  </si>
  <si>
    <t xml:space="preserve">中和村                                                      </t>
  </si>
  <si>
    <t xml:space="preserve">勝央町                                                      </t>
  </si>
  <si>
    <t xml:space="preserve">H5.8.1         </t>
  </si>
  <si>
    <t xml:space="preserve">安芸高田市                                                  </t>
  </si>
  <si>
    <t xml:space="preserve">能美町                                                      </t>
  </si>
  <si>
    <t xml:space="preserve">福富町                                                      </t>
  </si>
  <si>
    <t xml:space="preserve">豊栄町                                                      </t>
  </si>
  <si>
    <t xml:space="preserve">上下町                                                      </t>
  </si>
  <si>
    <t xml:space="preserve">総領町                                                      </t>
  </si>
  <si>
    <t xml:space="preserve">吉舎町                                                      </t>
  </si>
  <si>
    <t xml:space="preserve">H6.4.15        </t>
  </si>
  <si>
    <t xml:space="preserve">三良坂町                                                    </t>
  </si>
  <si>
    <t xml:space="preserve">H6.6.15        </t>
  </si>
  <si>
    <t xml:space="preserve">長門市                                                      </t>
  </si>
  <si>
    <t xml:space="preserve">H10.8.1        </t>
  </si>
  <si>
    <t xml:space="preserve">柳井市                                                      </t>
  </si>
  <si>
    <t xml:space="preserve">H11.12.28      </t>
  </si>
  <si>
    <t xml:space="preserve">東和町                                                      </t>
  </si>
  <si>
    <t xml:space="preserve">H5.6.20        </t>
  </si>
  <si>
    <t xml:space="preserve">豊北町                                                      </t>
  </si>
  <si>
    <t xml:space="preserve">香川県　        </t>
  </si>
  <si>
    <t xml:space="preserve">さぬき市                                                    </t>
  </si>
  <si>
    <t xml:space="preserve">牟礼町                                                      </t>
  </si>
  <si>
    <t xml:space="preserve">庵治町                                                      </t>
  </si>
  <si>
    <t xml:space="preserve">直島町                                                      </t>
  </si>
  <si>
    <t xml:space="preserve">綾南町                                                      </t>
  </si>
  <si>
    <t xml:space="preserve">H11.5.10       </t>
  </si>
  <si>
    <t xml:space="preserve">綾歌町                                                      </t>
  </si>
  <si>
    <t xml:space="preserve">満濃町                                                      </t>
  </si>
  <si>
    <t xml:space="preserve">仲南町                                                      </t>
  </si>
  <si>
    <t xml:space="preserve">北条市                                                      </t>
  </si>
  <si>
    <t xml:space="preserve">H7.6.1         </t>
  </si>
  <si>
    <t xml:space="preserve">波方町                                                      </t>
  </si>
  <si>
    <t xml:space="preserve">吉海町                                                      </t>
  </si>
  <si>
    <t xml:space="preserve">大三島町                                                    </t>
  </si>
  <si>
    <t xml:space="preserve">H9.3.30        </t>
  </si>
  <si>
    <t xml:space="preserve">芦屋町                                                      </t>
  </si>
  <si>
    <t xml:space="preserve">相知町                                                      </t>
  </si>
  <si>
    <t xml:space="preserve">鹿本町                                                      </t>
  </si>
  <si>
    <t xml:space="preserve">泗水町                                                      </t>
  </si>
  <si>
    <t xml:space="preserve">錦町                                                        </t>
  </si>
  <si>
    <t xml:space="preserve">多良木町                                                    </t>
  </si>
  <si>
    <t xml:space="preserve">国見町                                                      </t>
  </si>
  <si>
    <t xml:space="preserve">H10.3.27       </t>
  </si>
  <si>
    <t xml:space="preserve">姫島村                                                      </t>
  </si>
  <si>
    <t xml:space="preserve">H8.3.19        </t>
  </si>
  <si>
    <t xml:space="preserve">武蔵町                                                      </t>
  </si>
  <si>
    <t xml:space="preserve">H9.3.20        </t>
  </si>
  <si>
    <t xml:space="preserve">安岐町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</si>
</sst>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;[Red]\-#,##0\ "/>
    <numFmt numFmtId="179" formatCode="#,##0.0_ ;[Red]\-#,##0.0\ "/>
    <numFmt numFmtId="180" formatCode="#,##0.00_ ;[Red]\-#,##0.00\ "/>
    <numFmt numFmtId="181" formatCode="[&lt;=999]000;[&lt;=99999]000\-00;000\-0000"/>
    <numFmt numFmtId="182" formatCode="0.00_);[Red]\(0.00\)"/>
    <numFmt numFmtId="183" formatCode="0.0_);[Red]\(0.0\)"/>
    <numFmt numFmtId="184" formatCode="0.0_ "/>
    <numFmt numFmtId="185" formatCode="#,##0_);[Red]\(#,##0\)"/>
    <numFmt numFmtId="186" formatCode="#,##0.00;&quot;△ &quot;#,##0.00"/>
    <numFmt numFmtId="187" formatCode="0.00;&quot;△ &quot;0.00"/>
    <numFmt numFmtId="188" formatCode="0.0;&quot;△ &quot;0.0"/>
    <numFmt numFmtId="189" formatCode="#,##0.0;[Red]\-#,##0.0"/>
  </numFmts>
  <fonts count="7">
    <font>
      <sz val="1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vertAlign val="superscript"/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49" fontId="0" fillId="0" borderId="0" xfId="20" applyNumberFormat="1" applyFont="1" applyFill="1" applyBorder="1" applyAlignment="1" quotePrefix="1">
      <alignment horizontal="right" vertical="center" wrapText="1"/>
      <protection/>
    </xf>
    <xf numFmtId="49" fontId="0" fillId="0" borderId="0" xfId="20" applyNumberFormat="1" applyFont="1" applyFill="1" applyBorder="1" applyAlignment="1">
      <alignment vertical="center" wrapText="1"/>
      <protection/>
    </xf>
    <xf numFmtId="49" fontId="0" fillId="0" borderId="0" xfId="20" applyNumberFormat="1" applyFont="1" applyFill="1" applyBorder="1" applyAlignment="1" quotePrefix="1">
      <alignment horizontal="left" vertical="center" shrinkToFit="1"/>
      <protection/>
    </xf>
    <xf numFmtId="49" fontId="0" fillId="0" borderId="0" xfId="20" applyNumberFormat="1" applyFont="1" applyFill="1" applyBorder="1" applyAlignment="1">
      <alignment horizontal="center" vertical="center" wrapText="1"/>
      <protection/>
    </xf>
    <xf numFmtId="49" fontId="0" fillId="0" borderId="0" xfId="20" applyNumberFormat="1" applyFont="1" applyFill="1" applyBorder="1" applyAlignment="1">
      <alignment horizontal="center"/>
      <protection/>
    </xf>
    <xf numFmtId="185" fontId="0" fillId="0" borderId="0" xfId="2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9" fontId="0" fillId="0" borderId="2" xfId="20" applyNumberFormat="1" applyFont="1" applyFill="1" applyBorder="1" applyAlignment="1" quotePrefix="1">
      <alignment horizontal="right" vertical="center" wrapText="1"/>
      <protection/>
    </xf>
    <xf numFmtId="49" fontId="0" fillId="0" borderId="2" xfId="20" applyNumberFormat="1" applyFont="1" applyFill="1" applyBorder="1" applyAlignment="1">
      <alignment vertical="center" wrapText="1"/>
      <protection/>
    </xf>
    <xf numFmtId="49" fontId="0" fillId="0" borderId="2" xfId="20" applyNumberFormat="1" applyFont="1" applyFill="1" applyBorder="1" applyAlignment="1" quotePrefix="1">
      <alignment horizontal="left" vertical="center" shrinkToFit="1"/>
      <protection/>
    </xf>
    <xf numFmtId="49" fontId="0" fillId="0" borderId="2" xfId="20" applyNumberFormat="1" applyFont="1" applyFill="1" applyBorder="1" applyAlignment="1">
      <alignment horizontal="center" vertical="center" wrapText="1"/>
      <protection/>
    </xf>
    <xf numFmtId="49" fontId="0" fillId="0" borderId="2" xfId="20" applyNumberFormat="1" applyFont="1" applyFill="1" applyBorder="1" applyAlignment="1">
      <alignment horizontal="center"/>
      <protection/>
    </xf>
    <xf numFmtId="185" fontId="0" fillId="0" borderId="2" xfId="20" applyNumberFormat="1" applyFont="1" applyFill="1" applyBorder="1" applyAlignment="1">
      <alignment horizontal="center"/>
      <protection/>
    </xf>
    <xf numFmtId="49" fontId="0" fillId="0" borderId="3" xfId="0" applyNumberFormat="1" applyFont="1" applyFill="1" applyBorder="1" applyAlignment="1" quotePrefix="1">
      <alignment horizontal="right"/>
    </xf>
    <xf numFmtId="0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NumberFormat="1" applyFont="1" applyFill="1" applyBorder="1" applyAlignment="1" quotePrefix="1">
      <alignment/>
    </xf>
    <xf numFmtId="182" fontId="0" fillId="0" borderId="3" xfId="0" applyNumberFormat="1" applyFont="1" applyFill="1" applyBorder="1" applyAlignment="1" quotePrefix="1">
      <alignment/>
    </xf>
    <xf numFmtId="185" fontId="0" fillId="0" borderId="3" xfId="0" applyNumberFormat="1" applyFont="1" applyFill="1" applyBorder="1" applyAlignment="1" quotePrefix="1">
      <alignment/>
    </xf>
    <xf numFmtId="185" fontId="0" fillId="0" borderId="2" xfId="16" applyNumberFormat="1" applyFont="1" applyFill="1" applyBorder="1" applyAlignment="1" quotePrefix="1">
      <alignment horizontal="right"/>
    </xf>
    <xf numFmtId="185" fontId="0" fillId="0" borderId="3" xfId="0" applyNumberFormat="1" applyFont="1" applyFill="1" applyBorder="1" applyAlignment="1" quotePrefix="1">
      <alignment horizontal="right"/>
    </xf>
    <xf numFmtId="185" fontId="0" fillId="0" borderId="3" xfId="16" applyNumberFormat="1" applyFont="1" applyFill="1" applyBorder="1" applyAlignment="1" quotePrefix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left" wrapText="1"/>
    </xf>
    <xf numFmtId="49" fontId="0" fillId="0" borderId="3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 quotePrefix="1">
      <alignment horizontal="right"/>
    </xf>
    <xf numFmtId="38" fontId="0" fillId="0" borderId="3" xfId="16" applyFont="1" applyFill="1" applyBorder="1" applyAlignment="1" quotePrefix="1">
      <alignment horizontal="right"/>
    </xf>
    <xf numFmtId="38" fontId="0" fillId="0" borderId="3" xfId="16" applyFont="1" applyFill="1" applyBorder="1" applyAlignment="1">
      <alignment/>
    </xf>
    <xf numFmtId="38" fontId="0" fillId="0" borderId="3" xfId="16" applyFont="1" applyFill="1" applyBorder="1" applyAlignment="1" quotePrefix="1">
      <alignment/>
    </xf>
    <xf numFmtId="38" fontId="0" fillId="0" borderId="0" xfId="16" applyFont="1" applyFill="1" applyAlignment="1">
      <alignment/>
    </xf>
    <xf numFmtId="49" fontId="0" fillId="0" borderId="0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185" fontId="0" fillId="0" borderId="3" xfId="0" applyNumberFormat="1" applyFont="1" applyFill="1" applyBorder="1" applyAlignment="1">
      <alignment horizontal="right"/>
    </xf>
    <xf numFmtId="185" fontId="0" fillId="0" borderId="3" xfId="16" applyNumberFormat="1" applyFont="1" applyFill="1" applyBorder="1" applyAlignment="1">
      <alignment horizontal="right"/>
    </xf>
    <xf numFmtId="189" fontId="0" fillId="0" borderId="3" xfId="16" applyNumberFormat="1" applyFont="1" applyFill="1" applyBorder="1" applyAlignment="1" quotePrefix="1">
      <alignment/>
    </xf>
    <xf numFmtId="49" fontId="0" fillId="0" borderId="0" xfId="20" applyNumberFormat="1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 quotePrefix="1">
      <alignment/>
    </xf>
    <xf numFmtId="177" fontId="0" fillId="0" borderId="0" xfId="20" applyNumberFormat="1" applyFont="1" applyFill="1" applyBorder="1" applyAlignment="1">
      <alignment vertical="center"/>
      <protection/>
    </xf>
    <xf numFmtId="38" fontId="0" fillId="0" borderId="0" xfId="16" applyFont="1" applyFill="1" applyBorder="1" applyAlignment="1" quotePrefix="1">
      <alignment/>
    </xf>
    <xf numFmtId="38" fontId="0" fillId="0" borderId="0" xfId="16" applyFont="1" applyFill="1" applyBorder="1" applyAlignment="1" quotePrefix="1">
      <alignment horizontal="right"/>
    </xf>
    <xf numFmtId="189" fontId="0" fillId="0" borderId="0" xfId="16" applyNumberFormat="1" applyFont="1" applyFill="1" applyBorder="1" applyAlignment="1" quotePrefix="1">
      <alignment/>
    </xf>
    <xf numFmtId="177" fontId="0" fillId="0" borderId="0" xfId="16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 quotePrefix="1">
      <alignment/>
    </xf>
    <xf numFmtId="176" fontId="0" fillId="0" borderId="0" xfId="0" applyNumberFormat="1" applyFont="1" applyFill="1" applyBorder="1" applyAlignment="1" quotePrefix="1">
      <alignment/>
    </xf>
    <xf numFmtId="185" fontId="0" fillId="0" borderId="0" xfId="0" applyNumberFormat="1" applyFont="1" applyFill="1" applyBorder="1" applyAlignment="1" quotePrefix="1">
      <alignment/>
    </xf>
    <xf numFmtId="185" fontId="0" fillId="0" borderId="0" xfId="16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 quotePrefix="1">
      <alignment/>
    </xf>
    <xf numFmtId="38" fontId="0" fillId="0" borderId="3" xfId="16" applyFont="1" applyFill="1" applyBorder="1" applyAlignment="1" quotePrefix="1">
      <alignment/>
    </xf>
    <xf numFmtId="38" fontId="0" fillId="0" borderId="3" xfId="0" applyNumberFormat="1" applyFont="1" applyFill="1" applyBorder="1" applyAlignment="1" quotePrefix="1">
      <alignment/>
    </xf>
    <xf numFmtId="0" fontId="6" fillId="0" borderId="3" xfId="0" applyNumberFormat="1" applyFont="1" applyFill="1" applyBorder="1" applyAlignment="1">
      <alignment/>
    </xf>
    <xf numFmtId="38" fontId="6" fillId="0" borderId="3" xfId="16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BJ1727"/>
  <sheetViews>
    <sheetView showGridLines="0" tabSelected="1" workbookViewId="0" topLeftCell="P13">
      <pane ySplit="3" topLeftCell="BM16" activePane="bottomLeft" state="frozen"/>
      <selection pane="topLeft" activeCell="P13" sqref="P13"/>
      <selection pane="bottomLeft" activeCell="P13" sqref="P13"/>
    </sheetView>
  </sheetViews>
  <sheetFormatPr defaultColWidth="8.796875" defaultRowHeight="14.25"/>
  <cols>
    <col min="1" max="15" width="0" style="2" hidden="1" customWidth="1"/>
    <col min="16" max="16" width="11" style="59" customWidth="1"/>
    <col min="17" max="17" width="11" style="15" customWidth="1"/>
    <col min="18" max="18" width="32.59765625" style="15" customWidth="1"/>
    <col min="19" max="19" width="11.09765625" style="15" customWidth="1"/>
    <col min="20" max="20" width="18.59765625" style="15" customWidth="1"/>
    <col min="21" max="23" width="9.59765625" style="15" customWidth="1"/>
    <col min="24" max="28" width="15.59765625" style="15" customWidth="1"/>
    <col min="29" max="42" width="15.59765625" style="60" customWidth="1"/>
    <col min="43" max="45" width="15.59765625" style="61" customWidth="1"/>
    <col min="46" max="53" width="15.59765625" style="60" customWidth="1"/>
    <col min="54" max="56" width="9" style="15" customWidth="1"/>
    <col min="57" max="16384" width="9" style="2" customWidth="1"/>
  </cols>
  <sheetData>
    <row r="1" spans="16:56" ht="13.5" hidden="1"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4"/>
      <c r="AS1" s="4"/>
      <c r="AT1" s="3"/>
      <c r="AU1" s="3"/>
      <c r="AV1" s="3"/>
      <c r="AW1" s="3"/>
      <c r="AX1" s="3"/>
      <c r="AY1" s="3"/>
      <c r="AZ1" s="3"/>
      <c r="BA1" s="3"/>
      <c r="BB1" s="2"/>
      <c r="BC1" s="2"/>
      <c r="BD1" s="2"/>
    </row>
    <row r="2" spans="16:56" ht="13.5" hidden="1"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  <c r="AR2" s="4"/>
      <c r="AS2" s="4"/>
      <c r="AT2" s="3"/>
      <c r="AU2" s="3"/>
      <c r="AV2" s="3"/>
      <c r="AW2" s="3"/>
      <c r="AX2" s="3"/>
      <c r="AY2" s="3"/>
      <c r="AZ2" s="3"/>
      <c r="BA2" s="3"/>
      <c r="BB2" s="2"/>
      <c r="BC2" s="2"/>
      <c r="BD2" s="2"/>
    </row>
    <row r="3" spans="16:56" ht="13.5" hidden="1"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4"/>
      <c r="AR3" s="4"/>
      <c r="AS3" s="4"/>
      <c r="AT3" s="3"/>
      <c r="AU3" s="3"/>
      <c r="AV3" s="3"/>
      <c r="AW3" s="3"/>
      <c r="AX3" s="3"/>
      <c r="AY3" s="3"/>
      <c r="AZ3" s="3"/>
      <c r="BA3" s="3"/>
      <c r="BB3" s="2"/>
      <c r="BC3" s="2"/>
      <c r="BD3" s="2"/>
    </row>
    <row r="4" spans="16:56" ht="13.5" hidden="1"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4"/>
      <c r="AR4" s="4"/>
      <c r="AS4" s="4"/>
      <c r="AT4" s="3"/>
      <c r="AU4" s="3"/>
      <c r="AV4" s="3"/>
      <c r="AW4" s="3"/>
      <c r="AX4" s="3"/>
      <c r="AY4" s="3"/>
      <c r="AZ4" s="3"/>
      <c r="BA4" s="3"/>
      <c r="BB4" s="2"/>
      <c r="BC4" s="2"/>
      <c r="BD4" s="2"/>
    </row>
    <row r="5" spans="16:56" ht="13.5" hidden="1"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  <c r="AR5" s="4"/>
      <c r="AS5" s="4"/>
      <c r="AT5" s="3"/>
      <c r="AU5" s="3"/>
      <c r="AV5" s="3"/>
      <c r="AW5" s="3"/>
      <c r="AX5" s="3"/>
      <c r="AY5" s="3"/>
      <c r="AZ5" s="3"/>
      <c r="BA5" s="3"/>
      <c r="BB5" s="2"/>
      <c r="BC5" s="2"/>
      <c r="BD5" s="2"/>
    </row>
    <row r="6" spans="16:56" ht="13.5" hidden="1"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  <c r="AR6" s="4"/>
      <c r="AS6" s="4"/>
      <c r="AT6" s="3"/>
      <c r="AU6" s="3"/>
      <c r="AV6" s="3"/>
      <c r="AW6" s="3"/>
      <c r="AX6" s="3"/>
      <c r="AY6" s="3"/>
      <c r="AZ6" s="3"/>
      <c r="BA6" s="3"/>
      <c r="BB6" s="2"/>
      <c r="BC6" s="2"/>
      <c r="BD6" s="2"/>
    </row>
    <row r="7" spans="16:56" ht="13.5" hidden="1"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"/>
      <c r="AR7" s="4"/>
      <c r="AS7" s="4"/>
      <c r="AT7" s="3"/>
      <c r="AU7" s="3"/>
      <c r="AV7" s="3"/>
      <c r="AW7" s="3"/>
      <c r="AX7" s="3"/>
      <c r="AY7" s="3"/>
      <c r="AZ7" s="3"/>
      <c r="BA7" s="3"/>
      <c r="BB7" s="2"/>
      <c r="BC7" s="2"/>
      <c r="BD7" s="2"/>
    </row>
    <row r="8" spans="16:56" ht="13.5" hidden="1"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4"/>
      <c r="AR8" s="4"/>
      <c r="AS8" s="4"/>
      <c r="AT8" s="3"/>
      <c r="AU8" s="3"/>
      <c r="AV8" s="3"/>
      <c r="AW8" s="3"/>
      <c r="AX8" s="3"/>
      <c r="AY8" s="3"/>
      <c r="AZ8" s="3"/>
      <c r="BA8" s="3"/>
      <c r="BB8" s="2"/>
      <c r="BC8" s="2"/>
      <c r="BD8" s="2"/>
    </row>
    <row r="9" spans="16:56" ht="13.5" hidden="1"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4"/>
      <c r="AR9" s="4"/>
      <c r="AS9" s="4"/>
      <c r="AT9" s="3"/>
      <c r="AU9" s="3"/>
      <c r="AV9" s="3"/>
      <c r="AW9" s="3"/>
      <c r="AX9" s="3"/>
      <c r="AY9" s="3"/>
      <c r="AZ9" s="3"/>
      <c r="BA9" s="3"/>
      <c r="BB9" s="2"/>
      <c r="BC9" s="2"/>
      <c r="BD9" s="2"/>
    </row>
    <row r="10" spans="16:56" ht="13.5" hidden="1"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4"/>
      <c r="AR10" s="4"/>
      <c r="AS10" s="4"/>
      <c r="AT10" s="3"/>
      <c r="AU10" s="3"/>
      <c r="AV10" s="3"/>
      <c r="AW10" s="3"/>
      <c r="AX10" s="3"/>
      <c r="AY10" s="3"/>
      <c r="AZ10" s="3"/>
      <c r="BA10" s="3"/>
      <c r="BB10" s="2"/>
      <c r="BC10" s="2"/>
      <c r="BD10" s="2"/>
    </row>
    <row r="11" spans="16:56" ht="13.5" hidden="1"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4"/>
      <c r="AR11" s="4"/>
      <c r="AS11" s="4"/>
      <c r="AT11" s="3"/>
      <c r="AU11" s="3"/>
      <c r="AV11" s="3"/>
      <c r="AW11" s="3"/>
      <c r="AX11" s="3"/>
      <c r="AY11" s="3"/>
      <c r="AZ11" s="3"/>
      <c r="BA11" s="3"/>
      <c r="BB11" s="2"/>
      <c r="BC11" s="2"/>
      <c r="BD11" s="2"/>
    </row>
    <row r="12" spans="16:56" ht="13.5" hidden="1"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"/>
      <c r="AR12" s="4"/>
      <c r="AS12" s="4"/>
      <c r="AT12" s="3"/>
      <c r="AU12" s="3"/>
      <c r="AV12" s="3"/>
      <c r="AW12" s="3"/>
      <c r="AX12" s="3"/>
      <c r="AY12" s="3"/>
      <c r="AZ12" s="3"/>
      <c r="BA12" s="3"/>
      <c r="BB12" s="2"/>
      <c r="BC12" s="2"/>
      <c r="BD12" s="2"/>
    </row>
    <row r="13" spans="16:56" ht="40.5">
      <c r="P13" s="5" t="s">
        <v>964</v>
      </c>
      <c r="Q13" s="5" t="s">
        <v>428</v>
      </c>
      <c r="R13" s="5" t="s">
        <v>282</v>
      </c>
      <c r="S13" s="5" t="s">
        <v>429</v>
      </c>
      <c r="T13" s="5" t="s">
        <v>430</v>
      </c>
      <c r="U13" s="6" t="s">
        <v>431</v>
      </c>
      <c r="V13" s="6" t="s">
        <v>432</v>
      </c>
      <c r="W13" s="6" t="s">
        <v>433</v>
      </c>
      <c r="X13" s="7" t="s">
        <v>434</v>
      </c>
      <c r="Y13" s="7" t="s">
        <v>435</v>
      </c>
      <c r="Z13" s="7" t="s">
        <v>436</v>
      </c>
      <c r="AA13" s="7" t="s">
        <v>437</v>
      </c>
      <c r="AB13" s="5" t="s">
        <v>438</v>
      </c>
      <c r="AC13" s="8" t="s">
        <v>439</v>
      </c>
      <c r="AD13" s="8" t="s">
        <v>440</v>
      </c>
      <c r="AE13" s="8" t="s">
        <v>441</v>
      </c>
      <c r="AF13" s="8" t="s">
        <v>442</v>
      </c>
      <c r="AG13" s="8" t="s">
        <v>443</v>
      </c>
      <c r="AH13" s="8" t="s">
        <v>444</v>
      </c>
      <c r="AI13" s="8" t="s">
        <v>445</v>
      </c>
      <c r="AJ13" s="8" t="s">
        <v>446</v>
      </c>
      <c r="AK13" s="8" t="s">
        <v>447</v>
      </c>
      <c r="AL13" s="8" t="s">
        <v>448</v>
      </c>
      <c r="AM13" s="8" t="s">
        <v>449</v>
      </c>
      <c r="AN13" s="8" t="s">
        <v>450</v>
      </c>
      <c r="AO13" s="8" t="s">
        <v>451</v>
      </c>
      <c r="AP13" s="8" t="s">
        <v>452</v>
      </c>
      <c r="AQ13" s="8" t="s">
        <v>453</v>
      </c>
      <c r="AR13" s="8" t="s">
        <v>454</v>
      </c>
      <c r="AS13" s="8" t="s">
        <v>455</v>
      </c>
      <c r="AT13" s="8" t="s">
        <v>456</v>
      </c>
      <c r="AU13" s="8" t="s">
        <v>457</v>
      </c>
      <c r="AV13" s="8" t="s">
        <v>458</v>
      </c>
      <c r="AW13" s="8" t="s">
        <v>459</v>
      </c>
      <c r="AX13" s="8" t="s">
        <v>460</v>
      </c>
      <c r="AY13" s="8" t="s">
        <v>461</v>
      </c>
      <c r="AZ13" s="8" t="s">
        <v>462</v>
      </c>
      <c r="BA13" s="8" t="s">
        <v>463</v>
      </c>
      <c r="BB13" s="2"/>
      <c r="BC13" s="2"/>
      <c r="BD13" s="2"/>
    </row>
    <row r="14" spans="16:53" s="15" customFormat="1" ht="15.75">
      <c r="P14" s="9"/>
      <c r="Q14" s="10"/>
      <c r="R14" s="11"/>
      <c r="S14" s="12"/>
      <c r="T14" s="10"/>
      <c r="U14" s="10"/>
      <c r="V14" s="10"/>
      <c r="W14" s="10"/>
      <c r="X14" s="13" t="s">
        <v>464</v>
      </c>
      <c r="Y14" s="13" t="s">
        <v>465</v>
      </c>
      <c r="Z14" s="13" t="s">
        <v>965</v>
      </c>
      <c r="AA14" s="13" t="s">
        <v>283</v>
      </c>
      <c r="AB14" s="13"/>
      <c r="AC14" s="14" t="s">
        <v>464</v>
      </c>
      <c r="AD14" s="14" t="s">
        <v>466</v>
      </c>
      <c r="AE14" s="14" t="s">
        <v>965</v>
      </c>
      <c r="AF14" s="14" t="s">
        <v>466</v>
      </c>
      <c r="AG14" s="14" t="s">
        <v>467</v>
      </c>
      <c r="AH14" s="14" t="s">
        <v>284</v>
      </c>
      <c r="AI14" s="14" t="s">
        <v>467</v>
      </c>
      <c r="AJ14" s="14" t="s">
        <v>467</v>
      </c>
      <c r="AK14" s="14" t="s">
        <v>467</v>
      </c>
      <c r="AL14" s="14" t="s">
        <v>284</v>
      </c>
      <c r="AM14" s="14" t="s">
        <v>284</v>
      </c>
      <c r="AN14" s="14" t="s">
        <v>284</v>
      </c>
      <c r="AO14" s="14" t="s">
        <v>466</v>
      </c>
      <c r="AP14" s="14" t="s">
        <v>466</v>
      </c>
      <c r="AQ14" s="14" t="s">
        <v>468</v>
      </c>
      <c r="AR14" s="14" t="s">
        <v>468</v>
      </c>
      <c r="AS14" s="14" t="s">
        <v>468</v>
      </c>
      <c r="AT14" s="14" t="s">
        <v>469</v>
      </c>
      <c r="AU14" s="14" t="s">
        <v>469</v>
      </c>
      <c r="AV14" s="14" t="s">
        <v>467</v>
      </c>
      <c r="AW14" s="14" t="s">
        <v>468</v>
      </c>
      <c r="AX14" s="14" t="s">
        <v>467</v>
      </c>
      <c r="AY14" s="14" t="s">
        <v>468</v>
      </c>
      <c r="AZ14" s="14" t="s">
        <v>467</v>
      </c>
      <c r="BA14" s="14" t="s">
        <v>468</v>
      </c>
    </row>
    <row r="15" spans="16:56" ht="13.5">
      <c r="P15" s="16"/>
      <c r="Q15" s="17"/>
      <c r="R15" s="18"/>
      <c r="S15" s="19"/>
      <c r="T15" s="17"/>
      <c r="U15" s="17"/>
      <c r="V15" s="17"/>
      <c r="W15" s="17"/>
      <c r="X15" s="20" t="s">
        <v>470</v>
      </c>
      <c r="Y15" s="20" t="s">
        <v>471</v>
      </c>
      <c r="Z15" s="20" t="s">
        <v>472</v>
      </c>
      <c r="AA15" s="20" t="s">
        <v>473</v>
      </c>
      <c r="AB15" s="20"/>
      <c r="AC15" s="21" t="s">
        <v>474</v>
      </c>
      <c r="AD15" s="21" t="s">
        <v>475</v>
      </c>
      <c r="AE15" s="21" t="s">
        <v>476</v>
      </c>
      <c r="AF15" s="21" t="s">
        <v>477</v>
      </c>
      <c r="AG15" s="21" t="s">
        <v>478</v>
      </c>
      <c r="AH15" s="21" t="s">
        <v>479</v>
      </c>
      <c r="AI15" s="21" t="s">
        <v>480</v>
      </c>
      <c r="AJ15" s="21" t="s">
        <v>481</v>
      </c>
      <c r="AK15" s="21" t="s">
        <v>482</v>
      </c>
      <c r="AL15" s="21" t="s">
        <v>483</v>
      </c>
      <c r="AM15" s="21" t="s">
        <v>484</v>
      </c>
      <c r="AN15" s="21" t="s">
        <v>485</v>
      </c>
      <c r="AO15" s="21" t="s">
        <v>486</v>
      </c>
      <c r="AP15" s="21" t="s">
        <v>487</v>
      </c>
      <c r="AQ15" s="21" t="s">
        <v>488</v>
      </c>
      <c r="AR15" s="21" t="s">
        <v>489</v>
      </c>
      <c r="AS15" s="21" t="s">
        <v>490</v>
      </c>
      <c r="AT15" s="21"/>
      <c r="AU15" s="21"/>
      <c r="AV15" s="21" t="s">
        <v>491</v>
      </c>
      <c r="AW15" s="21" t="s">
        <v>492</v>
      </c>
      <c r="AX15" s="21" t="s">
        <v>493</v>
      </c>
      <c r="AY15" s="21" t="s">
        <v>494</v>
      </c>
      <c r="AZ15" s="21" t="s">
        <v>495</v>
      </c>
      <c r="BA15" s="21" t="s">
        <v>496</v>
      </c>
      <c r="BB15" s="2"/>
      <c r="BC15" s="2"/>
      <c r="BD15" s="2"/>
    </row>
    <row r="16" spans="16:56" ht="13.5">
      <c r="P16" s="22">
        <v>272043</v>
      </c>
      <c r="Q16" s="23" t="s">
        <v>497</v>
      </c>
      <c r="R16" s="23" t="s">
        <v>498</v>
      </c>
      <c r="S16" s="62">
        <v>2174</v>
      </c>
      <c r="T16" s="24" t="s">
        <v>499</v>
      </c>
      <c r="U16" s="25" t="s">
        <v>500</v>
      </c>
      <c r="V16" s="26" t="s">
        <v>501</v>
      </c>
      <c r="W16" s="27">
        <v>1</v>
      </c>
      <c r="X16" s="27">
        <v>11612</v>
      </c>
      <c r="Y16" s="27">
        <v>128</v>
      </c>
      <c r="Z16" s="27">
        <v>1145357</v>
      </c>
      <c r="AA16" s="28">
        <f aca="true" t="shared" si="0" ref="AA16:AA79">Z16/Y16/1000</f>
        <v>8.9481015625</v>
      </c>
      <c r="AB16" s="25" t="s">
        <v>502</v>
      </c>
      <c r="AC16" s="29">
        <v>11490</v>
      </c>
      <c r="AD16" s="29">
        <v>98.9</v>
      </c>
      <c r="AE16" s="29">
        <v>1145357</v>
      </c>
      <c r="AF16" s="29">
        <v>100</v>
      </c>
      <c r="AG16" s="29">
        <v>67871</v>
      </c>
      <c r="AH16" s="29">
        <f aca="true" t="shared" si="1" ref="AH16:AH79">ROUND(AG16*1000/Z16,2)</f>
        <v>59.26</v>
      </c>
      <c r="AI16" s="29">
        <v>68685</v>
      </c>
      <c r="AJ16" s="29">
        <v>29673</v>
      </c>
      <c r="AK16" s="29">
        <v>39012</v>
      </c>
      <c r="AL16" s="29">
        <f aca="true" t="shared" si="2" ref="AL16:AL79">ROUND(AI16*1000/$Z16,2)</f>
        <v>59.97</v>
      </c>
      <c r="AM16" s="29">
        <f aca="true" t="shared" si="3" ref="AM16:AM79">ROUND(AJ16*1000/$Z16,2)</f>
        <v>25.91</v>
      </c>
      <c r="AN16" s="29">
        <f aca="true" t="shared" si="4" ref="AN16:AN79">ROUND(AK16*1000/$Z16,2)</f>
        <v>34.06</v>
      </c>
      <c r="AO16" s="29">
        <v>98.8</v>
      </c>
      <c r="AP16" s="29">
        <v>228.7</v>
      </c>
      <c r="AQ16" s="30">
        <v>2555</v>
      </c>
      <c r="AR16" s="30">
        <v>3360</v>
      </c>
      <c r="AS16" s="30">
        <v>5915</v>
      </c>
      <c r="AT16" s="29">
        <v>903</v>
      </c>
      <c r="AU16" s="29">
        <f aca="true" t="shared" si="5" ref="AU16:AU79">ROUND(AG16*1000/Z16*20,0)</f>
        <v>1185</v>
      </c>
      <c r="AV16" s="29">
        <v>45650</v>
      </c>
      <c r="AW16" s="29">
        <v>3931</v>
      </c>
      <c r="AX16" s="29">
        <v>131455</v>
      </c>
      <c r="AY16" s="29">
        <v>11321</v>
      </c>
      <c r="AZ16" s="29">
        <v>177105</v>
      </c>
      <c r="BA16" s="29">
        <v>15252</v>
      </c>
      <c r="BB16" s="2"/>
      <c r="BC16" s="2"/>
      <c r="BD16" s="2"/>
    </row>
    <row r="17" spans="16:56" ht="13.5">
      <c r="P17" s="22" t="s">
        <v>503</v>
      </c>
      <c r="Q17" s="23" t="s">
        <v>504</v>
      </c>
      <c r="R17" s="62">
        <f>COUNTA(R16)</f>
        <v>1</v>
      </c>
      <c r="S17" s="62"/>
      <c r="T17" s="65" t="str">
        <f>CONCATENATE(T16," 計")</f>
        <v>Ａa1 計</v>
      </c>
      <c r="U17" s="27"/>
      <c r="V17" s="27"/>
      <c r="W17" s="27"/>
      <c r="X17" s="27">
        <f>SUM(X16)</f>
        <v>11612</v>
      </c>
      <c r="Y17" s="27">
        <f>SUM(Y16)</f>
        <v>128</v>
      </c>
      <c r="Z17" s="27">
        <f>SUM(Z16)</f>
        <v>1145357</v>
      </c>
      <c r="AA17" s="28">
        <f t="shared" si="0"/>
        <v>8.9481015625</v>
      </c>
      <c r="AB17" s="27"/>
      <c r="AC17" s="27">
        <f>SUM(AC16)</f>
        <v>11490</v>
      </c>
      <c r="AD17" s="31">
        <f>AC17/X17*100</f>
        <v>98.9493627282122</v>
      </c>
      <c r="AE17" s="27">
        <f>SUM(AE16)</f>
        <v>1145357</v>
      </c>
      <c r="AF17" s="29">
        <f>Z17/AE17*100</f>
        <v>100</v>
      </c>
      <c r="AG17" s="27">
        <f>SUM(AG16)</f>
        <v>67871</v>
      </c>
      <c r="AH17" s="29">
        <f t="shared" si="1"/>
        <v>59.26</v>
      </c>
      <c r="AI17" s="27">
        <f>SUM(AI16)</f>
        <v>68685</v>
      </c>
      <c r="AJ17" s="27">
        <f>SUM(AJ16)</f>
        <v>29673</v>
      </c>
      <c r="AK17" s="27">
        <f>SUM(AK16)</f>
        <v>39012</v>
      </c>
      <c r="AL17" s="29">
        <f t="shared" si="2"/>
        <v>59.97</v>
      </c>
      <c r="AM17" s="29">
        <f t="shared" si="3"/>
        <v>25.91</v>
      </c>
      <c r="AN17" s="29">
        <f t="shared" si="4"/>
        <v>34.06</v>
      </c>
      <c r="AO17" s="29">
        <f>AG17/AI17*100</f>
        <v>98.8148795224576</v>
      </c>
      <c r="AP17" s="29">
        <f>AG17/AJ17*100</f>
        <v>228.72982172345232</v>
      </c>
      <c r="AQ17" s="32">
        <f>AJ17*1000/$X17</f>
        <v>2555.3737512917673</v>
      </c>
      <c r="AR17" s="32">
        <f>AK17*1000/$X17</f>
        <v>3359.627971064416</v>
      </c>
      <c r="AS17" s="32">
        <f>AI17*1000/$X17</f>
        <v>5915.001722356184</v>
      </c>
      <c r="AT17" s="27">
        <f>SUM(AT16)</f>
        <v>903</v>
      </c>
      <c r="AU17" s="29">
        <f t="shared" si="5"/>
        <v>1185</v>
      </c>
      <c r="AV17" s="27">
        <f>SUM(AV16)</f>
        <v>45650</v>
      </c>
      <c r="AW17" s="29">
        <f>AV17*1000/$X17</f>
        <v>3931.277988287978</v>
      </c>
      <c r="AX17" s="27">
        <f>SUM(AX16)</f>
        <v>131455</v>
      </c>
      <c r="AY17" s="29">
        <f>AX17*1000/$X17</f>
        <v>11320.616603513607</v>
      </c>
      <c r="AZ17" s="27">
        <f>SUM(AZ16)</f>
        <v>177105</v>
      </c>
      <c r="BA17" s="29">
        <f>AZ17*1000/$X17</f>
        <v>15251.894591801585</v>
      </c>
      <c r="BB17" s="2"/>
      <c r="BC17" s="2"/>
      <c r="BD17" s="2"/>
    </row>
    <row r="18" spans="16:56" ht="13.5">
      <c r="P18" s="22">
        <v>281000</v>
      </c>
      <c r="Q18" s="23" t="s">
        <v>505</v>
      </c>
      <c r="R18" s="23" t="s">
        <v>506</v>
      </c>
      <c r="S18" s="62">
        <v>1174</v>
      </c>
      <c r="T18" s="24" t="s">
        <v>507</v>
      </c>
      <c r="U18" s="25" t="s">
        <v>500</v>
      </c>
      <c r="V18" s="26" t="s">
        <v>501</v>
      </c>
      <c r="W18" s="27">
        <v>3</v>
      </c>
      <c r="X18" s="27">
        <v>15456</v>
      </c>
      <c r="Y18" s="27">
        <v>128</v>
      </c>
      <c r="Z18" s="27">
        <v>1449546</v>
      </c>
      <c r="AA18" s="28">
        <f t="shared" si="0"/>
        <v>11.324578125</v>
      </c>
      <c r="AB18" s="25" t="s">
        <v>508</v>
      </c>
      <c r="AC18" s="29">
        <v>15414</v>
      </c>
      <c r="AD18" s="29">
        <v>99.7</v>
      </c>
      <c r="AE18" s="29">
        <v>1449546</v>
      </c>
      <c r="AF18" s="29">
        <v>100</v>
      </c>
      <c r="AG18" s="29">
        <v>113861</v>
      </c>
      <c r="AH18" s="29">
        <f t="shared" si="1"/>
        <v>78.55</v>
      </c>
      <c r="AI18" s="29">
        <v>614985</v>
      </c>
      <c r="AJ18" s="29">
        <v>56661</v>
      </c>
      <c r="AK18" s="29">
        <v>558324</v>
      </c>
      <c r="AL18" s="29">
        <f t="shared" si="2"/>
        <v>424.26</v>
      </c>
      <c r="AM18" s="29">
        <f t="shared" si="3"/>
        <v>39.09</v>
      </c>
      <c r="AN18" s="29">
        <f t="shared" si="4"/>
        <v>385.17</v>
      </c>
      <c r="AO18" s="29">
        <v>18.5</v>
      </c>
      <c r="AP18" s="29">
        <v>201</v>
      </c>
      <c r="AQ18" s="32">
        <v>3666</v>
      </c>
      <c r="AR18" s="32">
        <v>36123</v>
      </c>
      <c r="AS18" s="32">
        <v>39789</v>
      </c>
      <c r="AT18" s="29">
        <v>1522</v>
      </c>
      <c r="AU18" s="29">
        <f t="shared" si="5"/>
        <v>1571</v>
      </c>
      <c r="AV18" s="29">
        <v>57998</v>
      </c>
      <c r="AW18" s="29">
        <v>3752</v>
      </c>
      <c r="AX18" s="29">
        <v>558324</v>
      </c>
      <c r="AY18" s="29">
        <v>36123</v>
      </c>
      <c r="AZ18" s="29">
        <v>616322</v>
      </c>
      <c r="BA18" s="29">
        <v>39876</v>
      </c>
      <c r="BB18" s="2"/>
      <c r="BC18" s="2"/>
      <c r="BD18" s="2"/>
    </row>
    <row r="19" spans="16:56" ht="13.5">
      <c r="P19" s="22" t="s">
        <v>503</v>
      </c>
      <c r="Q19" s="23" t="s">
        <v>504</v>
      </c>
      <c r="R19" s="62">
        <f>COUNTA(R18)</f>
        <v>1</v>
      </c>
      <c r="S19" s="62"/>
      <c r="T19" s="65" t="str">
        <f>CONCATENATE(T18," 計")</f>
        <v>Ａa3 計</v>
      </c>
      <c r="U19" s="27"/>
      <c r="V19" s="27"/>
      <c r="W19" s="27"/>
      <c r="X19" s="27">
        <f>SUM(X18)</f>
        <v>15456</v>
      </c>
      <c r="Y19" s="27">
        <f>SUM(Y18)</f>
        <v>128</v>
      </c>
      <c r="Z19" s="27">
        <f>SUM(Z18)</f>
        <v>1449546</v>
      </c>
      <c r="AA19" s="28">
        <f t="shared" si="0"/>
        <v>11.324578125</v>
      </c>
      <c r="AB19" s="27"/>
      <c r="AC19" s="27">
        <f>SUM(AC18)</f>
        <v>15414</v>
      </c>
      <c r="AD19" s="31">
        <f>AC19/X19*100</f>
        <v>99.72826086956522</v>
      </c>
      <c r="AE19" s="27">
        <f>SUM(AE18)</f>
        <v>1449546</v>
      </c>
      <c r="AF19" s="29">
        <f>Z19/AE19*100</f>
        <v>100</v>
      </c>
      <c r="AG19" s="27">
        <f>SUM(AG18)</f>
        <v>113861</v>
      </c>
      <c r="AH19" s="29">
        <f t="shared" si="1"/>
        <v>78.55</v>
      </c>
      <c r="AI19" s="27">
        <f>SUM(AI18)</f>
        <v>614985</v>
      </c>
      <c r="AJ19" s="27">
        <f>SUM(AJ18)</f>
        <v>56661</v>
      </c>
      <c r="AK19" s="27">
        <f>SUM(AK18)</f>
        <v>558324</v>
      </c>
      <c r="AL19" s="29">
        <f t="shared" si="2"/>
        <v>424.26</v>
      </c>
      <c r="AM19" s="29">
        <f t="shared" si="3"/>
        <v>39.09</v>
      </c>
      <c r="AN19" s="29">
        <f t="shared" si="4"/>
        <v>385.17</v>
      </c>
      <c r="AO19" s="29">
        <f>AG19/AI19*100</f>
        <v>18.51443531143036</v>
      </c>
      <c r="AP19" s="29">
        <f>AG19/AJ19*100</f>
        <v>200.951271597748</v>
      </c>
      <c r="AQ19" s="32">
        <f>AJ19*1000/$X19</f>
        <v>3665.954968944099</v>
      </c>
      <c r="AR19" s="32">
        <f>AK19*1000/$X19</f>
        <v>36123.44720496894</v>
      </c>
      <c r="AS19" s="32">
        <f>AI19*1000/$X19</f>
        <v>39789.40217391304</v>
      </c>
      <c r="AT19" s="27">
        <f>SUM(AT18)</f>
        <v>1522</v>
      </c>
      <c r="AU19" s="29">
        <f t="shared" si="5"/>
        <v>1571</v>
      </c>
      <c r="AV19" s="27">
        <f>SUM(AV18)</f>
        <v>57998</v>
      </c>
      <c r="AW19" s="29">
        <f>AV19*1000/$X19</f>
        <v>3752.458592132505</v>
      </c>
      <c r="AX19" s="27">
        <f>SUM(AX18)</f>
        <v>558324</v>
      </c>
      <c r="AY19" s="29">
        <f>AX19*1000/$X19</f>
        <v>36123.44720496894</v>
      </c>
      <c r="AZ19" s="27">
        <f>SUM(AZ18)</f>
        <v>616322</v>
      </c>
      <c r="BA19" s="29">
        <f>AZ19*1000/$X19</f>
        <v>39875.90579710145</v>
      </c>
      <c r="BB19" s="2"/>
      <c r="BC19" s="2"/>
      <c r="BD19" s="2"/>
    </row>
    <row r="20" spans="16:56" ht="13.5">
      <c r="P20" s="22">
        <v>222020</v>
      </c>
      <c r="Q20" s="23" t="s">
        <v>509</v>
      </c>
      <c r="R20" s="23" t="s">
        <v>510</v>
      </c>
      <c r="S20" s="62">
        <v>1174</v>
      </c>
      <c r="T20" s="24" t="s">
        <v>511</v>
      </c>
      <c r="U20" s="25" t="s">
        <v>500</v>
      </c>
      <c r="V20" s="26" t="s">
        <v>512</v>
      </c>
      <c r="W20" s="27">
        <v>2</v>
      </c>
      <c r="X20" s="27">
        <v>51590</v>
      </c>
      <c r="Y20" s="27">
        <v>994</v>
      </c>
      <c r="Z20" s="27">
        <v>4997228</v>
      </c>
      <c r="AA20" s="28">
        <f t="shared" si="0"/>
        <v>5.027392354124749</v>
      </c>
      <c r="AB20" s="25" t="s">
        <v>513</v>
      </c>
      <c r="AC20" s="29">
        <v>36736</v>
      </c>
      <c r="AD20" s="29">
        <v>71.2</v>
      </c>
      <c r="AE20" s="29">
        <v>5256531</v>
      </c>
      <c r="AF20" s="29">
        <v>95.1</v>
      </c>
      <c r="AG20" s="29">
        <v>617576</v>
      </c>
      <c r="AH20" s="29">
        <f t="shared" si="1"/>
        <v>123.58</v>
      </c>
      <c r="AI20" s="29">
        <v>1516978</v>
      </c>
      <c r="AJ20" s="29">
        <v>338986</v>
      </c>
      <c r="AK20" s="29">
        <v>1177992</v>
      </c>
      <c r="AL20" s="29">
        <f t="shared" si="2"/>
        <v>303.56</v>
      </c>
      <c r="AM20" s="29">
        <f t="shared" si="3"/>
        <v>67.83</v>
      </c>
      <c r="AN20" s="29">
        <f t="shared" si="4"/>
        <v>235.73</v>
      </c>
      <c r="AO20" s="29">
        <v>40.7</v>
      </c>
      <c r="AP20" s="29">
        <v>182.2</v>
      </c>
      <c r="AQ20" s="32">
        <v>6571</v>
      </c>
      <c r="AR20" s="32">
        <v>22834</v>
      </c>
      <c r="AS20" s="32">
        <v>29404</v>
      </c>
      <c r="AT20" s="29">
        <v>2042</v>
      </c>
      <c r="AU20" s="29">
        <f t="shared" si="5"/>
        <v>2472</v>
      </c>
      <c r="AV20" s="29">
        <v>361665</v>
      </c>
      <c r="AW20" s="29">
        <v>7010</v>
      </c>
      <c r="AX20" s="29">
        <v>1301095</v>
      </c>
      <c r="AY20" s="29">
        <v>25220</v>
      </c>
      <c r="AZ20" s="29">
        <v>1662760</v>
      </c>
      <c r="BA20" s="29">
        <v>32230</v>
      </c>
      <c r="BB20" s="2"/>
      <c r="BC20" s="2"/>
      <c r="BD20" s="2"/>
    </row>
    <row r="21" spans="16:56" ht="13.5">
      <c r="P21" s="22" t="s">
        <v>503</v>
      </c>
      <c r="Q21" s="23" t="s">
        <v>504</v>
      </c>
      <c r="R21" s="62">
        <f>COUNTA(R20)</f>
        <v>1</v>
      </c>
      <c r="S21" s="62"/>
      <c r="T21" s="65" t="str">
        <f>CONCATENATE(T20," 計")</f>
        <v>Ａb2 計</v>
      </c>
      <c r="U21" s="27"/>
      <c r="V21" s="27"/>
      <c r="W21" s="27"/>
      <c r="X21" s="27">
        <f>SUM(X20)</f>
        <v>51590</v>
      </c>
      <c r="Y21" s="27">
        <f>SUM(Y20)</f>
        <v>994</v>
      </c>
      <c r="Z21" s="27">
        <f>SUM(Z20)</f>
        <v>4997228</v>
      </c>
      <c r="AA21" s="28">
        <f t="shared" si="0"/>
        <v>5.027392354124749</v>
      </c>
      <c r="AB21" s="27"/>
      <c r="AC21" s="27">
        <f>SUM(AC20)</f>
        <v>36736</v>
      </c>
      <c r="AD21" s="31">
        <f>AC21/X21*100</f>
        <v>71.20759837177748</v>
      </c>
      <c r="AE21" s="27">
        <f>SUM(AE20)</f>
        <v>5256531</v>
      </c>
      <c r="AF21" s="29">
        <f>Z21/AE21*100</f>
        <v>95.06703185047326</v>
      </c>
      <c r="AG21" s="27">
        <f>SUM(AG20)</f>
        <v>617576</v>
      </c>
      <c r="AH21" s="29">
        <f t="shared" si="1"/>
        <v>123.58</v>
      </c>
      <c r="AI21" s="27">
        <f>SUM(AI20)</f>
        <v>1516978</v>
      </c>
      <c r="AJ21" s="27">
        <f>SUM(AJ20)</f>
        <v>338986</v>
      </c>
      <c r="AK21" s="27">
        <f>SUM(AK20)</f>
        <v>1177992</v>
      </c>
      <c r="AL21" s="29">
        <f t="shared" si="2"/>
        <v>303.56</v>
      </c>
      <c r="AM21" s="29">
        <f t="shared" si="3"/>
        <v>67.83</v>
      </c>
      <c r="AN21" s="29">
        <f t="shared" si="4"/>
        <v>235.73</v>
      </c>
      <c r="AO21" s="29">
        <f>AG21/AI21*100</f>
        <v>40.71093977631845</v>
      </c>
      <c r="AP21" s="29">
        <f>AG21/AJ21*100</f>
        <v>182.18333500498545</v>
      </c>
      <c r="AQ21" s="32">
        <f>AJ21*1000/$X21</f>
        <v>6570.769528978484</v>
      </c>
      <c r="AR21" s="32">
        <f>AK21*1000/$X21</f>
        <v>22833.727466563287</v>
      </c>
      <c r="AS21" s="32">
        <f>AI21*1000/$X21</f>
        <v>29404.496995541773</v>
      </c>
      <c r="AT21" s="27">
        <f>SUM(AT20)</f>
        <v>2042</v>
      </c>
      <c r="AU21" s="29">
        <f t="shared" si="5"/>
        <v>2472</v>
      </c>
      <c r="AV21" s="27">
        <f>SUM(AV20)</f>
        <v>361665</v>
      </c>
      <c r="AW21" s="29">
        <f>AV21*1000/$X21</f>
        <v>7010.370226788137</v>
      </c>
      <c r="AX21" s="27">
        <f>SUM(AX20)</f>
        <v>1301095</v>
      </c>
      <c r="AY21" s="29">
        <f>AX21*1000/$X21</f>
        <v>25219.90695871293</v>
      </c>
      <c r="AZ21" s="27">
        <f>SUM(AZ20)</f>
        <v>1662760</v>
      </c>
      <c r="BA21" s="29">
        <f>AZ21*1000/$X21</f>
        <v>32230.277185501065</v>
      </c>
      <c r="BB21" s="2"/>
      <c r="BC21" s="2"/>
      <c r="BD21" s="2"/>
    </row>
    <row r="22" spans="16:56" ht="13.5">
      <c r="P22" s="22" t="s">
        <v>514</v>
      </c>
      <c r="Q22" s="23" t="s">
        <v>515</v>
      </c>
      <c r="R22" s="23" t="s">
        <v>516</v>
      </c>
      <c r="S22" s="62">
        <v>1174</v>
      </c>
      <c r="T22" s="33" t="s">
        <v>517</v>
      </c>
      <c r="U22" s="34" t="s">
        <v>500</v>
      </c>
      <c r="V22" s="35" t="s">
        <v>512</v>
      </c>
      <c r="W22" s="36">
        <v>3</v>
      </c>
      <c r="X22" s="27">
        <v>9675</v>
      </c>
      <c r="Y22" s="27">
        <v>214</v>
      </c>
      <c r="Z22" s="27">
        <v>1480275</v>
      </c>
      <c r="AA22" s="28">
        <f t="shared" si="0"/>
        <v>6.917172897196262</v>
      </c>
      <c r="AB22" s="25" t="s">
        <v>518</v>
      </c>
      <c r="AC22" s="29">
        <v>7861</v>
      </c>
      <c r="AD22" s="29">
        <v>81.3</v>
      </c>
      <c r="AE22" s="29">
        <v>1480275</v>
      </c>
      <c r="AF22" s="29">
        <v>100</v>
      </c>
      <c r="AG22" s="29">
        <v>147462</v>
      </c>
      <c r="AH22" s="29">
        <f t="shared" si="1"/>
        <v>99.62</v>
      </c>
      <c r="AI22" s="29">
        <v>793275</v>
      </c>
      <c r="AJ22" s="29">
        <v>124428</v>
      </c>
      <c r="AK22" s="29">
        <v>668847</v>
      </c>
      <c r="AL22" s="29">
        <f t="shared" si="2"/>
        <v>535.9</v>
      </c>
      <c r="AM22" s="29">
        <f t="shared" si="3"/>
        <v>84.06</v>
      </c>
      <c r="AN22" s="29">
        <f t="shared" si="4"/>
        <v>451.84</v>
      </c>
      <c r="AO22" s="29">
        <v>18.6</v>
      </c>
      <c r="AP22" s="29">
        <v>118.5</v>
      </c>
      <c r="AQ22" s="32">
        <v>12861</v>
      </c>
      <c r="AR22" s="32">
        <v>69131</v>
      </c>
      <c r="AS22" s="32">
        <v>81992</v>
      </c>
      <c r="AT22" s="29">
        <v>1333</v>
      </c>
      <c r="AU22" s="29">
        <f t="shared" si="5"/>
        <v>1992</v>
      </c>
      <c r="AV22" s="29">
        <v>124428</v>
      </c>
      <c r="AW22" s="29">
        <v>12861</v>
      </c>
      <c r="AX22" s="29">
        <v>668847</v>
      </c>
      <c r="AY22" s="29">
        <v>69131</v>
      </c>
      <c r="AZ22" s="29">
        <v>793275</v>
      </c>
      <c r="BA22" s="29">
        <v>81992</v>
      </c>
      <c r="BB22" s="2"/>
      <c r="BC22" s="2"/>
      <c r="BD22" s="2"/>
    </row>
    <row r="23" spans="16:56" ht="13.5">
      <c r="P23" s="22">
        <v>224839</v>
      </c>
      <c r="Q23" s="23" t="s">
        <v>509</v>
      </c>
      <c r="R23" s="23" t="s">
        <v>519</v>
      </c>
      <c r="S23" s="62">
        <v>2174</v>
      </c>
      <c r="T23" s="24" t="s">
        <v>517</v>
      </c>
      <c r="U23" s="25" t="s">
        <v>500</v>
      </c>
      <c r="V23" s="26" t="s">
        <v>512</v>
      </c>
      <c r="W23" s="27">
        <v>3</v>
      </c>
      <c r="X23" s="27">
        <v>7843</v>
      </c>
      <c r="Y23" s="27">
        <v>169</v>
      </c>
      <c r="Z23" s="27">
        <v>855055</v>
      </c>
      <c r="AA23" s="28">
        <f t="shared" si="0"/>
        <v>5.059497041420118</v>
      </c>
      <c r="AB23" s="25" t="s">
        <v>520</v>
      </c>
      <c r="AC23" s="29">
        <v>4625</v>
      </c>
      <c r="AD23" s="29">
        <v>59</v>
      </c>
      <c r="AE23" s="29">
        <v>911866</v>
      </c>
      <c r="AF23" s="29">
        <v>93.8</v>
      </c>
      <c r="AG23" s="29">
        <v>95089</v>
      </c>
      <c r="AH23" s="29">
        <f t="shared" si="1"/>
        <v>111.21</v>
      </c>
      <c r="AI23" s="29">
        <v>317439</v>
      </c>
      <c r="AJ23" s="29">
        <v>97462</v>
      </c>
      <c r="AK23" s="29">
        <v>219977</v>
      </c>
      <c r="AL23" s="29">
        <f t="shared" si="2"/>
        <v>371.25</v>
      </c>
      <c r="AM23" s="29">
        <f t="shared" si="3"/>
        <v>113.98</v>
      </c>
      <c r="AN23" s="29">
        <f t="shared" si="4"/>
        <v>257.27</v>
      </c>
      <c r="AO23" s="29">
        <v>30</v>
      </c>
      <c r="AP23" s="29">
        <v>97.6</v>
      </c>
      <c r="AQ23" s="32">
        <v>12427</v>
      </c>
      <c r="AR23" s="32">
        <v>28048</v>
      </c>
      <c r="AS23" s="32">
        <v>40474</v>
      </c>
      <c r="AT23" s="29">
        <v>1890</v>
      </c>
      <c r="AU23" s="29">
        <f t="shared" si="5"/>
        <v>2224</v>
      </c>
      <c r="AV23" s="29">
        <v>97462</v>
      </c>
      <c r="AW23" s="29">
        <v>12427</v>
      </c>
      <c r="AX23" s="29">
        <v>219977</v>
      </c>
      <c r="AY23" s="29">
        <v>28048</v>
      </c>
      <c r="AZ23" s="29">
        <v>317439</v>
      </c>
      <c r="BA23" s="29">
        <v>40474</v>
      </c>
      <c r="BB23" s="2"/>
      <c r="BC23" s="2"/>
      <c r="BD23" s="2"/>
    </row>
    <row r="24" spans="16:56" ht="13.5">
      <c r="P24" s="22" t="s">
        <v>503</v>
      </c>
      <c r="Q24" s="23" t="s">
        <v>504</v>
      </c>
      <c r="R24" s="62">
        <f>COUNTA(R22:R23)</f>
        <v>2</v>
      </c>
      <c r="S24" s="62"/>
      <c r="T24" s="65" t="str">
        <f>CONCATENATE(T23," 計")</f>
        <v>Ａb3 計</v>
      </c>
      <c r="U24" s="27"/>
      <c r="V24" s="27"/>
      <c r="W24" s="27"/>
      <c r="X24" s="27">
        <f>SUM(X22:X23)</f>
        <v>17518</v>
      </c>
      <c r="Y24" s="27">
        <f>SUM(Y22:Y23)</f>
        <v>383</v>
      </c>
      <c r="Z24" s="27">
        <f>SUM(Z22:Z23)</f>
        <v>2335330</v>
      </c>
      <c r="AA24" s="28">
        <f t="shared" si="0"/>
        <v>6.097467362924282</v>
      </c>
      <c r="AB24" s="27"/>
      <c r="AC24" s="29">
        <f>SUM(AC22:AC23)</f>
        <v>12486</v>
      </c>
      <c r="AD24" s="31">
        <f>AC24/X24*100</f>
        <v>71.27525973284622</v>
      </c>
      <c r="AE24" s="29">
        <f>SUM(AE22:AE23)</f>
        <v>2392141</v>
      </c>
      <c r="AF24" s="29">
        <f>Z24/AE24*100</f>
        <v>97.62509818610191</v>
      </c>
      <c r="AG24" s="29">
        <f>SUM(AG22:AG23)</f>
        <v>242551</v>
      </c>
      <c r="AH24" s="29">
        <f t="shared" si="1"/>
        <v>103.86</v>
      </c>
      <c r="AI24" s="29">
        <f>SUM(AI22:AI23)</f>
        <v>1110714</v>
      </c>
      <c r="AJ24" s="29">
        <f>SUM(AJ22:AJ23)</f>
        <v>221890</v>
      </c>
      <c r="AK24" s="29">
        <f>SUM(AK22:AK23)</f>
        <v>888824</v>
      </c>
      <c r="AL24" s="29">
        <f t="shared" si="2"/>
        <v>475.61</v>
      </c>
      <c r="AM24" s="29">
        <f t="shared" si="3"/>
        <v>95.01</v>
      </c>
      <c r="AN24" s="29">
        <f t="shared" si="4"/>
        <v>380.6</v>
      </c>
      <c r="AO24" s="29">
        <f>AG24/AI24*100</f>
        <v>21.83739468486037</v>
      </c>
      <c r="AP24" s="29">
        <f>AG24/AJ24*100</f>
        <v>109.31137049889585</v>
      </c>
      <c r="AQ24" s="32">
        <f>AJ24*1000/$X24</f>
        <v>12666.400274003881</v>
      </c>
      <c r="AR24" s="32">
        <f>AK24*1000/$X24</f>
        <v>50737.755451535566</v>
      </c>
      <c r="AS24" s="32">
        <f>AI24*1000/$X24</f>
        <v>63404.155725539444</v>
      </c>
      <c r="AT24" s="29">
        <f>AVERAGE(AT22:AT23)</f>
        <v>1611.5</v>
      </c>
      <c r="AU24" s="29">
        <f t="shared" si="5"/>
        <v>2077</v>
      </c>
      <c r="AV24" s="29">
        <f>SUM(AV22:AV23)</f>
        <v>221890</v>
      </c>
      <c r="AW24" s="29">
        <f>AV24*1000/$X24</f>
        <v>12666.400274003881</v>
      </c>
      <c r="AX24" s="29">
        <f>SUM(AX22:AX23)</f>
        <v>888824</v>
      </c>
      <c r="AY24" s="29">
        <f>AX24*1000/$X24</f>
        <v>50737.755451535566</v>
      </c>
      <c r="AZ24" s="29">
        <f>SUM(AZ22:AZ23)</f>
        <v>1110714</v>
      </c>
      <c r="BA24" s="29">
        <f>AZ24*1000/$X24</f>
        <v>63404.155725539444</v>
      </c>
      <c r="BB24" s="2"/>
      <c r="BC24" s="2"/>
      <c r="BD24" s="2"/>
    </row>
    <row r="25" spans="16:56" ht="13.5">
      <c r="P25" s="22">
        <v>162019</v>
      </c>
      <c r="Q25" s="23" t="s">
        <v>521</v>
      </c>
      <c r="R25" s="23" t="s">
        <v>522</v>
      </c>
      <c r="S25" s="62">
        <v>1174</v>
      </c>
      <c r="T25" s="24" t="s">
        <v>523</v>
      </c>
      <c r="U25" s="25" t="s">
        <v>500</v>
      </c>
      <c r="V25" s="26" t="s">
        <v>524</v>
      </c>
      <c r="W25" s="27">
        <v>1</v>
      </c>
      <c r="X25" s="27">
        <v>32453</v>
      </c>
      <c r="Y25" s="27">
        <v>635</v>
      </c>
      <c r="Z25" s="27">
        <v>2810122</v>
      </c>
      <c r="AA25" s="28">
        <f t="shared" si="0"/>
        <v>4.425388976377953</v>
      </c>
      <c r="AB25" s="25" t="s">
        <v>525</v>
      </c>
      <c r="AC25" s="29">
        <v>27029</v>
      </c>
      <c r="AD25" s="29">
        <v>83.3</v>
      </c>
      <c r="AE25" s="29">
        <v>3924424</v>
      </c>
      <c r="AF25" s="29">
        <v>71.6</v>
      </c>
      <c r="AG25" s="29">
        <v>414218</v>
      </c>
      <c r="AH25" s="29">
        <f t="shared" si="1"/>
        <v>147.4</v>
      </c>
      <c r="AI25" s="29">
        <v>746871</v>
      </c>
      <c r="AJ25" s="29">
        <v>186079</v>
      </c>
      <c r="AK25" s="29">
        <v>560792</v>
      </c>
      <c r="AL25" s="29">
        <f t="shared" si="2"/>
        <v>265.78</v>
      </c>
      <c r="AM25" s="29">
        <f t="shared" si="3"/>
        <v>66.22</v>
      </c>
      <c r="AN25" s="29">
        <f t="shared" si="4"/>
        <v>199.56</v>
      </c>
      <c r="AO25" s="29">
        <v>55.5</v>
      </c>
      <c r="AP25" s="29">
        <v>222.6</v>
      </c>
      <c r="AQ25" s="32">
        <v>5734</v>
      </c>
      <c r="AR25" s="32">
        <v>17280</v>
      </c>
      <c r="AS25" s="32">
        <v>23014</v>
      </c>
      <c r="AT25" s="29">
        <v>2289</v>
      </c>
      <c r="AU25" s="29">
        <f t="shared" si="5"/>
        <v>2948</v>
      </c>
      <c r="AV25" s="29">
        <v>225634</v>
      </c>
      <c r="AW25" s="29">
        <v>6953</v>
      </c>
      <c r="AX25" s="29">
        <v>805275</v>
      </c>
      <c r="AY25" s="29">
        <v>24814</v>
      </c>
      <c r="AZ25" s="29">
        <v>1030909</v>
      </c>
      <c r="BA25" s="29">
        <v>31766</v>
      </c>
      <c r="BB25" s="2"/>
      <c r="BC25" s="2"/>
      <c r="BD25" s="2"/>
    </row>
    <row r="26" spans="16:56" ht="13.5">
      <c r="P26" s="22">
        <v>222038</v>
      </c>
      <c r="Q26" s="23" t="s">
        <v>509</v>
      </c>
      <c r="R26" s="23" t="s">
        <v>526</v>
      </c>
      <c r="S26" s="62">
        <v>2174</v>
      </c>
      <c r="T26" s="24" t="s">
        <v>523</v>
      </c>
      <c r="U26" s="25" t="s">
        <v>500</v>
      </c>
      <c r="V26" s="26" t="s">
        <v>524</v>
      </c>
      <c r="W26" s="27">
        <v>1</v>
      </c>
      <c r="X26" s="27">
        <v>6428</v>
      </c>
      <c r="Y26" s="27">
        <v>160</v>
      </c>
      <c r="Z26" s="27">
        <v>414182</v>
      </c>
      <c r="AA26" s="28">
        <f t="shared" si="0"/>
        <v>2.5886375</v>
      </c>
      <c r="AB26" s="25" t="s">
        <v>527</v>
      </c>
      <c r="AC26" s="29">
        <v>3173</v>
      </c>
      <c r="AD26" s="29">
        <v>49.4</v>
      </c>
      <c r="AE26" s="29">
        <v>491824</v>
      </c>
      <c r="AF26" s="29">
        <v>84.2</v>
      </c>
      <c r="AG26" s="29">
        <v>32984</v>
      </c>
      <c r="AH26" s="29">
        <f t="shared" si="1"/>
        <v>79.64</v>
      </c>
      <c r="AI26" s="29">
        <v>277115</v>
      </c>
      <c r="AJ26" s="29">
        <v>66357</v>
      </c>
      <c r="AK26" s="29">
        <v>210758</v>
      </c>
      <c r="AL26" s="29">
        <f t="shared" si="2"/>
        <v>669.07</v>
      </c>
      <c r="AM26" s="29">
        <f t="shared" si="3"/>
        <v>160.21</v>
      </c>
      <c r="AN26" s="29">
        <f t="shared" si="4"/>
        <v>508.85</v>
      </c>
      <c r="AO26" s="29">
        <v>11.9</v>
      </c>
      <c r="AP26" s="29">
        <v>49.7</v>
      </c>
      <c r="AQ26" s="32">
        <v>10323</v>
      </c>
      <c r="AR26" s="32">
        <v>32787</v>
      </c>
      <c r="AS26" s="32">
        <v>43111</v>
      </c>
      <c r="AT26" s="29">
        <v>1500</v>
      </c>
      <c r="AU26" s="29">
        <f t="shared" si="5"/>
        <v>1593</v>
      </c>
      <c r="AV26" s="29">
        <v>66918</v>
      </c>
      <c r="AW26" s="29">
        <v>10410</v>
      </c>
      <c r="AX26" s="29">
        <v>210758</v>
      </c>
      <c r="AY26" s="29">
        <v>32787</v>
      </c>
      <c r="AZ26" s="29">
        <v>277676</v>
      </c>
      <c r="BA26" s="29">
        <v>43198</v>
      </c>
      <c r="BB26" s="2"/>
      <c r="BC26" s="2"/>
      <c r="BD26" s="2"/>
    </row>
    <row r="27" spans="16:56" ht="13.5">
      <c r="P27" s="22">
        <v>232017</v>
      </c>
      <c r="Q27" s="23" t="s">
        <v>528</v>
      </c>
      <c r="R27" s="23" t="s">
        <v>529</v>
      </c>
      <c r="S27" s="62">
        <v>2174</v>
      </c>
      <c r="T27" s="24" t="s">
        <v>523</v>
      </c>
      <c r="U27" s="25" t="s">
        <v>500</v>
      </c>
      <c r="V27" s="26" t="s">
        <v>524</v>
      </c>
      <c r="W27" s="27">
        <v>1</v>
      </c>
      <c r="X27" s="27">
        <v>11132</v>
      </c>
      <c r="Y27" s="27">
        <v>340</v>
      </c>
      <c r="Z27" s="27">
        <v>894728</v>
      </c>
      <c r="AA27" s="28">
        <f t="shared" si="0"/>
        <v>2.6315529411764707</v>
      </c>
      <c r="AB27" s="25" t="s">
        <v>530</v>
      </c>
      <c r="AC27" s="29">
        <v>10109</v>
      </c>
      <c r="AD27" s="29">
        <v>90.8</v>
      </c>
      <c r="AE27" s="29">
        <v>919545</v>
      </c>
      <c r="AF27" s="29">
        <v>97.3</v>
      </c>
      <c r="AG27" s="29">
        <v>119489</v>
      </c>
      <c r="AH27" s="29">
        <f t="shared" si="1"/>
        <v>133.55</v>
      </c>
      <c r="AI27" s="29">
        <v>347878</v>
      </c>
      <c r="AJ27" s="29">
        <v>113139</v>
      </c>
      <c r="AK27" s="29">
        <v>234739</v>
      </c>
      <c r="AL27" s="29">
        <f t="shared" si="2"/>
        <v>388.81</v>
      </c>
      <c r="AM27" s="29">
        <f t="shared" si="3"/>
        <v>126.45</v>
      </c>
      <c r="AN27" s="29">
        <f t="shared" si="4"/>
        <v>262.36</v>
      </c>
      <c r="AO27" s="29">
        <v>34.3</v>
      </c>
      <c r="AP27" s="29">
        <v>105.6</v>
      </c>
      <c r="AQ27" s="32">
        <v>10163</v>
      </c>
      <c r="AR27" s="32">
        <v>21087</v>
      </c>
      <c r="AS27" s="32">
        <v>31250</v>
      </c>
      <c r="AT27" s="29">
        <v>1858</v>
      </c>
      <c r="AU27" s="29">
        <f t="shared" si="5"/>
        <v>2671</v>
      </c>
      <c r="AV27" s="29">
        <v>113139</v>
      </c>
      <c r="AW27" s="29">
        <v>10163</v>
      </c>
      <c r="AX27" s="29">
        <v>248828</v>
      </c>
      <c r="AY27" s="29">
        <v>22352</v>
      </c>
      <c r="AZ27" s="29">
        <v>361967</v>
      </c>
      <c r="BA27" s="29">
        <v>32516</v>
      </c>
      <c r="BB27" s="2"/>
      <c r="BC27" s="2"/>
      <c r="BD27" s="2"/>
    </row>
    <row r="28" spans="16:56" ht="13.5">
      <c r="P28" s="22">
        <v>292044</v>
      </c>
      <c r="Q28" s="23" t="s">
        <v>531</v>
      </c>
      <c r="R28" s="23" t="s">
        <v>532</v>
      </c>
      <c r="S28" s="62">
        <v>2174</v>
      </c>
      <c r="T28" s="24" t="s">
        <v>523</v>
      </c>
      <c r="U28" s="25" t="s">
        <v>500</v>
      </c>
      <c r="V28" s="26" t="s">
        <v>524</v>
      </c>
      <c r="W28" s="27">
        <v>1</v>
      </c>
      <c r="X28" s="27">
        <v>11276</v>
      </c>
      <c r="Y28" s="27">
        <v>275</v>
      </c>
      <c r="Z28" s="27">
        <v>823940</v>
      </c>
      <c r="AA28" s="28">
        <f t="shared" si="0"/>
        <v>2.9961454545454544</v>
      </c>
      <c r="AB28" s="25" t="s">
        <v>533</v>
      </c>
      <c r="AC28" s="29">
        <v>9196</v>
      </c>
      <c r="AD28" s="29">
        <v>81.6</v>
      </c>
      <c r="AE28" s="29">
        <v>823940</v>
      </c>
      <c r="AF28" s="29">
        <v>100</v>
      </c>
      <c r="AG28" s="29">
        <v>84964</v>
      </c>
      <c r="AH28" s="29">
        <f t="shared" si="1"/>
        <v>103.12</v>
      </c>
      <c r="AI28" s="29">
        <v>532886</v>
      </c>
      <c r="AJ28" s="29">
        <v>91128</v>
      </c>
      <c r="AK28" s="29">
        <v>441758</v>
      </c>
      <c r="AL28" s="29">
        <f t="shared" si="2"/>
        <v>646.75</v>
      </c>
      <c r="AM28" s="29">
        <f t="shared" si="3"/>
        <v>110.6</v>
      </c>
      <c r="AN28" s="29">
        <f t="shared" si="4"/>
        <v>536.15</v>
      </c>
      <c r="AO28" s="29">
        <v>15.9</v>
      </c>
      <c r="AP28" s="29">
        <v>93.2</v>
      </c>
      <c r="AQ28" s="32">
        <v>8082</v>
      </c>
      <c r="AR28" s="32">
        <v>39177</v>
      </c>
      <c r="AS28" s="32">
        <v>47258</v>
      </c>
      <c r="AT28" s="29">
        <v>2100</v>
      </c>
      <c r="AU28" s="29">
        <f t="shared" si="5"/>
        <v>2062</v>
      </c>
      <c r="AV28" s="29">
        <v>92970</v>
      </c>
      <c r="AW28" s="29">
        <v>8245</v>
      </c>
      <c r="AX28" s="29">
        <v>535982</v>
      </c>
      <c r="AY28" s="29">
        <v>47533</v>
      </c>
      <c r="AZ28" s="29">
        <v>628952</v>
      </c>
      <c r="BA28" s="29">
        <v>55778</v>
      </c>
      <c r="BB28" s="2"/>
      <c r="BC28" s="2"/>
      <c r="BD28" s="2"/>
    </row>
    <row r="29" spans="16:56" ht="13.5">
      <c r="P29" s="22" t="s">
        <v>503</v>
      </c>
      <c r="Q29" s="23" t="s">
        <v>504</v>
      </c>
      <c r="R29" s="62">
        <f>COUNTA(R25:R28)</f>
        <v>4</v>
      </c>
      <c r="S29" s="62"/>
      <c r="T29" s="65" t="str">
        <f>CONCATENATE(T28," 計")</f>
        <v>Ａc1 計</v>
      </c>
      <c r="U29" s="27"/>
      <c r="V29" s="27"/>
      <c r="W29" s="27"/>
      <c r="X29" s="27">
        <f>SUM(X25:X28)</f>
        <v>61289</v>
      </c>
      <c r="Y29" s="27">
        <f>SUM(Y25:Y28)</f>
        <v>1410</v>
      </c>
      <c r="Z29" s="27">
        <f>SUM(Z25:Z28)</f>
        <v>4942972</v>
      </c>
      <c r="AA29" s="28">
        <f t="shared" si="0"/>
        <v>3.50565390070922</v>
      </c>
      <c r="AB29" s="27"/>
      <c r="AC29" s="29">
        <f>SUM(AC25:AC28)</f>
        <v>49507</v>
      </c>
      <c r="AD29" s="31">
        <f>AC29/X29*100</f>
        <v>80.7763220153698</v>
      </c>
      <c r="AE29" s="29">
        <f>SUM(AE25:AE28)</f>
        <v>6159733</v>
      </c>
      <c r="AF29" s="29">
        <f>Z29/AE29*100</f>
        <v>80.24653016616142</v>
      </c>
      <c r="AG29" s="29">
        <f>SUM(AG25:AG28)</f>
        <v>651655</v>
      </c>
      <c r="AH29" s="29">
        <f t="shared" si="1"/>
        <v>131.83</v>
      </c>
      <c r="AI29" s="29">
        <f>SUM(AI25:AI28)</f>
        <v>1904750</v>
      </c>
      <c r="AJ29" s="29">
        <f>SUM(AJ25:AJ28)</f>
        <v>456703</v>
      </c>
      <c r="AK29" s="29">
        <f>SUM(AK25:AK28)</f>
        <v>1448047</v>
      </c>
      <c r="AL29" s="29">
        <f t="shared" si="2"/>
        <v>385.35</v>
      </c>
      <c r="AM29" s="29">
        <f t="shared" si="3"/>
        <v>92.39</v>
      </c>
      <c r="AN29" s="29">
        <f t="shared" si="4"/>
        <v>292.95</v>
      </c>
      <c r="AO29" s="29">
        <f>AG29/AI29*100</f>
        <v>34.212101325633284</v>
      </c>
      <c r="AP29" s="29">
        <f>AG29/AJ29*100</f>
        <v>142.68682272724286</v>
      </c>
      <c r="AQ29" s="32">
        <f>AJ29*1000/$X29</f>
        <v>7451.630798348807</v>
      </c>
      <c r="AR29" s="32">
        <f>AK29*1000/$X29</f>
        <v>23626.539835859618</v>
      </c>
      <c r="AS29" s="32">
        <f>AI29*1000/$X29</f>
        <v>31078.17063420842</v>
      </c>
      <c r="AT29" s="29">
        <f>AVERAGE(AT25:AT28)</f>
        <v>1936.75</v>
      </c>
      <c r="AU29" s="29">
        <f t="shared" si="5"/>
        <v>2637</v>
      </c>
      <c r="AV29" s="29">
        <f>SUM(AV25:AV28)</f>
        <v>498661</v>
      </c>
      <c r="AW29" s="29">
        <f>AV29*1000/$X29</f>
        <v>8136.22346587479</v>
      </c>
      <c r="AX29" s="29">
        <f>SUM(AX25:AX28)</f>
        <v>1800843</v>
      </c>
      <c r="AY29" s="29">
        <f>AX29*1000/$X29</f>
        <v>29382.8093132536</v>
      </c>
      <c r="AZ29" s="29">
        <f>SUM(AZ25:AZ28)</f>
        <v>2299504</v>
      </c>
      <c r="BA29" s="29">
        <f>AZ29*1000/$X29</f>
        <v>37519.03277912839</v>
      </c>
      <c r="BB29" s="2"/>
      <c r="BC29" s="2"/>
      <c r="BD29" s="2"/>
    </row>
    <row r="30" spans="16:56" ht="13.5">
      <c r="P30" s="22">
        <v>102024</v>
      </c>
      <c r="Q30" s="23" t="s">
        <v>534</v>
      </c>
      <c r="R30" s="23" t="s">
        <v>535</v>
      </c>
      <c r="S30" s="62">
        <v>1174</v>
      </c>
      <c r="T30" s="24" t="s">
        <v>536</v>
      </c>
      <c r="U30" s="25" t="s">
        <v>500</v>
      </c>
      <c r="V30" s="26" t="s">
        <v>524</v>
      </c>
      <c r="W30" s="27">
        <v>2</v>
      </c>
      <c r="X30" s="27">
        <v>10911</v>
      </c>
      <c r="Y30" s="27">
        <v>383</v>
      </c>
      <c r="Z30" s="27">
        <v>1299226</v>
      </c>
      <c r="AA30" s="28">
        <f t="shared" si="0"/>
        <v>3.39223498694517</v>
      </c>
      <c r="AB30" s="25" t="s">
        <v>537</v>
      </c>
      <c r="AC30" s="29">
        <v>10665</v>
      </c>
      <c r="AD30" s="29">
        <v>97.7</v>
      </c>
      <c r="AE30" s="29">
        <v>1343985</v>
      </c>
      <c r="AF30" s="29">
        <v>96.7</v>
      </c>
      <c r="AG30" s="29">
        <v>137700</v>
      </c>
      <c r="AH30" s="29">
        <f t="shared" si="1"/>
        <v>105.99</v>
      </c>
      <c r="AI30" s="29">
        <v>270972</v>
      </c>
      <c r="AJ30" s="29">
        <v>39300</v>
      </c>
      <c r="AK30" s="29">
        <v>231672</v>
      </c>
      <c r="AL30" s="29">
        <f t="shared" si="2"/>
        <v>208.56</v>
      </c>
      <c r="AM30" s="29">
        <f t="shared" si="3"/>
        <v>30.25</v>
      </c>
      <c r="AN30" s="29">
        <f t="shared" si="4"/>
        <v>178.32</v>
      </c>
      <c r="AO30" s="29">
        <v>50.8</v>
      </c>
      <c r="AP30" s="29">
        <v>350.4</v>
      </c>
      <c r="AQ30" s="32">
        <v>3602</v>
      </c>
      <c r="AR30" s="32">
        <v>21233</v>
      </c>
      <c r="AS30" s="32">
        <v>24835</v>
      </c>
      <c r="AT30" s="29">
        <v>1743</v>
      </c>
      <c r="AU30" s="29">
        <f t="shared" si="5"/>
        <v>2120</v>
      </c>
      <c r="AV30" s="29">
        <v>39300</v>
      </c>
      <c r="AW30" s="29">
        <v>3602</v>
      </c>
      <c r="AX30" s="29">
        <v>232108</v>
      </c>
      <c r="AY30" s="29">
        <v>21273</v>
      </c>
      <c r="AZ30" s="29">
        <v>271408</v>
      </c>
      <c r="BA30" s="29">
        <v>24875</v>
      </c>
      <c r="BB30" s="2"/>
      <c r="BC30" s="2"/>
      <c r="BD30" s="2"/>
    </row>
    <row r="31" spans="16:56" ht="13.5">
      <c r="P31" s="22">
        <v>104647</v>
      </c>
      <c r="Q31" s="23" t="s">
        <v>534</v>
      </c>
      <c r="R31" s="23" t="s">
        <v>538</v>
      </c>
      <c r="S31" s="62">
        <v>2174</v>
      </c>
      <c r="T31" s="24" t="s">
        <v>536</v>
      </c>
      <c r="U31" s="25" t="s">
        <v>500</v>
      </c>
      <c r="V31" s="26" t="s">
        <v>524</v>
      </c>
      <c r="W31" s="27">
        <v>2</v>
      </c>
      <c r="X31" s="27">
        <v>8620</v>
      </c>
      <c r="Y31" s="27">
        <v>205</v>
      </c>
      <c r="Z31" s="27">
        <v>929755</v>
      </c>
      <c r="AA31" s="28">
        <f t="shared" si="0"/>
        <v>4.535390243902438</v>
      </c>
      <c r="AB31" s="25" t="s">
        <v>539</v>
      </c>
      <c r="AC31" s="29">
        <v>7511</v>
      </c>
      <c r="AD31" s="29">
        <v>87.1</v>
      </c>
      <c r="AE31" s="29">
        <v>1115706</v>
      </c>
      <c r="AF31" s="29">
        <v>83.3</v>
      </c>
      <c r="AG31" s="29">
        <v>99719</v>
      </c>
      <c r="AH31" s="29">
        <f t="shared" si="1"/>
        <v>107.25</v>
      </c>
      <c r="AI31" s="29">
        <v>189861</v>
      </c>
      <c r="AJ31" s="29">
        <v>63175</v>
      </c>
      <c r="AK31" s="29">
        <v>126686</v>
      </c>
      <c r="AL31" s="29">
        <f t="shared" si="2"/>
        <v>204.21</v>
      </c>
      <c r="AM31" s="29">
        <f t="shared" si="3"/>
        <v>67.95</v>
      </c>
      <c r="AN31" s="29">
        <f t="shared" si="4"/>
        <v>136.26</v>
      </c>
      <c r="AO31" s="29">
        <v>52.5</v>
      </c>
      <c r="AP31" s="29">
        <v>157.8</v>
      </c>
      <c r="AQ31" s="32">
        <v>7329</v>
      </c>
      <c r="AR31" s="32">
        <v>14697</v>
      </c>
      <c r="AS31" s="32">
        <v>22026</v>
      </c>
      <c r="AT31" s="29">
        <v>1990</v>
      </c>
      <c r="AU31" s="29">
        <f t="shared" si="5"/>
        <v>2145</v>
      </c>
      <c r="AV31" s="29">
        <v>67428</v>
      </c>
      <c r="AW31" s="29">
        <v>7822</v>
      </c>
      <c r="AX31" s="29">
        <v>161809</v>
      </c>
      <c r="AY31" s="29">
        <v>18771</v>
      </c>
      <c r="AZ31" s="29">
        <v>229237</v>
      </c>
      <c r="BA31" s="29">
        <v>26594</v>
      </c>
      <c r="BB31" s="2"/>
      <c r="BC31" s="2"/>
      <c r="BD31" s="2"/>
    </row>
    <row r="32" spans="16:56" ht="13.5">
      <c r="P32" s="22">
        <v>153427</v>
      </c>
      <c r="Q32" s="23" t="s">
        <v>540</v>
      </c>
      <c r="R32" s="23" t="s">
        <v>1137</v>
      </c>
      <c r="S32" s="62">
        <v>1174</v>
      </c>
      <c r="T32" s="24" t="s">
        <v>536</v>
      </c>
      <c r="U32" s="25" t="s">
        <v>500</v>
      </c>
      <c r="V32" s="26" t="s">
        <v>524</v>
      </c>
      <c r="W32" s="27">
        <v>2</v>
      </c>
      <c r="X32" s="27">
        <v>8674</v>
      </c>
      <c r="Y32" s="27">
        <v>305</v>
      </c>
      <c r="Z32" s="27">
        <v>980814</v>
      </c>
      <c r="AA32" s="28">
        <f t="shared" si="0"/>
        <v>3.215783606557377</v>
      </c>
      <c r="AB32" s="25" t="s">
        <v>1138</v>
      </c>
      <c r="AC32" s="29">
        <v>6318</v>
      </c>
      <c r="AD32" s="29">
        <v>72.8</v>
      </c>
      <c r="AE32" s="29">
        <v>1198572</v>
      </c>
      <c r="AF32" s="29">
        <v>81.8</v>
      </c>
      <c r="AG32" s="29">
        <v>144991</v>
      </c>
      <c r="AH32" s="29">
        <f t="shared" si="1"/>
        <v>147.83</v>
      </c>
      <c r="AI32" s="29">
        <v>414603</v>
      </c>
      <c r="AJ32" s="29">
        <v>114275</v>
      </c>
      <c r="AK32" s="29">
        <v>300328</v>
      </c>
      <c r="AL32" s="29">
        <f t="shared" si="2"/>
        <v>422.71</v>
      </c>
      <c r="AM32" s="29">
        <f t="shared" si="3"/>
        <v>116.51</v>
      </c>
      <c r="AN32" s="29">
        <f t="shared" si="4"/>
        <v>306.2</v>
      </c>
      <c r="AO32" s="29">
        <v>35</v>
      </c>
      <c r="AP32" s="29">
        <v>126.9</v>
      </c>
      <c r="AQ32" s="32">
        <v>13174</v>
      </c>
      <c r="AR32" s="32">
        <v>34624</v>
      </c>
      <c r="AS32" s="32">
        <v>47798</v>
      </c>
      <c r="AT32" s="29">
        <v>3150</v>
      </c>
      <c r="AU32" s="29">
        <f t="shared" si="5"/>
        <v>2957</v>
      </c>
      <c r="AV32" s="29">
        <v>114275</v>
      </c>
      <c r="AW32" s="29">
        <v>13174</v>
      </c>
      <c r="AX32" s="29">
        <v>354332</v>
      </c>
      <c r="AY32" s="29">
        <v>40850</v>
      </c>
      <c r="AZ32" s="29">
        <v>468607</v>
      </c>
      <c r="BA32" s="29">
        <v>54024</v>
      </c>
      <c r="BB32" s="2"/>
      <c r="BC32" s="2"/>
      <c r="BD32" s="2"/>
    </row>
    <row r="33" spans="16:56" ht="13.5">
      <c r="P33" s="22">
        <v>155624</v>
      </c>
      <c r="Q33" s="23" t="s">
        <v>540</v>
      </c>
      <c r="R33" s="23" t="s">
        <v>1139</v>
      </c>
      <c r="S33" s="62">
        <v>2174</v>
      </c>
      <c r="T33" s="24" t="s">
        <v>536</v>
      </c>
      <c r="U33" s="25" t="s">
        <v>500</v>
      </c>
      <c r="V33" s="26" t="s">
        <v>524</v>
      </c>
      <c r="W33" s="27">
        <v>2</v>
      </c>
      <c r="X33" s="27">
        <v>7110</v>
      </c>
      <c r="Y33" s="27">
        <v>288</v>
      </c>
      <c r="Z33" s="27">
        <v>854437</v>
      </c>
      <c r="AA33" s="28">
        <f t="shared" si="0"/>
        <v>2.9667951388888887</v>
      </c>
      <c r="AB33" s="25" t="s">
        <v>1140</v>
      </c>
      <c r="AC33" s="29">
        <v>6923</v>
      </c>
      <c r="AD33" s="29">
        <v>97.4</v>
      </c>
      <c r="AE33" s="29">
        <v>1192777</v>
      </c>
      <c r="AF33" s="29">
        <v>71.6</v>
      </c>
      <c r="AG33" s="29">
        <v>123643</v>
      </c>
      <c r="AH33" s="29">
        <f t="shared" si="1"/>
        <v>144.71</v>
      </c>
      <c r="AI33" s="29">
        <v>442780</v>
      </c>
      <c r="AJ33" s="29">
        <v>102629</v>
      </c>
      <c r="AK33" s="29">
        <v>340151</v>
      </c>
      <c r="AL33" s="29">
        <f t="shared" si="2"/>
        <v>518.21</v>
      </c>
      <c r="AM33" s="29">
        <f t="shared" si="3"/>
        <v>120.11</v>
      </c>
      <c r="AN33" s="29">
        <f t="shared" si="4"/>
        <v>398.1</v>
      </c>
      <c r="AO33" s="29">
        <v>27.9</v>
      </c>
      <c r="AP33" s="29">
        <v>120.5</v>
      </c>
      <c r="AQ33" s="32">
        <v>14434</v>
      </c>
      <c r="AR33" s="32">
        <v>47841</v>
      </c>
      <c r="AS33" s="32">
        <v>62276</v>
      </c>
      <c r="AT33" s="29">
        <v>2730</v>
      </c>
      <c r="AU33" s="29">
        <f t="shared" si="5"/>
        <v>2894</v>
      </c>
      <c r="AV33" s="29">
        <v>102629</v>
      </c>
      <c r="AW33" s="29">
        <v>14434</v>
      </c>
      <c r="AX33" s="29">
        <v>407372</v>
      </c>
      <c r="AY33" s="29">
        <v>57296</v>
      </c>
      <c r="AZ33" s="29">
        <v>510001</v>
      </c>
      <c r="BA33" s="29">
        <v>71730</v>
      </c>
      <c r="BB33" s="2"/>
      <c r="BC33" s="2"/>
      <c r="BD33" s="2"/>
    </row>
    <row r="34" spans="16:56" ht="13.5">
      <c r="P34" s="22">
        <v>183229</v>
      </c>
      <c r="Q34" s="23" t="s">
        <v>1141</v>
      </c>
      <c r="R34" s="23" t="s">
        <v>1142</v>
      </c>
      <c r="S34" s="62">
        <v>2174</v>
      </c>
      <c r="T34" s="24" t="s">
        <v>536</v>
      </c>
      <c r="U34" s="25" t="s">
        <v>500</v>
      </c>
      <c r="V34" s="26" t="s">
        <v>524</v>
      </c>
      <c r="W34" s="27">
        <v>2</v>
      </c>
      <c r="X34" s="27">
        <v>5782</v>
      </c>
      <c r="Y34" s="27">
        <v>181</v>
      </c>
      <c r="Z34" s="27">
        <v>846492</v>
      </c>
      <c r="AA34" s="28">
        <f t="shared" si="0"/>
        <v>4.676751381215469</v>
      </c>
      <c r="AB34" s="25" t="s">
        <v>1143</v>
      </c>
      <c r="AC34" s="29">
        <v>5475</v>
      </c>
      <c r="AD34" s="29">
        <v>94.7</v>
      </c>
      <c r="AE34" s="29">
        <v>897785</v>
      </c>
      <c r="AF34" s="29">
        <v>94.3</v>
      </c>
      <c r="AG34" s="29">
        <v>122078</v>
      </c>
      <c r="AH34" s="29">
        <f t="shared" si="1"/>
        <v>144.22</v>
      </c>
      <c r="AI34" s="29">
        <v>418558</v>
      </c>
      <c r="AJ34" s="29">
        <v>108925</v>
      </c>
      <c r="AK34" s="29">
        <v>309633</v>
      </c>
      <c r="AL34" s="29">
        <f t="shared" si="2"/>
        <v>494.46</v>
      </c>
      <c r="AM34" s="29">
        <f t="shared" si="3"/>
        <v>128.68</v>
      </c>
      <c r="AN34" s="29">
        <f t="shared" si="4"/>
        <v>365.78</v>
      </c>
      <c r="AO34" s="29">
        <v>29.2</v>
      </c>
      <c r="AP34" s="29">
        <v>112.1</v>
      </c>
      <c r="AQ34" s="32">
        <v>18839</v>
      </c>
      <c r="AR34" s="32">
        <v>53551</v>
      </c>
      <c r="AS34" s="32">
        <v>72390</v>
      </c>
      <c r="AT34" s="29">
        <v>2830</v>
      </c>
      <c r="AU34" s="29">
        <f t="shared" si="5"/>
        <v>2884</v>
      </c>
      <c r="AV34" s="29">
        <v>113901</v>
      </c>
      <c r="AW34" s="29">
        <v>19699</v>
      </c>
      <c r="AX34" s="29">
        <v>395850</v>
      </c>
      <c r="AY34" s="29">
        <v>68462</v>
      </c>
      <c r="AZ34" s="29">
        <v>509751</v>
      </c>
      <c r="BA34" s="29">
        <v>88162</v>
      </c>
      <c r="BB34" s="2"/>
      <c r="BC34" s="2"/>
      <c r="BD34" s="2"/>
    </row>
    <row r="35" spans="16:56" ht="13.5">
      <c r="P35" s="22">
        <v>202029</v>
      </c>
      <c r="Q35" s="23" t="s">
        <v>1144</v>
      </c>
      <c r="R35" s="23" t="s">
        <v>1145</v>
      </c>
      <c r="S35" s="62">
        <v>1174</v>
      </c>
      <c r="T35" s="24" t="s">
        <v>536</v>
      </c>
      <c r="U35" s="25" t="s">
        <v>500</v>
      </c>
      <c r="V35" s="26" t="s">
        <v>524</v>
      </c>
      <c r="W35" s="27">
        <v>2</v>
      </c>
      <c r="X35" s="27">
        <v>25730</v>
      </c>
      <c r="Y35" s="27">
        <v>806</v>
      </c>
      <c r="Z35" s="27">
        <v>2230387</v>
      </c>
      <c r="AA35" s="28">
        <f t="shared" si="0"/>
        <v>2.7672295285359803</v>
      </c>
      <c r="AB35" s="25" t="s">
        <v>1146</v>
      </c>
      <c r="AC35" s="29">
        <v>22422</v>
      </c>
      <c r="AD35" s="29">
        <v>87.1</v>
      </c>
      <c r="AE35" s="29">
        <v>2574282</v>
      </c>
      <c r="AF35" s="29">
        <v>86.6</v>
      </c>
      <c r="AG35" s="29">
        <v>372196</v>
      </c>
      <c r="AH35" s="29">
        <f t="shared" si="1"/>
        <v>166.88</v>
      </c>
      <c r="AI35" s="29">
        <v>599469</v>
      </c>
      <c r="AJ35" s="29">
        <v>123392</v>
      </c>
      <c r="AK35" s="29">
        <v>476077</v>
      </c>
      <c r="AL35" s="29">
        <f t="shared" si="2"/>
        <v>268.77</v>
      </c>
      <c r="AM35" s="29">
        <f t="shared" si="3"/>
        <v>55.32</v>
      </c>
      <c r="AN35" s="29">
        <f t="shared" si="4"/>
        <v>213.45</v>
      </c>
      <c r="AO35" s="29">
        <v>62.1</v>
      </c>
      <c r="AP35" s="29">
        <v>301.6</v>
      </c>
      <c r="AQ35" s="32">
        <v>4796</v>
      </c>
      <c r="AR35" s="32">
        <v>18503</v>
      </c>
      <c r="AS35" s="32">
        <v>23298</v>
      </c>
      <c r="AT35" s="29">
        <v>3000</v>
      </c>
      <c r="AU35" s="29">
        <f t="shared" si="5"/>
        <v>3338</v>
      </c>
      <c r="AV35" s="29">
        <v>134325</v>
      </c>
      <c r="AW35" s="29">
        <v>5221</v>
      </c>
      <c r="AX35" s="29">
        <v>909028</v>
      </c>
      <c r="AY35" s="29">
        <v>35329</v>
      </c>
      <c r="AZ35" s="29">
        <v>1043353</v>
      </c>
      <c r="BA35" s="29">
        <v>40550</v>
      </c>
      <c r="BB35" s="2"/>
      <c r="BC35" s="2"/>
      <c r="BD35" s="2"/>
    </row>
    <row r="36" spans="16:56" ht="13.5">
      <c r="P36" s="22">
        <v>212148</v>
      </c>
      <c r="Q36" s="23" t="s">
        <v>1147</v>
      </c>
      <c r="R36" s="23" t="s">
        <v>1148</v>
      </c>
      <c r="S36" s="62">
        <v>2174</v>
      </c>
      <c r="T36" s="24" t="s">
        <v>536</v>
      </c>
      <c r="U36" s="25" t="s">
        <v>500</v>
      </c>
      <c r="V36" s="26" t="s">
        <v>524</v>
      </c>
      <c r="W36" s="27">
        <v>2</v>
      </c>
      <c r="X36" s="27">
        <v>5952</v>
      </c>
      <c r="Y36" s="27">
        <v>113</v>
      </c>
      <c r="Z36" s="27">
        <v>376561</v>
      </c>
      <c r="AA36" s="28">
        <f t="shared" si="0"/>
        <v>3.3323982300884953</v>
      </c>
      <c r="AB36" s="25" t="s">
        <v>1149</v>
      </c>
      <c r="AC36" s="29">
        <v>4269</v>
      </c>
      <c r="AD36" s="29">
        <v>71.7</v>
      </c>
      <c r="AE36" s="29">
        <v>387647</v>
      </c>
      <c r="AF36" s="29">
        <v>97.1</v>
      </c>
      <c r="AG36" s="29">
        <v>59945</v>
      </c>
      <c r="AH36" s="29">
        <f t="shared" si="1"/>
        <v>159.19</v>
      </c>
      <c r="AI36" s="29">
        <v>152675</v>
      </c>
      <c r="AJ36" s="29">
        <v>49127</v>
      </c>
      <c r="AK36" s="29">
        <v>103548</v>
      </c>
      <c r="AL36" s="29">
        <f t="shared" si="2"/>
        <v>405.45</v>
      </c>
      <c r="AM36" s="29">
        <f t="shared" si="3"/>
        <v>130.46</v>
      </c>
      <c r="AN36" s="29">
        <f t="shared" si="4"/>
        <v>274.98</v>
      </c>
      <c r="AO36" s="29">
        <v>39.3</v>
      </c>
      <c r="AP36" s="29">
        <v>122</v>
      </c>
      <c r="AQ36" s="32">
        <v>8254</v>
      </c>
      <c r="AR36" s="32">
        <v>17397</v>
      </c>
      <c r="AS36" s="32">
        <v>25651</v>
      </c>
      <c r="AT36" s="29">
        <v>3118</v>
      </c>
      <c r="AU36" s="29">
        <f t="shared" si="5"/>
        <v>3184</v>
      </c>
      <c r="AV36" s="29">
        <v>49127</v>
      </c>
      <c r="AW36" s="29">
        <v>8254</v>
      </c>
      <c r="AX36" s="29">
        <v>160081</v>
      </c>
      <c r="AY36" s="29">
        <v>26895</v>
      </c>
      <c r="AZ36" s="29">
        <v>209208</v>
      </c>
      <c r="BA36" s="29">
        <v>35149</v>
      </c>
      <c r="BB36" s="2"/>
      <c r="BC36" s="2"/>
      <c r="BD36" s="2"/>
    </row>
    <row r="37" spans="16:56" ht="13.5">
      <c r="P37" s="22">
        <v>252069</v>
      </c>
      <c r="Q37" s="23" t="s">
        <v>1150</v>
      </c>
      <c r="R37" s="23" t="s">
        <v>1151</v>
      </c>
      <c r="S37" s="62">
        <v>2174</v>
      </c>
      <c r="T37" s="24" t="s">
        <v>536</v>
      </c>
      <c r="U37" s="25" t="s">
        <v>500</v>
      </c>
      <c r="V37" s="26" t="s">
        <v>524</v>
      </c>
      <c r="W37" s="27">
        <v>2</v>
      </c>
      <c r="X37" s="27">
        <v>10307</v>
      </c>
      <c r="Y37" s="27">
        <v>391</v>
      </c>
      <c r="Z37" s="27">
        <v>1172722</v>
      </c>
      <c r="AA37" s="28">
        <f t="shared" si="0"/>
        <v>2.999289002557545</v>
      </c>
      <c r="AB37" s="25" t="s">
        <v>1152</v>
      </c>
      <c r="AC37" s="29">
        <v>9448</v>
      </c>
      <c r="AD37" s="29">
        <v>91.7</v>
      </c>
      <c r="AE37" s="29">
        <v>1411822</v>
      </c>
      <c r="AF37" s="29">
        <v>83.1</v>
      </c>
      <c r="AG37" s="29">
        <v>156424</v>
      </c>
      <c r="AH37" s="29">
        <f t="shared" si="1"/>
        <v>133.39</v>
      </c>
      <c r="AI37" s="29">
        <v>387805</v>
      </c>
      <c r="AJ37" s="29">
        <v>108297</v>
      </c>
      <c r="AK37" s="29">
        <v>279508</v>
      </c>
      <c r="AL37" s="29">
        <f t="shared" si="2"/>
        <v>330.69</v>
      </c>
      <c r="AM37" s="29">
        <f t="shared" si="3"/>
        <v>92.35</v>
      </c>
      <c r="AN37" s="29">
        <f t="shared" si="4"/>
        <v>238.34</v>
      </c>
      <c r="AO37" s="29">
        <v>40.3</v>
      </c>
      <c r="AP37" s="29">
        <v>144.4</v>
      </c>
      <c r="AQ37" s="32">
        <v>10507</v>
      </c>
      <c r="AR37" s="32">
        <v>27118</v>
      </c>
      <c r="AS37" s="32">
        <v>37625</v>
      </c>
      <c r="AT37" s="29">
        <v>2415</v>
      </c>
      <c r="AU37" s="29">
        <f t="shared" si="5"/>
        <v>2668</v>
      </c>
      <c r="AV37" s="29">
        <v>118855</v>
      </c>
      <c r="AW37" s="29">
        <v>11531</v>
      </c>
      <c r="AX37" s="29">
        <v>342252</v>
      </c>
      <c r="AY37" s="29">
        <v>33206</v>
      </c>
      <c r="AZ37" s="29">
        <v>461107</v>
      </c>
      <c r="BA37" s="29">
        <v>44737</v>
      </c>
      <c r="BB37" s="2"/>
      <c r="BC37" s="2"/>
      <c r="BD37" s="2"/>
    </row>
    <row r="38" spans="16:56" ht="13.5">
      <c r="P38" s="22">
        <v>282120</v>
      </c>
      <c r="Q38" s="23" t="s">
        <v>505</v>
      </c>
      <c r="R38" s="23" t="s">
        <v>1153</v>
      </c>
      <c r="S38" s="62">
        <v>2174</v>
      </c>
      <c r="T38" s="24" t="s">
        <v>536</v>
      </c>
      <c r="U38" s="25" t="s">
        <v>500</v>
      </c>
      <c r="V38" s="26" t="s">
        <v>524</v>
      </c>
      <c r="W38" s="27">
        <v>2</v>
      </c>
      <c r="X38" s="27">
        <v>11874</v>
      </c>
      <c r="Y38" s="27">
        <v>536</v>
      </c>
      <c r="Z38" s="27">
        <v>1466041</v>
      </c>
      <c r="AA38" s="28">
        <f t="shared" si="0"/>
        <v>2.735151119402985</v>
      </c>
      <c r="AB38" s="25" t="s">
        <v>1154</v>
      </c>
      <c r="AC38" s="29">
        <v>11048</v>
      </c>
      <c r="AD38" s="29">
        <v>93</v>
      </c>
      <c r="AE38" s="29">
        <v>1611207</v>
      </c>
      <c r="AF38" s="29">
        <v>91</v>
      </c>
      <c r="AG38" s="29">
        <v>177648</v>
      </c>
      <c r="AH38" s="29">
        <f t="shared" si="1"/>
        <v>121.18</v>
      </c>
      <c r="AI38" s="29">
        <v>635852</v>
      </c>
      <c r="AJ38" s="29">
        <v>85847</v>
      </c>
      <c r="AK38" s="29">
        <v>550005</v>
      </c>
      <c r="AL38" s="29">
        <f t="shared" si="2"/>
        <v>433.72</v>
      </c>
      <c r="AM38" s="29">
        <f t="shared" si="3"/>
        <v>58.56</v>
      </c>
      <c r="AN38" s="29">
        <f t="shared" si="4"/>
        <v>375.16</v>
      </c>
      <c r="AO38" s="29">
        <v>27.9</v>
      </c>
      <c r="AP38" s="29">
        <v>206.9</v>
      </c>
      <c r="AQ38" s="32">
        <v>7230</v>
      </c>
      <c r="AR38" s="32">
        <v>46320</v>
      </c>
      <c r="AS38" s="32">
        <v>53550</v>
      </c>
      <c r="AT38" s="29">
        <v>1932</v>
      </c>
      <c r="AU38" s="29">
        <f t="shared" si="5"/>
        <v>2424</v>
      </c>
      <c r="AV38" s="29">
        <v>92234</v>
      </c>
      <c r="AW38" s="29">
        <v>7768</v>
      </c>
      <c r="AX38" s="29">
        <v>653057</v>
      </c>
      <c r="AY38" s="29">
        <v>54999</v>
      </c>
      <c r="AZ38" s="29">
        <v>745291</v>
      </c>
      <c r="BA38" s="29">
        <v>62767</v>
      </c>
      <c r="BB38" s="2"/>
      <c r="BC38" s="2"/>
      <c r="BD38" s="2"/>
    </row>
    <row r="39" spans="16:56" ht="13.5">
      <c r="P39" s="22">
        <v>292010</v>
      </c>
      <c r="Q39" s="23" t="s">
        <v>531</v>
      </c>
      <c r="R39" s="23" t="s">
        <v>1155</v>
      </c>
      <c r="S39" s="62">
        <v>2174</v>
      </c>
      <c r="T39" s="24" t="s">
        <v>536</v>
      </c>
      <c r="U39" s="25" t="s">
        <v>500</v>
      </c>
      <c r="V39" s="26" t="s">
        <v>524</v>
      </c>
      <c r="W39" s="27">
        <v>2</v>
      </c>
      <c r="X39" s="27">
        <v>10950</v>
      </c>
      <c r="Y39" s="27">
        <v>264</v>
      </c>
      <c r="Z39" s="27">
        <v>983612</v>
      </c>
      <c r="AA39" s="28">
        <f t="shared" si="0"/>
        <v>3.7258030303030303</v>
      </c>
      <c r="AB39" s="25" t="s">
        <v>1156</v>
      </c>
      <c r="AC39" s="29">
        <v>7757</v>
      </c>
      <c r="AD39" s="29">
        <v>70.8</v>
      </c>
      <c r="AE39" s="29">
        <v>983612</v>
      </c>
      <c r="AF39" s="29">
        <v>100</v>
      </c>
      <c r="AG39" s="29">
        <v>78347</v>
      </c>
      <c r="AH39" s="29">
        <f t="shared" si="1"/>
        <v>79.65</v>
      </c>
      <c r="AI39" s="29">
        <v>350015</v>
      </c>
      <c r="AJ39" s="29">
        <v>107813</v>
      </c>
      <c r="AK39" s="29">
        <v>242202</v>
      </c>
      <c r="AL39" s="29">
        <f t="shared" si="2"/>
        <v>355.85</v>
      </c>
      <c r="AM39" s="29">
        <f t="shared" si="3"/>
        <v>109.61</v>
      </c>
      <c r="AN39" s="29">
        <f t="shared" si="4"/>
        <v>246.24</v>
      </c>
      <c r="AO39" s="29">
        <v>22.4</v>
      </c>
      <c r="AP39" s="29">
        <v>72.7</v>
      </c>
      <c r="AQ39" s="32">
        <v>9846</v>
      </c>
      <c r="AR39" s="32">
        <v>22119</v>
      </c>
      <c r="AS39" s="32">
        <v>31965</v>
      </c>
      <c r="AT39" s="29">
        <v>1722</v>
      </c>
      <c r="AU39" s="29">
        <f t="shared" si="5"/>
        <v>1593</v>
      </c>
      <c r="AV39" s="29">
        <v>108231</v>
      </c>
      <c r="AW39" s="29">
        <v>9884</v>
      </c>
      <c r="AX39" s="29">
        <v>306935</v>
      </c>
      <c r="AY39" s="29">
        <v>28031</v>
      </c>
      <c r="AZ39" s="29">
        <v>415166</v>
      </c>
      <c r="BA39" s="29">
        <v>37915</v>
      </c>
      <c r="BB39" s="2"/>
      <c r="BC39" s="2"/>
      <c r="BD39" s="2"/>
    </row>
    <row r="40" spans="16:56" ht="13.5">
      <c r="P40" s="22">
        <v>313645</v>
      </c>
      <c r="Q40" s="23" t="s">
        <v>1157</v>
      </c>
      <c r="R40" s="23" t="s">
        <v>1158</v>
      </c>
      <c r="S40" s="62">
        <v>2174</v>
      </c>
      <c r="T40" s="24" t="s">
        <v>536</v>
      </c>
      <c r="U40" s="25" t="s">
        <v>500</v>
      </c>
      <c r="V40" s="26" t="s">
        <v>524</v>
      </c>
      <c r="W40" s="27">
        <v>2</v>
      </c>
      <c r="X40" s="27">
        <v>5120</v>
      </c>
      <c r="Y40" s="27">
        <v>190</v>
      </c>
      <c r="Z40" s="27">
        <v>907875</v>
      </c>
      <c r="AA40" s="28">
        <f t="shared" si="0"/>
        <v>4.778289473684211</v>
      </c>
      <c r="AB40" s="25" t="s">
        <v>1159</v>
      </c>
      <c r="AC40" s="29">
        <v>4568</v>
      </c>
      <c r="AD40" s="29">
        <v>89.2</v>
      </c>
      <c r="AE40" s="29">
        <v>907875</v>
      </c>
      <c r="AF40" s="29">
        <v>100</v>
      </c>
      <c r="AG40" s="29">
        <v>145209</v>
      </c>
      <c r="AH40" s="29">
        <f t="shared" si="1"/>
        <v>159.94</v>
      </c>
      <c r="AI40" s="29">
        <v>337081</v>
      </c>
      <c r="AJ40" s="29">
        <v>102143</v>
      </c>
      <c r="AK40" s="29">
        <v>234938</v>
      </c>
      <c r="AL40" s="29">
        <f t="shared" si="2"/>
        <v>371.29</v>
      </c>
      <c r="AM40" s="29">
        <f t="shared" si="3"/>
        <v>112.51</v>
      </c>
      <c r="AN40" s="29">
        <f t="shared" si="4"/>
        <v>258.78</v>
      </c>
      <c r="AO40" s="29">
        <v>43.1</v>
      </c>
      <c r="AP40" s="29">
        <v>142.2</v>
      </c>
      <c r="AQ40" s="32">
        <v>19950</v>
      </c>
      <c r="AR40" s="32">
        <v>45886</v>
      </c>
      <c r="AS40" s="32">
        <v>65836</v>
      </c>
      <c r="AT40" s="29">
        <v>2856</v>
      </c>
      <c r="AU40" s="29">
        <f t="shared" si="5"/>
        <v>3199</v>
      </c>
      <c r="AV40" s="29">
        <v>172154</v>
      </c>
      <c r="AW40" s="29">
        <v>33624</v>
      </c>
      <c r="AX40" s="29">
        <v>302876</v>
      </c>
      <c r="AY40" s="29">
        <v>59155</v>
      </c>
      <c r="AZ40" s="29">
        <v>475030</v>
      </c>
      <c r="BA40" s="29">
        <v>92779</v>
      </c>
      <c r="BB40" s="2"/>
      <c r="BC40" s="2"/>
      <c r="BD40" s="2"/>
    </row>
    <row r="41" spans="16:56" ht="13.5">
      <c r="P41" s="22">
        <v>434655</v>
      </c>
      <c r="Q41" s="23" t="s">
        <v>1160</v>
      </c>
      <c r="R41" s="23" t="s">
        <v>1161</v>
      </c>
      <c r="S41" s="62">
        <v>2174</v>
      </c>
      <c r="T41" s="24" t="s">
        <v>536</v>
      </c>
      <c r="U41" s="25" t="s">
        <v>500</v>
      </c>
      <c r="V41" s="26" t="s">
        <v>524</v>
      </c>
      <c r="W41" s="27">
        <v>2</v>
      </c>
      <c r="X41" s="27">
        <v>5033</v>
      </c>
      <c r="Y41" s="27">
        <v>131</v>
      </c>
      <c r="Z41" s="27">
        <v>534830</v>
      </c>
      <c r="AA41" s="28">
        <f t="shared" si="0"/>
        <v>4.082671755725191</v>
      </c>
      <c r="AB41" s="25" t="s">
        <v>1143</v>
      </c>
      <c r="AC41" s="29">
        <v>4566</v>
      </c>
      <c r="AD41" s="29">
        <v>90.7</v>
      </c>
      <c r="AE41" s="29">
        <v>809189</v>
      </c>
      <c r="AF41" s="29">
        <v>66.1</v>
      </c>
      <c r="AG41" s="29">
        <v>63490</v>
      </c>
      <c r="AH41" s="29">
        <f t="shared" si="1"/>
        <v>118.71</v>
      </c>
      <c r="AI41" s="29">
        <v>169402</v>
      </c>
      <c r="AJ41" s="29">
        <v>36500</v>
      </c>
      <c r="AK41" s="29">
        <v>132902</v>
      </c>
      <c r="AL41" s="29">
        <f t="shared" si="2"/>
        <v>316.74</v>
      </c>
      <c r="AM41" s="29">
        <f t="shared" si="3"/>
        <v>68.25</v>
      </c>
      <c r="AN41" s="29">
        <f t="shared" si="4"/>
        <v>248.49</v>
      </c>
      <c r="AO41" s="29">
        <v>37.5</v>
      </c>
      <c r="AP41" s="29">
        <v>173.9</v>
      </c>
      <c r="AQ41" s="32">
        <v>7252</v>
      </c>
      <c r="AR41" s="32">
        <v>26406</v>
      </c>
      <c r="AS41" s="32">
        <v>33658</v>
      </c>
      <c r="AT41" s="29">
        <v>2310</v>
      </c>
      <c r="AU41" s="29">
        <f t="shared" si="5"/>
        <v>2374</v>
      </c>
      <c r="AV41" s="29">
        <v>45324</v>
      </c>
      <c r="AW41" s="29">
        <v>9005</v>
      </c>
      <c r="AX41" s="29">
        <v>142571</v>
      </c>
      <c r="AY41" s="29">
        <v>28327</v>
      </c>
      <c r="AZ41" s="29">
        <v>187895</v>
      </c>
      <c r="BA41" s="29">
        <v>37333</v>
      </c>
      <c r="BB41" s="2"/>
      <c r="BC41" s="2"/>
      <c r="BD41" s="2"/>
    </row>
    <row r="42" spans="16:53" s="40" customFormat="1" ht="13.5">
      <c r="P42" s="37" t="s">
        <v>503</v>
      </c>
      <c r="Q42" s="38" t="s">
        <v>504</v>
      </c>
      <c r="R42" s="63">
        <f>COUNTA(R30:R41)</f>
        <v>12</v>
      </c>
      <c r="S42" s="63"/>
      <c r="T42" s="66" t="str">
        <f>CONCATENATE(T41," 計")</f>
        <v>Ａc2 計</v>
      </c>
      <c r="U42" s="39"/>
      <c r="V42" s="39"/>
      <c r="W42" s="39"/>
      <c r="X42" s="39">
        <f>SUM(X30:X41)</f>
        <v>116063</v>
      </c>
      <c r="Y42" s="39">
        <f>SUM(Y30:Y41)</f>
        <v>3793</v>
      </c>
      <c r="Z42" s="39">
        <f>SUM(Z30:Z41)</f>
        <v>12582752</v>
      </c>
      <c r="AA42" s="39">
        <f t="shared" si="0"/>
        <v>3.3173614553124176</v>
      </c>
      <c r="AB42" s="39"/>
      <c r="AC42" s="39">
        <f>SUM(AC30:AC41)</f>
        <v>100970</v>
      </c>
      <c r="AD42" s="37">
        <f>AC42/X42*100</f>
        <v>86.99585569906</v>
      </c>
      <c r="AE42" s="39">
        <f>SUM(AE30:AE41)</f>
        <v>14434459</v>
      </c>
      <c r="AF42" s="39">
        <f>Z42/AE42*100</f>
        <v>87.17162174211032</v>
      </c>
      <c r="AG42" s="39">
        <f>SUM(AG30:AG41)</f>
        <v>1681390</v>
      </c>
      <c r="AH42" s="29">
        <f t="shared" si="1"/>
        <v>133.63</v>
      </c>
      <c r="AI42" s="39">
        <f>SUM(AI30:AI41)</f>
        <v>4369073</v>
      </c>
      <c r="AJ42" s="39">
        <f>SUM(AJ30:AJ41)</f>
        <v>1041423</v>
      </c>
      <c r="AK42" s="39">
        <f>SUM(AK30:AK41)</f>
        <v>3327650</v>
      </c>
      <c r="AL42" s="39">
        <f t="shared" si="2"/>
        <v>347.23</v>
      </c>
      <c r="AM42" s="39">
        <f t="shared" si="3"/>
        <v>82.77</v>
      </c>
      <c r="AN42" s="39">
        <f t="shared" si="4"/>
        <v>264.46</v>
      </c>
      <c r="AO42" s="39">
        <f>AG42/AI42*100</f>
        <v>38.483907227002156</v>
      </c>
      <c r="AP42" s="39">
        <f>AG42/AJ42*100</f>
        <v>161.45120666626337</v>
      </c>
      <c r="AQ42" s="37">
        <f>AJ42*1000/$X42</f>
        <v>8972.911263710226</v>
      </c>
      <c r="AR42" s="37">
        <f>AK42*1000/$X42</f>
        <v>28671.066575911358</v>
      </c>
      <c r="AS42" s="37">
        <f>AI42*1000/$X42</f>
        <v>37643.977839621584</v>
      </c>
      <c r="AT42" s="29">
        <f>AVERAGE(AT30:AT41)</f>
        <v>2483</v>
      </c>
      <c r="AU42" s="39">
        <f t="shared" si="5"/>
        <v>2673</v>
      </c>
      <c r="AV42" s="39">
        <f>SUM(AV30:AV41)</f>
        <v>1157783</v>
      </c>
      <c r="AW42" s="39">
        <f>AV42*1000/$X42</f>
        <v>9975.470218760502</v>
      </c>
      <c r="AX42" s="39">
        <f>SUM(AX30:AX41)</f>
        <v>4368271</v>
      </c>
      <c r="AY42" s="39">
        <f>AX42*1000/$X42</f>
        <v>37637.067799384815</v>
      </c>
      <c r="AZ42" s="39">
        <f>SUM(AZ30:AZ41)</f>
        <v>5526054</v>
      </c>
      <c r="BA42" s="39">
        <f>AZ42*1000/$X42</f>
        <v>47612.538018145315</v>
      </c>
    </row>
    <row r="43" spans="16:56" ht="13.5">
      <c r="P43" s="22" t="s">
        <v>1162</v>
      </c>
      <c r="Q43" s="23" t="s">
        <v>1163</v>
      </c>
      <c r="R43" s="23" t="s">
        <v>1164</v>
      </c>
      <c r="S43" s="62">
        <v>2174</v>
      </c>
      <c r="T43" s="24" t="s">
        <v>1165</v>
      </c>
      <c r="U43" s="25" t="s">
        <v>500</v>
      </c>
      <c r="V43" s="26" t="s">
        <v>524</v>
      </c>
      <c r="W43" s="27">
        <v>3</v>
      </c>
      <c r="X43" s="27">
        <v>5353</v>
      </c>
      <c r="Y43" s="27">
        <v>168</v>
      </c>
      <c r="Z43" s="27">
        <v>462404</v>
      </c>
      <c r="AA43" s="28">
        <f t="shared" si="0"/>
        <v>2.752404761904762</v>
      </c>
      <c r="AB43" s="25" t="s">
        <v>1166</v>
      </c>
      <c r="AC43" s="29">
        <v>4003</v>
      </c>
      <c r="AD43" s="29">
        <v>74.8</v>
      </c>
      <c r="AE43" s="29">
        <v>521702</v>
      </c>
      <c r="AF43" s="29">
        <v>88.6</v>
      </c>
      <c r="AG43" s="29">
        <v>71409</v>
      </c>
      <c r="AH43" s="29">
        <f t="shared" si="1"/>
        <v>154.43</v>
      </c>
      <c r="AI43" s="29">
        <v>218851</v>
      </c>
      <c r="AJ43" s="29">
        <v>87998</v>
      </c>
      <c r="AK43" s="29">
        <v>130853</v>
      </c>
      <c r="AL43" s="29">
        <f t="shared" si="2"/>
        <v>473.29</v>
      </c>
      <c r="AM43" s="29">
        <f t="shared" si="3"/>
        <v>190.31</v>
      </c>
      <c r="AN43" s="29">
        <f t="shared" si="4"/>
        <v>282.98</v>
      </c>
      <c r="AO43" s="29">
        <v>32.6</v>
      </c>
      <c r="AP43" s="29">
        <v>81.1</v>
      </c>
      <c r="AQ43" s="32">
        <v>16439</v>
      </c>
      <c r="AR43" s="32">
        <v>24445</v>
      </c>
      <c r="AS43" s="32">
        <v>40884</v>
      </c>
      <c r="AT43" s="29">
        <v>2572</v>
      </c>
      <c r="AU43" s="29">
        <f t="shared" si="5"/>
        <v>3089</v>
      </c>
      <c r="AV43" s="29">
        <v>90446</v>
      </c>
      <c r="AW43" s="29">
        <v>16896</v>
      </c>
      <c r="AX43" s="29">
        <v>214033</v>
      </c>
      <c r="AY43" s="29">
        <v>39984</v>
      </c>
      <c r="AZ43" s="29">
        <v>304479</v>
      </c>
      <c r="BA43" s="29">
        <v>56880</v>
      </c>
      <c r="BB43" s="2"/>
      <c r="BC43" s="2"/>
      <c r="BD43" s="2"/>
    </row>
    <row r="44" spans="16:56" ht="13.5">
      <c r="P44" s="22">
        <v>164089</v>
      </c>
      <c r="Q44" s="23" t="s">
        <v>521</v>
      </c>
      <c r="R44" s="23" t="s">
        <v>1167</v>
      </c>
      <c r="S44" s="62">
        <v>1174</v>
      </c>
      <c r="T44" s="24" t="s">
        <v>1165</v>
      </c>
      <c r="U44" s="25" t="s">
        <v>500</v>
      </c>
      <c r="V44" s="26" t="s">
        <v>524</v>
      </c>
      <c r="W44" s="27">
        <v>3</v>
      </c>
      <c r="X44" s="27">
        <v>8341</v>
      </c>
      <c r="Y44" s="27">
        <v>248</v>
      </c>
      <c r="Z44" s="27">
        <v>823564</v>
      </c>
      <c r="AA44" s="28">
        <f t="shared" si="0"/>
        <v>3.3208225806451614</v>
      </c>
      <c r="AB44" s="25" t="s">
        <v>1168</v>
      </c>
      <c r="AC44" s="29">
        <v>7075</v>
      </c>
      <c r="AD44" s="29">
        <v>84.8</v>
      </c>
      <c r="AE44" s="29">
        <v>823564</v>
      </c>
      <c r="AF44" s="29">
        <v>100</v>
      </c>
      <c r="AG44" s="29">
        <v>123260</v>
      </c>
      <c r="AH44" s="29">
        <f t="shared" si="1"/>
        <v>149.67</v>
      </c>
      <c r="AI44" s="29">
        <v>466463</v>
      </c>
      <c r="AJ44" s="29">
        <v>85396</v>
      </c>
      <c r="AK44" s="29">
        <v>381067</v>
      </c>
      <c r="AL44" s="29">
        <f t="shared" si="2"/>
        <v>566.4</v>
      </c>
      <c r="AM44" s="29">
        <f t="shared" si="3"/>
        <v>103.69</v>
      </c>
      <c r="AN44" s="29">
        <f t="shared" si="4"/>
        <v>462.7</v>
      </c>
      <c r="AO44" s="29">
        <v>26.4</v>
      </c>
      <c r="AP44" s="29">
        <v>144.3</v>
      </c>
      <c r="AQ44" s="32">
        <v>10238</v>
      </c>
      <c r="AR44" s="32">
        <v>45686</v>
      </c>
      <c r="AS44" s="32">
        <v>55924</v>
      </c>
      <c r="AT44" s="29">
        <v>3062</v>
      </c>
      <c r="AU44" s="29">
        <f t="shared" si="5"/>
        <v>2993</v>
      </c>
      <c r="AV44" s="29">
        <v>85396</v>
      </c>
      <c r="AW44" s="29">
        <v>10238</v>
      </c>
      <c r="AX44" s="29">
        <v>522592</v>
      </c>
      <c r="AY44" s="29">
        <v>62653</v>
      </c>
      <c r="AZ44" s="29">
        <v>607988</v>
      </c>
      <c r="BA44" s="29">
        <v>72891</v>
      </c>
      <c r="BB44" s="2"/>
      <c r="BC44" s="2"/>
      <c r="BD44" s="2"/>
    </row>
    <row r="45" spans="16:56" ht="13.5">
      <c r="P45" s="22">
        <v>164216</v>
      </c>
      <c r="Q45" s="23" t="s">
        <v>521</v>
      </c>
      <c r="R45" s="23" t="s">
        <v>1169</v>
      </c>
      <c r="S45" s="62">
        <v>2174</v>
      </c>
      <c r="T45" s="24" t="s">
        <v>1165</v>
      </c>
      <c r="U45" s="25" t="s">
        <v>500</v>
      </c>
      <c r="V45" s="26" t="s">
        <v>524</v>
      </c>
      <c r="W45" s="27">
        <v>3</v>
      </c>
      <c r="X45" s="27">
        <v>7098</v>
      </c>
      <c r="Y45" s="27">
        <v>241</v>
      </c>
      <c r="Z45" s="27">
        <v>649894</v>
      </c>
      <c r="AA45" s="28">
        <f t="shared" si="0"/>
        <v>2.696655601659751</v>
      </c>
      <c r="AB45" s="25" t="s">
        <v>508</v>
      </c>
      <c r="AC45" s="29">
        <v>5338</v>
      </c>
      <c r="AD45" s="29">
        <v>75.2</v>
      </c>
      <c r="AE45" s="29">
        <v>991148</v>
      </c>
      <c r="AF45" s="29">
        <v>65.6</v>
      </c>
      <c r="AG45" s="29">
        <v>101454</v>
      </c>
      <c r="AH45" s="29">
        <f t="shared" si="1"/>
        <v>156.11</v>
      </c>
      <c r="AI45" s="29">
        <v>391164</v>
      </c>
      <c r="AJ45" s="29">
        <v>81663</v>
      </c>
      <c r="AK45" s="29">
        <v>309501</v>
      </c>
      <c r="AL45" s="29">
        <f t="shared" si="2"/>
        <v>601.89</v>
      </c>
      <c r="AM45" s="29">
        <f t="shared" si="3"/>
        <v>125.66</v>
      </c>
      <c r="AN45" s="29">
        <f t="shared" si="4"/>
        <v>476.23</v>
      </c>
      <c r="AO45" s="29">
        <v>25.9</v>
      </c>
      <c r="AP45" s="29">
        <v>124.2</v>
      </c>
      <c r="AQ45" s="32">
        <v>11505</v>
      </c>
      <c r="AR45" s="32">
        <v>43604</v>
      </c>
      <c r="AS45" s="32">
        <v>55109</v>
      </c>
      <c r="AT45" s="29">
        <v>2940</v>
      </c>
      <c r="AU45" s="29">
        <f t="shared" si="5"/>
        <v>3122</v>
      </c>
      <c r="AV45" s="29">
        <v>81663</v>
      </c>
      <c r="AW45" s="29">
        <v>11505</v>
      </c>
      <c r="AX45" s="29">
        <v>378845</v>
      </c>
      <c r="AY45" s="29">
        <v>53373</v>
      </c>
      <c r="AZ45" s="29">
        <v>460508</v>
      </c>
      <c r="BA45" s="29">
        <v>64879</v>
      </c>
      <c r="BB45" s="2"/>
      <c r="BC45" s="2"/>
      <c r="BD45" s="2"/>
    </row>
    <row r="46" spans="16:56" ht="13.5">
      <c r="P46" s="22">
        <v>212059</v>
      </c>
      <c r="Q46" s="23" t="s">
        <v>1147</v>
      </c>
      <c r="R46" s="23" t="s">
        <v>1170</v>
      </c>
      <c r="S46" s="62">
        <v>2174</v>
      </c>
      <c r="T46" s="24" t="s">
        <v>1165</v>
      </c>
      <c r="U46" s="25" t="s">
        <v>500</v>
      </c>
      <c r="V46" s="26" t="s">
        <v>524</v>
      </c>
      <c r="W46" s="27">
        <v>3</v>
      </c>
      <c r="X46" s="27">
        <v>13239</v>
      </c>
      <c r="Y46" s="27">
        <v>317</v>
      </c>
      <c r="Z46" s="27">
        <v>1293098</v>
      </c>
      <c r="AA46" s="28">
        <f t="shared" si="0"/>
        <v>4.079173501577287</v>
      </c>
      <c r="AB46" s="25" t="s">
        <v>1166</v>
      </c>
      <c r="AC46" s="29">
        <v>12290</v>
      </c>
      <c r="AD46" s="29">
        <v>92.8</v>
      </c>
      <c r="AE46" s="29">
        <v>1593356</v>
      </c>
      <c r="AF46" s="29">
        <v>81.2</v>
      </c>
      <c r="AG46" s="29">
        <v>123188</v>
      </c>
      <c r="AH46" s="29">
        <f t="shared" si="1"/>
        <v>95.27</v>
      </c>
      <c r="AI46" s="29">
        <v>395925</v>
      </c>
      <c r="AJ46" s="29">
        <v>138576</v>
      </c>
      <c r="AK46" s="29">
        <v>257349</v>
      </c>
      <c r="AL46" s="29">
        <f t="shared" si="2"/>
        <v>306.18</v>
      </c>
      <c r="AM46" s="29">
        <f t="shared" si="3"/>
        <v>107.17</v>
      </c>
      <c r="AN46" s="29">
        <f t="shared" si="4"/>
        <v>199.02</v>
      </c>
      <c r="AO46" s="29">
        <v>31.1</v>
      </c>
      <c r="AP46" s="29">
        <v>88.9</v>
      </c>
      <c r="AQ46" s="32">
        <v>10467</v>
      </c>
      <c r="AR46" s="32">
        <v>19439</v>
      </c>
      <c r="AS46" s="32">
        <v>29906</v>
      </c>
      <c r="AT46" s="29">
        <v>1830</v>
      </c>
      <c r="AU46" s="29">
        <f t="shared" si="5"/>
        <v>1905</v>
      </c>
      <c r="AV46" s="29">
        <v>142093</v>
      </c>
      <c r="AW46" s="29">
        <v>10733</v>
      </c>
      <c r="AX46" s="29">
        <v>458453</v>
      </c>
      <c r="AY46" s="29">
        <v>34629</v>
      </c>
      <c r="AZ46" s="29">
        <v>600546</v>
      </c>
      <c r="BA46" s="29">
        <v>45362</v>
      </c>
      <c r="BB46" s="2"/>
      <c r="BC46" s="2"/>
      <c r="BD46" s="2"/>
    </row>
    <row r="47" spans="16:56" ht="13.5">
      <c r="P47" s="22">
        <v>212202</v>
      </c>
      <c r="Q47" s="23" t="s">
        <v>1147</v>
      </c>
      <c r="R47" s="23" t="s">
        <v>1171</v>
      </c>
      <c r="S47" s="62">
        <v>2174</v>
      </c>
      <c r="T47" s="24" t="s">
        <v>1165</v>
      </c>
      <c r="U47" s="25" t="s">
        <v>500</v>
      </c>
      <c r="V47" s="26" t="s">
        <v>524</v>
      </c>
      <c r="W47" s="27">
        <v>3</v>
      </c>
      <c r="X47" s="27">
        <v>7401</v>
      </c>
      <c r="Y47" s="27">
        <v>217</v>
      </c>
      <c r="Z47" s="27">
        <v>565547</v>
      </c>
      <c r="AA47" s="28">
        <f t="shared" si="0"/>
        <v>2.6062073732718893</v>
      </c>
      <c r="AB47" s="25" t="s">
        <v>1172</v>
      </c>
      <c r="AC47" s="29">
        <v>4553</v>
      </c>
      <c r="AD47" s="29">
        <v>61.5</v>
      </c>
      <c r="AE47" s="29">
        <v>641114</v>
      </c>
      <c r="AF47" s="29">
        <v>88.2</v>
      </c>
      <c r="AG47" s="29">
        <v>88843</v>
      </c>
      <c r="AH47" s="29">
        <f t="shared" si="1"/>
        <v>157.09</v>
      </c>
      <c r="AI47" s="29">
        <v>429242</v>
      </c>
      <c r="AJ47" s="29">
        <v>136453</v>
      </c>
      <c r="AK47" s="29">
        <v>292789</v>
      </c>
      <c r="AL47" s="29">
        <f t="shared" si="2"/>
        <v>758.99</v>
      </c>
      <c r="AM47" s="29">
        <f t="shared" si="3"/>
        <v>241.28</v>
      </c>
      <c r="AN47" s="29">
        <f t="shared" si="4"/>
        <v>517.71</v>
      </c>
      <c r="AO47" s="29">
        <v>20.7</v>
      </c>
      <c r="AP47" s="29">
        <v>65.1</v>
      </c>
      <c r="AQ47" s="32">
        <v>18437</v>
      </c>
      <c r="AR47" s="32">
        <v>39561</v>
      </c>
      <c r="AS47" s="32">
        <v>57998</v>
      </c>
      <c r="AT47" s="29">
        <v>2079</v>
      </c>
      <c r="AU47" s="29">
        <f t="shared" si="5"/>
        <v>3142</v>
      </c>
      <c r="AV47" s="29">
        <v>136508</v>
      </c>
      <c r="AW47" s="29">
        <v>18445</v>
      </c>
      <c r="AX47" s="29">
        <v>401310</v>
      </c>
      <c r="AY47" s="29">
        <v>54224</v>
      </c>
      <c r="AZ47" s="29">
        <v>537818</v>
      </c>
      <c r="BA47" s="29">
        <v>72668</v>
      </c>
      <c r="BB47" s="2"/>
      <c r="BC47" s="2"/>
      <c r="BD47" s="2"/>
    </row>
    <row r="48" spans="16:56" ht="13.5">
      <c r="P48" s="22">
        <v>214639</v>
      </c>
      <c r="Q48" s="23" t="s">
        <v>1147</v>
      </c>
      <c r="R48" s="23" t="s">
        <v>1173</v>
      </c>
      <c r="S48" s="62">
        <v>2174</v>
      </c>
      <c r="T48" s="24" t="s">
        <v>1165</v>
      </c>
      <c r="U48" s="25" t="s">
        <v>500</v>
      </c>
      <c r="V48" s="26" t="s">
        <v>524</v>
      </c>
      <c r="W48" s="27">
        <v>3</v>
      </c>
      <c r="X48" s="27">
        <v>6140</v>
      </c>
      <c r="Y48" s="27">
        <v>163</v>
      </c>
      <c r="Z48" s="27">
        <v>501001</v>
      </c>
      <c r="AA48" s="28">
        <f t="shared" si="0"/>
        <v>3.0736257668711655</v>
      </c>
      <c r="AB48" s="25" t="s">
        <v>1174</v>
      </c>
      <c r="AC48" s="29">
        <v>3614</v>
      </c>
      <c r="AD48" s="29">
        <v>58.9</v>
      </c>
      <c r="AE48" s="29">
        <v>516863</v>
      </c>
      <c r="AF48" s="29">
        <v>96.9</v>
      </c>
      <c r="AG48" s="29">
        <v>70082</v>
      </c>
      <c r="AH48" s="29">
        <f t="shared" si="1"/>
        <v>139.88</v>
      </c>
      <c r="AI48" s="29">
        <v>256368</v>
      </c>
      <c r="AJ48" s="29">
        <v>94445</v>
      </c>
      <c r="AK48" s="29">
        <v>161923</v>
      </c>
      <c r="AL48" s="29">
        <f t="shared" si="2"/>
        <v>511.71</v>
      </c>
      <c r="AM48" s="29">
        <f t="shared" si="3"/>
        <v>188.51</v>
      </c>
      <c r="AN48" s="29">
        <f t="shared" si="4"/>
        <v>323.2</v>
      </c>
      <c r="AO48" s="29">
        <v>27.3</v>
      </c>
      <c r="AP48" s="29">
        <v>74.2</v>
      </c>
      <c r="AQ48" s="32">
        <v>15382</v>
      </c>
      <c r="AR48" s="32">
        <v>26372</v>
      </c>
      <c r="AS48" s="32">
        <v>41754</v>
      </c>
      <c r="AT48" s="29">
        <v>2780</v>
      </c>
      <c r="AU48" s="29">
        <f t="shared" si="5"/>
        <v>2798</v>
      </c>
      <c r="AV48" s="29">
        <v>94445</v>
      </c>
      <c r="AW48" s="29">
        <v>15382</v>
      </c>
      <c r="AX48" s="29">
        <v>161923</v>
      </c>
      <c r="AY48" s="29">
        <v>26372</v>
      </c>
      <c r="AZ48" s="29">
        <v>256368</v>
      </c>
      <c r="BA48" s="29">
        <v>41754</v>
      </c>
      <c r="BB48" s="2"/>
      <c r="BC48" s="2"/>
      <c r="BD48" s="2"/>
    </row>
    <row r="49" spans="16:56" ht="13.5">
      <c r="P49" s="22">
        <v>215643</v>
      </c>
      <c r="Q49" s="23" t="s">
        <v>1147</v>
      </c>
      <c r="R49" s="23" t="s">
        <v>1175</v>
      </c>
      <c r="S49" s="62">
        <v>2174</v>
      </c>
      <c r="T49" s="24" t="s">
        <v>1165</v>
      </c>
      <c r="U49" s="25" t="s">
        <v>500</v>
      </c>
      <c r="V49" s="26" t="s">
        <v>524</v>
      </c>
      <c r="W49" s="27">
        <v>3</v>
      </c>
      <c r="X49" s="27">
        <v>5790</v>
      </c>
      <c r="Y49" s="27">
        <v>155</v>
      </c>
      <c r="Z49" s="27">
        <v>441706</v>
      </c>
      <c r="AA49" s="28">
        <f t="shared" si="0"/>
        <v>2.8497161290322577</v>
      </c>
      <c r="AB49" s="25" t="s">
        <v>1176</v>
      </c>
      <c r="AC49" s="29">
        <v>4362</v>
      </c>
      <c r="AD49" s="29">
        <v>75.3</v>
      </c>
      <c r="AE49" s="29">
        <v>532010</v>
      </c>
      <c r="AF49" s="29">
        <v>83</v>
      </c>
      <c r="AG49" s="29">
        <v>67117</v>
      </c>
      <c r="AH49" s="29">
        <f t="shared" si="1"/>
        <v>151.95</v>
      </c>
      <c r="AI49" s="29">
        <v>189277</v>
      </c>
      <c r="AJ49" s="29">
        <v>50063</v>
      </c>
      <c r="AK49" s="29">
        <v>139214</v>
      </c>
      <c r="AL49" s="29">
        <f t="shared" si="2"/>
        <v>428.51</v>
      </c>
      <c r="AM49" s="29">
        <f t="shared" si="3"/>
        <v>113.34</v>
      </c>
      <c r="AN49" s="29">
        <f t="shared" si="4"/>
        <v>315.17</v>
      </c>
      <c r="AO49" s="29">
        <v>35.5</v>
      </c>
      <c r="AP49" s="29">
        <v>134.1</v>
      </c>
      <c r="AQ49" s="32">
        <v>8646</v>
      </c>
      <c r="AR49" s="32">
        <v>24044</v>
      </c>
      <c r="AS49" s="32">
        <v>32690</v>
      </c>
      <c r="AT49" s="29">
        <v>2835</v>
      </c>
      <c r="AU49" s="29">
        <f t="shared" si="5"/>
        <v>3039</v>
      </c>
      <c r="AV49" s="29">
        <v>50063</v>
      </c>
      <c r="AW49" s="29">
        <v>8646</v>
      </c>
      <c r="AX49" s="29">
        <v>227771</v>
      </c>
      <c r="AY49" s="29">
        <v>39339</v>
      </c>
      <c r="AZ49" s="29">
        <v>277834</v>
      </c>
      <c r="BA49" s="29">
        <v>47985</v>
      </c>
      <c r="BB49" s="2"/>
      <c r="BC49" s="2"/>
      <c r="BD49" s="2"/>
    </row>
    <row r="50" spans="16:56" ht="13.5">
      <c r="P50" s="22">
        <v>253430</v>
      </c>
      <c r="Q50" s="23" t="s">
        <v>1150</v>
      </c>
      <c r="R50" s="23" t="s">
        <v>1177</v>
      </c>
      <c r="S50" s="62">
        <v>2174</v>
      </c>
      <c r="T50" s="24" t="s">
        <v>1165</v>
      </c>
      <c r="U50" s="25" t="s">
        <v>500</v>
      </c>
      <c r="V50" s="26" t="s">
        <v>524</v>
      </c>
      <c r="W50" s="27">
        <v>3</v>
      </c>
      <c r="X50" s="27">
        <v>7418</v>
      </c>
      <c r="Y50" s="27">
        <v>251</v>
      </c>
      <c r="Z50" s="27">
        <v>696222</v>
      </c>
      <c r="AA50" s="28">
        <f t="shared" si="0"/>
        <v>2.773792828685259</v>
      </c>
      <c r="AB50" s="25" t="s">
        <v>1168</v>
      </c>
      <c r="AC50" s="29">
        <v>5686</v>
      </c>
      <c r="AD50" s="29">
        <v>76.7</v>
      </c>
      <c r="AE50" s="29">
        <v>788595</v>
      </c>
      <c r="AF50" s="29">
        <v>88.3</v>
      </c>
      <c r="AG50" s="29">
        <v>118840</v>
      </c>
      <c r="AH50" s="29">
        <f t="shared" si="1"/>
        <v>170.69</v>
      </c>
      <c r="AI50" s="29">
        <v>317052</v>
      </c>
      <c r="AJ50" s="29">
        <v>64224</v>
      </c>
      <c r="AK50" s="29">
        <v>252828</v>
      </c>
      <c r="AL50" s="29">
        <f t="shared" si="2"/>
        <v>455.39</v>
      </c>
      <c r="AM50" s="29">
        <f t="shared" si="3"/>
        <v>92.25</v>
      </c>
      <c r="AN50" s="29">
        <f t="shared" si="4"/>
        <v>363.14</v>
      </c>
      <c r="AO50" s="29">
        <v>37.5</v>
      </c>
      <c r="AP50" s="29">
        <v>185</v>
      </c>
      <c r="AQ50" s="32">
        <v>8658</v>
      </c>
      <c r="AR50" s="32">
        <v>34083</v>
      </c>
      <c r="AS50" s="32">
        <v>42741</v>
      </c>
      <c r="AT50" s="29">
        <v>2540</v>
      </c>
      <c r="AU50" s="29">
        <f t="shared" si="5"/>
        <v>3414</v>
      </c>
      <c r="AV50" s="29">
        <v>67447</v>
      </c>
      <c r="AW50" s="29">
        <v>9092</v>
      </c>
      <c r="AX50" s="29">
        <v>298060</v>
      </c>
      <c r="AY50" s="29">
        <v>40181</v>
      </c>
      <c r="AZ50" s="29">
        <v>365507</v>
      </c>
      <c r="BA50" s="29">
        <v>49273</v>
      </c>
      <c r="BB50" s="2"/>
      <c r="BC50" s="2"/>
      <c r="BD50" s="2"/>
    </row>
    <row r="51" spans="16:56" ht="13.5">
      <c r="P51" s="22">
        <v>253847</v>
      </c>
      <c r="Q51" s="23" t="s">
        <v>1150</v>
      </c>
      <c r="R51" s="23" t="s">
        <v>1178</v>
      </c>
      <c r="S51" s="62">
        <v>2174</v>
      </c>
      <c r="T51" s="24" t="s">
        <v>1165</v>
      </c>
      <c r="U51" s="25" t="s">
        <v>500</v>
      </c>
      <c r="V51" s="26" t="s">
        <v>524</v>
      </c>
      <c r="W51" s="27">
        <v>3</v>
      </c>
      <c r="X51" s="27">
        <v>8426</v>
      </c>
      <c r="Y51" s="27">
        <v>261</v>
      </c>
      <c r="Z51" s="27">
        <v>760111</v>
      </c>
      <c r="AA51" s="28">
        <f t="shared" si="0"/>
        <v>2.912302681992337</v>
      </c>
      <c r="AB51" s="25" t="s">
        <v>1179</v>
      </c>
      <c r="AC51" s="29">
        <v>7122</v>
      </c>
      <c r="AD51" s="29">
        <v>84.5</v>
      </c>
      <c r="AE51" s="29">
        <v>866916</v>
      </c>
      <c r="AF51" s="29">
        <v>87.7</v>
      </c>
      <c r="AG51" s="29">
        <v>100551</v>
      </c>
      <c r="AH51" s="29">
        <f t="shared" si="1"/>
        <v>132.28</v>
      </c>
      <c r="AI51" s="29">
        <v>279588</v>
      </c>
      <c r="AJ51" s="29">
        <v>74416</v>
      </c>
      <c r="AK51" s="29">
        <v>205172</v>
      </c>
      <c r="AL51" s="29">
        <f t="shared" si="2"/>
        <v>367.83</v>
      </c>
      <c r="AM51" s="29">
        <f t="shared" si="3"/>
        <v>97.9</v>
      </c>
      <c r="AN51" s="29">
        <f t="shared" si="4"/>
        <v>269.92</v>
      </c>
      <c r="AO51" s="29">
        <v>36</v>
      </c>
      <c r="AP51" s="29">
        <v>135.1</v>
      </c>
      <c r="AQ51" s="32">
        <v>8832</v>
      </c>
      <c r="AR51" s="32">
        <v>24350</v>
      </c>
      <c r="AS51" s="32">
        <v>33182</v>
      </c>
      <c r="AT51" s="29">
        <v>2546</v>
      </c>
      <c r="AU51" s="29">
        <f t="shared" si="5"/>
        <v>2646</v>
      </c>
      <c r="AV51" s="29">
        <v>80128</v>
      </c>
      <c r="AW51" s="29">
        <v>9510</v>
      </c>
      <c r="AX51" s="29">
        <v>382100</v>
      </c>
      <c r="AY51" s="29">
        <v>45348</v>
      </c>
      <c r="AZ51" s="29">
        <v>462228</v>
      </c>
      <c r="BA51" s="29">
        <v>54857</v>
      </c>
      <c r="BB51" s="2"/>
      <c r="BC51" s="2"/>
      <c r="BD51" s="2"/>
    </row>
    <row r="52" spans="16:56" ht="13.5">
      <c r="P52" s="22">
        <v>289531</v>
      </c>
      <c r="Q52" s="23" t="s">
        <v>505</v>
      </c>
      <c r="R52" s="23" t="s">
        <v>1180</v>
      </c>
      <c r="S52" s="62">
        <v>2174</v>
      </c>
      <c r="T52" s="24" t="s">
        <v>1165</v>
      </c>
      <c r="U52" s="25" t="s">
        <v>500</v>
      </c>
      <c r="V52" s="26" t="s">
        <v>524</v>
      </c>
      <c r="W52" s="27">
        <v>3</v>
      </c>
      <c r="X52" s="27">
        <v>5459</v>
      </c>
      <c r="Y52" s="27">
        <v>150</v>
      </c>
      <c r="Z52" s="27">
        <v>576312</v>
      </c>
      <c r="AA52" s="28">
        <f t="shared" si="0"/>
        <v>3.8420799999999997</v>
      </c>
      <c r="AB52" s="25" t="s">
        <v>1181</v>
      </c>
      <c r="AC52" s="29">
        <v>3066</v>
      </c>
      <c r="AD52" s="29">
        <v>56.2</v>
      </c>
      <c r="AE52" s="29">
        <v>576312</v>
      </c>
      <c r="AF52" s="29">
        <v>100</v>
      </c>
      <c r="AG52" s="29">
        <v>78267</v>
      </c>
      <c r="AH52" s="29">
        <f t="shared" si="1"/>
        <v>135.81</v>
      </c>
      <c r="AI52" s="29">
        <v>163127</v>
      </c>
      <c r="AJ52" s="29">
        <v>61074</v>
      </c>
      <c r="AK52" s="29">
        <v>102053</v>
      </c>
      <c r="AL52" s="29">
        <f t="shared" si="2"/>
        <v>283.05</v>
      </c>
      <c r="AM52" s="29">
        <f t="shared" si="3"/>
        <v>105.97</v>
      </c>
      <c r="AN52" s="29">
        <f t="shared" si="4"/>
        <v>177.08</v>
      </c>
      <c r="AO52" s="29">
        <v>48</v>
      </c>
      <c r="AP52" s="29">
        <v>128.2</v>
      </c>
      <c r="AQ52" s="32">
        <v>11188</v>
      </c>
      <c r="AR52" s="32">
        <v>18694</v>
      </c>
      <c r="AS52" s="32">
        <v>29882</v>
      </c>
      <c r="AT52" s="29">
        <v>2625</v>
      </c>
      <c r="AU52" s="29">
        <f t="shared" si="5"/>
        <v>2716</v>
      </c>
      <c r="AV52" s="29">
        <v>162214</v>
      </c>
      <c r="AW52" s="29">
        <v>29715</v>
      </c>
      <c r="AX52" s="29">
        <v>102053</v>
      </c>
      <c r="AY52" s="29">
        <v>18694</v>
      </c>
      <c r="AZ52" s="29">
        <v>264267</v>
      </c>
      <c r="BA52" s="29">
        <v>48409</v>
      </c>
      <c r="BB52" s="2"/>
      <c r="BC52" s="2"/>
      <c r="BD52" s="2"/>
    </row>
    <row r="53" spans="16:56" ht="13.5">
      <c r="P53" s="22">
        <v>333441</v>
      </c>
      <c r="Q53" s="23" t="s">
        <v>1182</v>
      </c>
      <c r="R53" s="23" t="s">
        <v>1183</v>
      </c>
      <c r="S53" s="62">
        <v>2174</v>
      </c>
      <c r="T53" s="24" t="s">
        <v>1165</v>
      </c>
      <c r="U53" s="25" t="s">
        <v>500</v>
      </c>
      <c r="V53" s="26" t="s">
        <v>524</v>
      </c>
      <c r="W53" s="27">
        <v>3</v>
      </c>
      <c r="X53" s="27">
        <v>5033</v>
      </c>
      <c r="Y53" s="27">
        <v>178</v>
      </c>
      <c r="Z53" s="27">
        <v>564865</v>
      </c>
      <c r="AA53" s="28">
        <f t="shared" si="0"/>
        <v>3.1733988764044945</v>
      </c>
      <c r="AB53" s="25" t="s">
        <v>1184</v>
      </c>
      <c r="AC53" s="29">
        <v>4115</v>
      </c>
      <c r="AD53" s="29">
        <v>81.8</v>
      </c>
      <c r="AE53" s="29">
        <v>564865</v>
      </c>
      <c r="AF53" s="29">
        <v>100</v>
      </c>
      <c r="AG53" s="29">
        <v>61728</v>
      </c>
      <c r="AH53" s="29">
        <f t="shared" si="1"/>
        <v>109.28</v>
      </c>
      <c r="AI53" s="29">
        <v>321922</v>
      </c>
      <c r="AJ53" s="29">
        <v>66838</v>
      </c>
      <c r="AK53" s="29">
        <v>255084</v>
      </c>
      <c r="AL53" s="29">
        <f t="shared" si="2"/>
        <v>569.91</v>
      </c>
      <c r="AM53" s="29">
        <f t="shared" si="3"/>
        <v>118.33</v>
      </c>
      <c r="AN53" s="29">
        <f t="shared" si="4"/>
        <v>451.58</v>
      </c>
      <c r="AO53" s="29">
        <v>19.2</v>
      </c>
      <c r="AP53" s="29">
        <v>92.4</v>
      </c>
      <c r="AQ53" s="32">
        <v>13280</v>
      </c>
      <c r="AR53" s="32">
        <v>50682</v>
      </c>
      <c r="AS53" s="32">
        <v>63962</v>
      </c>
      <c r="AT53" s="29">
        <v>3150</v>
      </c>
      <c r="AU53" s="29">
        <f t="shared" si="5"/>
        <v>2186</v>
      </c>
      <c r="AV53" s="29">
        <v>67423</v>
      </c>
      <c r="AW53" s="29">
        <v>13396</v>
      </c>
      <c r="AX53" s="29">
        <v>326844</v>
      </c>
      <c r="AY53" s="29">
        <v>64940</v>
      </c>
      <c r="AZ53" s="29">
        <v>394267</v>
      </c>
      <c r="BA53" s="29">
        <v>78336</v>
      </c>
      <c r="BB53" s="2"/>
      <c r="BC53" s="2"/>
      <c r="BD53" s="2"/>
    </row>
    <row r="54" spans="16:56" ht="13.5">
      <c r="P54" s="22">
        <v>439827</v>
      </c>
      <c r="Q54" s="23" t="s">
        <v>1160</v>
      </c>
      <c r="R54" s="23" t="s">
        <v>1185</v>
      </c>
      <c r="S54" s="62">
        <v>2174</v>
      </c>
      <c r="T54" s="24" t="s">
        <v>1165</v>
      </c>
      <c r="U54" s="25" t="s">
        <v>500</v>
      </c>
      <c r="V54" s="26" t="s">
        <v>524</v>
      </c>
      <c r="W54" s="27">
        <v>3</v>
      </c>
      <c r="X54" s="27">
        <v>9840</v>
      </c>
      <c r="Y54" s="27">
        <v>315</v>
      </c>
      <c r="Z54" s="27">
        <v>860546</v>
      </c>
      <c r="AA54" s="28">
        <f t="shared" si="0"/>
        <v>2.731892063492064</v>
      </c>
      <c r="AB54" s="25" t="s">
        <v>1186</v>
      </c>
      <c r="AC54" s="29">
        <v>7400</v>
      </c>
      <c r="AD54" s="29">
        <v>75.2</v>
      </c>
      <c r="AE54" s="29">
        <v>883238</v>
      </c>
      <c r="AF54" s="29">
        <v>97.4</v>
      </c>
      <c r="AG54" s="29">
        <v>67798</v>
      </c>
      <c r="AH54" s="29">
        <f t="shared" si="1"/>
        <v>78.78</v>
      </c>
      <c r="AI54" s="29">
        <v>447410</v>
      </c>
      <c r="AJ54" s="29">
        <v>95384</v>
      </c>
      <c r="AK54" s="29">
        <v>352026</v>
      </c>
      <c r="AL54" s="29">
        <f t="shared" si="2"/>
        <v>519.91</v>
      </c>
      <c r="AM54" s="29">
        <f t="shared" si="3"/>
        <v>110.84</v>
      </c>
      <c r="AN54" s="29">
        <f t="shared" si="4"/>
        <v>409.07</v>
      </c>
      <c r="AO54" s="29">
        <v>15.2</v>
      </c>
      <c r="AP54" s="29">
        <v>71.1</v>
      </c>
      <c r="AQ54" s="32">
        <v>9693</v>
      </c>
      <c r="AR54" s="32">
        <v>35775</v>
      </c>
      <c r="AS54" s="32">
        <v>45468</v>
      </c>
      <c r="AT54" s="29">
        <v>1620</v>
      </c>
      <c r="AU54" s="29">
        <f t="shared" si="5"/>
        <v>1576</v>
      </c>
      <c r="AV54" s="29">
        <v>95384</v>
      </c>
      <c r="AW54" s="29">
        <v>9693</v>
      </c>
      <c r="AX54" s="29">
        <v>354954</v>
      </c>
      <c r="AY54" s="29">
        <v>36073</v>
      </c>
      <c r="AZ54" s="29">
        <v>450338</v>
      </c>
      <c r="BA54" s="29">
        <v>45766</v>
      </c>
      <c r="BB54" s="2"/>
      <c r="BC54" s="2"/>
      <c r="BD54" s="2"/>
    </row>
    <row r="55" spans="16:53" s="40" customFormat="1" ht="13.5">
      <c r="P55" s="37" t="s">
        <v>503</v>
      </c>
      <c r="Q55" s="38" t="s">
        <v>504</v>
      </c>
      <c r="R55" s="63">
        <f>COUNTA(R43:R54)</f>
        <v>12</v>
      </c>
      <c r="S55" s="63"/>
      <c r="T55" s="66" t="str">
        <f>CONCATENATE(T54," 計")</f>
        <v>Ａc3 計</v>
      </c>
      <c r="U55" s="39"/>
      <c r="V55" s="39"/>
      <c r="W55" s="39"/>
      <c r="X55" s="39">
        <f>SUM(X43:X54)</f>
        <v>89538</v>
      </c>
      <c r="Y55" s="39">
        <f>SUM(Y43:Y54)</f>
        <v>2664</v>
      </c>
      <c r="Z55" s="39">
        <f>SUM(Z43:Z54)</f>
        <v>8195270</v>
      </c>
      <c r="AA55" s="39">
        <f t="shared" si="0"/>
        <v>3.0763025525525527</v>
      </c>
      <c r="AB55" s="39"/>
      <c r="AC55" s="39">
        <f>SUM(AC43:AC54)</f>
        <v>68624</v>
      </c>
      <c r="AD55" s="37">
        <f>AC55/X55*100</f>
        <v>76.64231946212782</v>
      </c>
      <c r="AE55" s="39">
        <f>SUM(AE43:AE54)</f>
        <v>9299683</v>
      </c>
      <c r="AF55" s="39">
        <f>Z55/AE55*100</f>
        <v>88.12418659861846</v>
      </c>
      <c r="AG55" s="39">
        <f>SUM(AG43:AG54)</f>
        <v>1072537</v>
      </c>
      <c r="AH55" s="29">
        <f t="shared" si="1"/>
        <v>130.87</v>
      </c>
      <c r="AI55" s="39">
        <f>SUM(AI43:AI54)</f>
        <v>3876389</v>
      </c>
      <c r="AJ55" s="39">
        <f>SUM(AJ43:AJ54)</f>
        <v>1036530</v>
      </c>
      <c r="AK55" s="39">
        <f>SUM(AK43:AK54)</f>
        <v>2839859</v>
      </c>
      <c r="AL55" s="39">
        <f t="shared" si="2"/>
        <v>473</v>
      </c>
      <c r="AM55" s="39">
        <f t="shared" si="3"/>
        <v>126.48</v>
      </c>
      <c r="AN55" s="39">
        <f t="shared" si="4"/>
        <v>346.52</v>
      </c>
      <c r="AO55" s="39">
        <f>AG55/AI55*100</f>
        <v>27.668456390728586</v>
      </c>
      <c r="AP55" s="39">
        <f>AG55/AJ55*100</f>
        <v>103.47380201248396</v>
      </c>
      <c r="AQ55" s="37">
        <f>AJ55*1000/$X55</f>
        <v>11576.425651678617</v>
      </c>
      <c r="AR55" s="37">
        <f>AK55*1000/$X55</f>
        <v>31716.8018048203</v>
      </c>
      <c r="AS55" s="37">
        <f>AI55*1000/$X55</f>
        <v>43293.22745649892</v>
      </c>
      <c r="AT55" s="29">
        <f>AVERAGE(AT43:AT54)</f>
        <v>2548.25</v>
      </c>
      <c r="AU55" s="39">
        <f t="shared" si="5"/>
        <v>2617</v>
      </c>
      <c r="AV55" s="39">
        <f>SUM(AV43:AV54)</f>
        <v>1153210</v>
      </c>
      <c r="AW55" s="39">
        <f>AV55*1000/$X55</f>
        <v>12879.559516629812</v>
      </c>
      <c r="AX55" s="39">
        <f>SUM(AX43:AX54)</f>
        <v>3828938</v>
      </c>
      <c r="AY55" s="39">
        <f>AX55*1000/$X55</f>
        <v>42763.27369385066</v>
      </c>
      <c r="AZ55" s="39">
        <f>SUM(AZ43:AZ54)</f>
        <v>4982148</v>
      </c>
      <c r="BA55" s="39">
        <f>AZ55*1000/$X55</f>
        <v>55642.833210480465</v>
      </c>
    </row>
    <row r="56" spans="16:56" ht="13.5">
      <c r="P56" s="22" t="s">
        <v>1187</v>
      </c>
      <c r="Q56" s="23" t="s">
        <v>515</v>
      </c>
      <c r="R56" s="23" t="s">
        <v>1188</v>
      </c>
      <c r="S56" s="62">
        <v>2174</v>
      </c>
      <c r="T56" s="24" t="s">
        <v>1189</v>
      </c>
      <c r="U56" s="25" t="s">
        <v>500</v>
      </c>
      <c r="V56" s="26" t="s">
        <v>1190</v>
      </c>
      <c r="W56" s="27">
        <v>2</v>
      </c>
      <c r="X56" s="27">
        <v>6874</v>
      </c>
      <c r="Y56" s="27">
        <v>321</v>
      </c>
      <c r="Z56" s="27">
        <v>686016</v>
      </c>
      <c r="AA56" s="28">
        <f t="shared" si="0"/>
        <v>2.137121495327103</v>
      </c>
      <c r="AB56" s="25" t="s">
        <v>1191</v>
      </c>
      <c r="AC56" s="29">
        <v>6712</v>
      </c>
      <c r="AD56" s="29">
        <v>97.6</v>
      </c>
      <c r="AE56" s="29">
        <v>797141</v>
      </c>
      <c r="AF56" s="29">
        <v>86.1</v>
      </c>
      <c r="AG56" s="29">
        <v>110686</v>
      </c>
      <c r="AH56" s="29">
        <f t="shared" si="1"/>
        <v>161.35</v>
      </c>
      <c r="AI56" s="29">
        <v>315487</v>
      </c>
      <c r="AJ56" s="29">
        <v>113353</v>
      </c>
      <c r="AK56" s="29">
        <v>202134</v>
      </c>
      <c r="AL56" s="29">
        <f t="shared" si="2"/>
        <v>459.88</v>
      </c>
      <c r="AM56" s="29">
        <f t="shared" si="3"/>
        <v>165.23</v>
      </c>
      <c r="AN56" s="29">
        <f t="shared" si="4"/>
        <v>294.65</v>
      </c>
      <c r="AO56" s="29">
        <v>35.1</v>
      </c>
      <c r="AP56" s="29">
        <v>97.6</v>
      </c>
      <c r="AQ56" s="32">
        <v>16490</v>
      </c>
      <c r="AR56" s="32">
        <v>29406</v>
      </c>
      <c r="AS56" s="32">
        <v>45896</v>
      </c>
      <c r="AT56" s="29">
        <v>3208</v>
      </c>
      <c r="AU56" s="29">
        <f t="shared" si="5"/>
        <v>3227</v>
      </c>
      <c r="AV56" s="29">
        <v>123202</v>
      </c>
      <c r="AW56" s="29">
        <v>17923</v>
      </c>
      <c r="AX56" s="29">
        <v>296969</v>
      </c>
      <c r="AY56" s="29">
        <v>43202</v>
      </c>
      <c r="AZ56" s="29">
        <v>420171</v>
      </c>
      <c r="BA56" s="29">
        <v>61125</v>
      </c>
      <c r="BB56" s="2"/>
      <c r="BC56" s="2"/>
      <c r="BD56" s="2"/>
    </row>
    <row r="57" spans="16:56" ht="13.5">
      <c r="P57" s="22" t="s">
        <v>1192</v>
      </c>
      <c r="Q57" s="23" t="s">
        <v>1163</v>
      </c>
      <c r="R57" s="23" t="s">
        <v>1193</v>
      </c>
      <c r="S57" s="62">
        <v>2174</v>
      </c>
      <c r="T57" s="24" t="s">
        <v>1189</v>
      </c>
      <c r="U57" s="25" t="s">
        <v>500</v>
      </c>
      <c r="V57" s="26" t="s">
        <v>1190</v>
      </c>
      <c r="W57" s="27">
        <v>2</v>
      </c>
      <c r="X57" s="27">
        <v>6596</v>
      </c>
      <c r="Y57" s="27">
        <v>411</v>
      </c>
      <c r="Z57" s="27">
        <v>663487</v>
      </c>
      <c r="AA57" s="28">
        <f t="shared" si="0"/>
        <v>1.6143236009732358</v>
      </c>
      <c r="AB57" s="25" t="s">
        <v>1194</v>
      </c>
      <c r="AC57" s="29">
        <v>4895</v>
      </c>
      <c r="AD57" s="29">
        <v>74.2</v>
      </c>
      <c r="AE57" s="29">
        <v>671576</v>
      </c>
      <c r="AF57" s="29">
        <v>98.8</v>
      </c>
      <c r="AG57" s="29">
        <v>81961</v>
      </c>
      <c r="AH57" s="29">
        <f t="shared" si="1"/>
        <v>123.53</v>
      </c>
      <c r="AI57" s="29">
        <v>334931</v>
      </c>
      <c r="AJ57" s="29">
        <v>52019</v>
      </c>
      <c r="AK57" s="29">
        <v>282912</v>
      </c>
      <c r="AL57" s="29">
        <f t="shared" si="2"/>
        <v>504.8</v>
      </c>
      <c r="AM57" s="29">
        <f t="shared" si="3"/>
        <v>78.4</v>
      </c>
      <c r="AN57" s="29">
        <f t="shared" si="4"/>
        <v>426.4</v>
      </c>
      <c r="AO57" s="29">
        <v>24.5</v>
      </c>
      <c r="AP57" s="29">
        <v>157.6</v>
      </c>
      <c r="AQ57" s="32">
        <v>7886</v>
      </c>
      <c r="AR57" s="32">
        <v>42891</v>
      </c>
      <c r="AS57" s="32">
        <v>50778</v>
      </c>
      <c r="AT57" s="29">
        <v>2362</v>
      </c>
      <c r="AU57" s="29">
        <f t="shared" si="5"/>
        <v>2471</v>
      </c>
      <c r="AV57" s="29">
        <v>52160</v>
      </c>
      <c r="AW57" s="29">
        <v>7908</v>
      </c>
      <c r="AX57" s="29">
        <v>363142</v>
      </c>
      <c r="AY57" s="29">
        <v>55055</v>
      </c>
      <c r="AZ57" s="29">
        <v>415302</v>
      </c>
      <c r="BA57" s="29">
        <v>62963</v>
      </c>
      <c r="BB57" s="2"/>
      <c r="BC57" s="2"/>
      <c r="BD57" s="2"/>
    </row>
    <row r="58" spans="16:56" ht="13.5">
      <c r="P58" s="22" t="s">
        <v>1195</v>
      </c>
      <c r="Q58" s="23" t="s">
        <v>1196</v>
      </c>
      <c r="R58" s="23" t="s">
        <v>1197</v>
      </c>
      <c r="S58" s="62">
        <v>2174</v>
      </c>
      <c r="T58" s="24" t="s">
        <v>1189</v>
      </c>
      <c r="U58" s="25" t="s">
        <v>500</v>
      </c>
      <c r="V58" s="26" t="s">
        <v>1190</v>
      </c>
      <c r="W58" s="27">
        <v>2</v>
      </c>
      <c r="X58" s="27">
        <v>26144</v>
      </c>
      <c r="Y58" s="27">
        <v>1053</v>
      </c>
      <c r="Z58" s="27">
        <v>1625202</v>
      </c>
      <c r="AA58" s="28">
        <f t="shared" si="0"/>
        <v>1.5434017094017094</v>
      </c>
      <c r="AB58" s="25" t="s">
        <v>1198</v>
      </c>
      <c r="AC58" s="29">
        <v>16019</v>
      </c>
      <c r="AD58" s="29">
        <v>61.3</v>
      </c>
      <c r="AE58" s="29">
        <v>1769631</v>
      </c>
      <c r="AF58" s="29">
        <v>91.8</v>
      </c>
      <c r="AG58" s="29">
        <v>172831</v>
      </c>
      <c r="AH58" s="29">
        <f t="shared" si="1"/>
        <v>106.34</v>
      </c>
      <c r="AI58" s="29">
        <v>1127746</v>
      </c>
      <c r="AJ58" s="29">
        <v>177725</v>
      </c>
      <c r="AK58" s="29">
        <v>950021</v>
      </c>
      <c r="AL58" s="29">
        <f t="shared" si="2"/>
        <v>693.91</v>
      </c>
      <c r="AM58" s="29">
        <f t="shared" si="3"/>
        <v>109.36</v>
      </c>
      <c r="AN58" s="29">
        <f t="shared" si="4"/>
        <v>584.56</v>
      </c>
      <c r="AO58" s="29">
        <v>15.3</v>
      </c>
      <c r="AP58" s="29">
        <v>97.2</v>
      </c>
      <c r="AQ58" s="32">
        <v>6798</v>
      </c>
      <c r="AR58" s="32">
        <v>36338</v>
      </c>
      <c r="AS58" s="32">
        <v>43136</v>
      </c>
      <c r="AT58" s="29">
        <v>1680</v>
      </c>
      <c r="AU58" s="29">
        <f t="shared" si="5"/>
        <v>2127</v>
      </c>
      <c r="AV58" s="29">
        <v>178580</v>
      </c>
      <c r="AW58" s="29">
        <v>6831</v>
      </c>
      <c r="AX58" s="29">
        <v>950021</v>
      </c>
      <c r="AY58" s="29">
        <v>36338</v>
      </c>
      <c r="AZ58" s="29">
        <v>1128601</v>
      </c>
      <c r="BA58" s="29">
        <v>43169</v>
      </c>
      <c r="BB58" s="2"/>
      <c r="BC58" s="2"/>
      <c r="BD58" s="2"/>
    </row>
    <row r="59" spans="16:56" ht="13.5">
      <c r="P59" s="22" t="s">
        <v>1199</v>
      </c>
      <c r="Q59" s="23" t="s">
        <v>1200</v>
      </c>
      <c r="R59" s="23" t="s">
        <v>1201</v>
      </c>
      <c r="S59" s="62">
        <v>1174</v>
      </c>
      <c r="T59" s="24" t="s">
        <v>1189</v>
      </c>
      <c r="U59" s="25" t="s">
        <v>500</v>
      </c>
      <c r="V59" s="26" t="s">
        <v>1190</v>
      </c>
      <c r="W59" s="27">
        <v>2</v>
      </c>
      <c r="X59" s="27">
        <v>22331</v>
      </c>
      <c r="Y59" s="27">
        <v>763</v>
      </c>
      <c r="Z59" s="27">
        <v>1720334</v>
      </c>
      <c r="AA59" s="28">
        <f t="shared" si="0"/>
        <v>2.2546972477064218</v>
      </c>
      <c r="AB59" s="25" t="s">
        <v>1202</v>
      </c>
      <c r="AC59" s="29">
        <v>16546</v>
      </c>
      <c r="AD59" s="29">
        <v>74.1</v>
      </c>
      <c r="AE59" s="29">
        <v>2445193</v>
      </c>
      <c r="AF59" s="29">
        <v>70.4</v>
      </c>
      <c r="AG59" s="29">
        <v>264827</v>
      </c>
      <c r="AH59" s="29">
        <f t="shared" si="1"/>
        <v>153.94</v>
      </c>
      <c r="AI59" s="29">
        <v>661477</v>
      </c>
      <c r="AJ59" s="29">
        <v>105830</v>
      </c>
      <c r="AK59" s="29">
        <v>555647</v>
      </c>
      <c r="AL59" s="29">
        <f t="shared" si="2"/>
        <v>384.5</v>
      </c>
      <c r="AM59" s="29">
        <f t="shared" si="3"/>
        <v>61.52</v>
      </c>
      <c r="AN59" s="29">
        <f t="shared" si="4"/>
        <v>322.99</v>
      </c>
      <c r="AO59" s="29">
        <v>40</v>
      </c>
      <c r="AP59" s="29">
        <v>250.2</v>
      </c>
      <c r="AQ59" s="32">
        <v>4739</v>
      </c>
      <c r="AR59" s="32">
        <v>24882</v>
      </c>
      <c r="AS59" s="32">
        <v>29621</v>
      </c>
      <c r="AT59" s="29">
        <v>2572</v>
      </c>
      <c r="AU59" s="29">
        <f t="shared" si="5"/>
        <v>3079</v>
      </c>
      <c r="AV59" s="29">
        <v>108282</v>
      </c>
      <c r="AW59" s="29">
        <v>4849</v>
      </c>
      <c r="AX59" s="29">
        <v>693973</v>
      </c>
      <c r="AY59" s="29">
        <v>31077</v>
      </c>
      <c r="AZ59" s="29">
        <v>802255</v>
      </c>
      <c r="BA59" s="29">
        <v>35926</v>
      </c>
      <c r="BB59" s="2"/>
      <c r="BC59" s="2"/>
      <c r="BD59" s="2"/>
    </row>
    <row r="60" spans="16:56" ht="13.5">
      <c r="P60" s="22">
        <v>155853</v>
      </c>
      <c r="Q60" s="23" t="s">
        <v>540</v>
      </c>
      <c r="R60" s="23" t="s">
        <v>1203</v>
      </c>
      <c r="S60" s="62">
        <v>2174</v>
      </c>
      <c r="T60" s="24" t="s">
        <v>1189</v>
      </c>
      <c r="U60" s="25" t="s">
        <v>500</v>
      </c>
      <c r="V60" s="26" t="s">
        <v>1190</v>
      </c>
      <c r="W60" s="27">
        <v>2</v>
      </c>
      <c r="X60" s="27">
        <v>5739</v>
      </c>
      <c r="Y60" s="27">
        <v>199</v>
      </c>
      <c r="Z60" s="27">
        <v>449873</v>
      </c>
      <c r="AA60" s="28">
        <f t="shared" si="0"/>
        <v>2.2606683417085427</v>
      </c>
      <c r="AB60" s="25" t="s">
        <v>1204</v>
      </c>
      <c r="AC60" s="29">
        <v>4057</v>
      </c>
      <c r="AD60" s="29">
        <v>70.7</v>
      </c>
      <c r="AE60" s="29">
        <v>556563</v>
      </c>
      <c r="AF60" s="29">
        <v>80.8</v>
      </c>
      <c r="AG60" s="29">
        <v>64992</v>
      </c>
      <c r="AH60" s="29">
        <f t="shared" si="1"/>
        <v>144.47</v>
      </c>
      <c r="AI60" s="29">
        <v>580449</v>
      </c>
      <c r="AJ60" s="29">
        <v>103718</v>
      </c>
      <c r="AK60" s="29">
        <v>476731</v>
      </c>
      <c r="AL60" s="29">
        <f t="shared" si="2"/>
        <v>1290.25</v>
      </c>
      <c r="AM60" s="29">
        <f t="shared" si="3"/>
        <v>230.55</v>
      </c>
      <c r="AN60" s="29">
        <f t="shared" si="4"/>
        <v>1059.7</v>
      </c>
      <c r="AO60" s="29">
        <v>11.2</v>
      </c>
      <c r="AP60" s="29">
        <v>62.7</v>
      </c>
      <c r="AQ60" s="32">
        <v>18072</v>
      </c>
      <c r="AR60" s="32">
        <v>83069</v>
      </c>
      <c r="AS60" s="32">
        <v>101141</v>
      </c>
      <c r="AT60" s="29">
        <v>2835</v>
      </c>
      <c r="AU60" s="29">
        <f t="shared" si="5"/>
        <v>2889</v>
      </c>
      <c r="AV60" s="29">
        <v>103718</v>
      </c>
      <c r="AW60" s="29">
        <v>18072</v>
      </c>
      <c r="AX60" s="29">
        <v>476731</v>
      </c>
      <c r="AY60" s="29">
        <v>83069</v>
      </c>
      <c r="AZ60" s="29">
        <v>580449</v>
      </c>
      <c r="BA60" s="29">
        <v>101141</v>
      </c>
      <c r="BB60" s="2"/>
      <c r="BC60" s="2"/>
      <c r="BD60" s="2"/>
    </row>
    <row r="61" spans="16:56" ht="13.5">
      <c r="P61" s="22">
        <v>194042</v>
      </c>
      <c r="Q61" s="23" t="s">
        <v>1205</v>
      </c>
      <c r="R61" s="23" t="s">
        <v>1206</v>
      </c>
      <c r="S61" s="62">
        <v>2174</v>
      </c>
      <c r="T61" s="24" t="s">
        <v>1189</v>
      </c>
      <c r="U61" s="25" t="s">
        <v>500</v>
      </c>
      <c r="V61" s="26" t="s">
        <v>1190</v>
      </c>
      <c r="W61" s="27">
        <v>2</v>
      </c>
      <c r="X61" s="27">
        <v>5793</v>
      </c>
      <c r="Y61" s="27">
        <v>266</v>
      </c>
      <c r="Z61" s="27">
        <v>473102</v>
      </c>
      <c r="AA61" s="28">
        <f t="shared" si="0"/>
        <v>1.778578947368421</v>
      </c>
      <c r="AB61" s="25" t="s">
        <v>1207</v>
      </c>
      <c r="AC61" s="29">
        <v>3121</v>
      </c>
      <c r="AD61" s="29">
        <v>53.9</v>
      </c>
      <c r="AE61" s="29">
        <v>593656</v>
      </c>
      <c r="AF61" s="29">
        <v>79.7</v>
      </c>
      <c r="AG61" s="29">
        <v>47903</v>
      </c>
      <c r="AH61" s="29">
        <f t="shared" si="1"/>
        <v>101.25</v>
      </c>
      <c r="AI61" s="29">
        <v>280580</v>
      </c>
      <c r="AJ61" s="29">
        <v>53905</v>
      </c>
      <c r="AK61" s="29">
        <v>226675</v>
      </c>
      <c r="AL61" s="29">
        <f t="shared" si="2"/>
        <v>593.06</v>
      </c>
      <c r="AM61" s="29">
        <f t="shared" si="3"/>
        <v>113.94</v>
      </c>
      <c r="AN61" s="29">
        <f t="shared" si="4"/>
        <v>479.13</v>
      </c>
      <c r="AO61" s="29">
        <v>17.1</v>
      </c>
      <c r="AP61" s="29">
        <v>88.9</v>
      </c>
      <c r="AQ61" s="32">
        <v>9305</v>
      </c>
      <c r="AR61" s="32">
        <v>39129</v>
      </c>
      <c r="AS61" s="32">
        <v>48434</v>
      </c>
      <c r="AT61" s="29">
        <v>2100</v>
      </c>
      <c r="AU61" s="29">
        <f t="shared" si="5"/>
        <v>2025</v>
      </c>
      <c r="AV61" s="29">
        <v>53905</v>
      </c>
      <c r="AW61" s="29">
        <v>9305</v>
      </c>
      <c r="AX61" s="29">
        <v>347961</v>
      </c>
      <c r="AY61" s="29">
        <v>60066</v>
      </c>
      <c r="AZ61" s="29">
        <v>401866</v>
      </c>
      <c r="BA61" s="29">
        <v>69371</v>
      </c>
      <c r="BB61" s="2"/>
      <c r="BC61" s="2"/>
      <c r="BD61" s="2"/>
    </row>
    <row r="62" spans="16:56" ht="13.5">
      <c r="P62" s="22">
        <v>203459</v>
      </c>
      <c r="Q62" s="23" t="s">
        <v>1144</v>
      </c>
      <c r="R62" s="23" t="s">
        <v>1208</v>
      </c>
      <c r="S62" s="62">
        <v>2174</v>
      </c>
      <c r="T62" s="24" t="s">
        <v>1189</v>
      </c>
      <c r="U62" s="25" t="s">
        <v>500</v>
      </c>
      <c r="V62" s="26" t="s">
        <v>1190</v>
      </c>
      <c r="W62" s="27">
        <v>2</v>
      </c>
      <c r="X62" s="27">
        <v>6253</v>
      </c>
      <c r="Y62" s="27">
        <v>326</v>
      </c>
      <c r="Z62" s="27">
        <v>670923</v>
      </c>
      <c r="AA62" s="28">
        <f t="shared" si="0"/>
        <v>2.058046012269939</v>
      </c>
      <c r="AB62" s="25" t="s">
        <v>1209</v>
      </c>
      <c r="AC62" s="29">
        <v>4983</v>
      </c>
      <c r="AD62" s="29">
        <v>79.7</v>
      </c>
      <c r="AE62" s="29">
        <v>982165</v>
      </c>
      <c r="AF62" s="29">
        <v>68.3</v>
      </c>
      <c r="AG62" s="29">
        <v>112119</v>
      </c>
      <c r="AH62" s="29">
        <f t="shared" si="1"/>
        <v>167.11</v>
      </c>
      <c r="AI62" s="29">
        <v>325398</v>
      </c>
      <c r="AJ62" s="29">
        <v>105691</v>
      </c>
      <c r="AK62" s="29">
        <v>219707</v>
      </c>
      <c r="AL62" s="29">
        <f t="shared" si="2"/>
        <v>485</v>
      </c>
      <c r="AM62" s="29">
        <f t="shared" si="3"/>
        <v>157.53</v>
      </c>
      <c r="AN62" s="29">
        <f t="shared" si="4"/>
        <v>327.47</v>
      </c>
      <c r="AO62" s="29">
        <v>34.5</v>
      </c>
      <c r="AP62" s="29">
        <v>106.1</v>
      </c>
      <c r="AQ62" s="32">
        <v>16902</v>
      </c>
      <c r="AR62" s="32">
        <v>35136</v>
      </c>
      <c r="AS62" s="32">
        <v>52039</v>
      </c>
      <c r="AT62" s="29">
        <v>3920</v>
      </c>
      <c r="AU62" s="29">
        <f t="shared" si="5"/>
        <v>3342</v>
      </c>
      <c r="AV62" s="29">
        <v>105691</v>
      </c>
      <c r="AW62" s="29">
        <v>16902</v>
      </c>
      <c r="AX62" s="29">
        <v>347194</v>
      </c>
      <c r="AY62" s="29">
        <v>55524</v>
      </c>
      <c r="AZ62" s="29">
        <v>452885</v>
      </c>
      <c r="BA62" s="29">
        <v>72427</v>
      </c>
      <c r="BB62" s="2"/>
      <c r="BC62" s="2"/>
      <c r="BD62" s="2"/>
    </row>
    <row r="63" spans="16:56" ht="13.5">
      <c r="P63" s="22">
        <v>203637</v>
      </c>
      <c r="Q63" s="23" t="s">
        <v>1144</v>
      </c>
      <c r="R63" s="23" t="s">
        <v>1210</v>
      </c>
      <c r="S63" s="62">
        <v>2174</v>
      </c>
      <c r="T63" s="24" t="s">
        <v>1189</v>
      </c>
      <c r="U63" s="25" t="s">
        <v>500</v>
      </c>
      <c r="V63" s="26" t="s">
        <v>1190</v>
      </c>
      <c r="W63" s="27">
        <v>2</v>
      </c>
      <c r="X63" s="27">
        <v>6455</v>
      </c>
      <c r="Y63" s="27">
        <v>265</v>
      </c>
      <c r="Z63" s="27">
        <v>557706</v>
      </c>
      <c r="AA63" s="28">
        <f t="shared" si="0"/>
        <v>2.1045509433962266</v>
      </c>
      <c r="AB63" s="25" t="s">
        <v>1194</v>
      </c>
      <c r="AC63" s="29">
        <v>5818</v>
      </c>
      <c r="AD63" s="29">
        <v>90.1</v>
      </c>
      <c r="AE63" s="29">
        <v>666195</v>
      </c>
      <c r="AF63" s="29">
        <v>83.7</v>
      </c>
      <c r="AG63" s="29">
        <v>102165</v>
      </c>
      <c r="AH63" s="29">
        <f t="shared" si="1"/>
        <v>183.19</v>
      </c>
      <c r="AI63" s="29">
        <v>234601</v>
      </c>
      <c r="AJ63" s="29">
        <v>79386</v>
      </c>
      <c r="AK63" s="29">
        <v>155215</v>
      </c>
      <c r="AL63" s="29">
        <f t="shared" si="2"/>
        <v>420.65</v>
      </c>
      <c r="AM63" s="29">
        <f t="shared" si="3"/>
        <v>142.34</v>
      </c>
      <c r="AN63" s="29">
        <f t="shared" si="4"/>
        <v>278.31</v>
      </c>
      <c r="AO63" s="29">
        <v>43.5</v>
      </c>
      <c r="AP63" s="29">
        <v>128.7</v>
      </c>
      <c r="AQ63" s="32">
        <v>12298</v>
      </c>
      <c r="AR63" s="32">
        <v>24046</v>
      </c>
      <c r="AS63" s="32">
        <v>36344</v>
      </c>
      <c r="AT63" s="29">
        <v>3190</v>
      </c>
      <c r="AU63" s="29">
        <f t="shared" si="5"/>
        <v>3664</v>
      </c>
      <c r="AV63" s="29">
        <v>79934</v>
      </c>
      <c r="AW63" s="29">
        <v>12383</v>
      </c>
      <c r="AX63" s="29">
        <v>373331</v>
      </c>
      <c r="AY63" s="29">
        <v>57836</v>
      </c>
      <c r="AZ63" s="29">
        <v>453265</v>
      </c>
      <c r="BA63" s="29">
        <v>70219</v>
      </c>
      <c r="BB63" s="2"/>
      <c r="BC63" s="2"/>
      <c r="BD63" s="2"/>
    </row>
    <row r="64" spans="16:56" ht="13.5">
      <c r="P64" s="22">
        <v>285811</v>
      </c>
      <c r="Q64" s="23" t="s">
        <v>505</v>
      </c>
      <c r="R64" s="23" t="s">
        <v>1211</v>
      </c>
      <c r="S64" s="62">
        <v>2174</v>
      </c>
      <c r="T64" s="24" t="s">
        <v>1189</v>
      </c>
      <c r="U64" s="25" t="s">
        <v>500</v>
      </c>
      <c r="V64" s="26" t="s">
        <v>1190</v>
      </c>
      <c r="W64" s="27">
        <v>2</v>
      </c>
      <c r="X64" s="27">
        <v>5621</v>
      </c>
      <c r="Y64" s="27">
        <v>242</v>
      </c>
      <c r="Z64" s="27">
        <v>341743</v>
      </c>
      <c r="AA64" s="28">
        <f t="shared" si="0"/>
        <v>1.4121611570247934</v>
      </c>
      <c r="AB64" s="25" t="s">
        <v>1212</v>
      </c>
      <c r="AC64" s="29">
        <v>3682</v>
      </c>
      <c r="AD64" s="29">
        <v>65.5</v>
      </c>
      <c r="AE64" s="29">
        <v>362641</v>
      </c>
      <c r="AF64" s="29">
        <v>94.2</v>
      </c>
      <c r="AG64" s="29">
        <v>76884</v>
      </c>
      <c r="AH64" s="29">
        <f t="shared" si="1"/>
        <v>224.98</v>
      </c>
      <c r="AI64" s="29">
        <v>248315</v>
      </c>
      <c r="AJ64" s="29">
        <v>111912</v>
      </c>
      <c r="AK64" s="29">
        <v>136403</v>
      </c>
      <c r="AL64" s="29">
        <f t="shared" si="2"/>
        <v>726.61</v>
      </c>
      <c r="AM64" s="29">
        <f t="shared" si="3"/>
        <v>327.47</v>
      </c>
      <c r="AN64" s="29">
        <f t="shared" si="4"/>
        <v>399.14</v>
      </c>
      <c r="AO64" s="29">
        <v>31</v>
      </c>
      <c r="AP64" s="29">
        <v>68.7</v>
      </c>
      <c r="AQ64" s="32">
        <v>19910</v>
      </c>
      <c r="AR64" s="32">
        <v>24267</v>
      </c>
      <c r="AS64" s="32">
        <v>44176</v>
      </c>
      <c r="AT64" s="29">
        <v>3570</v>
      </c>
      <c r="AU64" s="29">
        <f t="shared" si="5"/>
        <v>4500</v>
      </c>
      <c r="AV64" s="29">
        <v>111912</v>
      </c>
      <c r="AW64" s="29">
        <v>19910</v>
      </c>
      <c r="AX64" s="29">
        <v>351891</v>
      </c>
      <c r="AY64" s="29">
        <v>62603</v>
      </c>
      <c r="AZ64" s="29">
        <v>463803</v>
      </c>
      <c r="BA64" s="29">
        <v>82513</v>
      </c>
      <c r="BB64" s="2"/>
      <c r="BC64" s="2"/>
      <c r="BD64" s="2"/>
    </row>
    <row r="65" spans="16:56" ht="13.5">
      <c r="P65" s="22">
        <v>294268</v>
      </c>
      <c r="Q65" s="23" t="s">
        <v>531</v>
      </c>
      <c r="R65" s="23" t="s">
        <v>1213</v>
      </c>
      <c r="S65" s="62">
        <v>2174</v>
      </c>
      <c r="T65" s="24" t="s">
        <v>1189</v>
      </c>
      <c r="U65" s="25" t="s">
        <v>500</v>
      </c>
      <c r="V65" s="26" t="s">
        <v>1190</v>
      </c>
      <c r="W65" s="27">
        <v>2</v>
      </c>
      <c r="X65" s="27">
        <v>6290</v>
      </c>
      <c r="Y65" s="27">
        <v>240</v>
      </c>
      <c r="Z65" s="27">
        <v>530645</v>
      </c>
      <c r="AA65" s="28">
        <f t="shared" si="0"/>
        <v>2.2110208333333334</v>
      </c>
      <c r="AB65" s="25" t="s">
        <v>1214</v>
      </c>
      <c r="AC65" s="29">
        <v>4581</v>
      </c>
      <c r="AD65" s="29">
        <v>72.8</v>
      </c>
      <c r="AE65" s="29">
        <v>530645</v>
      </c>
      <c r="AF65" s="29">
        <v>100</v>
      </c>
      <c r="AG65" s="29">
        <v>47185</v>
      </c>
      <c r="AH65" s="29">
        <f t="shared" si="1"/>
        <v>88.92</v>
      </c>
      <c r="AI65" s="29">
        <v>313683</v>
      </c>
      <c r="AJ65" s="29">
        <v>60890</v>
      </c>
      <c r="AK65" s="29">
        <v>252793</v>
      </c>
      <c r="AL65" s="29">
        <f t="shared" si="2"/>
        <v>591.14</v>
      </c>
      <c r="AM65" s="29">
        <f t="shared" si="3"/>
        <v>114.75</v>
      </c>
      <c r="AN65" s="29">
        <f t="shared" si="4"/>
        <v>476.39</v>
      </c>
      <c r="AO65" s="29">
        <v>15</v>
      </c>
      <c r="AP65" s="29">
        <v>77.5</v>
      </c>
      <c r="AQ65" s="32">
        <v>9680</v>
      </c>
      <c r="AR65" s="32">
        <v>40190</v>
      </c>
      <c r="AS65" s="32">
        <v>49870</v>
      </c>
      <c r="AT65" s="29">
        <v>1575</v>
      </c>
      <c r="AU65" s="29">
        <f t="shared" si="5"/>
        <v>1778</v>
      </c>
      <c r="AV65" s="29">
        <v>61283</v>
      </c>
      <c r="AW65" s="29">
        <v>9743</v>
      </c>
      <c r="AX65" s="29">
        <v>320525</v>
      </c>
      <c r="AY65" s="29">
        <v>50958</v>
      </c>
      <c r="AZ65" s="29">
        <v>381808</v>
      </c>
      <c r="BA65" s="29">
        <v>60701</v>
      </c>
      <c r="BB65" s="2"/>
      <c r="BC65" s="2"/>
      <c r="BD65" s="2"/>
    </row>
    <row r="66" spans="16:56" ht="13.5">
      <c r="P66" s="22">
        <v>313661</v>
      </c>
      <c r="Q66" s="23" t="s">
        <v>1157</v>
      </c>
      <c r="R66" s="23" t="s">
        <v>1215</v>
      </c>
      <c r="S66" s="62">
        <v>2174</v>
      </c>
      <c r="T66" s="24" t="s">
        <v>1189</v>
      </c>
      <c r="U66" s="25" t="s">
        <v>500</v>
      </c>
      <c r="V66" s="26" t="s">
        <v>1190</v>
      </c>
      <c r="W66" s="27">
        <v>2</v>
      </c>
      <c r="X66" s="27">
        <v>5124</v>
      </c>
      <c r="Y66" s="27">
        <v>144</v>
      </c>
      <c r="Z66" s="27">
        <v>347810</v>
      </c>
      <c r="AA66" s="28">
        <f t="shared" si="0"/>
        <v>2.415347222222222</v>
      </c>
      <c r="AB66" s="25" t="s">
        <v>1216</v>
      </c>
      <c r="AC66" s="29">
        <v>3615</v>
      </c>
      <c r="AD66" s="29">
        <v>70.6</v>
      </c>
      <c r="AE66" s="29">
        <v>347810</v>
      </c>
      <c r="AF66" s="29">
        <v>100</v>
      </c>
      <c r="AG66" s="29">
        <v>48348</v>
      </c>
      <c r="AH66" s="29">
        <f t="shared" si="1"/>
        <v>139.01</v>
      </c>
      <c r="AI66" s="29">
        <v>267056</v>
      </c>
      <c r="AJ66" s="29">
        <v>55457</v>
      </c>
      <c r="AK66" s="29">
        <v>211599</v>
      </c>
      <c r="AL66" s="29">
        <f t="shared" si="2"/>
        <v>767.82</v>
      </c>
      <c r="AM66" s="29">
        <f t="shared" si="3"/>
        <v>159.45</v>
      </c>
      <c r="AN66" s="29">
        <f t="shared" si="4"/>
        <v>608.38</v>
      </c>
      <c r="AO66" s="29">
        <v>18.1</v>
      </c>
      <c r="AP66" s="29">
        <v>87.2</v>
      </c>
      <c r="AQ66" s="32">
        <v>10823</v>
      </c>
      <c r="AR66" s="32">
        <v>41296</v>
      </c>
      <c r="AS66" s="32">
        <v>52119</v>
      </c>
      <c r="AT66" s="29">
        <v>2730</v>
      </c>
      <c r="AU66" s="29">
        <f t="shared" si="5"/>
        <v>2780</v>
      </c>
      <c r="AV66" s="29">
        <v>55666</v>
      </c>
      <c r="AW66" s="29">
        <v>10864</v>
      </c>
      <c r="AX66" s="29">
        <v>261609</v>
      </c>
      <c r="AY66" s="29">
        <v>51056</v>
      </c>
      <c r="AZ66" s="29">
        <v>317275</v>
      </c>
      <c r="BA66" s="29">
        <v>61919</v>
      </c>
      <c r="BB66" s="2"/>
      <c r="BC66" s="2"/>
      <c r="BD66" s="2"/>
    </row>
    <row r="67" spans="16:53" s="40" customFormat="1" ht="13.5">
      <c r="P67" s="37" t="s">
        <v>503</v>
      </c>
      <c r="Q67" s="38" t="s">
        <v>504</v>
      </c>
      <c r="R67" s="63">
        <f>COUNTA(R56:R66)</f>
        <v>11</v>
      </c>
      <c r="S67" s="63"/>
      <c r="T67" s="66" t="str">
        <f>CONCATENATE(T66," 計")</f>
        <v>Ａd2 計</v>
      </c>
      <c r="U67" s="39"/>
      <c r="V67" s="39"/>
      <c r="W67" s="39"/>
      <c r="X67" s="39">
        <f>SUM(X56:X66)</f>
        <v>103220</v>
      </c>
      <c r="Y67" s="39">
        <f>SUM(Y56:Y66)</f>
        <v>4230</v>
      </c>
      <c r="Z67" s="39">
        <f>SUM(Z56:Z66)</f>
        <v>8066841</v>
      </c>
      <c r="AA67" s="39">
        <f t="shared" si="0"/>
        <v>1.907054609929078</v>
      </c>
      <c r="AB67" s="39"/>
      <c r="AC67" s="39">
        <f>SUM(AC56:AC66)</f>
        <v>74029</v>
      </c>
      <c r="AD67" s="37">
        <f>AC67/X67*100</f>
        <v>71.71962797907382</v>
      </c>
      <c r="AE67" s="39">
        <f>SUM(AE56:AE66)</f>
        <v>9723216</v>
      </c>
      <c r="AF67" s="39">
        <f>Z67/AE67*100</f>
        <v>82.9647412954726</v>
      </c>
      <c r="AG67" s="39">
        <f>SUM(AG56:AG66)</f>
        <v>1129901</v>
      </c>
      <c r="AH67" s="29">
        <f t="shared" si="1"/>
        <v>140.07</v>
      </c>
      <c r="AI67" s="39">
        <f>SUM(AI56:AI66)</f>
        <v>4689723</v>
      </c>
      <c r="AJ67" s="39">
        <f>SUM(AJ56:AJ66)</f>
        <v>1019886</v>
      </c>
      <c r="AK67" s="39">
        <f>SUM(AK56:AK66)</f>
        <v>3669837</v>
      </c>
      <c r="AL67" s="39">
        <f t="shared" si="2"/>
        <v>581.36</v>
      </c>
      <c r="AM67" s="39">
        <f t="shared" si="3"/>
        <v>126.43</v>
      </c>
      <c r="AN67" s="39">
        <f t="shared" si="4"/>
        <v>454.93</v>
      </c>
      <c r="AO67" s="39">
        <f>AG67/AI67*100</f>
        <v>24.093128741292396</v>
      </c>
      <c r="AP67" s="39">
        <f>AG67/AJ67*100</f>
        <v>110.78698991848108</v>
      </c>
      <c r="AQ67" s="37">
        <f>AJ67*1000/$X67</f>
        <v>9880.701414454563</v>
      </c>
      <c r="AR67" s="37">
        <f>AK67*1000/$X67</f>
        <v>35553.54582445262</v>
      </c>
      <c r="AS67" s="37">
        <f>AI67*1000/$X67</f>
        <v>45434.24723890719</v>
      </c>
      <c r="AT67" s="29">
        <f>AVERAGE(AT56:AT66)</f>
        <v>2703.818181818182</v>
      </c>
      <c r="AU67" s="39">
        <f t="shared" si="5"/>
        <v>2801</v>
      </c>
      <c r="AV67" s="39">
        <f>SUM(AV56:AV66)</f>
        <v>1034333</v>
      </c>
      <c r="AW67" s="39">
        <f>AV67*1000/$X67</f>
        <v>10020.664599883743</v>
      </c>
      <c r="AX67" s="39">
        <f>SUM(AX56:AX66)</f>
        <v>4783347</v>
      </c>
      <c r="AY67" s="39">
        <f>AX67*1000/$X67</f>
        <v>46341.28075954272</v>
      </c>
      <c r="AZ67" s="39">
        <f>SUM(AZ56:AZ66)</f>
        <v>5817680</v>
      </c>
      <c r="BA67" s="39">
        <f>AZ67*1000/$X67</f>
        <v>56361.94535942647</v>
      </c>
    </row>
    <row r="68" spans="16:56" ht="13.5">
      <c r="P68" s="22" t="s">
        <v>1217</v>
      </c>
      <c r="Q68" s="23" t="s">
        <v>515</v>
      </c>
      <c r="R68" s="23" t="s">
        <v>1218</v>
      </c>
      <c r="S68" s="62">
        <v>2174</v>
      </c>
      <c r="T68" s="24" t="s">
        <v>1219</v>
      </c>
      <c r="U68" s="25" t="s">
        <v>500</v>
      </c>
      <c r="V68" s="26" t="s">
        <v>1190</v>
      </c>
      <c r="W68" s="27">
        <v>3</v>
      </c>
      <c r="X68" s="27">
        <v>7737</v>
      </c>
      <c r="Y68" s="27">
        <v>426</v>
      </c>
      <c r="Z68" s="27">
        <v>639861</v>
      </c>
      <c r="AA68" s="28">
        <f t="shared" si="0"/>
        <v>1.5020211267605634</v>
      </c>
      <c r="AB68" s="25" t="s">
        <v>1220</v>
      </c>
      <c r="AC68" s="29">
        <v>6501</v>
      </c>
      <c r="AD68" s="29">
        <v>84</v>
      </c>
      <c r="AE68" s="29">
        <v>701045</v>
      </c>
      <c r="AF68" s="29">
        <v>91.3</v>
      </c>
      <c r="AG68" s="29">
        <v>102167</v>
      </c>
      <c r="AH68" s="29">
        <f t="shared" si="1"/>
        <v>159.67</v>
      </c>
      <c r="AI68" s="29">
        <v>454183</v>
      </c>
      <c r="AJ68" s="29">
        <v>60764</v>
      </c>
      <c r="AK68" s="29">
        <v>393419</v>
      </c>
      <c r="AL68" s="29">
        <f t="shared" si="2"/>
        <v>709.82</v>
      </c>
      <c r="AM68" s="29">
        <f t="shared" si="3"/>
        <v>94.96</v>
      </c>
      <c r="AN68" s="29">
        <f t="shared" si="4"/>
        <v>614.85</v>
      </c>
      <c r="AO68" s="29">
        <v>22.5</v>
      </c>
      <c r="AP68" s="29">
        <v>168.1</v>
      </c>
      <c r="AQ68" s="32">
        <v>7854</v>
      </c>
      <c r="AR68" s="32">
        <v>50849</v>
      </c>
      <c r="AS68" s="32">
        <v>58703</v>
      </c>
      <c r="AT68" s="29">
        <v>3340</v>
      </c>
      <c r="AU68" s="29">
        <f t="shared" si="5"/>
        <v>3193</v>
      </c>
      <c r="AV68" s="29">
        <v>80227</v>
      </c>
      <c r="AW68" s="29">
        <v>10369</v>
      </c>
      <c r="AX68" s="29">
        <v>393419</v>
      </c>
      <c r="AY68" s="29">
        <v>50849</v>
      </c>
      <c r="AZ68" s="29">
        <v>473646</v>
      </c>
      <c r="BA68" s="29">
        <v>61218</v>
      </c>
      <c r="BB68" s="2"/>
      <c r="BC68" s="2"/>
      <c r="BD68" s="2"/>
    </row>
    <row r="69" spans="16:56" ht="13.5">
      <c r="P69" s="22" t="s">
        <v>1221</v>
      </c>
      <c r="Q69" s="23" t="s">
        <v>1163</v>
      </c>
      <c r="R69" s="23" t="s">
        <v>1222</v>
      </c>
      <c r="S69" s="62">
        <v>2174</v>
      </c>
      <c r="T69" s="24" t="s">
        <v>1219</v>
      </c>
      <c r="U69" s="25" t="s">
        <v>500</v>
      </c>
      <c r="V69" s="26" t="s">
        <v>1190</v>
      </c>
      <c r="W69" s="27">
        <v>3</v>
      </c>
      <c r="X69" s="27">
        <v>5577</v>
      </c>
      <c r="Y69" s="27">
        <v>259</v>
      </c>
      <c r="Z69" s="27">
        <v>374393</v>
      </c>
      <c r="AA69" s="28">
        <f t="shared" si="0"/>
        <v>1.4455328185328185</v>
      </c>
      <c r="AB69" s="25" t="s">
        <v>1223</v>
      </c>
      <c r="AC69" s="29">
        <v>4257</v>
      </c>
      <c r="AD69" s="29">
        <v>76.3</v>
      </c>
      <c r="AE69" s="29">
        <v>571417</v>
      </c>
      <c r="AF69" s="29">
        <v>65.5</v>
      </c>
      <c r="AG69" s="29">
        <v>55885</v>
      </c>
      <c r="AH69" s="29">
        <f t="shared" si="1"/>
        <v>149.27</v>
      </c>
      <c r="AI69" s="29">
        <v>253724</v>
      </c>
      <c r="AJ69" s="29">
        <v>63140</v>
      </c>
      <c r="AK69" s="29">
        <v>190584</v>
      </c>
      <c r="AL69" s="29">
        <f t="shared" si="2"/>
        <v>677.69</v>
      </c>
      <c r="AM69" s="29">
        <f t="shared" si="3"/>
        <v>168.65</v>
      </c>
      <c r="AN69" s="29">
        <f t="shared" si="4"/>
        <v>509.05</v>
      </c>
      <c r="AO69" s="29">
        <v>22</v>
      </c>
      <c r="AP69" s="29">
        <v>88.5</v>
      </c>
      <c r="AQ69" s="32">
        <v>11321</v>
      </c>
      <c r="AR69" s="32">
        <v>34173</v>
      </c>
      <c r="AS69" s="32">
        <v>45495</v>
      </c>
      <c r="AT69" s="29">
        <v>2940</v>
      </c>
      <c r="AU69" s="29">
        <f t="shared" si="5"/>
        <v>2985</v>
      </c>
      <c r="AV69" s="29">
        <v>63140</v>
      </c>
      <c r="AW69" s="29">
        <v>11321</v>
      </c>
      <c r="AX69" s="29">
        <v>383283</v>
      </c>
      <c r="AY69" s="29">
        <v>68726</v>
      </c>
      <c r="AZ69" s="29">
        <v>446423</v>
      </c>
      <c r="BA69" s="29">
        <v>80047</v>
      </c>
      <c r="BB69" s="2"/>
      <c r="BC69" s="2"/>
      <c r="BD69" s="2"/>
    </row>
    <row r="70" spans="16:56" ht="13.5">
      <c r="P70" s="22" t="s">
        <v>1224</v>
      </c>
      <c r="Q70" s="23" t="s">
        <v>1163</v>
      </c>
      <c r="R70" s="23" t="s">
        <v>1225</v>
      </c>
      <c r="S70" s="62">
        <v>2174</v>
      </c>
      <c r="T70" s="24" t="s">
        <v>1219</v>
      </c>
      <c r="U70" s="25" t="s">
        <v>500</v>
      </c>
      <c r="V70" s="26" t="s">
        <v>1190</v>
      </c>
      <c r="W70" s="27">
        <v>3</v>
      </c>
      <c r="X70" s="27">
        <v>7251</v>
      </c>
      <c r="Y70" s="27">
        <v>218</v>
      </c>
      <c r="Z70" s="27">
        <v>403731</v>
      </c>
      <c r="AA70" s="28">
        <f t="shared" si="0"/>
        <v>1.8519770642201836</v>
      </c>
      <c r="AB70" s="25" t="s">
        <v>1168</v>
      </c>
      <c r="AC70" s="29">
        <v>4584</v>
      </c>
      <c r="AD70" s="29">
        <v>63.2</v>
      </c>
      <c r="AE70" s="29">
        <v>431676</v>
      </c>
      <c r="AF70" s="29">
        <v>93.5</v>
      </c>
      <c r="AG70" s="29">
        <v>53371</v>
      </c>
      <c r="AH70" s="29">
        <f t="shared" si="1"/>
        <v>132.19</v>
      </c>
      <c r="AI70" s="29">
        <v>258077</v>
      </c>
      <c r="AJ70" s="29">
        <v>93020</v>
      </c>
      <c r="AK70" s="29">
        <v>165057</v>
      </c>
      <c r="AL70" s="29">
        <f t="shared" si="2"/>
        <v>639.23</v>
      </c>
      <c r="AM70" s="29">
        <f t="shared" si="3"/>
        <v>230.4</v>
      </c>
      <c r="AN70" s="29">
        <f t="shared" si="4"/>
        <v>408.83</v>
      </c>
      <c r="AO70" s="29">
        <v>20.7</v>
      </c>
      <c r="AP70" s="29">
        <v>57.4</v>
      </c>
      <c r="AQ70" s="32">
        <v>12829</v>
      </c>
      <c r="AR70" s="32">
        <v>22763</v>
      </c>
      <c r="AS70" s="32">
        <v>35592</v>
      </c>
      <c r="AT70" s="29">
        <v>2467</v>
      </c>
      <c r="AU70" s="29">
        <f t="shared" si="5"/>
        <v>2644</v>
      </c>
      <c r="AV70" s="29">
        <v>93020</v>
      </c>
      <c r="AW70" s="29">
        <v>12829</v>
      </c>
      <c r="AX70" s="29">
        <v>251282</v>
      </c>
      <c r="AY70" s="29">
        <v>34655</v>
      </c>
      <c r="AZ70" s="29">
        <v>344302</v>
      </c>
      <c r="BA70" s="29">
        <v>47483</v>
      </c>
      <c r="BB70" s="2"/>
      <c r="BC70" s="2"/>
      <c r="BD70" s="2"/>
    </row>
    <row r="71" spans="16:56" ht="13.5">
      <c r="P71" s="22" t="s">
        <v>1226</v>
      </c>
      <c r="Q71" s="23" t="s">
        <v>1227</v>
      </c>
      <c r="R71" s="23" t="s">
        <v>1228</v>
      </c>
      <c r="S71" s="62">
        <v>2174</v>
      </c>
      <c r="T71" s="24" t="s">
        <v>1219</v>
      </c>
      <c r="U71" s="25" t="s">
        <v>500</v>
      </c>
      <c r="V71" s="26" t="s">
        <v>1190</v>
      </c>
      <c r="W71" s="27">
        <v>3</v>
      </c>
      <c r="X71" s="27">
        <v>5578</v>
      </c>
      <c r="Y71" s="27">
        <v>242</v>
      </c>
      <c r="Z71" s="27">
        <v>244000</v>
      </c>
      <c r="AA71" s="28">
        <f t="shared" si="0"/>
        <v>1.0082644628099173</v>
      </c>
      <c r="AB71" s="25" t="s">
        <v>1229</v>
      </c>
      <c r="AC71" s="29">
        <v>2544</v>
      </c>
      <c r="AD71" s="29">
        <v>45.6</v>
      </c>
      <c r="AE71" s="29">
        <v>265316</v>
      </c>
      <c r="AF71" s="29">
        <v>92</v>
      </c>
      <c r="AG71" s="29">
        <v>34036</v>
      </c>
      <c r="AH71" s="29">
        <f t="shared" si="1"/>
        <v>139.49</v>
      </c>
      <c r="AI71" s="29">
        <v>77576</v>
      </c>
      <c r="AJ71" s="29">
        <v>20999</v>
      </c>
      <c r="AK71" s="29">
        <v>56577</v>
      </c>
      <c r="AL71" s="29">
        <f t="shared" si="2"/>
        <v>317.93</v>
      </c>
      <c r="AM71" s="29">
        <f t="shared" si="3"/>
        <v>86.06</v>
      </c>
      <c r="AN71" s="29">
        <f t="shared" si="4"/>
        <v>231.87</v>
      </c>
      <c r="AO71" s="29">
        <v>43.9</v>
      </c>
      <c r="AP71" s="29">
        <v>162.1</v>
      </c>
      <c r="AQ71" s="32">
        <v>3765</v>
      </c>
      <c r="AR71" s="32">
        <v>10143</v>
      </c>
      <c r="AS71" s="32">
        <v>13907</v>
      </c>
      <c r="AT71" s="29">
        <v>2830</v>
      </c>
      <c r="AU71" s="29">
        <f t="shared" si="5"/>
        <v>2790</v>
      </c>
      <c r="AV71" s="29">
        <v>21174</v>
      </c>
      <c r="AW71" s="29">
        <v>3796</v>
      </c>
      <c r="AX71" s="29">
        <v>95514</v>
      </c>
      <c r="AY71" s="29">
        <v>17123</v>
      </c>
      <c r="AZ71" s="29">
        <v>116688</v>
      </c>
      <c r="BA71" s="29">
        <v>20919</v>
      </c>
      <c r="BB71" s="2"/>
      <c r="BC71" s="2"/>
      <c r="BD71" s="2"/>
    </row>
    <row r="72" spans="16:56" ht="13.5">
      <c r="P72" s="22" t="s">
        <v>1230</v>
      </c>
      <c r="Q72" s="23" t="s">
        <v>1231</v>
      </c>
      <c r="R72" s="23" t="s">
        <v>1232</v>
      </c>
      <c r="S72" s="62">
        <v>2174</v>
      </c>
      <c r="T72" s="24" t="s">
        <v>1219</v>
      </c>
      <c r="U72" s="25" t="s">
        <v>500</v>
      </c>
      <c r="V72" s="26" t="s">
        <v>1190</v>
      </c>
      <c r="W72" s="27">
        <v>3</v>
      </c>
      <c r="X72" s="27">
        <v>18176</v>
      </c>
      <c r="Y72" s="27">
        <v>505</v>
      </c>
      <c r="Z72" s="27">
        <v>1077591</v>
      </c>
      <c r="AA72" s="28">
        <f t="shared" si="0"/>
        <v>2.133843564356436</v>
      </c>
      <c r="AB72" s="25" t="s">
        <v>1233</v>
      </c>
      <c r="AC72" s="29">
        <v>11726</v>
      </c>
      <c r="AD72" s="29">
        <v>64.5</v>
      </c>
      <c r="AE72" s="29">
        <v>1269686</v>
      </c>
      <c r="AF72" s="29">
        <v>84.9</v>
      </c>
      <c r="AG72" s="29">
        <v>212016</v>
      </c>
      <c r="AH72" s="29">
        <f t="shared" si="1"/>
        <v>196.75</v>
      </c>
      <c r="AI72" s="29">
        <v>370629</v>
      </c>
      <c r="AJ72" s="29">
        <v>33172</v>
      </c>
      <c r="AK72" s="29">
        <v>337457</v>
      </c>
      <c r="AL72" s="29">
        <f t="shared" si="2"/>
        <v>343.94</v>
      </c>
      <c r="AM72" s="29">
        <f t="shared" si="3"/>
        <v>30.78</v>
      </c>
      <c r="AN72" s="29">
        <f t="shared" si="4"/>
        <v>313.16</v>
      </c>
      <c r="AO72" s="29">
        <v>57.2</v>
      </c>
      <c r="AP72" s="29">
        <v>639.1</v>
      </c>
      <c r="AQ72" s="32">
        <v>1825</v>
      </c>
      <c r="AR72" s="32">
        <v>18566</v>
      </c>
      <c r="AS72" s="32">
        <v>20391</v>
      </c>
      <c r="AT72" s="29">
        <v>3202</v>
      </c>
      <c r="AU72" s="29">
        <f t="shared" si="5"/>
        <v>3935</v>
      </c>
      <c r="AV72" s="29">
        <v>33172</v>
      </c>
      <c r="AW72" s="29">
        <v>1825</v>
      </c>
      <c r="AX72" s="29">
        <v>565672</v>
      </c>
      <c r="AY72" s="29">
        <v>31122</v>
      </c>
      <c r="AZ72" s="29">
        <v>598844</v>
      </c>
      <c r="BA72" s="29">
        <v>32947</v>
      </c>
      <c r="BB72" s="2"/>
      <c r="BC72" s="2"/>
      <c r="BD72" s="2"/>
    </row>
    <row r="73" spans="16:56" ht="13.5">
      <c r="P73" s="22" t="s">
        <v>1234</v>
      </c>
      <c r="Q73" s="23" t="s">
        <v>1231</v>
      </c>
      <c r="R73" s="23" t="s">
        <v>1235</v>
      </c>
      <c r="S73" s="62">
        <v>2174</v>
      </c>
      <c r="T73" s="24" t="s">
        <v>1219</v>
      </c>
      <c r="U73" s="25" t="s">
        <v>500</v>
      </c>
      <c r="V73" s="26" t="s">
        <v>1190</v>
      </c>
      <c r="W73" s="27">
        <v>3</v>
      </c>
      <c r="X73" s="27">
        <v>13854</v>
      </c>
      <c r="Y73" s="27">
        <v>415</v>
      </c>
      <c r="Z73" s="27">
        <v>715178</v>
      </c>
      <c r="AA73" s="28">
        <f t="shared" si="0"/>
        <v>1.723320481927711</v>
      </c>
      <c r="AB73" s="25" t="s">
        <v>1236</v>
      </c>
      <c r="AC73" s="29">
        <v>7658</v>
      </c>
      <c r="AD73" s="29">
        <v>55.3</v>
      </c>
      <c r="AE73" s="29">
        <v>729621</v>
      </c>
      <c r="AF73" s="29">
        <v>98</v>
      </c>
      <c r="AG73" s="29">
        <v>76830</v>
      </c>
      <c r="AH73" s="29">
        <f t="shared" si="1"/>
        <v>107.43</v>
      </c>
      <c r="AI73" s="29">
        <v>231697</v>
      </c>
      <c r="AJ73" s="29">
        <v>47237</v>
      </c>
      <c r="AK73" s="29">
        <v>184460</v>
      </c>
      <c r="AL73" s="29">
        <f t="shared" si="2"/>
        <v>323.97</v>
      </c>
      <c r="AM73" s="29">
        <f t="shared" si="3"/>
        <v>66.05</v>
      </c>
      <c r="AN73" s="29">
        <f t="shared" si="4"/>
        <v>257.92</v>
      </c>
      <c r="AO73" s="29">
        <v>33.2</v>
      </c>
      <c r="AP73" s="29">
        <v>162.6</v>
      </c>
      <c r="AQ73" s="32">
        <v>3410</v>
      </c>
      <c r="AR73" s="32">
        <v>13315</v>
      </c>
      <c r="AS73" s="32">
        <v>16724</v>
      </c>
      <c r="AT73" s="29">
        <v>2100</v>
      </c>
      <c r="AU73" s="29">
        <f t="shared" si="5"/>
        <v>2149</v>
      </c>
      <c r="AV73" s="29">
        <v>47237</v>
      </c>
      <c r="AW73" s="29">
        <v>3410</v>
      </c>
      <c r="AX73" s="29">
        <v>269655</v>
      </c>
      <c r="AY73" s="29">
        <v>19464</v>
      </c>
      <c r="AZ73" s="29">
        <v>316892</v>
      </c>
      <c r="BA73" s="29">
        <v>22874</v>
      </c>
      <c r="BB73" s="2"/>
      <c r="BC73" s="2"/>
      <c r="BD73" s="2"/>
    </row>
    <row r="74" spans="16:56" ht="13.5">
      <c r="P74" s="22" t="s">
        <v>1237</v>
      </c>
      <c r="Q74" s="23" t="s">
        <v>1196</v>
      </c>
      <c r="R74" s="23" t="s">
        <v>1238</v>
      </c>
      <c r="S74" s="62">
        <v>2174</v>
      </c>
      <c r="T74" s="24" t="s">
        <v>1219</v>
      </c>
      <c r="U74" s="25" t="s">
        <v>500</v>
      </c>
      <c r="V74" s="26" t="s">
        <v>1190</v>
      </c>
      <c r="W74" s="27">
        <v>3</v>
      </c>
      <c r="X74" s="27">
        <v>8117</v>
      </c>
      <c r="Y74" s="27">
        <v>297</v>
      </c>
      <c r="Z74" s="27">
        <v>721322</v>
      </c>
      <c r="AA74" s="28">
        <f t="shared" si="0"/>
        <v>2.4286936026936026</v>
      </c>
      <c r="AB74" s="25" t="s">
        <v>1239</v>
      </c>
      <c r="AC74" s="29">
        <v>6002</v>
      </c>
      <c r="AD74" s="29">
        <v>73.9</v>
      </c>
      <c r="AE74" s="29">
        <v>747527</v>
      </c>
      <c r="AF74" s="29">
        <v>96.5</v>
      </c>
      <c r="AG74" s="29">
        <v>101012</v>
      </c>
      <c r="AH74" s="29">
        <f t="shared" si="1"/>
        <v>140.04</v>
      </c>
      <c r="AI74" s="29">
        <v>223623</v>
      </c>
      <c r="AJ74" s="29">
        <v>99947</v>
      </c>
      <c r="AK74" s="29">
        <v>123676</v>
      </c>
      <c r="AL74" s="29">
        <f t="shared" si="2"/>
        <v>310.02</v>
      </c>
      <c r="AM74" s="29">
        <f t="shared" si="3"/>
        <v>138.56</v>
      </c>
      <c r="AN74" s="29">
        <f t="shared" si="4"/>
        <v>171.46</v>
      </c>
      <c r="AO74" s="29">
        <v>45.2</v>
      </c>
      <c r="AP74" s="29">
        <v>101.1</v>
      </c>
      <c r="AQ74" s="32">
        <v>12313</v>
      </c>
      <c r="AR74" s="32">
        <v>15237</v>
      </c>
      <c r="AS74" s="32">
        <v>27550</v>
      </c>
      <c r="AT74" s="29">
        <v>2520</v>
      </c>
      <c r="AU74" s="29">
        <f t="shared" si="5"/>
        <v>2801</v>
      </c>
      <c r="AV74" s="29">
        <v>120523</v>
      </c>
      <c r="AW74" s="29">
        <v>14848</v>
      </c>
      <c r="AX74" s="29">
        <v>167760</v>
      </c>
      <c r="AY74" s="29">
        <v>20668</v>
      </c>
      <c r="AZ74" s="29">
        <v>288283</v>
      </c>
      <c r="BA74" s="29">
        <v>35516</v>
      </c>
      <c r="BB74" s="2"/>
      <c r="BC74" s="2"/>
      <c r="BD74" s="2"/>
    </row>
    <row r="75" spans="16:56" ht="13.5">
      <c r="P75" s="22">
        <v>113247</v>
      </c>
      <c r="Q75" s="23" t="s">
        <v>1240</v>
      </c>
      <c r="R75" s="23" t="s">
        <v>1241</v>
      </c>
      <c r="S75" s="62">
        <v>2174</v>
      </c>
      <c r="T75" s="24" t="s">
        <v>1219</v>
      </c>
      <c r="U75" s="25" t="s">
        <v>500</v>
      </c>
      <c r="V75" s="26" t="s">
        <v>1190</v>
      </c>
      <c r="W75" s="27">
        <v>3</v>
      </c>
      <c r="X75" s="27">
        <v>5221</v>
      </c>
      <c r="Y75" s="27">
        <v>368</v>
      </c>
      <c r="Z75" s="27">
        <v>515546</v>
      </c>
      <c r="AA75" s="28">
        <f t="shared" si="0"/>
        <v>1.4009402173913044</v>
      </c>
      <c r="AB75" s="25" t="s">
        <v>1168</v>
      </c>
      <c r="AC75" s="29">
        <v>4419</v>
      </c>
      <c r="AD75" s="29">
        <v>84.6</v>
      </c>
      <c r="AE75" s="29">
        <v>546892</v>
      </c>
      <c r="AF75" s="29">
        <v>94.3</v>
      </c>
      <c r="AG75" s="29">
        <v>49916</v>
      </c>
      <c r="AH75" s="29">
        <f t="shared" si="1"/>
        <v>96.82</v>
      </c>
      <c r="AI75" s="29">
        <v>179049</v>
      </c>
      <c r="AJ75" s="29">
        <v>32240</v>
      </c>
      <c r="AK75" s="29">
        <v>146809</v>
      </c>
      <c r="AL75" s="29">
        <f t="shared" si="2"/>
        <v>347.3</v>
      </c>
      <c r="AM75" s="29">
        <f t="shared" si="3"/>
        <v>62.54</v>
      </c>
      <c r="AN75" s="29">
        <f t="shared" si="4"/>
        <v>284.76</v>
      </c>
      <c r="AO75" s="29">
        <v>27.9</v>
      </c>
      <c r="AP75" s="29">
        <v>154.8</v>
      </c>
      <c r="AQ75" s="32">
        <v>6175</v>
      </c>
      <c r="AR75" s="32">
        <v>28119</v>
      </c>
      <c r="AS75" s="32">
        <v>34294</v>
      </c>
      <c r="AT75" s="29">
        <v>1365</v>
      </c>
      <c r="AU75" s="29">
        <f t="shared" si="5"/>
        <v>1936</v>
      </c>
      <c r="AV75" s="29">
        <v>36435</v>
      </c>
      <c r="AW75" s="29">
        <v>6979</v>
      </c>
      <c r="AX75" s="29">
        <v>184241</v>
      </c>
      <c r="AY75" s="29">
        <v>35288</v>
      </c>
      <c r="AZ75" s="29">
        <v>220676</v>
      </c>
      <c r="BA75" s="29">
        <v>42267</v>
      </c>
      <c r="BB75" s="2"/>
      <c r="BC75" s="2"/>
      <c r="BD75" s="2"/>
    </row>
    <row r="76" spans="16:56" ht="13.5">
      <c r="P76" s="22">
        <v>118133</v>
      </c>
      <c r="Q76" s="23" t="s">
        <v>1240</v>
      </c>
      <c r="R76" s="23" t="s">
        <v>1242</v>
      </c>
      <c r="S76" s="62">
        <v>2174</v>
      </c>
      <c r="T76" s="24" t="s">
        <v>1219</v>
      </c>
      <c r="U76" s="25" t="s">
        <v>500</v>
      </c>
      <c r="V76" s="26" t="s">
        <v>1190</v>
      </c>
      <c r="W76" s="27">
        <v>3</v>
      </c>
      <c r="X76" s="27">
        <v>10067</v>
      </c>
      <c r="Y76" s="27">
        <v>327</v>
      </c>
      <c r="Z76" s="27">
        <v>510234</v>
      </c>
      <c r="AA76" s="28">
        <f t="shared" si="0"/>
        <v>1.560348623853211</v>
      </c>
      <c r="AB76" s="25" t="s">
        <v>1243</v>
      </c>
      <c r="AC76" s="29">
        <v>5562</v>
      </c>
      <c r="AD76" s="29">
        <v>55.2</v>
      </c>
      <c r="AE76" s="29">
        <v>550381</v>
      </c>
      <c r="AF76" s="29">
        <v>92.7</v>
      </c>
      <c r="AG76" s="29">
        <v>66931</v>
      </c>
      <c r="AH76" s="29">
        <f t="shared" si="1"/>
        <v>131.18</v>
      </c>
      <c r="AI76" s="29">
        <v>536798</v>
      </c>
      <c r="AJ76" s="29">
        <v>78663</v>
      </c>
      <c r="AK76" s="29">
        <v>458135</v>
      </c>
      <c r="AL76" s="29">
        <f t="shared" si="2"/>
        <v>1052.06</v>
      </c>
      <c r="AM76" s="29">
        <f t="shared" si="3"/>
        <v>154.17</v>
      </c>
      <c r="AN76" s="29">
        <f t="shared" si="4"/>
        <v>897.89</v>
      </c>
      <c r="AO76" s="29">
        <v>12.5</v>
      </c>
      <c r="AP76" s="29">
        <v>85.1</v>
      </c>
      <c r="AQ76" s="32">
        <v>7814</v>
      </c>
      <c r="AR76" s="32">
        <v>45509</v>
      </c>
      <c r="AS76" s="32">
        <v>53323</v>
      </c>
      <c r="AT76" s="29">
        <v>2205</v>
      </c>
      <c r="AU76" s="29">
        <f t="shared" si="5"/>
        <v>2624</v>
      </c>
      <c r="AV76" s="29">
        <v>80663</v>
      </c>
      <c r="AW76" s="29">
        <v>8013</v>
      </c>
      <c r="AX76" s="29">
        <v>458135</v>
      </c>
      <c r="AY76" s="29">
        <v>45509</v>
      </c>
      <c r="AZ76" s="29">
        <v>538798</v>
      </c>
      <c r="BA76" s="29">
        <v>53521</v>
      </c>
      <c r="BB76" s="2"/>
      <c r="BC76" s="2"/>
      <c r="BD76" s="2"/>
    </row>
    <row r="77" spans="16:56" ht="13.5">
      <c r="P77" s="22">
        <v>121002</v>
      </c>
      <c r="Q77" s="23" t="s">
        <v>1244</v>
      </c>
      <c r="R77" s="23" t="s">
        <v>1245</v>
      </c>
      <c r="S77" s="62">
        <v>1174</v>
      </c>
      <c r="T77" s="24" t="s">
        <v>1219</v>
      </c>
      <c r="U77" s="25" t="s">
        <v>500</v>
      </c>
      <c r="V77" s="26" t="s">
        <v>1190</v>
      </c>
      <c r="W77" s="27">
        <v>3</v>
      </c>
      <c r="X77" s="27">
        <v>18461</v>
      </c>
      <c r="Y77" s="27">
        <v>527</v>
      </c>
      <c r="Z77" s="27">
        <v>642500</v>
      </c>
      <c r="AA77" s="28">
        <f t="shared" si="0"/>
        <v>1.2191650853889944</v>
      </c>
      <c r="AB77" s="25" t="s">
        <v>1246</v>
      </c>
      <c r="AC77" s="29">
        <v>10472</v>
      </c>
      <c r="AD77" s="29">
        <v>56.7</v>
      </c>
      <c r="AE77" s="29">
        <v>642500</v>
      </c>
      <c r="AF77" s="29">
        <v>100</v>
      </c>
      <c r="AG77" s="29">
        <v>53326</v>
      </c>
      <c r="AH77" s="29">
        <f t="shared" si="1"/>
        <v>83</v>
      </c>
      <c r="AI77" s="29">
        <v>401376</v>
      </c>
      <c r="AJ77" s="29">
        <v>24055</v>
      </c>
      <c r="AK77" s="29">
        <v>377321</v>
      </c>
      <c r="AL77" s="29">
        <f t="shared" si="2"/>
        <v>624.71</v>
      </c>
      <c r="AM77" s="29">
        <f t="shared" si="3"/>
        <v>37.44</v>
      </c>
      <c r="AN77" s="29">
        <f t="shared" si="4"/>
        <v>587.27</v>
      </c>
      <c r="AO77" s="29">
        <v>13.3</v>
      </c>
      <c r="AP77" s="29">
        <v>221.7</v>
      </c>
      <c r="AQ77" s="32">
        <v>1303</v>
      </c>
      <c r="AR77" s="32">
        <v>20439</v>
      </c>
      <c r="AS77" s="32">
        <v>21742</v>
      </c>
      <c r="AT77" s="29">
        <v>1740</v>
      </c>
      <c r="AU77" s="29">
        <f t="shared" si="5"/>
        <v>1660</v>
      </c>
      <c r="AV77" s="29">
        <v>37473</v>
      </c>
      <c r="AW77" s="29">
        <v>2030</v>
      </c>
      <c r="AX77" s="29">
        <v>377946</v>
      </c>
      <c r="AY77" s="29">
        <v>20473</v>
      </c>
      <c r="AZ77" s="29">
        <v>415419</v>
      </c>
      <c r="BA77" s="29">
        <v>22503</v>
      </c>
      <c r="BB77" s="2"/>
      <c r="BC77" s="2"/>
      <c r="BD77" s="2"/>
    </row>
    <row r="78" spans="16:56" ht="13.5">
      <c r="P78" s="22">
        <v>152102</v>
      </c>
      <c r="Q78" s="23" t="s">
        <v>540</v>
      </c>
      <c r="R78" s="23" t="s">
        <v>1247</v>
      </c>
      <c r="S78" s="62">
        <v>2174</v>
      </c>
      <c r="T78" s="24" t="s">
        <v>1219</v>
      </c>
      <c r="U78" s="25" t="s">
        <v>500</v>
      </c>
      <c r="V78" s="26" t="s">
        <v>1190</v>
      </c>
      <c r="W78" s="27">
        <v>3</v>
      </c>
      <c r="X78" s="27">
        <v>5648</v>
      </c>
      <c r="Y78" s="27">
        <v>190</v>
      </c>
      <c r="Z78" s="27">
        <v>422342</v>
      </c>
      <c r="AA78" s="28">
        <f t="shared" si="0"/>
        <v>2.2228526315789474</v>
      </c>
      <c r="AB78" s="25" t="s">
        <v>1248</v>
      </c>
      <c r="AC78" s="29">
        <v>2836</v>
      </c>
      <c r="AD78" s="29">
        <v>50.2</v>
      </c>
      <c r="AE78" s="29">
        <v>469488</v>
      </c>
      <c r="AF78" s="29">
        <v>90</v>
      </c>
      <c r="AG78" s="29">
        <v>78086</v>
      </c>
      <c r="AH78" s="29">
        <f t="shared" si="1"/>
        <v>184.89</v>
      </c>
      <c r="AI78" s="29">
        <v>158120</v>
      </c>
      <c r="AJ78" s="29">
        <v>59284</v>
      </c>
      <c r="AK78" s="29">
        <v>98836</v>
      </c>
      <c r="AL78" s="29">
        <f t="shared" si="2"/>
        <v>374.39</v>
      </c>
      <c r="AM78" s="29">
        <f t="shared" si="3"/>
        <v>140.37</v>
      </c>
      <c r="AN78" s="29">
        <f t="shared" si="4"/>
        <v>234.02</v>
      </c>
      <c r="AO78" s="29">
        <v>49.4</v>
      </c>
      <c r="AP78" s="29">
        <v>131.7</v>
      </c>
      <c r="AQ78" s="32">
        <v>10496</v>
      </c>
      <c r="AR78" s="32">
        <v>17499</v>
      </c>
      <c r="AS78" s="32">
        <v>27996</v>
      </c>
      <c r="AT78" s="29">
        <v>3202</v>
      </c>
      <c r="AU78" s="29">
        <f t="shared" si="5"/>
        <v>3698</v>
      </c>
      <c r="AV78" s="29">
        <v>63154</v>
      </c>
      <c r="AW78" s="29">
        <v>11182</v>
      </c>
      <c r="AX78" s="29">
        <v>148695</v>
      </c>
      <c r="AY78" s="29">
        <v>26327</v>
      </c>
      <c r="AZ78" s="29">
        <v>211849</v>
      </c>
      <c r="BA78" s="29">
        <v>37509</v>
      </c>
      <c r="BB78" s="2"/>
      <c r="BC78" s="2"/>
      <c r="BD78" s="2"/>
    </row>
    <row r="79" spans="16:56" ht="13.5">
      <c r="P79" s="22">
        <v>152242</v>
      </c>
      <c r="Q79" s="23" t="s">
        <v>540</v>
      </c>
      <c r="R79" s="23" t="s">
        <v>1249</v>
      </c>
      <c r="S79" s="62">
        <v>2174</v>
      </c>
      <c r="T79" s="24" t="s">
        <v>1219</v>
      </c>
      <c r="U79" s="25" t="s">
        <v>500</v>
      </c>
      <c r="V79" s="26" t="s">
        <v>1190</v>
      </c>
      <c r="W79" s="27">
        <v>3</v>
      </c>
      <c r="X79" s="27">
        <v>14782</v>
      </c>
      <c r="Y79" s="27">
        <v>621</v>
      </c>
      <c r="Z79" s="27">
        <v>805061</v>
      </c>
      <c r="AA79" s="28">
        <f t="shared" si="0"/>
        <v>1.2963945249597424</v>
      </c>
      <c r="AB79" s="25" t="s">
        <v>1250</v>
      </c>
      <c r="AC79" s="29">
        <v>6870</v>
      </c>
      <c r="AD79" s="29">
        <v>46.5</v>
      </c>
      <c r="AE79" s="29">
        <v>852719</v>
      </c>
      <c r="AF79" s="29">
        <v>94.4</v>
      </c>
      <c r="AG79" s="29">
        <v>213806</v>
      </c>
      <c r="AH79" s="29">
        <f t="shared" si="1"/>
        <v>265.58</v>
      </c>
      <c r="AI79" s="29">
        <v>629060</v>
      </c>
      <c r="AJ79" s="29">
        <v>246860</v>
      </c>
      <c r="AK79" s="29">
        <v>382200</v>
      </c>
      <c r="AL79" s="29">
        <f t="shared" si="2"/>
        <v>781.38</v>
      </c>
      <c r="AM79" s="29">
        <f t="shared" si="3"/>
        <v>306.64</v>
      </c>
      <c r="AN79" s="29">
        <f t="shared" si="4"/>
        <v>474.75</v>
      </c>
      <c r="AO79" s="29">
        <v>34</v>
      </c>
      <c r="AP79" s="29">
        <v>86.6</v>
      </c>
      <c r="AQ79" s="32">
        <v>16700</v>
      </c>
      <c r="AR79" s="32">
        <v>25856</v>
      </c>
      <c r="AS79" s="32">
        <v>42556</v>
      </c>
      <c r="AT79" s="29">
        <v>4830</v>
      </c>
      <c r="AU79" s="29">
        <f t="shared" si="5"/>
        <v>5312</v>
      </c>
      <c r="AV79" s="29">
        <v>252204</v>
      </c>
      <c r="AW79" s="29">
        <v>17062</v>
      </c>
      <c r="AX79" s="29">
        <v>595837</v>
      </c>
      <c r="AY79" s="29">
        <v>40308</v>
      </c>
      <c r="AZ79" s="29">
        <v>848041</v>
      </c>
      <c r="BA79" s="29">
        <v>57370</v>
      </c>
      <c r="BB79" s="2"/>
      <c r="BC79" s="2"/>
      <c r="BD79" s="2"/>
    </row>
    <row r="80" spans="16:56" ht="13.5">
      <c r="P80" s="22">
        <v>154644</v>
      </c>
      <c r="Q80" s="23" t="s">
        <v>540</v>
      </c>
      <c r="R80" s="23" t="s">
        <v>1251</v>
      </c>
      <c r="S80" s="62">
        <v>2174</v>
      </c>
      <c r="T80" s="24" t="s">
        <v>1219</v>
      </c>
      <c r="U80" s="25" t="s">
        <v>500</v>
      </c>
      <c r="V80" s="26" t="s">
        <v>1190</v>
      </c>
      <c r="W80" s="27">
        <v>3</v>
      </c>
      <c r="X80" s="27">
        <v>6156</v>
      </c>
      <c r="Y80" s="27">
        <v>184</v>
      </c>
      <c r="Z80" s="27">
        <v>358264</v>
      </c>
      <c r="AA80" s="28">
        <f aca="true" t="shared" si="6" ref="AA80:AA143">Z80/Y80/1000</f>
        <v>1.9470869565217392</v>
      </c>
      <c r="AB80" s="25" t="s">
        <v>1252</v>
      </c>
      <c r="AC80" s="29">
        <v>3824</v>
      </c>
      <c r="AD80" s="29">
        <v>62.1</v>
      </c>
      <c r="AE80" s="29">
        <v>369128</v>
      </c>
      <c r="AF80" s="29">
        <v>97.1</v>
      </c>
      <c r="AG80" s="29">
        <v>70120</v>
      </c>
      <c r="AH80" s="29">
        <f aca="true" t="shared" si="7" ref="AH80:AH143">ROUND(AG80*1000/Z80,2)</f>
        <v>195.72</v>
      </c>
      <c r="AI80" s="29">
        <v>157655</v>
      </c>
      <c r="AJ80" s="29">
        <v>74597</v>
      </c>
      <c r="AK80" s="29">
        <v>83058</v>
      </c>
      <c r="AL80" s="29">
        <f aca="true" t="shared" si="8" ref="AL80:AL143">ROUND(AI80*1000/$Z80,2)</f>
        <v>440.05</v>
      </c>
      <c r="AM80" s="29">
        <f aca="true" t="shared" si="9" ref="AM80:AM143">ROUND(AJ80*1000/$Z80,2)</f>
        <v>208.22</v>
      </c>
      <c r="AN80" s="29">
        <f aca="true" t="shared" si="10" ref="AN80:AN143">ROUND(AK80*1000/$Z80,2)</f>
        <v>231.83</v>
      </c>
      <c r="AO80" s="29">
        <v>44.5</v>
      </c>
      <c r="AP80" s="29">
        <v>94</v>
      </c>
      <c r="AQ80" s="32">
        <v>12118</v>
      </c>
      <c r="AR80" s="32">
        <v>13492</v>
      </c>
      <c r="AS80" s="32">
        <v>25610</v>
      </c>
      <c r="AT80" s="29">
        <v>3780</v>
      </c>
      <c r="AU80" s="29">
        <f aca="true" t="shared" si="11" ref="AU80:AU143">ROUND(AG80*1000/Z80*20,0)</f>
        <v>3914</v>
      </c>
      <c r="AV80" s="29">
        <v>79124</v>
      </c>
      <c r="AW80" s="29">
        <v>12853</v>
      </c>
      <c r="AX80" s="29">
        <v>155072</v>
      </c>
      <c r="AY80" s="29">
        <v>25190</v>
      </c>
      <c r="AZ80" s="29">
        <v>234196</v>
      </c>
      <c r="BA80" s="29">
        <v>38044</v>
      </c>
      <c r="BB80" s="2"/>
      <c r="BC80" s="2"/>
      <c r="BD80" s="2"/>
    </row>
    <row r="81" spans="16:56" ht="13.5">
      <c r="P81" s="22">
        <v>155845</v>
      </c>
      <c r="Q81" s="23" t="s">
        <v>540</v>
      </c>
      <c r="R81" s="23" t="s">
        <v>1253</v>
      </c>
      <c r="S81" s="62">
        <v>2174</v>
      </c>
      <c r="T81" s="24" t="s">
        <v>1219</v>
      </c>
      <c r="U81" s="25" t="s">
        <v>500</v>
      </c>
      <c r="V81" s="26" t="s">
        <v>1190</v>
      </c>
      <c r="W81" s="27">
        <v>3</v>
      </c>
      <c r="X81" s="27">
        <v>6956</v>
      </c>
      <c r="Y81" s="27">
        <v>259</v>
      </c>
      <c r="Z81" s="27">
        <v>384303</v>
      </c>
      <c r="AA81" s="28">
        <f t="shared" si="6"/>
        <v>1.4837953667953667</v>
      </c>
      <c r="AB81" s="25" t="s">
        <v>1254</v>
      </c>
      <c r="AC81" s="29">
        <v>3065</v>
      </c>
      <c r="AD81" s="29">
        <v>44.1</v>
      </c>
      <c r="AE81" s="29">
        <v>412017</v>
      </c>
      <c r="AF81" s="29">
        <v>93.3</v>
      </c>
      <c r="AG81" s="29">
        <v>48061</v>
      </c>
      <c r="AH81" s="29">
        <f t="shared" si="7"/>
        <v>125.06</v>
      </c>
      <c r="AI81" s="29">
        <v>64734</v>
      </c>
      <c r="AJ81" s="29">
        <v>64734</v>
      </c>
      <c r="AK81" s="29">
        <v>0</v>
      </c>
      <c r="AL81" s="29">
        <f t="shared" si="8"/>
        <v>168.45</v>
      </c>
      <c r="AM81" s="29">
        <f t="shared" si="9"/>
        <v>168.45</v>
      </c>
      <c r="AN81" s="29">
        <f t="shared" si="10"/>
        <v>0</v>
      </c>
      <c r="AO81" s="29">
        <v>74.2</v>
      </c>
      <c r="AP81" s="29">
        <v>74.2</v>
      </c>
      <c r="AQ81" s="32">
        <v>9306</v>
      </c>
      <c r="AR81" s="32">
        <v>0</v>
      </c>
      <c r="AS81" s="32">
        <v>9306</v>
      </c>
      <c r="AT81" s="29">
        <v>3202</v>
      </c>
      <c r="AU81" s="29">
        <f t="shared" si="11"/>
        <v>2501</v>
      </c>
      <c r="AV81" s="29">
        <v>72325</v>
      </c>
      <c r="AW81" s="29">
        <v>10397</v>
      </c>
      <c r="AX81" s="29">
        <v>124033</v>
      </c>
      <c r="AY81" s="29">
        <v>17831</v>
      </c>
      <c r="AZ81" s="29">
        <v>196358</v>
      </c>
      <c r="BA81" s="29">
        <v>28229</v>
      </c>
      <c r="BB81" s="2"/>
      <c r="BC81" s="2"/>
      <c r="BD81" s="2"/>
    </row>
    <row r="82" spans="16:56" ht="13.5">
      <c r="P82" s="22">
        <v>162027</v>
      </c>
      <c r="Q82" s="23" t="s">
        <v>521</v>
      </c>
      <c r="R82" s="23" t="s">
        <v>1255</v>
      </c>
      <c r="S82" s="62">
        <v>2174</v>
      </c>
      <c r="T82" s="24" t="s">
        <v>1219</v>
      </c>
      <c r="U82" s="25" t="s">
        <v>500</v>
      </c>
      <c r="V82" s="26" t="s">
        <v>1190</v>
      </c>
      <c r="W82" s="27">
        <v>3</v>
      </c>
      <c r="X82" s="27">
        <v>12584</v>
      </c>
      <c r="Y82" s="27">
        <v>364</v>
      </c>
      <c r="Z82" s="27">
        <v>754785</v>
      </c>
      <c r="AA82" s="28">
        <f t="shared" si="6"/>
        <v>2.073585164835165</v>
      </c>
      <c r="AB82" s="25" t="s">
        <v>1236</v>
      </c>
      <c r="AC82" s="29">
        <v>8771</v>
      </c>
      <c r="AD82" s="29">
        <v>69.7</v>
      </c>
      <c r="AE82" s="29">
        <v>1019376</v>
      </c>
      <c r="AF82" s="29">
        <v>74</v>
      </c>
      <c r="AG82" s="29">
        <v>137185</v>
      </c>
      <c r="AH82" s="29">
        <f t="shared" si="7"/>
        <v>181.75</v>
      </c>
      <c r="AI82" s="29">
        <v>324029</v>
      </c>
      <c r="AJ82" s="29">
        <v>29451</v>
      </c>
      <c r="AK82" s="29">
        <v>294578</v>
      </c>
      <c r="AL82" s="29">
        <f t="shared" si="8"/>
        <v>429.3</v>
      </c>
      <c r="AM82" s="29">
        <f t="shared" si="9"/>
        <v>39.02</v>
      </c>
      <c r="AN82" s="29">
        <f t="shared" si="10"/>
        <v>390.28</v>
      </c>
      <c r="AO82" s="29">
        <v>42.3</v>
      </c>
      <c r="AP82" s="29">
        <v>465.8</v>
      </c>
      <c r="AQ82" s="32">
        <v>2340</v>
      </c>
      <c r="AR82" s="32">
        <v>23409</v>
      </c>
      <c r="AS82" s="32">
        <v>25749</v>
      </c>
      <c r="AT82" s="29">
        <v>3020</v>
      </c>
      <c r="AU82" s="29">
        <f t="shared" si="11"/>
        <v>3635</v>
      </c>
      <c r="AV82" s="29">
        <v>29451</v>
      </c>
      <c r="AW82" s="29">
        <v>2340</v>
      </c>
      <c r="AX82" s="29">
        <v>444578</v>
      </c>
      <c r="AY82" s="29">
        <v>35329</v>
      </c>
      <c r="AZ82" s="29">
        <v>474029</v>
      </c>
      <c r="BA82" s="29">
        <v>37669</v>
      </c>
      <c r="BB82" s="2"/>
      <c r="BC82" s="2"/>
      <c r="BD82" s="2"/>
    </row>
    <row r="83" spans="16:56" ht="13.5">
      <c r="P83" s="22">
        <v>162086</v>
      </c>
      <c r="Q83" s="23" t="s">
        <v>521</v>
      </c>
      <c r="R83" s="23" t="s">
        <v>1256</v>
      </c>
      <c r="S83" s="62">
        <v>2174</v>
      </c>
      <c r="T83" s="24" t="s">
        <v>1219</v>
      </c>
      <c r="U83" s="25" t="s">
        <v>500</v>
      </c>
      <c r="V83" s="26" t="s">
        <v>1190</v>
      </c>
      <c r="W83" s="27">
        <v>3</v>
      </c>
      <c r="X83" s="27">
        <v>7025</v>
      </c>
      <c r="Y83" s="27">
        <v>249</v>
      </c>
      <c r="Z83" s="27">
        <v>308947</v>
      </c>
      <c r="AA83" s="28">
        <f t="shared" si="6"/>
        <v>1.240751004016064</v>
      </c>
      <c r="AB83" s="25" t="s">
        <v>1257</v>
      </c>
      <c r="AC83" s="29">
        <v>3938</v>
      </c>
      <c r="AD83" s="29">
        <v>56.1</v>
      </c>
      <c r="AE83" s="29">
        <v>308947</v>
      </c>
      <c r="AF83" s="29">
        <v>100</v>
      </c>
      <c r="AG83" s="29">
        <v>51246</v>
      </c>
      <c r="AH83" s="29">
        <f t="shared" si="7"/>
        <v>165.87</v>
      </c>
      <c r="AI83" s="29">
        <v>111584</v>
      </c>
      <c r="AJ83" s="29">
        <v>43311</v>
      </c>
      <c r="AK83" s="29">
        <v>68273</v>
      </c>
      <c r="AL83" s="29">
        <f t="shared" si="8"/>
        <v>361.18</v>
      </c>
      <c r="AM83" s="29">
        <f t="shared" si="9"/>
        <v>140.19</v>
      </c>
      <c r="AN83" s="29">
        <f t="shared" si="10"/>
        <v>220.99</v>
      </c>
      <c r="AO83" s="29">
        <v>45.9</v>
      </c>
      <c r="AP83" s="29">
        <v>118.3</v>
      </c>
      <c r="AQ83" s="32">
        <v>6165</v>
      </c>
      <c r="AR83" s="32">
        <v>9719</v>
      </c>
      <c r="AS83" s="32">
        <v>15884</v>
      </c>
      <c r="AT83" s="29">
        <v>3150</v>
      </c>
      <c r="AU83" s="29">
        <f t="shared" si="11"/>
        <v>3317</v>
      </c>
      <c r="AV83" s="29">
        <v>43311</v>
      </c>
      <c r="AW83" s="29">
        <v>6165</v>
      </c>
      <c r="AX83" s="29">
        <v>100778</v>
      </c>
      <c r="AY83" s="29">
        <v>14346</v>
      </c>
      <c r="AZ83" s="29">
        <v>144089</v>
      </c>
      <c r="BA83" s="29">
        <v>20511</v>
      </c>
      <c r="BB83" s="2"/>
      <c r="BC83" s="2"/>
      <c r="BD83" s="2"/>
    </row>
    <row r="84" spans="16:56" ht="13.5">
      <c r="P84" s="22">
        <v>173851</v>
      </c>
      <c r="Q84" s="23" t="s">
        <v>1258</v>
      </c>
      <c r="R84" s="23" t="s">
        <v>1259</v>
      </c>
      <c r="S84" s="62">
        <v>1174</v>
      </c>
      <c r="T84" s="24" t="s">
        <v>1219</v>
      </c>
      <c r="U84" s="25" t="s">
        <v>500</v>
      </c>
      <c r="V84" s="26" t="s">
        <v>1190</v>
      </c>
      <c r="W84" s="27">
        <v>3</v>
      </c>
      <c r="X84" s="27">
        <v>6702</v>
      </c>
      <c r="Y84" s="27">
        <v>251</v>
      </c>
      <c r="Z84" s="27">
        <v>511652</v>
      </c>
      <c r="AA84" s="28">
        <f t="shared" si="6"/>
        <v>2.038454183266932</v>
      </c>
      <c r="AB84" s="25" t="s">
        <v>1257</v>
      </c>
      <c r="AC84" s="29">
        <v>5290</v>
      </c>
      <c r="AD84" s="29">
        <v>78.9</v>
      </c>
      <c r="AE84" s="29">
        <v>552142</v>
      </c>
      <c r="AF84" s="29">
        <v>92.7</v>
      </c>
      <c r="AG84" s="29">
        <v>78635</v>
      </c>
      <c r="AH84" s="29">
        <f t="shared" si="7"/>
        <v>153.69</v>
      </c>
      <c r="AI84" s="29">
        <v>339667</v>
      </c>
      <c r="AJ84" s="29">
        <v>73498</v>
      </c>
      <c r="AK84" s="29">
        <v>266169</v>
      </c>
      <c r="AL84" s="29">
        <f t="shared" si="8"/>
        <v>663.86</v>
      </c>
      <c r="AM84" s="29">
        <f t="shared" si="9"/>
        <v>143.65</v>
      </c>
      <c r="AN84" s="29">
        <f t="shared" si="10"/>
        <v>520.21</v>
      </c>
      <c r="AO84" s="29">
        <v>23.2</v>
      </c>
      <c r="AP84" s="29">
        <v>107</v>
      </c>
      <c r="AQ84" s="32">
        <v>10967</v>
      </c>
      <c r="AR84" s="32">
        <v>39715</v>
      </c>
      <c r="AS84" s="32">
        <v>50681</v>
      </c>
      <c r="AT84" s="29">
        <v>3150</v>
      </c>
      <c r="AU84" s="29">
        <f t="shared" si="11"/>
        <v>3074</v>
      </c>
      <c r="AV84" s="29">
        <v>73498</v>
      </c>
      <c r="AW84" s="29">
        <v>10967</v>
      </c>
      <c r="AX84" s="29">
        <v>266169</v>
      </c>
      <c r="AY84" s="29">
        <v>39715</v>
      </c>
      <c r="AZ84" s="29">
        <v>339667</v>
      </c>
      <c r="BA84" s="29">
        <v>50681</v>
      </c>
      <c r="BB84" s="2"/>
      <c r="BC84" s="2"/>
      <c r="BD84" s="2"/>
    </row>
    <row r="85" spans="16:56" ht="13.5">
      <c r="P85" s="22">
        <v>174025</v>
      </c>
      <c r="Q85" s="23" t="s">
        <v>1258</v>
      </c>
      <c r="R85" s="23" t="s">
        <v>1260</v>
      </c>
      <c r="S85" s="62">
        <v>2174</v>
      </c>
      <c r="T85" s="24" t="s">
        <v>1219</v>
      </c>
      <c r="U85" s="25" t="s">
        <v>500</v>
      </c>
      <c r="V85" s="26" t="s">
        <v>1190</v>
      </c>
      <c r="W85" s="27">
        <v>3</v>
      </c>
      <c r="X85" s="27">
        <v>5446</v>
      </c>
      <c r="Y85" s="27">
        <v>184</v>
      </c>
      <c r="Z85" s="27">
        <v>278524</v>
      </c>
      <c r="AA85" s="28">
        <f t="shared" si="6"/>
        <v>1.5137173913043478</v>
      </c>
      <c r="AB85" s="25" t="s">
        <v>1261</v>
      </c>
      <c r="AC85" s="29">
        <v>3360</v>
      </c>
      <c r="AD85" s="29">
        <v>61.7</v>
      </c>
      <c r="AE85" s="29">
        <v>280524</v>
      </c>
      <c r="AF85" s="29">
        <v>99.3</v>
      </c>
      <c r="AG85" s="29">
        <v>39543</v>
      </c>
      <c r="AH85" s="29">
        <f t="shared" si="7"/>
        <v>141.97</v>
      </c>
      <c r="AI85" s="29">
        <v>173935</v>
      </c>
      <c r="AJ85" s="29">
        <v>39543</v>
      </c>
      <c r="AK85" s="29">
        <v>134392</v>
      </c>
      <c r="AL85" s="29">
        <f t="shared" si="8"/>
        <v>624.49</v>
      </c>
      <c r="AM85" s="29">
        <f t="shared" si="9"/>
        <v>141.97</v>
      </c>
      <c r="AN85" s="29">
        <f t="shared" si="10"/>
        <v>482.51</v>
      </c>
      <c r="AO85" s="29">
        <v>22.7</v>
      </c>
      <c r="AP85" s="29">
        <v>100</v>
      </c>
      <c r="AQ85" s="32">
        <v>7261</v>
      </c>
      <c r="AR85" s="32">
        <v>24677</v>
      </c>
      <c r="AS85" s="32">
        <v>31938</v>
      </c>
      <c r="AT85" s="29">
        <v>2625</v>
      </c>
      <c r="AU85" s="29">
        <f t="shared" si="11"/>
        <v>2839</v>
      </c>
      <c r="AV85" s="29">
        <v>43159</v>
      </c>
      <c r="AW85" s="29">
        <v>7925</v>
      </c>
      <c r="AX85" s="29">
        <v>244255</v>
      </c>
      <c r="AY85" s="29">
        <v>44850</v>
      </c>
      <c r="AZ85" s="29">
        <v>287414</v>
      </c>
      <c r="BA85" s="29">
        <v>52775</v>
      </c>
      <c r="BB85" s="2"/>
      <c r="BC85" s="2"/>
      <c r="BD85" s="2"/>
    </row>
    <row r="86" spans="16:56" ht="13.5">
      <c r="P86" s="22">
        <v>174041</v>
      </c>
      <c r="Q86" s="23" t="s">
        <v>1258</v>
      </c>
      <c r="R86" s="23" t="s">
        <v>1262</v>
      </c>
      <c r="S86" s="62">
        <v>2174</v>
      </c>
      <c r="T86" s="24" t="s">
        <v>1219</v>
      </c>
      <c r="U86" s="25" t="s">
        <v>500</v>
      </c>
      <c r="V86" s="26" t="s">
        <v>1190</v>
      </c>
      <c r="W86" s="27">
        <v>3</v>
      </c>
      <c r="X86" s="27">
        <v>6981</v>
      </c>
      <c r="Y86" s="27">
        <v>245</v>
      </c>
      <c r="Z86" s="27">
        <v>252664</v>
      </c>
      <c r="AA86" s="28">
        <f t="shared" si="6"/>
        <v>1.0312816326530612</v>
      </c>
      <c r="AB86" s="25" t="s">
        <v>1263</v>
      </c>
      <c r="AC86" s="29">
        <v>3063</v>
      </c>
      <c r="AD86" s="29">
        <v>43.9</v>
      </c>
      <c r="AE86" s="29">
        <v>358073</v>
      </c>
      <c r="AF86" s="29">
        <v>70.6</v>
      </c>
      <c r="AG86" s="29">
        <v>33622</v>
      </c>
      <c r="AH86" s="29">
        <f t="shared" si="7"/>
        <v>133.07</v>
      </c>
      <c r="AI86" s="29">
        <v>206087</v>
      </c>
      <c r="AJ86" s="29">
        <v>57336</v>
      </c>
      <c r="AK86" s="29">
        <v>148751</v>
      </c>
      <c r="AL86" s="29">
        <f t="shared" si="8"/>
        <v>815.66</v>
      </c>
      <c r="AM86" s="29">
        <f t="shared" si="9"/>
        <v>226.93</v>
      </c>
      <c r="AN86" s="29">
        <f t="shared" si="10"/>
        <v>588.73</v>
      </c>
      <c r="AO86" s="29">
        <v>16.3</v>
      </c>
      <c r="AP86" s="29">
        <v>58.6</v>
      </c>
      <c r="AQ86" s="32">
        <v>8213</v>
      </c>
      <c r="AR86" s="32">
        <v>21308</v>
      </c>
      <c r="AS86" s="32">
        <v>29521</v>
      </c>
      <c r="AT86" s="29">
        <v>2625</v>
      </c>
      <c r="AU86" s="29">
        <f t="shared" si="11"/>
        <v>2661</v>
      </c>
      <c r="AV86" s="29">
        <v>57336</v>
      </c>
      <c r="AW86" s="29">
        <v>8213</v>
      </c>
      <c r="AX86" s="29">
        <v>306633</v>
      </c>
      <c r="AY86" s="29">
        <v>43924</v>
      </c>
      <c r="AZ86" s="29">
        <v>363969</v>
      </c>
      <c r="BA86" s="29">
        <v>52137</v>
      </c>
      <c r="BB86" s="2"/>
      <c r="BC86" s="2"/>
      <c r="BD86" s="2"/>
    </row>
    <row r="87" spans="16:56" ht="13.5">
      <c r="P87" s="22">
        <v>194051</v>
      </c>
      <c r="Q87" s="23" t="s">
        <v>1205</v>
      </c>
      <c r="R87" s="23" t="s">
        <v>1264</v>
      </c>
      <c r="S87" s="62">
        <v>2174</v>
      </c>
      <c r="T87" s="24" t="s">
        <v>1219</v>
      </c>
      <c r="U87" s="25" t="s">
        <v>500</v>
      </c>
      <c r="V87" s="26" t="s">
        <v>1190</v>
      </c>
      <c r="W87" s="27">
        <v>3</v>
      </c>
      <c r="X87" s="27">
        <v>7253</v>
      </c>
      <c r="Y87" s="27">
        <v>402</v>
      </c>
      <c r="Z87" s="27">
        <v>632546</v>
      </c>
      <c r="AA87" s="28">
        <f t="shared" si="6"/>
        <v>1.5734975124378108</v>
      </c>
      <c r="AB87" s="25" t="s">
        <v>1229</v>
      </c>
      <c r="AC87" s="29">
        <v>5917</v>
      </c>
      <c r="AD87" s="29">
        <v>81.6</v>
      </c>
      <c r="AE87" s="29">
        <v>890046</v>
      </c>
      <c r="AF87" s="29">
        <v>71.1</v>
      </c>
      <c r="AG87" s="29">
        <v>107270</v>
      </c>
      <c r="AH87" s="29">
        <f t="shared" si="7"/>
        <v>169.58</v>
      </c>
      <c r="AI87" s="29">
        <v>284081</v>
      </c>
      <c r="AJ87" s="29">
        <v>95195</v>
      </c>
      <c r="AK87" s="29">
        <v>188886</v>
      </c>
      <c r="AL87" s="29">
        <f t="shared" si="8"/>
        <v>449.11</v>
      </c>
      <c r="AM87" s="29">
        <f t="shared" si="9"/>
        <v>150.49</v>
      </c>
      <c r="AN87" s="29">
        <f t="shared" si="10"/>
        <v>298.61</v>
      </c>
      <c r="AO87" s="29">
        <v>37.8</v>
      </c>
      <c r="AP87" s="29">
        <v>112.7</v>
      </c>
      <c r="AQ87" s="32">
        <v>13125</v>
      </c>
      <c r="AR87" s="32">
        <v>26042</v>
      </c>
      <c r="AS87" s="32">
        <v>39167</v>
      </c>
      <c r="AT87" s="29">
        <v>2780</v>
      </c>
      <c r="AU87" s="29">
        <f t="shared" si="11"/>
        <v>3392</v>
      </c>
      <c r="AV87" s="29">
        <v>95195</v>
      </c>
      <c r="AW87" s="29">
        <v>13125</v>
      </c>
      <c r="AX87" s="29">
        <v>543838</v>
      </c>
      <c r="AY87" s="29">
        <v>74981</v>
      </c>
      <c r="AZ87" s="29">
        <v>639033</v>
      </c>
      <c r="BA87" s="29">
        <v>88106</v>
      </c>
      <c r="BB87" s="2"/>
      <c r="BC87" s="2"/>
      <c r="BD87" s="2"/>
    </row>
    <row r="88" spans="16:56" ht="13.5">
      <c r="P88" s="22">
        <v>202037</v>
      </c>
      <c r="Q88" s="23" t="s">
        <v>1144</v>
      </c>
      <c r="R88" s="23" t="s">
        <v>1265</v>
      </c>
      <c r="S88" s="62">
        <v>1174</v>
      </c>
      <c r="T88" s="24" t="s">
        <v>1219</v>
      </c>
      <c r="U88" s="25" t="s">
        <v>500</v>
      </c>
      <c r="V88" s="26" t="s">
        <v>1190</v>
      </c>
      <c r="W88" s="27">
        <v>3</v>
      </c>
      <c r="X88" s="27">
        <v>14506</v>
      </c>
      <c r="Y88" s="27">
        <v>484</v>
      </c>
      <c r="Z88" s="27">
        <v>409221</v>
      </c>
      <c r="AA88" s="28">
        <f t="shared" si="6"/>
        <v>0.8454979338842975</v>
      </c>
      <c r="AB88" s="25" t="s">
        <v>1266</v>
      </c>
      <c r="AC88" s="29">
        <v>5531</v>
      </c>
      <c r="AD88" s="29">
        <v>38.1</v>
      </c>
      <c r="AE88" s="29">
        <v>476277</v>
      </c>
      <c r="AF88" s="29">
        <v>85.9</v>
      </c>
      <c r="AG88" s="29">
        <v>92880</v>
      </c>
      <c r="AH88" s="29">
        <f t="shared" si="7"/>
        <v>226.97</v>
      </c>
      <c r="AI88" s="29">
        <v>217926</v>
      </c>
      <c r="AJ88" s="29">
        <v>52122</v>
      </c>
      <c r="AK88" s="29">
        <v>165804</v>
      </c>
      <c r="AL88" s="29">
        <f t="shared" si="8"/>
        <v>532.54</v>
      </c>
      <c r="AM88" s="29">
        <f t="shared" si="9"/>
        <v>127.37</v>
      </c>
      <c r="AN88" s="29">
        <f t="shared" si="10"/>
        <v>405.17</v>
      </c>
      <c r="AO88" s="29">
        <v>42.6</v>
      </c>
      <c r="AP88" s="29">
        <v>178.2</v>
      </c>
      <c r="AQ88" s="32">
        <v>3593</v>
      </c>
      <c r="AR88" s="32">
        <v>11430</v>
      </c>
      <c r="AS88" s="32">
        <v>15023</v>
      </c>
      <c r="AT88" s="29">
        <v>4041</v>
      </c>
      <c r="AU88" s="29">
        <f t="shared" si="11"/>
        <v>4539</v>
      </c>
      <c r="AV88" s="29">
        <v>53087</v>
      </c>
      <c r="AW88" s="29">
        <v>3660</v>
      </c>
      <c r="AX88" s="29">
        <v>314326</v>
      </c>
      <c r="AY88" s="29">
        <v>21669</v>
      </c>
      <c r="AZ88" s="29">
        <v>367413</v>
      </c>
      <c r="BA88" s="29">
        <v>25328</v>
      </c>
      <c r="BB88" s="2"/>
      <c r="BC88" s="2"/>
      <c r="BD88" s="2"/>
    </row>
    <row r="89" spans="16:56" ht="13.5">
      <c r="P89" s="22">
        <v>202096</v>
      </c>
      <c r="Q89" s="23" t="s">
        <v>1144</v>
      </c>
      <c r="R89" s="23" t="s">
        <v>1267</v>
      </c>
      <c r="S89" s="62">
        <v>2174</v>
      </c>
      <c r="T89" s="24" t="s">
        <v>1219</v>
      </c>
      <c r="U89" s="25" t="s">
        <v>500</v>
      </c>
      <c r="V89" s="26" t="s">
        <v>1190</v>
      </c>
      <c r="W89" s="27">
        <v>3</v>
      </c>
      <c r="X89" s="27">
        <v>6882</v>
      </c>
      <c r="Y89" s="27">
        <v>273</v>
      </c>
      <c r="Z89" s="27">
        <v>324813</v>
      </c>
      <c r="AA89" s="28">
        <f t="shared" si="6"/>
        <v>1.1897912087912088</v>
      </c>
      <c r="AB89" s="25" t="s">
        <v>1268</v>
      </c>
      <c r="AC89" s="29">
        <v>2655</v>
      </c>
      <c r="AD89" s="29">
        <v>38.6</v>
      </c>
      <c r="AE89" s="29">
        <v>352670</v>
      </c>
      <c r="AF89" s="29">
        <v>92.1</v>
      </c>
      <c r="AG89" s="29">
        <v>64553</v>
      </c>
      <c r="AH89" s="29">
        <f t="shared" si="7"/>
        <v>198.74</v>
      </c>
      <c r="AI89" s="29">
        <v>207256</v>
      </c>
      <c r="AJ89" s="29">
        <v>75740</v>
      </c>
      <c r="AK89" s="29">
        <v>131516</v>
      </c>
      <c r="AL89" s="29">
        <f t="shared" si="8"/>
        <v>638.08</v>
      </c>
      <c r="AM89" s="29">
        <f t="shared" si="9"/>
        <v>233.18</v>
      </c>
      <c r="AN89" s="29">
        <f t="shared" si="10"/>
        <v>404.9</v>
      </c>
      <c r="AO89" s="29">
        <v>31.1</v>
      </c>
      <c r="AP89" s="29">
        <v>85.2</v>
      </c>
      <c r="AQ89" s="32">
        <v>11006</v>
      </c>
      <c r="AR89" s="32">
        <v>19110</v>
      </c>
      <c r="AS89" s="32">
        <v>30116</v>
      </c>
      <c r="AT89" s="29">
        <v>3255</v>
      </c>
      <c r="AU89" s="29">
        <f t="shared" si="11"/>
        <v>3975</v>
      </c>
      <c r="AV89" s="29">
        <v>75773</v>
      </c>
      <c r="AW89" s="29">
        <v>11010</v>
      </c>
      <c r="AX89" s="29">
        <v>262236</v>
      </c>
      <c r="AY89" s="29">
        <v>38105</v>
      </c>
      <c r="AZ89" s="29">
        <v>338009</v>
      </c>
      <c r="BA89" s="29">
        <v>49115</v>
      </c>
      <c r="BB89" s="2"/>
      <c r="BC89" s="2"/>
      <c r="BD89" s="2"/>
    </row>
    <row r="90" spans="16:56" ht="13.5">
      <c r="P90" s="22">
        <v>202151</v>
      </c>
      <c r="Q90" s="23" t="s">
        <v>1144</v>
      </c>
      <c r="R90" s="23" t="s">
        <v>1269</v>
      </c>
      <c r="S90" s="62">
        <v>2174</v>
      </c>
      <c r="T90" s="24" t="s">
        <v>1219</v>
      </c>
      <c r="U90" s="25" t="s">
        <v>500</v>
      </c>
      <c r="V90" s="26" t="s">
        <v>1190</v>
      </c>
      <c r="W90" s="27">
        <v>3</v>
      </c>
      <c r="X90" s="27">
        <v>6780</v>
      </c>
      <c r="Y90" s="27">
        <v>231</v>
      </c>
      <c r="Z90" s="27">
        <v>478036</v>
      </c>
      <c r="AA90" s="28">
        <f t="shared" si="6"/>
        <v>2.0694199134199134</v>
      </c>
      <c r="AB90" s="25" t="s">
        <v>1270</v>
      </c>
      <c r="AC90" s="29">
        <v>5528</v>
      </c>
      <c r="AD90" s="29">
        <v>81.5</v>
      </c>
      <c r="AE90" s="29">
        <v>600929</v>
      </c>
      <c r="AF90" s="29">
        <v>79.5</v>
      </c>
      <c r="AG90" s="29">
        <v>102894</v>
      </c>
      <c r="AH90" s="29">
        <f t="shared" si="7"/>
        <v>215.24</v>
      </c>
      <c r="AI90" s="29">
        <v>173399</v>
      </c>
      <c r="AJ90" s="29">
        <v>62369</v>
      </c>
      <c r="AK90" s="29">
        <v>111030</v>
      </c>
      <c r="AL90" s="29">
        <f t="shared" si="8"/>
        <v>362.73</v>
      </c>
      <c r="AM90" s="29">
        <f t="shared" si="9"/>
        <v>130.47</v>
      </c>
      <c r="AN90" s="29">
        <f t="shared" si="10"/>
        <v>232.26</v>
      </c>
      <c r="AO90" s="29">
        <v>59.3</v>
      </c>
      <c r="AP90" s="29">
        <v>165</v>
      </c>
      <c r="AQ90" s="32">
        <v>9199</v>
      </c>
      <c r="AR90" s="32">
        <v>16376</v>
      </c>
      <c r="AS90" s="32">
        <v>25575</v>
      </c>
      <c r="AT90" s="29">
        <v>3620</v>
      </c>
      <c r="AU90" s="29">
        <f t="shared" si="11"/>
        <v>4305</v>
      </c>
      <c r="AV90" s="29">
        <v>64091</v>
      </c>
      <c r="AW90" s="29">
        <v>9453</v>
      </c>
      <c r="AX90" s="29">
        <v>185890</v>
      </c>
      <c r="AY90" s="29">
        <v>27417</v>
      </c>
      <c r="AZ90" s="29">
        <v>249981</v>
      </c>
      <c r="BA90" s="29">
        <v>36870</v>
      </c>
      <c r="BB90" s="2"/>
      <c r="BC90" s="2"/>
      <c r="BD90" s="2"/>
    </row>
    <row r="91" spans="16:56" ht="13.5">
      <c r="P91" s="22">
        <v>203220</v>
      </c>
      <c r="Q91" s="23" t="s">
        <v>1144</v>
      </c>
      <c r="R91" s="23" t="s">
        <v>1271</v>
      </c>
      <c r="S91" s="62">
        <v>2174</v>
      </c>
      <c r="T91" s="24" t="s">
        <v>1219</v>
      </c>
      <c r="U91" s="25" t="s">
        <v>500</v>
      </c>
      <c r="V91" s="26" t="s">
        <v>1190</v>
      </c>
      <c r="W91" s="27">
        <v>3</v>
      </c>
      <c r="X91" s="27">
        <v>5595</v>
      </c>
      <c r="Y91" s="27">
        <v>185</v>
      </c>
      <c r="Z91" s="27">
        <v>251058</v>
      </c>
      <c r="AA91" s="28">
        <f t="shared" si="6"/>
        <v>1.3570702702702702</v>
      </c>
      <c r="AB91" s="25" t="s">
        <v>1243</v>
      </c>
      <c r="AC91" s="29">
        <v>2483</v>
      </c>
      <c r="AD91" s="29">
        <v>44.4</v>
      </c>
      <c r="AE91" s="29">
        <v>259306</v>
      </c>
      <c r="AF91" s="29">
        <v>96.8</v>
      </c>
      <c r="AG91" s="29">
        <v>45775</v>
      </c>
      <c r="AH91" s="29">
        <f t="shared" si="7"/>
        <v>182.33</v>
      </c>
      <c r="AI91" s="29">
        <v>209285</v>
      </c>
      <c r="AJ91" s="29">
        <v>60059</v>
      </c>
      <c r="AK91" s="29">
        <v>149226</v>
      </c>
      <c r="AL91" s="29">
        <f t="shared" si="8"/>
        <v>833.61</v>
      </c>
      <c r="AM91" s="29">
        <f t="shared" si="9"/>
        <v>239.22</v>
      </c>
      <c r="AN91" s="29">
        <f t="shared" si="10"/>
        <v>594.39</v>
      </c>
      <c r="AO91" s="29">
        <v>21.9</v>
      </c>
      <c r="AP91" s="29">
        <v>76.2</v>
      </c>
      <c r="AQ91" s="32">
        <v>10734</v>
      </c>
      <c r="AR91" s="32">
        <v>26671</v>
      </c>
      <c r="AS91" s="32">
        <v>37406</v>
      </c>
      <c r="AT91" s="29">
        <v>3150</v>
      </c>
      <c r="AU91" s="29">
        <f t="shared" si="11"/>
        <v>3647</v>
      </c>
      <c r="AV91" s="29">
        <v>60059</v>
      </c>
      <c r="AW91" s="29">
        <v>10734</v>
      </c>
      <c r="AX91" s="29">
        <v>239166</v>
      </c>
      <c r="AY91" s="29">
        <v>42746</v>
      </c>
      <c r="AZ91" s="29">
        <v>299225</v>
      </c>
      <c r="BA91" s="29">
        <v>53481</v>
      </c>
      <c r="BB91" s="2"/>
      <c r="BC91" s="2"/>
      <c r="BD91" s="2"/>
    </row>
    <row r="92" spans="16:56" ht="13.5">
      <c r="P92" s="22">
        <v>203254</v>
      </c>
      <c r="Q92" s="23" t="s">
        <v>1144</v>
      </c>
      <c r="R92" s="23" t="s">
        <v>1272</v>
      </c>
      <c r="S92" s="62">
        <v>2174</v>
      </c>
      <c r="T92" s="24" t="s">
        <v>1219</v>
      </c>
      <c r="U92" s="25" t="s">
        <v>500</v>
      </c>
      <c r="V92" s="26" t="s">
        <v>1190</v>
      </c>
      <c r="W92" s="27">
        <v>3</v>
      </c>
      <c r="X92" s="27">
        <v>5052</v>
      </c>
      <c r="Y92" s="27">
        <v>144</v>
      </c>
      <c r="Z92" s="27">
        <v>250976</v>
      </c>
      <c r="AA92" s="28">
        <f t="shared" si="6"/>
        <v>1.742888888888889</v>
      </c>
      <c r="AB92" s="25" t="s">
        <v>1273</v>
      </c>
      <c r="AC92" s="29">
        <v>3274</v>
      </c>
      <c r="AD92" s="29">
        <v>64.8</v>
      </c>
      <c r="AE92" s="29">
        <v>274986</v>
      </c>
      <c r="AF92" s="29">
        <v>91.3</v>
      </c>
      <c r="AG92" s="29">
        <v>47119</v>
      </c>
      <c r="AH92" s="29">
        <f t="shared" si="7"/>
        <v>187.74</v>
      </c>
      <c r="AI92" s="29">
        <v>125832</v>
      </c>
      <c r="AJ92" s="29">
        <v>49278</v>
      </c>
      <c r="AK92" s="29">
        <v>76554</v>
      </c>
      <c r="AL92" s="29">
        <f t="shared" si="8"/>
        <v>501.37</v>
      </c>
      <c r="AM92" s="29">
        <f t="shared" si="9"/>
        <v>196.35</v>
      </c>
      <c r="AN92" s="29">
        <f t="shared" si="10"/>
        <v>305.03</v>
      </c>
      <c r="AO92" s="29">
        <v>37.4</v>
      </c>
      <c r="AP92" s="29">
        <v>95.6</v>
      </c>
      <c r="AQ92" s="32">
        <v>9754</v>
      </c>
      <c r="AR92" s="32">
        <v>15153</v>
      </c>
      <c r="AS92" s="32">
        <v>24907</v>
      </c>
      <c r="AT92" s="29">
        <v>3465</v>
      </c>
      <c r="AU92" s="29">
        <f t="shared" si="11"/>
        <v>3755</v>
      </c>
      <c r="AV92" s="29">
        <v>54024</v>
      </c>
      <c r="AW92" s="29">
        <v>10694</v>
      </c>
      <c r="AX92" s="29">
        <v>206810</v>
      </c>
      <c r="AY92" s="29">
        <v>40936</v>
      </c>
      <c r="AZ92" s="29">
        <v>260834</v>
      </c>
      <c r="BA92" s="29">
        <v>51630</v>
      </c>
      <c r="BB92" s="2"/>
      <c r="BC92" s="2"/>
      <c r="BD92" s="2"/>
    </row>
    <row r="93" spans="16:56" ht="13.5">
      <c r="P93" s="22">
        <v>204498</v>
      </c>
      <c r="Q93" s="23" t="s">
        <v>1144</v>
      </c>
      <c r="R93" s="23" t="s">
        <v>1274</v>
      </c>
      <c r="S93" s="62">
        <v>2174</v>
      </c>
      <c r="T93" s="24" t="s">
        <v>1219</v>
      </c>
      <c r="U93" s="25" t="s">
        <v>500</v>
      </c>
      <c r="V93" s="26" t="s">
        <v>1190</v>
      </c>
      <c r="W93" s="27">
        <v>3</v>
      </c>
      <c r="X93" s="27">
        <v>15007</v>
      </c>
      <c r="Y93" s="27">
        <v>456</v>
      </c>
      <c r="Z93" s="27">
        <v>910026</v>
      </c>
      <c r="AA93" s="28">
        <f t="shared" si="6"/>
        <v>1.995671052631579</v>
      </c>
      <c r="AB93" s="25" t="s">
        <v>1275</v>
      </c>
      <c r="AC93" s="29">
        <v>11009</v>
      </c>
      <c r="AD93" s="29">
        <v>73.4</v>
      </c>
      <c r="AE93" s="29">
        <v>943010</v>
      </c>
      <c r="AF93" s="29">
        <v>96.5</v>
      </c>
      <c r="AG93" s="29">
        <v>148125</v>
      </c>
      <c r="AH93" s="29">
        <f t="shared" si="7"/>
        <v>162.77</v>
      </c>
      <c r="AI93" s="29">
        <v>349889</v>
      </c>
      <c r="AJ93" s="29">
        <v>117906</v>
      </c>
      <c r="AK93" s="29">
        <v>231983</v>
      </c>
      <c r="AL93" s="29">
        <f t="shared" si="8"/>
        <v>384.48</v>
      </c>
      <c r="AM93" s="29">
        <f t="shared" si="9"/>
        <v>129.56</v>
      </c>
      <c r="AN93" s="29">
        <f t="shared" si="10"/>
        <v>254.92</v>
      </c>
      <c r="AO93" s="29">
        <v>42.3</v>
      </c>
      <c r="AP93" s="29">
        <v>125.6</v>
      </c>
      <c r="AQ93" s="32">
        <v>7857</v>
      </c>
      <c r="AR93" s="32">
        <v>15458</v>
      </c>
      <c r="AS93" s="32">
        <v>23315</v>
      </c>
      <c r="AT93" s="29">
        <v>2859</v>
      </c>
      <c r="AU93" s="29">
        <f t="shared" si="11"/>
        <v>3255</v>
      </c>
      <c r="AV93" s="29">
        <v>117906</v>
      </c>
      <c r="AW93" s="29">
        <v>7857</v>
      </c>
      <c r="AX93" s="29">
        <v>369478</v>
      </c>
      <c r="AY93" s="29">
        <v>24620</v>
      </c>
      <c r="AZ93" s="29">
        <v>487384</v>
      </c>
      <c r="BA93" s="29">
        <v>32477</v>
      </c>
      <c r="BB93" s="2"/>
      <c r="BC93" s="2"/>
      <c r="BD93" s="2"/>
    </row>
    <row r="94" spans="16:56" ht="13.5">
      <c r="P94" s="22">
        <v>204501</v>
      </c>
      <c r="Q94" s="23" t="s">
        <v>1144</v>
      </c>
      <c r="R94" s="23" t="s">
        <v>1276</v>
      </c>
      <c r="S94" s="62">
        <v>2174</v>
      </c>
      <c r="T94" s="24" t="s">
        <v>1219</v>
      </c>
      <c r="U94" s="25" t="s">
        <v>500</v>
      </c>
      <c r="V94" s="26" t="s">
        <v>1190</v>
      </c>
      <c r="W94" s="27">
        <v>3</v>
      </c>
      <c r="X94" s="27">
        <v>8358</v>
      </c>
      <c r="Y94" s="27">
        <v>262</v>
      </c>
      <c r="Z94" s="27">
        <v>641000</v>
      </c>
      <c r="AA94" s="28">
        <f t="shared" si="6"/>
        <v>2.4465648854961835</v>
      </c>
      <c r="AB94" s="25" t="s">
        <v>1184</v>
      </c>
      <c r="AC94" s="29">
        <v>7444</v>
      </c>
      <c r="AD94" s="29">
        <v>89.1</v>
      </c>
      <c r="AE94" s="29">
        <v>641059</v>
      </c>
      <c r="AF94" s="29">
        <v>100</v>
      </c>
      <c r="AG94" s="29">
        <v>108969</v>
      </c>
      <c r="AH94" s="29">
        <f t="shared" si="7"/>
        <v>170</v>
      </c>
      <c r="AI94" s="29">
        <v>305365</v>
      </c>
      <c r="AJ94" s="29">
        <v>111769</v>
      </c>
      <c r="AK94" s="29">
        <v>193596</v>
      </c>
      <c r="AL94" s="29">
        <f t="shared" si="8"/>
        <v>476.39</v>
      </c>
      <c r="AM94" s="29">
        <f t="shared" si="9"/>
        <v>174.37</v>
      </c>
      <c r="AN94" s="29">
        <f t="shared" si="10"/>
        <v>302.02</v>
      </c>
      <c r="AO94" s="29">
        <v>35.7</v>
      </c>
      <c r="AP94" s="29">
        <v>97.5</v>
      </c>
      <c r="AQ94" s="32">
        <v>13373</v>
      </c>
      <c r="AR94" s="32">
        <v>23163</v>
      </c>
      <c r="AS94" s="32">
        <v>36536</v>
      </c>
      <c r="AT94" s="29">
        <v>2940</v>
      </c>
      <c r="AU94" s="29">
        <f t="shared" si="11"/>
        <v>3400</v>
      </c>
      <c r="AV94" s="29">
        <v>111815</v>
      </c>
      <c r="AW94" s="29">
        <v>13378</v>
      </c>
      <c r="AX94" s="29">
        <v>320383</v>
      </c>
      <c r="AY94" s="29">
        <v>38332</v>
      </c>
      <c r="AZ94" s="29">
        <v>432198</v>
      </c>
      <c r="BA94" s="29">
        <v>51711</v>
      </c>
      <c r="BB94" s="2"/>
      <c r="BC94" s="2"/>
      <c r="BD94" s="2"/>
    </row>
    <row r="95" spans="16:56" ht="13.5">
      <c r="P95" s="22">
        <v>204650</v>
      </c>
      <c r="Q95" s="23" t="s">
        <v>1144</v>
      </c>
      <c r="R95" s="23" t="s">
        <v>1277</v>
      </c>
      <c r="S95" s="62">
        <v>2174</v>
      </c>
      <c r="T95" s="24" t="s">
        <v>1219</v>
      </c>
      <c r="U95" s="25" t="s">
        <v>500</v>
      </c>
      <c r="V95" s="26" t="s">
        <v>1190</v>
      </c>
      <c r="W95" s="27">
        <v>3</v>
      </c>
      <c r="X95" s="27">
        <v>8564</v>
      </c>
      <c r="Y95" s="27">
        <v>284</v>
      </c>
      <c r="Z95" s="27">
        <v>435762</v>
      </c>
      <c r="AA95" s="28">
        <f t="shared" si="6"/>
        <v>1.5343732394366199</v>
      </c>
      <c r="AB95" s="25" t="s">
        <v>1278</v>
      </c>
      <c r="AC95" s="29">
        <v>5538</v>
      </c>
      <c r="AD95" s="29">
        <v>64.7</v>
      </c>
      <c r="AE95" s="29">
        <v>449540</v>
      </c>
      <c r="AF95" s="29">
        <v>96.9</v>
      </c>
      <c r="AG95" s="29">
        <v>85715</v>
      </c>
      <c r="AH95" s="29">
        <f t="shared" si="7"/>
        <v>196.7</v>
      </c>
      <c r="AI95" s="29">
        <v>276087</v>
      </c>
      <c r="AJ95" s="29">
        <v>75532</v>
      </c>
      <c r="AK95" s="29">
        <v>200555</v>
      </c>
      <c r="AL95" s="29">
        <f t="shared" si="8"/>
        <v>633.57</v>
      </c>
      <c r="AM95" s="29">
        <f t="shared" si="9"/>
        <v>173.33</v>
      </c>
      <c r="AN95" s="29">
        <f t="shared" si="10"/>
        <v>460.24</v>
      </c>
      <c r="AO95" s="29">
        <v>31</v>
      </c>
      <c r="AP95" s="29">
        <v>113.5</v>
      </c>
      <c r="AQ95" s="32">
        <v>8820</v>
      </c>
      <c r="AR95" s="32">
        <v>23418</v>
      </c>
      <c r="AS95" s="32">
        <v>32238</v>
      </c>
      <c r="AT95" s="29">
        <v>3780</v>
      </c>
      <c r="AU95" s="29">
        <f t="shared" si="11"/>
        <v>3934</v>
      </c>
      <c r="AV95" s="29">
        <v>75532</v>
      </c>
      <c r="AW95" s="29">
        <v>8820</v>
      </c>
      <c r="AX95" s="29">
        <v>200555</v>
      </c>
      <c r="AY95" s="29">
        <v>23418</v>
      </c>
      <c r="AZ95" s="29">
        <v>276087</v>
      </c>
      <c r="BA95" s="29">
        <v>32238</v>
      </c>
      <c r="BB95" s="2"/>
      <c r="BC95" s="2"/>
      <c r="BD95" s="2"/>
    </row>
    <row r="96" spans="16:56" ht="13.5">
      <c r="P96" s="22">
        <v>205621</v>
      </c>
      <c r="Q96" s="23" t="s">
        <v>1144</v>
      </c>
      <c r="R96" s="23" t="s">
        <v>1279</v>
      </c>
      <c r="S96" s="62">
        <v>2174</v>
      </c>
      <c r="T96" s="24" t="s">
        <v>1219</v>
      </c>
      <c r="U96" s="25" t="s">
        <v>500</v>
      </c>
      <c r="V96" s="26" t="s">
        <v>1190</v>
      </c>
      <c r="W96" s="27">
        <v>3</v>
      </c>
      <c r="X96" s="27">
        <v>5339</v>
      </c>
      <c r="Y96" s="27">
        <v>301</v>
      </c>
      <c r="Z96" s="27">
        <v>361910</v>
      </c>
      <c r="AA96" s="28">
        <f t="shared" si="6"/>
        <v>1.2023588039867108</v>
      </c>
      <c r="AB96" s="25" t="s">
        <v>1280</v>
      </c>
      <c r="AC96" s="29">
        <v>3843</v>
      </c>
      <c r="AD96" s="29">
        <v>72</v>
      </c>
      <c r="AE96" s="29">
        <v>419776</v>
      </c>
      <c r="AF96" s="29">
        <v>86.2</v>
      </c>
      <c r="AG96" s="29">
        <v>73661</v>
      </c>
      <c r="AH96" s="29">
        <f t="shared" si="7"/>
        <v>203.53</v>
      </c>
      <c r="AI96" s="29">
        <v>376604</v>
      </c>
      <c r="AJ96" s="29">
        <v>107643</v>
      </c>
      <c r="AK96" s="29">
        <v>268961</v>
      </c>
      <c r="AL96" s="29">
        <f t="shared" si="8"/>
        <v>1040.6</v>
      </c>
      <c r="AM96" s="29">
        <f t="shared" si="9"/>
        <v>297.43</v>
      </c>
      <c r="AN96" s="29">
        <f t="shared" si="10"/>
        <v>743.17</v>
      </c>
      <c r="AO96" s="29">
        <v>19.6</v>
      </c>
      <c r="AP96" s="29">
        <v>68.4</v>
      </c>
      <c r="AQ96" s="32">
        <v>20162</v>
      </c>
      <c r="AR96" s="32">
        <v>50377</v>
      </c>
      <c r="AS96" s="32">
        <v>70538</v>
      </c>
      <c r="AT96" s="29">
        <v>3780</v>
      </c>
      <c r="AU96" s="29">
        <f t="shared" si="11"/>
        <v>4071</v>
      </c>
      <c r="AV96" s="29">
        <v>107643</v>
      </c>
      <c r="AW96" s="29">
        <v>20162</v>
      </c>
      <c r="AX96" s="29">
        <v>353586</v>
      </c>
      <c r="AY96" s="29">
        <v>66227</v>
      </c>
      <c r="AZ96" s="29">
        <v>461229</v>
      </c>
      <c r="BA96" s="29">
        <v>86389</v>
      </c>
      <c r="BB96" s="2"/>
      <c r="BC96" s="2"/>
      <c r="BD96" s="2"/>
    </row>
    <row r="97" spans="16:56" ht="13.5">
      <c r="P97" s="22">
        <v>209643</v>
      </c>
      <c r="Q97" s="23" t="s">
        <v>1144</v>
      </c>
      <c r="R97" s="23" t="s">
        <v>1281</v>
      </c>
      <c r="S97" s="62">
        <v>2174</v>
      </c>
      <c r="T97" s="24" t="s">
        <v>1219</v>
      </c>
      <c r="U97" s="25" t="s">
        <v>500</v>
      </c>
      <c r="V97" s="26" t="s">
        <v>1190</v>
      </c>
      <c r="W97" s="27">
        <v>3</v>
      </c>
      <c r="X97" s="27">
        <v>5030</v>
      </c>
      <c r="Y97" s="27">
        <v>177</v>
      </c>
      <c r="Z97" s="27">
        <v>299628</v>
      </c>
      <c r="AA97" s="28">
        <f t="shared" si="6"/>
        <v>1.692813559322034</v>
      </c>
      <c r="AB97" s="25" t="s">
        <v>1181</v>
      </c>
      <c r="AC97" s="29">
        <v>3070</v>
      </c>
      <c r="AD97" s="29">
        <v>61</v>
      </c>
      <c r="AE97" s="29">
        <v>311502</v>
      </c>
      <c r="AF97" s="29">
        <v>96.2</v>
      </c>
      <c r="AG97" s="29">
        <v>60106</v>
      </c>
      <c r="AH97" s="29">
        <f t="shared" si="7"/>
        <v>200.6</v>
      </c>
      <c r="AI97" s="29">
        <v>188516</v>
      </c>
      <c r="AJ97" s="29">
        <v>31785</v>
      </c>
      <c r="AK97" s="29">
        <v>156731</v>
      </c>
      <c r="AL97" s="29">
        <f t="shared" si="8"/>
        <v>629.17</v>
      </c>
      <c r="AM97" s="29">
        <f t="shared" si="9"/>
        <v>106.08</v>
      </c>
      <c r="AN97" s="29">
        <f t="shared" si="10"/>
        <v>523.09</v>
      </c>
      <c r="AO97" s="29">
        <v>31.9</v>
      </c>
      <c r="AP97" s="29">
        <v>189.1</v>
      </c>
      <c r="AQ97" s="32">
        <v>6319</v>
      </c>
      <c r="AR97" s="32">
        <v>31159</v>
      </c>
      <c r="AS97" s="32">
        <v>37478</v>
      </c>
      <c r="AT97" s="29">
        <v>3880</v>
      </c>
      <c r="AU97" s="29">
        <f t="shared" si="11"/>
        <v>4012</v>
      </c>
      <c r="AV97" s="29">
        <v>31785</v>
      </c>
      <c r="AW97" s="29">
        <v>6319</v>
      </c>
      <c r="AX97" s="29">
        <v>156731</v>
      </c>
      <c r="AY97" s="29">
        <v>31159</v>
      </c>
      <c r="AZ97" s="29">
        <v>188516</v>
      </c>
      <c r="BA97" s="29">
        <v>37478</v>
      </c>
      <c r="BB97" s="2"/>
      <c r="BC97" s="2"/>
      <c r="BD97" s="2"/>
    </row>
    <row r="98" spans="16:56" ht="13.5">
      <c r="P98" s="22">
        <v>212067</v>
      </c>
      <c r="Q98" s="23" t="s">
        <v>1147</v>
      </c>
      <c r="R98" s="23" t="s">
        <v>1282</v>
      </c>
      <c r="S98" s="62">
        <v>2174</v>
      </c>
      <c r="T98" s="24" t="s">
        <v>1219</v>
      </c>
      <c r="U98" s="25" t="s">
        <v>500</v>
      </c>
      <c r="V98" s="26" t="s">
        <v>1190</v>
      </c>
      <c r="W98" s="27">
        <v>3</v>
      </c>
      <c r="X98" s="27">
        <v>6263</v>
      </c>
      <c r="Y98" s="27">
        <v>151</v>
      </c>
      <c r="Z98" s="27">
        <v>142651</v>
      </c>
      <c r="AA98" s="28">
        <f t="shared" si="6"/>
        <v>0.9447086092715232</v>
      </c>
      <c r="AB98" s="25" t="s">
        <v>1283</v>
      </c>
      <c r="AC98" s="29">
        <v>1906</v>
      </c>
      <c r="AD98" s="29">
        <v>30.4</v>
      </c>
      <c r="AE98" s="29">
        <v>178204</v>
      </c>
      <c r="AF98" s="29">
        <v>80</v>
      </c>
      <c r="AG98" s="29">
        <v>23800</v>
      </c>
      <c r="AH98" s="29">
        <f t="shared" si="7"/>
        <v>166.84</v>
      </c>
      <c r="AI98" s="29">
        <v>157546</v>
      </c>
      <c r="AJ98" s="29">
        <v>23665</v>
      </c>
      <c r="AK98" s="29">
        <v>133881</v>
      </c>
      <c r="AL98" s="29">
        <f t="shared" si="8"/>
        <v>1104.42</v>
      </c>
      <c r="AM98" s="29">
        <f t="shared" si="9"/>
        <v>165.89</v>
      </c>
      <c r="AN98" s="29">
        <f t="shared" si="10"/>
        <v>938.52</v>
      </c>
      <c r="AO98" s="29">
        <v>15.1</v>
      </c>
      <c r="AP98" s="29">
        <v>100.6</v>
      </c>
      <c r="AQ98" s="32">
        <v>3779</v>
      </c>
      <c r="AR98" s="32">
        <v>21376</v>
      </c>
      <c r="AS98" s="32">
        <v>25155</v>
      </c>
      <c r="AT98" s="29">
        <v>3150</v>
      </c>
      <c r="AU98" s="29">
        <f t="shared" si="11"/>
        <v>3337</v>
      </c>
      <c r="AV98" s="29">
        <v>28678</v>
      </c>
      <c r="AW98" s="29">
        <v>4579</v>
      </c>
      <c r="AX98" s="29">
        <v>190151</v>
      </c>
      <c r="AY98" s="29">
        <v>30361</v>
      </c>
      <c r="AZ98" s="29">
        <v>218829</v>
      </c>
      <c r="BA98" s="29">
        <v>34940</v>
      </c>
      <c r="BB98" s="2"/>
      <c r="BC98" s="2"/>
      <c r="BD98" s="2"/>
    </row>
    <row r="99" spans="16:56" ht="13.5">
      <c r="P99" s="22">
        <v>212113</v>
      </c>
      <c r="Q99" s="23" t="s">
        <v>1147</v>
      </c>
      <c r="R99" s="23" t="s">
        <v>1284</v>
      </c>
      <c r="S99" s="62">
        <v>2174</v>
      </c>
      <c r="T99" s="24" t="s">
        <v>1219</v>
      </c>
      <c r="U99" s="25" t="s">
        <v>500</v>
      </c>
      <c r="V99" s="26" t="s">
        <v>1190</v>
      </c>
      <c r="W99" s="27">
        <v>3</v>
      </c>
      <c r="X99" s="27">
        <v>6543</v>
      </c>
      <c r="Y99" s="27">
        <v>193</v>
      </c>
      <c r="Z99" s="27">
        <v>417085</v>
      </c>
      <c r="AA99" s="28">
        <f t="shared" si="6"/>
        <v>2.161062176165803</v>
      </c>
      <c r="AB99" s="25" t="s">
        <v>1252</v>
      </c>
      <c r="AC99" s="29">
        <v>3617</v>
      </c>
      <c r="AD99" s="29">
        <v>55.3</v>
      </c>
      <c r="AE99" s="29">
        <v>417085</v>
      </c>
      <c r="AF99" s="29">
        <v>100</v>
      </c>
      <c r="AG99" s="29">
        <v>75076</v>
      </c>
      <c r="AH99" s="29">
        <f t="shared" si="7"/>
        <v>180</v>
      </c>
      <c r="AI99" s="29">
        <v>176988</v>
      </c>
      <c r="AJ99" s="29">
        <v>61994</v>
      </c>
      <c r="AK99" s="29">
        <v>114994</v>
      </c>
      <c r="AL99" s="29">
        <f t="shared" si="8"/>
        <v>424.35</v>
      </c>
      <c r="AM99" s="29">
        <f t="shared" si="9"/>
        <v>148.64</v>
      </c>
      <c r="AN99" s="29">
        <f t="shared" si="10"/>
        <v>275.71</v>
      </c>
      <c r="AO99" s="29">
        <v>42.4</v>
      </c>
      <c r="AP99" s="29">
        <v>121.1</v>
      </c>
      <c r="AQ99" s="32">
        <v>9475</v>
      </c>
      <c r="AR99" s="32">
        <v>17575</v>
      </c>
      <c r="AS99" s="32">
        <v>27050</v>
      </c>
      <c r="AT99" s="29">
        <v>3045</v>
      </c>
      <c r="AU99" s="29">
        <f t="shared" si="11"/>
        <v>3600</v>
      </c>
      <c r="AV99" s="29">
        <v>61994</v>
      </c>
      <c r="AW99" s="29">
        <v>9475</v>
      </c>
      <c r="AX99" s="29">
        <v>163471</v>
      </c>
      <c r="AY99" s="29">
        <v>24984</v>
      </c>
      <c r="AZ99" s="29">
        <v>225465</v>
      </c>
      <c r="BA99" s="29">
        <v>34459</v>
      </c>
      <c r="BB99" s="2"/>
      <c r="BC99" s="2"/>
      <c r="BD99" s="2"/>
    </row>
    <row r="100" spans="16:56" ht="13.5">
      <c r="P100" s="22">
        <v>212199</v>
      </c>
      <c r="Q100" s="23" t="s">
        <v>1147</v>
      </c>
      <c r="R100" s="23" t="s">
        <v>1285</v>
      </c>
      <c r="S100" s="62">
        <v>2174</v>
      </c>
      <c r="T100" s="24" t="s">
        <v>1219</v>
      </c>
      <c r="U100" s="25" t="s">
        <v>500</v>
      </c>
      <c r="V100" s="26" t="s">
        <v>1190</v>
      </c>
      <c r="W100" s="27">
        <v>3</v>
      </c>
      <c r="X100" s="27">
        <v>14366</v>
      </c>
      <c r="Y100" s="27">
        <v>459</v>
      </c>
      <c r="Z100" s="27">
        <v>1046641</v>
      </c>
      <c r="AA100" s="28">
        <f t="shared" si="6"/>
        <v>2.2802636165577344</v>
      </c>
      <c r="AB100" s="25" t="s">
        <v>1286</v>
      </c>
      <c r="AC100" s="29">
        <v>7761</v>
      </c>
      <c r="AD100" s="29">
        <v>54</v>
      </c>
      <c r="AE100" s="29">
        <v>1149120</v>
      </c>
      <c r="AF100" s="29">
        <v>91.1</v>
      </c>
      <c r="AG100" s="29">
        <v>164817</v>
      </c>
      <c r="AH100" s="29">
        <f t="shared" si="7"/>
        <v>157.47</v>
      </c>
      <c r="AI100" s="29">
        <v>462783</v>
      </c>
      <c r="AJ100" s="29">
        <v>184664</v>
      </c>
      <c r="AK100" s="29">
        <v>278119</v>
      </c>
      <c r="AL100" s="29">
        <f t="shared" si="8"/>
        <v>442.16</v>
      </c>
      <c r="AM100" s="29">
        <f t="shared" si="9"/>
        <v>176.43</v>
      </c>
      <c r="AN100" s="29">
        <f t="shared" si="10"/>
        <v>265.73</v>
      </c>
      <c r="AO100" s="29">
        <v>35.6</v>
      </c>
      <c r="AP100" s="29">
        <v>89.3</v>
      </c>
      <c r="AQ100" s="32">
        <v>12854</v>
      </c>
      <c r="AR100" s="32">
        <v>19360</v>
      </c>
      <c r="AS100" s="32">
        <v>32214</v>
      </c>
      <c r="AT100" s="29">
        <v>2830</v>
      </c>
      <c r="AU100" s="29">
        <f t="shared" si="11"/>
        <v>3149</v>
      </c>
      <c r="AV100" s="29">
        <v>198210</v>
      </c>
      <c r="AW100" s="29">
        <v>13797</v>
      </c>
      <c r="AX100" s="29">
        <v>531289</v>
      </c>
      <c r="AY100" s="29">
        <v>36982</v>
      </c>
      <c r="AZ100" s="29">
        <v>729499</v>
      </c>
      <c r="BA100" s="29">
        <v>50780</v>
      </c>
      <c r="BB100" s="2"/>
      <c r="BC100" s="2"/>
      <c r="BD100" s="2"/>
    </row>
    <row r="101" spans="16:56" ht="13.5">
      <c r="P101" s="22">
        <v>224448</v>
      </c>
      <c r="Q101" s="23" t="s">
        <v>509</v>
      </c>
      <c r="R101" s="23" t="s">
        <v>1287</v>
      </c>
      <c r="S101" s="62">
        <v>2174</v>
      </c>
      <c r="T101" s="24" t="s">
        <v>1219</v>
      </c>
      <c r="U101" s="25" t="s">
        <v>500</v>
      </c>
      <c r="V101" s="26" t="s">
        <v>1190</v>
      </c>
      <c r="W101" s="27">
        <v>3</v>
      </c>
      <c r="X101" s="27">
        <v>5690</v>
      </c>
      <c r="Y101" s="27">
        <v>274</v>
      </c>
      <c r="Z101" s="27">
        <v>340000</v>
      </c>
      <c r="AA101" s="28">
        <f t="shared" si="6"/>
        <v>1.2408759124087592</v>
      </c>
      <c r="AB101" s="25" t="s">
        <v>1288</v>
      </c>
      <c r="AC101" s="29">
        <v>4209</v>
      </c>
      <c r="AD101" s="29">
        <v>74</v>
      </c>
      <c r="AE101" s="29">
        <v>343000</v>
      </c>
      <c r="AF101" s="29">
        <v>99.1</v>
      </c>
      <c r="AG101" s="29">
        <v>28849</v>
      </c>
      <c r="AH101" s="29">
        <f t="shared" si="7"/>
        <v>84.85</v>
      </c>
      <c r="AI101" s="29">
        <v>157637</v>
      </c>
      <c r="AJ101" s="29">
        <v>33917</v>
      </c>
      <c r="AK101" s="29">
        <v>123720</v>
      </c>
      <c r="AL101" s="29">
        <f t="shared" si="8"/>
        <v>463.64</v>
      </c>
      <c r="AM101" s="29">
        <f t="shared" si="9"/>
        <v>99.76</v>
      </c>
      <c r="AN101" s="29">
        <f t="shared" si="10"/>
        <v>363.88</v>
      </c>
      <c r="AO101" s="29">
        <v>18.3</v>
      </c>
      <c r="AP101" s="29">
        <v>85.1</v>
      </c>
      <c r="AQ101" s="32">
        <v>5961</v>
      </c>
      <c r="AR101" s="32">
        <v>21743</v>
      </c>
      <c r="AS101" s="32">
        <v>27704</v>
      </c>
      <c r="AT101" s="29">
        <v>1680</v>
      </c>
      <c r="AU101" s="29">
        <f t="shared" si="11"/>
        <v>1697</v>
      </c>
      <c r="AV101" s="29">
        <v>33917</v>
      </c>
      <c r="AW101" s="29">
        <v>5961</v>
      </c>
      <c r="AX101" s="29">
        <v>123720</v>
      </c>
      <c r="AY101" s="29">
        <v>21743</v>
      </c>
      <c r="AZ101" s="29">
        <v>157637</v>
      </c>
      <c r="BA101" s="29">
        <v>27704</v>
      </c>
      <c r="BB101" s="2"/>
      <c r="BC101" s="2"/>
      <c r="BD101" s="2"/>
    </row>
    <row r="102" spans="16:56" ht="13.5">
      <c r="P102" s="22">
        <v>224847</v>
      </c>
      <c r="Q102" s="23" t="s">
        <v>509</v>
      </c>
      <c r="R102" s="23" t="s">
        <v>1289</v>
      </c>
      <c r="S102" s="62">
        <v>2174</v>
      </c>
      <c r="T102" s="24" t="s">
        <v>1219</v>
      </c>
      <c r="U102" s="25" t="s">
        <v>500</v>
      </c>
      <c r="V102" s="26" t="s">
        <v>1190</v>
      </c>
      <c r="W102" s="27">
        <v>3</v>
      </c>
      <c r="X102" s="27">
        <v>6430</v>
      </c>
      <c r="Y102" s="27">
        <v>123</v>
      </c>
      <c r="Z102" s="27">
        <v>287429</v>
      </c>
      <c r="AA102" s="28">
        <f t="shared" si="6"/>
        <v>2.3368211382113824</v>
      </c>
      <c r="AB102" s="25" t="s">
        <v>1229</v>
      </c>
      <c r="AC102" s="29">
        <v>4457</v>
      </c>
      <c r="AD102" s="29">
        <v>69.3</v>
      </c>
      <c r="AE102" s="29">
        <v>287429</v>
      </c>
      <c r="AF102" s="29">
        <v>100</v>
      </c>
      <c r="AG102" s="29">
        <v>42352</v>
      </c>
      <c r="AH102" s="29">
        <f t="shared" si="7"/>
        <v>147.35</v>
      </c>
      <c r="AI102" s="29">
        <v>105746</v>
      </c>
      <c r="AJ102" s="29">
        <v>44748</v>
      </c>
      <c r="AK102" s="29">
        <v>60998</v>
      </c>
      <c r="AL102" s="29">
        <f t="shared" si="8"/>
        <v>367.9</v>
      </c>
      <c r="AM102" s="29">
        <f t="shared" si="9"/>
        <v>155.68</v>
      </c>
      <c r="AN102" s="29">
        <f t="shared" si="10"/>
        <v>212.22</v>
      </c>
      <c r="AO102" s="29">
        <v>40.1</v>
      </c>
      <c r="AP102" s="29">
        <v>94.6</v>
      </c>
      <c r="AQ102" s="32">
        <v>6959</v>
      </c>
      <c r="AR102" s="32">
        <v>9486</v>
      </c>
      <c r="AS102" s="32">
        <v>16446</v>
      </c>
      <c r="AT102" s="29">
        <v>1890</v>
      </c>
      <c r="AU102" s="29">
        <f t="shared" si="11"/>
        <v>2947</v>
      </c>
      <c r="AV102" s="29">
        <v>44765</v>
      </c>
      <c r="AW102" s="29">
        <v>6962</v>
      </c>
      <c r="AX102" s="29">
        <v>64148</v>
      </c>
      <c r="AY102" s="29">
        <v>9976</v>
      </c>
      <c r="AZ102" s="29">
        <v>108913</v>
      </c>
      <c r="BA102" s="29">
        <v>16938</v>
      </c>
      <c r="BB102" s="2"/>
      <c r="BC102" s="2"/>
      <c r="BD102" s="2"/>
    </row>
    <row r="103" spans="16:56" ht="13.5">
      <c r="P103" s="22">
        <v>232122</v>
      </c>
      <c r="Q103" s="23" t="s">
        <v>528</v>
      </c>
      <c r="R103" s="23" t="s">
        <v>1290</v>
      </c>
      <c r="S103" s="62">
        <v>2174</v>
      </c>
      <c r="T103" s="24" t="s">
        <v>1219</v>
      </c>
      <c r="U103" s="25" t="s">
        <v>500</v>
      </c>
      <c r="V103" s="26" t="s">
        <v>1190</v>
      </c>
      <c r="W103" s="27">
        <v>3</v>
      </c>
      <c r="X103" s="27">
        <v>6239</v>
      </c>
      <c r="Y103" s="27">
        <v>182</v>
      </c>
      <c r="Z103" s="27">
        <v>283827</v>
      </c>
      <c r="AA103" s="28">
        <f t="shared" si="6"/>
        <v>1.559489010989011</v>
      </c>
      <c r="AB103" s="25" t="s">
        <v>1181</v>
      </c>
      <c r="AC103" s="29">
        <v>3489</v>
      </c>
      <c r="AD103" s="29">
        <v>55.9</v>
      </c>
      <c r="AE103" s="29">
        <v>283827</v>
      </c>
      <c r="AF103" s="29">
        <v>100</v>
      </c>
      <c r="AG103" s="29">
        <v>27747</v>
      </c>
      <c r="AH103" s="29">
        <f t="shared" si="7"/>
        <v>97.76</v>
      </c>
      <c r="AI103" s="29">
        <v>89352</v>
      </c>
      <c r="AJ103" s="29">
        <v>46595</v>
      </c>
      <c r="AK103" s="29">
        <v>42757</v>
      </c>
      <c r="AL103" s="29">
        <f t="shared" si="8"/>
        <v>314.81</v>
      </c>
      <c r="AM103" s="29">
        <f t="shared" si="9"/>
        <v>164.17</v>
      </c>
      <c r="AN103" s="29">
        <f t="shared" si="10"/>
        <v>150.64</v>
      </c>
      <c r="AO103" s="29">
        <v>31.1</v>
      </c>
      <c r="AP103" s="29">
        <v>59.5</v>
      </c>
      <c r="AQ103" s="32">
        <v>7468</v>
      </c>
      <c r="AR103" s="32">
        <v>6853</v>
      </c>
      <c r="AS103" s="32">
        <v>14322</v>
      </c>
      <c r="AT103" s="29">
        <v>1575</v>
      </c>
      <c r="AU103" s="29">
        <f t="shared" si="11"/>
        <v>1955</v>
      </c>
      <c r="AV103" s="29">
        <v>47377</v>
      </c>
      <c r="AW103" s="29">
        <v>7594</v>
      </c>
      <c r="AX103" s="29">
        <v>51541</v>
      </c>
      <c r="AY103" s="29">
        <v>8261</v>
      </c>
      <c r="AZ103" s="29">
        <v>98918</v>
      </c>
      <c r="BA103" s="29">
        <v>15855</v>
      </c>
      <c r="BB103" s="2"/>
      <c r="BC103" s="2"/>
      <c r="BD103" s="2"/>
    </row>
    <row r="104" spans="16:56" ht="13.5">
      <c r="P104" s="22">
        <v>242144</v>
      </c>
      <c r="Q104" s="23" t="s">
        <v>1291</v>
      </c>
      <c r="R104" s="23" t="s">
        <v>1292</v>
      </c>
      <c r="S104" s="62">
        <v>2174</v>
      </c>
      <c r="T104" s="24" t="s">
        <v>1219</v>
      </c>
      <c r="U104" s="25" t="s">
        <v>500</v>
      </c>
      <c r="V104" s="26" t="s">
        <v>1190</v>
      </c>
      <c r="W104" s="27">
        <v>3</v>
      </c>
      <c r="X104" s="27">
        <v>15016</v>
      </c>
      <c r="Y104" s="27">
        <v>817</v>
      </c>
      <c r="Z104" s="27">
        <v>1058265</v>
      </c>
      <c r="AA104" s="28">
        <f t="shared" si="6"/>
        <v>1.2953059975520196</v>
      </c>
      <c r="AB104" s="25" t="s">
        <v>1252</v>
      </c>
      <c r="AC104" s="29">
        <v>9583</v>
      </c>
      <c r="AD104" s="29">
        <v>63.8</v>
      </c>
      <c r="AE104" s="29">
        <v>1058265</v>
      </c>
      <c r="AF104" s="29">
        <v>100</v>
      </c>
      <c r="AG104" s="29">
        <v>121686</v>
      </c>
      <c r="AH104" s="29">
        <f t="shared" si="7"/>
        <v>114.99</v>
      </c>
      <c r="AI104" s="29">
        <v>311408</v>
      </c>
      <c r="AJ104" s="29">
        <v>145521</v>
      </c>
      <c r="AK104" s="29">
        <v>165887</v>
      </c>
      <c r="AL104" s="29">
        <f t="shared" si="8"/>
        <v>294.26</v>
      </c>
      <c r="AM104" s="29">
        <f t="shared" si="9"/>
        <v>137.51</v>
      </c>
      <c r="AN104" s="29">
        <f t="shared" si="10"/>
        <v>156.75</v>
      </c>
      <c r="AO104" s="29">
        <v>39.1</v>
      </c>
      <c r="AP104" s="29">
        <v>83.6</v>
      </c>
      <c r="AQ104" s="32">
        <v>9691</v>
      </c>
      <c r="AR104" s="32">
        <v>11047</v>
      </c>
      <c r="AS104" s="32">
        <v>20738</v>
      </c>
      <c r="AT104" s="29">
        <v>1830</v>
      </c>
      <c r="AU104" s="29">
        <f t="shared" si="11"/>
        <v>2300</v>
      </c>
      <c r="AV104" s="29">
        <v>145521</v>
      </c>
      <c r="AW104" s="29">
        <v>9691</v>
      </c>
      <c r="AX104" s="29">
        <v>280450</v>
      </c>
      <c r="AY104" s="29">
        <v>18677</v>
      </c>
      <c r="AZ104" s="29">
        <v>425971</v>
      </c>
      <c r="BA104" s="29">
        <v>28368</v>
      </c>
      <c r="BB104" s="2"/>
      <c r="BC104" s="2"/>
      <c r="BD104" s="2"/>
    </row>
    <row r="105" spans="16:56" ht="13.5">
      <c r="P105" s="22">
        <v>243248</v>
      </c>
      <c r="Q105" s="23" t="s">
        <v>1291</v>
      </c>
      <c r="R105" s="23" t="s">
        <v>1293</v>
      </c>
      <c r="S105" s="62">
        <v>2174</v>
      </c>
      <c r="T105" s="24" t="s">
        <v>1219</v>
      </c>
      <c r="U105" s="25" t="s">
        <v>500</v>
      </c>
      <c r="V105" s="26" t="s">
        <v>1190</v>
      </c>
      <c r="W105" s="27">
        <v>3</v>
      </c>
      <c r="X105" s="27">
        <v>7226</v>
      </c>
      <c r="Y105" s="27">
        <v>288</v>
      </c>
      <c r="Z105" s="27">
        <v>695447</v>
      </c>
      <c r="AA105" s="28">
        <f t="shared" si="6"/>
        <v>2.414746527777778</v>
      </c>
      <c r="AB105" s="25" t="s">
        <v>651</v>
      </c>
      <c r="AC105" s="29">
        <v>6361</v>
      </c>
      <c r="AD105" s="29">
        <v>88</v>
      </c>
      <c r="AE105" s="29">
        <v>891158</v>
      </c>
      <c r="AF105" s="29">
        <v>78</v>
      </c>
      <c r="AG105" s="29">
        <v>78200</v>
      </c>
      <c r="AH105" s="29">
        <f t="shared" si="7"/>
        <v>112.45</v>
      </c>
      <c r="AI105" s="29">
        <v>244563</v>
      </c>
      <c r="AJ105" s="29">
        <v>90581</v>
      </c>
      <c r="AK105" s="29">
        <v>153982</v>
      </c>
      <c r="AL105" s="29">
        <f t="shared" si="8"/>
        <v>351.66</v>
      </c>
      <c r="AM105" s="29">
        <f t="shared" si="9"/>
        <v>130.25</v>
      </c>
      <c r="AN105" s="29">
        <f t="shared" si="10"/>
        <v>221.41</v>
      </c>
      <c r="AO105" s="29">
        <v>32</v>
      </c>
      <c r="AP105" s="29">
        <v>86.3</v>
      </c>
      <c r="AQ105" s="32">
        <v>12535</v>
      </c>
      <c r="AR105" s="32">
        <v>21309</v>
      </c>
      <c r="AS105" s="32">
        <v>33845</v>
      </c>
      <c r="AT105" s="29">
        <v>1417</v>
      </c>
      <c r="AU105" s="29">
        <f t="shared" si="11"/>
        <v>2249</v>
      </c>
      <c r="AV105" s="29">
        <v>91414</v>
      </c>
      <c r="AW105" s="29">
        <v>12651</v>
      </c>
      <c r="AX105" s="29">
        <v>202309</v>
      </c>
      <c r="AY105" s="29">
        <v>27997</v>
      </c>
      <c r="AZ105" s="29">
        <v>293723</v>
      </c>
      <c r="BA105" s="29">
        <v>40648</v>
      </c>
      <c r="BB105" s="2"/>
      <c r="BC105" s="2"/>
      <c r="BD105" s="2"/>
    </row>
    <row r="106" spans="16:56" ht="13.5">
      <c r="P106" s="22">
        <v>252077</v>
      </c>
      <c r="Q106" s="23" t="s">
        <v>1150</v>
      </c>
      <c r="R106" s="23" t="s">
        <v>652</v>
      </c>
      <c r="S106" s="62">
        <v>2174</v>
      </c>
      <c r="T106" s="24" t="s">
        <v>1219</v>
      </c>
      <c r="U106" s="25" t="s">
        <v>500</v>
      </c>
      <c r="V106" s="26" t="s">
        <v>1190</v>
      </c>
      <c r="W106" s="27">
        <v>3</v>
      </c>
      <c r="X106" s="27">
        <v>5514</v>
      </c>
      <c r="Y106" s="27">
        <v>206</v>
      </c>
      <c r="Z106" s="27">
        <v>334249</v>
      </c>
      <c r="AA106" s="28">
        <f t="shared" si="6"/>
        <v>1.6225679611650485</v>
      </c>
      <c r="AB106" s="25" t="s">
        <v>653</v>
      </c>
      <c r="AC106" s="29">
        <v>2922</v>
      </c>
      <c r="AD106" s="29">
        <v>53</v>
      </c>
      <c r="AE106" s="29">
        <v>392623</v>
      </c>
      <c r="AF106" s="29">
        <v>85.1</v>
      </c>
      <c r="AG106" s="29">
        <v>43424</v>
      </c>
      <c r="AH106" s="29">
        <f t="shared" si="7"/>
        <v>129.92</v>
      </c>
      <c r="AI106" s="29">
        <v>112802</v>
      </c>
      <c r="AJ106" s="29">
        <v>31994</v>
      </c>
      <c r="AK106" s="29">
        <v>80808</v>
      </c>
      <c r="AL106" s="29">
        <f t="shared" si="8"/>
        <v>337.48</v>
      </c>
      <c r="AM106" s="29">
        <f t="shared" si="9"/>
        <v>95.72</v>
      </c>
      <c r="AN106" s="29">
        <f t="shared" si="10"/>
        <v>241.76</v>
      </c>
      <c r="AO106" s="29">
        <v>38.5</v>
      </c>
      <c r="AP106" s="29">
        <v>135.7</v>
      </c>
      <c r="AQ106" s="32">
        <v>5802</v>
      </c>
      <c r="AR106" s="32">
        <v>14655</v>
      </c>
      <c r="AS106" s="32">
        <v>20457</v>
      </c>
      <c r="AT106" s="29">
        <v>2310</v>
      </c>
      <c r="AU106" s="29">
        <f t="shared" si="11"/>
        <v>2598</v>
      </c>
      <c r="AV106" s="29">
        <v>34416</v>
      </c>
      <c r="AW106" s="29">
        <v>6242</v>
      </c>
      <c r="AX106" s="29">
        <v>107790</v>
      </c>
      <c r="AY106" s="29">
        <v>19548</v>
      </c>
      <c r="AZ106" s="29">
        <v>142206</v>
      </c>
      <c r="BA106" s="29">
        <v>25790</v>
      </c>
      <c r="BB106" s="2"/>
      <c r="BC106" s="2"/>
      <c r="BD106" s="2"/>
    </row>
    <row r="107" spans="16:56" ht="13.5">
      <c r="P107" s="22">
        <v>253651</v>
      </c>
      <c r="Q107" s="23" t="s">
        <v>1150</v>
      </c>
      <c r="R107" s="23" t="s">
        <v>654</v>
      </c>
      <c r="S107" s="62">
        <v>2174</v>
      </c>
      <c r="T107" s="24" t="s">
        <v>1219</v>
      </c>
      <c r="U107" s="25" t="s">
        <v>500</v>
      </c>
      <c r="V107" s="26" t="s">
        <v>1190</v>
      </c>
      <c r="W107" s="27">
        <v>3</v>
      </c>
      <c r="X107" s="27">
        <v>5027</v>
      </c>
      <c r="Y107" s="27">
        <v>198</v>
      </c>
      <c r="Z107" s="27">
        <v>253127</v>
      </c>
      <c r="AA107" s="28">
        <f t="shared" si="6"/>
        <v>1.2784191919191918</v>
      </c>
      <c r="AB107" s="25" t="s">
        <v>1181</v>
      </c>
      <c r="AC107" s="29">
        <v>2670</v>
      </c>
      <c r="AD107" s="29">
        <v>53.1</v>
      </c>
      <c r="AE107" s="29">
        <v>276923</v>
      </c>
      <c r="AF107" s="29">
        <v>91.4</v>
      </c>
      <c r="AG107" s="29">
        <v>32988</v>
      </c>
      <c r="AH107" s="29">
        <f t="shared" si="7"/>
        <v>130.32</v>
      </c>
      <c r="AI107" s="29">
        <v>141204</v>
      </c>
      <c r="AJ107" s="29">
        <v>28513</v>
      </c>
      <c r="AK107" s="29">
        <v>112691</v>
      </c>
      <c r="AL107" s="29">
        <f t="shared" si="8"/>
        <v>557.84</v>
      </c>
      <c r="AM107" s="29">
        <f t="shared" si="9"/>
        <v>112.64</v>
      </c>
      <c r="AN107" s="29">
        <f t="shared" si="10"/>
        <v>445.2</v>
      </c>
      <c r="AO107" s="29">
        <v>23.4</v>
      </c>
      <c r="AP107" s="29">
        <v>115.7</v>
      </c>
      <c r="AQ107" s="32">
        <v>5672</v>
      </c>
      <c r="AR107" s="32">
        <v>22417</v>
      </c>
      <c r="AS107" s="32">
        <v>28089</v>
      </c>
      <c r="AT107" s="29">
        <v>2677</v>
      </c>
      <c r="AU107" s="29">
        <f t="shared" si="11"/>
        <v>2606</v>
      </c>
      <c r="AV107" s="29">
        <v>30431</v>
      </c>
      <c r="AW107" s="29">
        <v>6054</v>
      </c>
      <c r="AX107" s="29">
        <v>157910</v>
      </c>
      <c r="AY107" s="29">
        <v>31412</v>
      </c>
      <c r="AZ107" s="29">
        <v>188341</v>
      </c>
      <c r="BA107" s="29">
        <v>37466</v>
      </c>
      <c r="BB107" s="2"/>
      <c r="BC107" s="2"/>
      <c r="BD107" s="2"/>
    </row>
    <row r="108" spans="16:56" ht="13.5">
      <c r="P108" s="22">
        <v>253821</v>
      </c>
      <c r="Q108" s="23" t="s">
        <v>1150</v>
      </c>
      <c r="R108" s="23" t="s">
        <v>655</v>
      </c>
      <c r="S108" s="62">
        <v>2174</v>
      </c>
      <c r="T108" s="24" t="s">
        <v>1219</v>
      </c>
      <c r="U108" s="25" t="s">
        <v>500</v>
      </c>
      <c r="V108" s="26" t="s">
        <v>1190</v>
      </c>
      <c r="W108" s="27">
        <v>3</v>
      </c>
      <c r="X108" s="27">
        <v>5085</v>
      </c>
      <c r="Y108" s="27">
        <v>187</v>
      </c>
      <c r="Z108" s="27">
        <v>332004</v>
      </c>
      <c r="AA108" s="28">
        <f t="shared" si="6"/>
        <v>1.7754224598930481</v>
      </c>
      <c r="AB108" s="25" t="s">
        <v>656</v>
      </c>
      <c r="AC108" s="29">
        <v>3492</v>
      </c>
      <c r="AD108" s="29">
        <v>68.7</v>
      </c>
      <c r="AE108" s="29">
        <v>374028</v>
      </c>
      <c r="AF108" s="29">
        <v>88.8</v>
      </c>
      <c r="AG108" s="29">
        <v>48761</v>
      </c>
      <c r="AH108" s="29">
        <f t="shared" si="7"/>
        <v>146.87</v>
      </c>
      <c r="AI108" s="29">
        <v>148565</v>
      </c>
      <c r="AJ108" s="29">
        <v>45553</v>
      </c>
      <c r="AK108" s="29">
        <v>103012</v>
      </c>
      <c r="AL108" s="29">
        <f t="shared" si="8"/>
        <v>447.48</v>
      </c>
      <c r="AM108" s="29">
        <f t="shared" si="9"/>
        <v>137.21</v>
      </c>
      <c r="AN108" s="29">
        <f t="shared" si="10"/>
        <v>310.27</v>
      </c>
      <c r="AO108" s="29">
        <v>32.8</v>
      </c>
      <c r="AP108" s="29">
        <v>107</v>
      </c>
      <c r="AQ108" s="32">
        <v>8958</v>
      </c>
      <c r="AR108" s="32">
        <v>20258</v>
      </c>
      <c r="AS108" s="32">
        <v>29216</v>
      </c>
      <c r="AT108" s="29">
        <v>2780</v>
      </c>
      <c r="AU108" s="29">
        <f t="shared" si="11"/>
        <v>2937</v>
      </c>
      <c r="AV108" s="29">
        <v>47135</v>
      </c>
      <c r="AW108" s="29">
        <v>9269</v>
      </c>
      <c r="AX108" s="29">
        <v>177788</v>
      </c>
      <c r="AY108" s="29">
        <v>34963</v>
      </c>
      <c r="AZ108" s="29">
        <v>224923</v>
      </c>
      <c r="BA108" s="29">
        <v>44233</v>
      </c>
      <c r="BB108" s="2"/>
      <c r="BC108" s="2"/>
      <c r="BD108" s="2"/>
    </row>
    <row r="109" spans="16:56" ht="13.5">
      <c r="P109" s="22">
        <v>254231</v>
      </c>
      <c r="Q109" s="23" t="s">
        <v>1150</v>
      </c>
      <c r="R109" s="23" t="s">
        <v>657</v>
      </c>
      <c r="S109" s="62">
        <v>2174</v>
      </c>
      <c r="T109" s="24" t="s">
        <v>1219</v>
      </c>
      <c r="U109" s="25" t="s">
        <v>500</v>
      </c>
      <c r="V109" s="26" t="s">
        <v>1190</v>
      </c>
      <c r="W109" s="27">
        <v>3</v>
      </c>
      <c r="X109" s="27">
        <v>7942</v>
      </c>
      <c r="Y109" s="27">
        <v>434</v>
      </c>
      <c r="Z109" s="27">
        <v>795309</v>
      </c>
      <c r="AA109" s="28">
        <f t="shared" si="6"/>
        <v>1.8325092165898618</v>
      </c>
      <c r="AB109" s="25" t="s">
        <v>658</v>
      </c>
      <c r="AC109" s="29">
        <v>5934</v>
      </c>
      <c r="AD109" s="29">
        <v>74.7</v>
      </c>
      <c r="AE109" s="29">
        <v>795309</v>
      </c>
      <c r="AF109" s="29">
        <v>100</v>
      </c>
      <c r="AG109" s="29">
        <v>75559</v>
      </c>
      <c r="AH109" s="29">
        <f t="shared" si="7"/>
        <v>95.01</v>
      </c>
      <c r="AI109" s="29">
        <v>290051</v>
      </c>
      <c r="AJ109" s="29">
        <v>74902</v>
      </c>
      <c r="AK109" s="29">
        <v>215149</v>
      </c>
      <c r="AL109" s="29">
        <f t="shared" si="8"/>
        <v>364.7</v>
      </c>
      <c r="AM109" s="29">
        <f t="shared" si="9"/>
        <v>94.18</v>
      </c>
      <c r="AN109" s="29">
        <f t="shared" si="10"/>
        <v>270.52</v>
      </c>
      <c r="AO109" s="29">
        <v>26.1</v>
      </c>
      <c r="AP109" s="29">
        <v>100.9</v>
      </c>
      <c r="AQ109" s="32">
        <v>9431</v>
      </c>
      <c r="AR109" s="32">
        <v>27090</v>
      </c>
      <c r="AS109" s="32">
        <v>36521</v>
      </c>
      <c r="AT109" s="29">
        <v>3110</v>
      </c>
      <c r="AU109" s="29">
        <f t="shared" si="11"/>
        <v>1900</v>
      </c>
      <c r="AV109" s="29">
        <v>79271</v>
      </c>
      <c r="AW109" s="29">
        <v>9981</v>
      </c>
      <c r="AX109" s="29">
        <v>343183</v>
      </c>
      <c r="AY109" s="29">
        <v>43211</v>
      </c>
      <c r="AZ109" s="29">
        <v>422454</v>
      </c>
      <c r="BA109" s="29">
        <v>53192</v>
      </c>
      <c r="BB109" s="2"/>
      <c r="BC109" s="2"/>
      <c r="BD109" s="2"/>
    </row>
    <row r="110" spans="16:56" ht="13.5">
      <c r="P110" s="22">
        <v>254240</v>
      </c>
      <c r="Q110" s="23" t="s">
        <v>1150</v>
      </c>
      <c r="R110" s="23" t="s">
        <v>659</v>
      </c>
      <c r="S110" s="62">
        <v>2174</v>
      </c>
      <c r="T110" s="24" t="s">
        <v>1219</v>
      </c>
      <c r="U110" s="25" t="s">
        <v>500</v>
      </c>
      <c r="V110" s="26" t="s">
        <v>1190</v>
      </c>
      <c r="W110" s="27">
        <v>3</v>
      </c>
      <c r="X110" s="27">
        <v>7893</v>
      </c>
      <c r="Y110" s="27">
        <v>226</v>
      </c>
      <c r="Z110" s="27">
        <v>500796</v>
      </c>
      <c r="AA110" s="28">
        <f t="shared" si="6"/>
        <v>2.2159115044247786</v>
      </c>
      <c r="AB110" s="25" t="s">
        <v>658</v>
      </c>
      <c r="AC110" s="29">
        <v>5020</v>
      </c>
      <c r="AD110" s="29">
        <v>63.6</v>
      </c>
      <c r="AE110" s="29">
        <v>605898</v>
      </c>
      <c r="AF110" s="29">
        <v>82.7</v>
      </c>
      <c r="AG110" s="29">
        <v>68625</v>
      </c>
      <c r="AH110" s="29">
        <f t="shared" si="7"/>
        <v>137.03</v>
      </c>
      <c r="AI110" s="29">
        <v>275357</v>
      </c>
      <c r="AJ110" s="29">
        <v>84120</v>
      </c>
      <c r="AK110" s="29">
        <v>191237</v>
      </c>
      <c r="AL110" s="29">
        <f t="shared" si="8"/>
        <v>549.84</v>
      </c>
      <c r="AM110" s="29">
        <f t="shared" si="9"/>
        <v>167.97</v>
      </c>
      <c r="AN110" s="29">
        <f t="shared" si="10"/>
        <v>381.87</v>
      </c>
      <c r="AO110" s="29">
        <v>24.9</v>
      </c>
      <c r="AP110" s="29">
        <v>81.6</v>
      </c>
      <c r="AQ110" s="32">
        <v>10658</v>
      </c>
      <c r="AR110" s="32">
        <v>24229</v>
      </c>
      <c r="AS110" s="32">
        <v>34886</v>
      </c>
      <c r="AT110" s="29">
        <v>2625</v>
      </c>
      <c r="AU110" s="29">
        <f t="shared" si="11"/>
        <v>2741</v>
      </c>
      <c r="AV110" s="29">
        <v>87124</v>
      </c>
      <c r="AW110" s="29">
        <v>11038</v>
      </c>
      <c r="AX110" s="29">
        <v>272626</v>
      </c>
      <c r="AY110" s="29">
        <v>34540</v>
      </c>
      <c r="AZ110" s="29">
        <v>359750</v>
      </c>
      <c r="BA110" s="29">
        <v>45578</v>
      </c>
      <c r="BB110" s="2"/>
      <c r="BC110" s="2"/>
      <c r="BD110" s="2"/>
    </row>
    <row r="111" spans="16:56" ht="13.5">
      <c r="P111" s="22">
        <v>254410</v>
      </c>
      <c r="Q111" s="23" t="s">
        <v>1150</v>
      </c>
      <c r="R111" s="23" t="s">
        <v>660</v>
      </c>
      <c r="S111" s="62">
        <v>2174</v>
      </c>
      <c r="T111" s="24" t="s">
        <v>1219</v>
      </c>
      <c r="U111" s="25" t="s">
        <v>500</v>
      </c>
      <c r="V111" s="26" t="s">
        <v>1190</v>
      </c>
      <c r="W111" s="27">
        <v>3</v>
      </c>
      <c r="X111" s="27">
        <v>7255</v>
      </c>
      <c r="Y111" s="27">
        <v>332</v>
      </c>
      <c r="Z111" s="27">
        <v>527437</v>
      </c>
      <c r="AA111" s="28">
        <f t="shared" si="6"/>
        <v>1.5886656626506024</v>
      </c>
      <c r="AB111" s="25" t="s">
        <v>658</v>
      </c>
      <c r="AC111" s="29">
        <v>4437</v>
      </c>
      <c r="AD111" s="29">
        <v>61.2</v>
      </c>
      <c r="AE111" s="29">
        <v>623869</v>
      </c>
      <c r="AF111" s="29">
        <v>84.5</v>
      </c>
      <c r="AG111" s="29">
        <v>79302</v>
      </c>
      <c r="AH111" s="29">
        <f t="shared" si="7"/>
        <v>150.35</v>
      </c>
      <c r="AI111" s="29">
        <v>163359</v>
      </c>
      <c r="AJ111" s="29">
        <v>66637</v>
      </c>
      <c r="AK111" s="29">
        <v>96722</v>
      </c>
      <c r="AL111" s="29">
        <f t="shared" si="8"/>
        <v>309.72</v>
      </c>
      <c r="AM111" s="29">
        <f t="shared" si="9"/>
        <v>126.34</v>
      </c>
      <c r="AN111" s="29">
        <f t="shared" si="10"/>
        <v>183.38</v>
      </c>
      <c r="AO111" s="29">
        <v>48.5</v>
      </c>
      <c r="AP111" s="29">
        <v>119</v>
      </c>
      <c r="AQ111" s="32">
        <v>9185</v>
      </c>
      <c r="AR111" s="32">
        <v>13332</v>
      </c>
      <c r="AS111" s="32">
        <v>22517</v>
      </c>
      <c r="AT111" s="29">
        <v>2620</v>
      </c>
      <c r="AU111" s="29">
        <f t="shared" si="11"/>
        <v>3007</v>
      </c>
      <c r="AV111" s="29">
        <v>72236</v>
      </c>
      <c r="AW111" s="29">
        <v>9957</v>
      </c>
      <c r="AX111" s="29">
        <v>133909</v>
      </c>
      <c r="AY111" s="29">
        <v>18457</v>
      </c>
      <c r="AZ111" s="29">
        <v>206145</v>
      </c>
      <c r="BA111" s="29">
        <v>28414</v>
      </c>
      <c r="BB111" s="2"/>
      <c r="BC111" s="2"/>
      <c r="BD111" s="2"/>
    </row>
    <row r="112" spans="16:56" ht="13.5">
      <c r="P112" s="22">
        <v>254649</v>
      </c>
      <c r="Q112" s="23" t="s">
        <v>1150</v>
      </c>
      <c r="R112" s="23" t="s">
        <v>661</v>
      </c>
      <c r="S112" s="62">
        <v>2174</v>
      </c>
      <c r="T112" s="24" t="s">
        <v>1219</v>
      </c>
      <c r="U112" s="25" t="s">
        <v>500</v>
      </c>
      <c r="V112" s="26" t="s">
        <v>1190</v>
      </c>
      <c r="W112" s="27">
        <v>3</v>
      </c>
      <c r="X112" s="27">
        <v>5651</v>
      </c>
      <c r="Y112" s="27">
        <v>201</v>
      </c>
      <c r="Z112" s="27">
        <v>369671</v>
      </c>
      <c r="AA112" s="28">
        <f t="shared" si="6"/>
        <v>1.8391592039800995</v>
      </c>
      <c r="AB112" s="25" t="s">
        <v>1168</v>
      </c>
      <c r="AC112" s="29">
        <v>4077</v>
      </c>
      <c r="AD112" s="29">
        <v>72.1</v>
      </c>
      <c r="AE112" s="29">
        <v>469859</v>
      </c>
      <c r="AF112" s="29">
        <v>78.7</v>
      </c>
      <c r="AG112" s="29">
        <v>56480</v>
      </c>
      <c r="AH112" s="29">
        <f t="shared" si="7"/>
        <v>152.78</v>
      </c>
      <c r="AI112" s="29">
        <v>200636</v>
      </c>
      <c r="AJ112" s="29">
        <v>50207</v>
      </c>
      <c r="AK112" s="29">
        <v>150429</v>
      </c>
      <c r="AL112" s="29">
        <f t="shared" si="8"/>
        <v>542.74</v>
      </c>
      <c r="AM112" s="29">
        <f t="shared" si="9"/>
        <v>135.82</v>
      </c>
      <c r="AN112" s="29">
        <f t="shared" si="10"/>
        <v>406.93</v>
      </c>
      <c r="AO112" s="29">
        <v>28.2</v>
      </c>
      <c r="AP112" s="29">
        <v>112.5</v>
      </c>
      <c r="AQ112" s="32">
        <v>8885</v>
      </c>
      <c r="AR112" s="32">
        <v>26620</v>
      </c>
      <c r="AS112" s="32">
        <v>35505</v>
      </c>
      <c r="AT112" s="29">
        <v>2753</v>
      </c>
      <c r="AU112" s="29">
        <f t="shared" si="11"/>
        <v>3056</v>
      </c>
      <c r="AV112" s="29">
        <v>54242</v>
      </c>
      <c r="AW112" s="29">
        <v>9599</v>
      </c>
      <c r="AX112" s="29">
        <v>192998</v>
      </c>
      <c r="AY112" s="29">
        <v>34153</v>
      </c>
      <c r="AZ112" s="29">
        <v>247240</v>
      </c>
      <c r="BA112" s="29">
        <v>43752</v>
      </c>
      <c r="BB112" s="2"/>
      <c r="BC112" s="2"/>
      <c r="BD112" s="2"/>
    </row>
    <row r="113" spans="16:56" ht="13.5">
      <c r="P113" s="22">
        <v>254819</v>
      </c>
      <c r="Q113" s="23" t="s">
        <v>1150</v>
      </c>
      <c r="R113" s="23" t="s">
        <v>662</v>
      </c>
      <c r="S113" s="62">
        <v>2174</v>
      </c>
      <c r="T113" s="24" t="s">
        <v>1219</v>
      </c>
      <c r="U113" s="25" t="s">
        <v>500</v>
      </c>
      <c r="V113" s="26" t="s">
        <v>1190</v>
      </c>
      <c r="W113" s="27">
        <v>3</v>
      </c>
      <c r="X113" s="27">
        <v>9187</v>
      </c>
      <c r="Y113" s="27">
        <v>405</v>
      </c>
      <c r="Z113" s="27">
        <v>635320</v>
      </c>
      <c r="AA113" s="28">
        <f t="shared" si="6"/>
        <v>1.5686913580246915</v>
      </c>
      <c r="AB113" s="25" t="s">
        <v>1248</v>
      </c>
      <c r="AC113" s="29">
        <v>6546</v>
      </c>
      <c r="AD113" s="29">
        <v>71.3</v>
      </c>
      <c r="AE113" s="29">
        <v>795622</v>
      </c>
      <c r="AF113" s="29">
        <v>79.9</v>
      </c>
      <c r="AG113" s="29">
        <v>102071</v>
      </c>
      <c r="AH113" s="29">
        <f t="shared" si="7"/>
        <v>160.66</v>
      </c>
      <c r="AI113" s="29">
        <v>210206</v>
      </c>
      <c r="AJ113" s="29">
        <v>64247</v>
      </c>
      <c r="AK113" s="29">
        <v>145959</v>
      </c>
      <c r="AL113" s="29">
        <f t="shared" si="8"/>
        <v>330.87</v>
      </c>
      <c r="AM113" s="29">
        <f t="shared" si="9"/>
        <v>101.13</v>
      </c>
      <c r="AN113" s="29">
        <f t="shared" si="10"/>
        <v>229.74</v>
      </c>
      <c r="AO113" s="29">
        <v>48.6</v>
      </c>
      <c r="AP113" s="29">
        <v>158.9</v>
      </c>
      <c r="AQ113" s="32">
        <v>6993</v>
      </c>
      <c r="AR113" s="32">
        <v>15888</v>
      </c>
      <c r="AS113" s="32">
        <v>22881</v>
      </c>
      <c r="AT113" s="29">
        <v>2600</v>
      </c>
      <c r="AU113" s="29">
        <f t="shared" si="11"/>
        <v>3213</v>
      </c>
      <c r="AV113" s="29">
        <v>68227</v>
      </c>
      <c r="AW113" s="29">
        <v>7426</v>
      </c>
      <c r="AX113" s="29">
        <v>410521</v>
      </c>
      <c r="AY113" s="29">
        <v>44685</v>
      </c>
      <c r="AZ113" s="29">
        <v>478748</v>
      </c>
      <c r="BA113" s="29">
        <v>52111</v>
      </c>
      <c r="BB113" s="2"/>
      <c r="BC113" s="2"/>
      <c r="BD113" s="2"/>
    </row>
    <row r="114" spans="16:56" ht="13.5">
      <c r="P114" s="22">
        <v>255025</v>
      </c>
      <c r="Q114" s="23" t="s">
        <v>1150</v>
      </c>
      <c r="R114" s="23" t="s">
        <v>663</v>
      </c>
      <c r="S114" s="62">
        <v>2174</v>
      </c>
      <c r="T114" s="24" t="s">
        <v>1219</v>
      </c>
      <c r="U114" s="25" t="s">
        <v>500</v>
      </c>
      <c r="V114" s="26" t="s">
        <v>1190</v>
      </c>
      <c r="W114" s="27">
        <v>3</v>
      </c>
      <c r="X114" s="27">
        <v>5931</v>
      </c>
      <c r="Y114" s="27">
        <v>254</v>
      </c>
      <c r="Z114" s="27">
        <v>371969</v>
      </c>
      <c r="AA114" s="28">
        <f t="shared" si="6"/>
        <v>1.4644448818897637</v>
      </c>
      <c r="AB114" s="25" t="s">
        <v>1283</v>
      </c>
      <c r="AC114" s="29">
        <v>2920</v>
      </c>
      <c r="AD114" s="29">
        <v>49.2</v>
      </c>
      <c r="AE114" s="29">
        <v>469586</v>
      </c>
      <c r="AF114" s="29">
        <v>79.2</v>
      </c>
      <c r="AG114" s="29">
        <v>55223</v>
      </c>
      <c r="AH114" s="29">
        <f t="shared" si="7"/>
        <v>148.46</v>
      </c>
      <c r="AI114" s="29">
        <v>145729</v>
      </c>
      <c r="AJ114" s="29">
        <v>44125</v>
      </c>
      <c r="AK114" s="29">
        <v>101604</v>
      </c>
      <c r="AL114" s="29">
        <f t="shared" si="8"/>
        <v>391.78</v>
      </c>
      <c r="AM114" s="29">
        <f t="shared" si="9"/>
        <v>118.63</v>
      </c>
      <c r="AN114" s="29">
        <f t="shared" si="10"/>
        <v>273.15</v>
      </c>
      <c r="AO114" s="29">
        <v>37.9</v>
      </c>
      <c r="AP114" s="29">
        <v>125.2</v>
      </c>
      <c r="AQ114" s="32">
        <v>7440</v>
      </c>
      <c r="AR114" s="32">
        <v>17131</v>
      </c>
      <c r="AS114" s="32">
        <v>24571</v>
      </c>
      <c r="AT114" s="29">
        <v>2625</v>
      </c>
      <c r="AU114" s="29">
        <f t="shared" si="11"/>
        <v>2969</v>
      </c>
      <c r="AV114" s="29">
        <v>50078</v>
      </c>
      <c r="AW114" s="29">
        <v>8443</v>
      </c>
      <c r="AX114" s="29">
        <v>151805</v>
      </c>
      <c r="AY114" s="29">
        <v>25595</v>
      </c>
      <c r="AZ114" s="29">
        <v>201883</v>
      </c>
      <c r="BA114" s="29">
        <v>34039</v>
      </c>
      <c r="BB114" s="2"/>
      <c r="BC114" s="2"/>
      <c r="BD114" s="2"/>
    </row>
    <row r="115" spans="16:56" ht="13.5">
      <c r="P115" s="22">
        <v>264644</v>
      </c>
      <c r="Q115" s="23" t="s">
        <v>664</v>
      </c>
      <c r="R115" s="23" t="s">
        <v>665</v>
      </c>
      <c r="S115" s="62">
        <v>2174</v>
      </c>
      <c r="T115" s="24" t="s">
        <v>1219</v>
      </c>
      <c r="U115" s="25" t="s">
        <v>500</v>
      </c>
      <c r="V115" s="26" t="s">
        <v>1190</v>
      </c>
      <c r="W115" s="27">
        <v>3</v>
      </c>
      <c r="X115" s="27">
        <v>6963</v>
      </c>
      <c r="Y115" s="27">
        <v>207</v>
      </c>
      <c r="Z115" s="27">
        <v>269244</v>
      </c>
      <c r="AA115" s="28">
        <f t="shared" si="6"/>
        <v>1.300695652173913</v>
      </c>
      <c r="AB115" s="25" t="s">
        <v>1248</v>
      </c>
      <c r="AC115" s="29">
        <v>3590</v>
      </c>
      <c r="AD115" s="29">
        <v>51.6</v>
      </c>
      <c r="AE115" s="29">
        <v>288471</v>
      </c>
      <c r="AF115" s="29">
        <v>93.3</v>
      </c>
      <c r="AG115" s="29">
        <v>38693</v>
      </c>
      <c r="AH115" s="29">
        <f t="shared" si="7"/>
        <v>143.71</v>
      </c>
      <c r="AI115" s="29">
        <v>190831</v>
      </c>
      <c r="AJ115" s="29">
        <v>91488</v>
      </c>
      <c r="AK115" s="29">
        <v>99343</v>
      </c>
      <c r="AL115" s="29">
        <f t="shared" si="8"/>
        <v>708.77</v>
      </c>
      <c r="AM115" s="29">
        <f t="shared" si="9"/>
        <v>339.8</v>
      </c>
      <c r="AN115" s="29">
        <f t="shared" si="10"/>
        <v>368.97</v>
      </c>
      <c r="AO115" s="29">
        <v>20.3</v>
      </c>
      <c r="AP115" s="29">
        <v>42.3</v>
      </c>
      <c r="AQ115" s="32">
        <v>13139</v>
      </c>
      <c r="AR115" s="32">
        <v>14267</v>
      </c>
      <c r="AS115" s="32">
        <v>27406</v>
      </c>
      <c r="AT115" s="29">
        <v>2700</v>
      </c>
      <c r="AU115" s="29">
        <f t="shared" si="11"/>
        <v>2874</v>
      </c>
      <c r="AV115" s="29">
        <v>91488</v>
      </c>
      <c r="AW115" s="29">
        <v>13139</v>
      </c>
      <c r="AX115" s="29">
        <v>250615</v>
      </c>
      <c r="AY115" s="29">
        <v>35992</v>
      </c>
      <c r="AZ115" s="29">
        <v>342103</v>
      </c>
      <c r="BA115" s="29">
        <v>49132</v>
      </c>
      <c r="BB115" s="2"/>
      <c r="BC115" s="2"/>
      <c r="BD115" s="2"/>
    </row>
    <row r="116" spans="16:56" ht="13.5">
      <c r="P116" s="22">
        <v>282154</v>
      </c>
      <c r="Q116" s="23" t="s">
        <v>505</v>
      </c>
      <c r="R116" s="23" t="s">
        <v>666</v>
      </c>
      <c r="S116" s="62">
        <v>2174</v>
      </c>
      <c r="T116" s="24" t="s">
        <v>1219</v>
      </c>
      <c r="U116" s="25" t="s">
        <v>500</v>
      </c>
      <c r="V116" s="26" t="s">
        <v>1190</v>
      </c>
      <c r="W116" s="27">
        <v>3</v>
      </c>
      <c r="X116" s="27">
        <v>7848</v>
      </c>
      <c r="Y116" s="27">
        <v>399</v>
      </c>
      <c r="Z116" s="27">
        <v>613531</v>
      </c>
      <c r="AA116" s="28">
        <f t="shared" si="6"/>
        <v>1.537671679197995</v>
      </c>
      <c r="AB116" s="25" t="s">
        <v>520</v>
      </c>
      <c r="AC116" s="29">
        <v>4964</v>
      </c>
      <c r="AD116" s="29">
        <v>63.3</v>
      </c>
      <c r="AE116" s="29">
        <v>680016</v>
      </c>
      <c r="AF116" s="29">
        <v>90.2</v>
      </c>
      <c r="AG116" s="29">
        <v>81008</v>
      </c>
      <c r="AH116" s="29">
        <f t="shared" si="7"/>
        <v>132.04</v>
      </c>
      <c r="AI116" s="29">
        <v>279474</v>
      </c>
      <c r="AJ116" s="29">
        <v>37538</v>
      </c>
      <c r="AK116" s="29">
        <v>241936</v>
      </c>
      <c r="AL116" s="29">
        <f t="shared" si="8"/>
        <v>455.52</v>
      </c>
      <c r="AM116" s="29">
        <f t="shared" si="9"/>
        <v>61.18</v>
      </c>
      <c r="AN116" s="29">
        <f t="shared" si="10"/>
        <v>394.33</v>
      </c>
      <c r="AO116" s="29">
        <v>29</v>
      </c>
      <c r="AP116" s="29">
        <v>215.8</v>
      </c>
      <c r="AQ116" s="32">
        <v>4783</v>
      </c>
      <c r="AR116" s="32">
        <v>30828</v>
      </c>
      <c r="AS116" s="32">
        <v>35611</v>
      </c>
      <c r="AT116" s="29">
        <v>1942</v>
      </c>
      <c r="AU116" s="29">
        <f t="shared" si="11"/>
        <v>2641</v>
      </c>
      <c r="AV116" s="29">
        <v>46360</v>
      </c>
      <c r="AW116" s="29">
        <v>5907</v>
      </c>
      <c r="AX116" s="29">
        <v>280034</v>
      </c>
      <c r="AY116" s="29">
        <v>35682</v>
      </c>
      <c r="AZ116" s="29">
        <v>326394</v>
      </c>
      <c r="BA116" s="29">
        <v>41589</v>
      </c>
      <c r="BB116" s="2"/>
      <c r="BC116" s="2"/>
      <c r="BD116" s="2"/>
    </row>
    <row r="117" spans="16:56" ht="13.5">
      <c r="P117" s="22">
        <v>282189</v>
      </c>
      <c r="Q117" s="23" t="s">
        <v>505</v>
      </c>
      <c r="R117" s="23" t="s">
        <v>667</v>
      </c>
      <c r="S117" s="62">
        <v>2174</v>
      </c>
      <c r="T117" s="24" t="s">
        <v>1219</v>
      </c>
      <c r="U117" s="25" t="s">
        <v>500</v>
      </c>
      <c r="V117" s="26" t="s">
        <v>1190</v>
      </c>
      <c r="W117" s="27">
        <v>3</v>
      </c>
      <c r="X117" s="27">
        <v>28734</v>
      </c>
      <c r="Y117" s="27">
        <v>1019</v>
      </c>
      <c r="Z117" s="27">
        <v>2200219</v>
      </c>
      <c r="AA117" s="28">
        <f t="shared" si="6"/>
        <v>2.1591943081452403</v>
      </c>
      <c r="AB117" s="25" t="s">
        <v>1236</v>
      </c>
      <c r="AC117" s="29">
        <v>21577</v>
      </c>
      <c r="AD117" s="29">
        <v>75.1</v>
      </c>
      <c r="AE117" s="29">
        <v>2540392</v>
      </c>
      <c r="AF117" s="29">
        <v>86.6</v>
      </c>
      <c r="AG117" s="29">
        <v>241062</v>
      </c>
      <c r="AH117" s="29">
        <f t="shared" si="7"/>
        <v>109.56</v>
      </c>
      <c r="AI117" s="29">
        <v>596603</v>
      </c>
      <c r="AJ117" s="29">
        <v>159225</v>
      </c>
      <c r="AK117" s="29">
        <v>437378</v>
      </c>
      <c r="AL117" s="29">
        <f t="shared" si="8"/>
        <v>271.16</v>
      </c>
      <c r="AM117" s="29">
        <f t="shared" si="9"/>
        <v>72.37</v>
      </c>
      <c r="AN117" s="29">
        <f t="shared" si="10"/>
        <v>198.79</v>
      </c>
      <c r="AO117" s="29">
        <v>40.4</v>
      </c>
      <c r="AP117" s="29">
        <v>151.4</v>
      </c>
      <c r="AQ117" s="32">
        <v>5541</v>
      </c>
      <c r="AR117" s="32">
        <v>15222</v>
      </c>
      <c r="AS117" s="32">
        <v>20763</v>
      </c>
      <c r="AT117" s="29">
        <v>1732</v>
      </c>
      <c r="AU117" s="29">
        <f t="shared" si="11"/>
        <v>2191</v>
      </c>
      <c r="AV117" s="29">
        <v>181184</v>
      </c>
      <c r="AW117" s="29">
        <v>6306</v>
      </c>
      <c r="AX117" s="29">
        <v>624646</v>
      </c>
      <c r="AY117" s="29">
        <v>21739</v>
      </c>
      <c r="AZ117" s="29">
        <v>805830</v>
      </c>
      <c r="BA117" s="29">
        <v>28044</v>
      </c>
      <c r="BB117" s="2"/>
      <c r="BC117" s="2"/>
      <c r="BD117" s="2"/>
    </row>
    <row r="118" spans="16:56" ht="13.5">
      <c r="P118" s="22">
        <v>282197</v>
      </c>
      <c r="Q118" s="23" t="s">
        <v>505</v>
      </c>
      <c r="R118" s="23" t="s">
        <v>668</v>
      </c>
      <c r="S118" s="62">
        <v>2174</v>
      </c>
      <c r="T118" s="24" t="s">
        <v>1219</v>
      </c>
      <c r="U118" s="25" t="s">
        <v>500</v>
      </c>
      <c r="V118" s="26" t="s">
        <v>1190</v>
      </c>
      <c r="W118" s="27">
        <v>3</v>
      </c>
      <c r="X118" s="27">
        <v>6515</v>
      </c>
      <c r="Y118" s="27">
        <v>816</v>
      </c>
      <c r="Z118" s="27">
        <v>591618</v>
      </c>
      <c r="AA118" s="28">
        <f t="shared" si="6"/>
        <v>0.7250220588235294</v>
      </c>
      <c r="AB118" s="25" t="s">
        <v>669</v>
      </c>
      <c r="AC118" s="29">
        <v>4768</v>
      </c>
      <c r="AD118" s="29">
        <v>73.2</v>
      </c>
      <c r="AE118" s="29">
        <v>693020</v>
      </c>
      <c r="AF118" s="29">
        <v>85.4</v>
      </c>
      <c r="AG118" s="29">
        <v>71649</v>
      </c>
      <c r="AH118" s="29">
        <f t="shared" si="7"/>
        <v>121.11</v>
      </c>
      <c r="AI118" s="29">
        <v>207828</v>
      </c>
      <c r="AJ118" s="29">
        <v>49231</v>
      </c>
      <c r="AK118" s="29">
        <v>158597</v>
      </c>
      <c r="AL118" s="29">
        <f t="shared" si="8"/>
        <v>351.29</v>
      </c>
      <c r="AM118" s="29">
        <f t="shared" si="9"/>
        <v>83.21</v>
      </c>
      <c r="AN118" s="29">
        <f t="shared" si="10"/>
        <v>268.07</v>
      </c>
      <c r="AO118" s="29">
        <v>34.5</v>
      </c>
      <c r="AP118" s="29">
        <v>145.5</v>
      </c>
      <c r="AQ118" s="32">
        <v>7557</v>
      </c>
      <c r="AR118" s="32">
        <v>24343</v>
      </c>
      <c r="AS118" s="32">
        <v>31900</v>
      </c>
      <c r="AT118" s="29">
        <v>1540</v>
      </c>
      <c r="AU118" s="29">
        <f t="shared" si="11"/>
        <v>2422</v>
      </c>
      <c r="AV118" s="29">
        <v>50991</v>
      </c>
      <c r="AW118" s="29">
        <v>7827</v>
      </c>
      <c r="AX118" s="29">
        <v>220871</v>
      </c>
      <c r="AY118" s="29">
        <v>33902</v>
      </c>
      <c r="AZ118" s="29">
        <v>271862</v>
      </c>
      <c r="BA118" s="29">
        <v>41729</v>
      </c>
      <c r="BB118" s="2"/>
      <c r="BC118" s="2"/>
      <c r="BD118" s="2"/>
    </row>
    <row r="119" spans="16:56" ht="13.5">
      <c r="P119" s="22">
        <v>282201</v>
      </c>
      <c r="Q119" s="23" t="s">
        <v>505</v>
      </c>
      <c r="R119" s="23" t="s">
        <v>670</v>
      </c>
      <c r="S119" s="62">
        <v>1174</v>
      </c>
      <c r="T119" s="24" t="s">
        <v>1219</v>
      </c>
      <c r="U119" s="25" t="s">
        <v>500</v>
      </c>
      <c r="V119" s="26" t="s">
        <v>1190</v>
      </c>
      <c r="W119" s="27">
        <v>3</v>
      </c>
      <c r="X119" s="27">
        <v>11510</v>
      </c>
      <c r="Y119" s="27">
        <v>641</v>
      </c>
      <c r="Z119" s="27">
        <v>628060</v>
      </c>
      <c r="AA119" s="28">
        <f t="shared" si="6"/>
        <v>0.9798127925117004</v>
      </c>
      <c r="AB119" s="25" t="s">
        <v>1288</v>
      </c>
      <c r="AC119" s="29">
        <v>7195</v>
      </c>
      <c r="AD119" s="29">
        <v>62.5</v>
      </c>
      <c r="AE119" s="29">
        <v>696119</v>
      </c>
      <c r="AF119" s="29">
        <v>90.2</v>
      </c>
      <c r="AG119" s="29">
        <v>118408</v>
      </c>
      <c r="AH119" s="29">
        <f t="shared" si="7"/>
        <v>188.53</v>
      </c>
      <c r="AI119" s="29">
        <v>200863</v>
      </c>
      <c r="AJ119" s="29">
        <v>48893</v>
      </c>
      <c r="AK119" s="29">
        <v>151970</v>
      </c>
      <c r="AL119" s="29">
        <f t="shared" si="8"/>
        <v>319.81</v>
      </c>
      <c r="AM119" s="29">
        <f t="shared" si="9"/>
        <v>77.85</v>
      </c>
      <c r="AN119" s="29">
        <f t="shared" si="10"/>
        <v>241.97</v>
      </c>
      <c r="AO119" s="29">
        <v>58.9</v>
      </c>
      <c r="AP119" s="29">
        <v>242.2</v>
      </c>
      <c r="AQ119" s="32">
        <v>4248</v>
      </c>
      <c r="AR119" s="32">
        <v>13203</v>
      </c>
      <c r="AS119" s="32">
        <v>17451</v>
      </c>
      <c r="AT119" s="29">
        <v>2730</v>
      </c>
      <c r="AU119" s="29">
        <f t="shared" si="11"/>
        <v>3771</v>
      </c>
      <c r="AV119" s="29">
        <v>52245</v>
      </c>
      <c r="AW119" s="29">
        <v>4539</v>
      </c>
      <c r="AX119" s="29">
        <v>306259</v>
      </c>
      <c r="AY119" s="29">
        <v>26608</v>
      </c>
      <c r="AZ119" s="29">
        <v>358504</v>
      </c>
      <c r="BA119" s="29">
        <v>31147</v>
      </c>
      <c r="BB119" s="2"/>
      <c r="BC119" s="2"/>
      <c r="BD119" s="2"/>
    </row>
    <row r="120" spans="16:56" ht="13.5">
      <c r="P120" s="22">
        <v>282219</v>
      </c>
      <c r="Q120" s="23" t="s">
        <v>505</v>
      </c>
      <c r="R120" s="23" t="s">
        <v>671</v>
      </c>
      <c r="S120" s="62">
        <v>2174</v>
      </c>
      <c r="T120" s="24" t="s">
        <v>1219</v>
      </c>
      <c r="U120" s="25" t="s">
        <v>500</v>
      </c>
      <c r="V120" s="26" t="s">
        <v>1190</v>
      </c>
      <c r="W120" s="27">
        <v>3</v>
      </c>
      <c r="X120" s="27">
        <v>10004</v>
      </c>
      <c r="Y120" s="27">
        <v>450</v>
      </c>
      <c r="Z120" s="27">
        <v>657963</v>
      </c>
      <c r="AA120" s="28">
        <f t="shared" si="6"/>
        <v>1.46214</v>
      </c>
      <c r="AB120" s="25" t="s">
        <v>672</v>
      </c>
      <c r="AC120" s="29">
        <v>7015</v>
      </c>
      <c r="AD120" s="29">
        <v>70.1</v>
      </c>
      <c r="AE120" s="29">
        <v>791676</v>
      </c>
      <c r="AF120" s="29">
        <v>83.1</v>
      </c>
      <c r="AG120" s="29">
        <v>104532</v>
      </c>
      <c r="AH120" s="29">
        <f t="shared" si="7"/>
        <v>158.87</v>
      </c>
      <c r="AI120" s="29">
        <v>419537</v>
      </c>
      <c r="AJ120" s="29">
        <v>117151</v>
      </c>
      <c r="AK120" s="29">
        <v>302386</v>
      </c>
      <c r="AL120" s="29">
        <f t="shared" si="8"/>
        <v>637.63</v>
      </c>
      <c r="AM120" s="29">
        <f t="shared" si="9"/>
        <v>178.05</v>
      </c>
      <c r="AN120" s="29">
        <f t="shared" si="10"/>
        <v>459.58</v>
      </c>
      <c r="AO120" s="29">
        <v>24.9</v>
      </c>
      <c r="AP120" s="29">
        <v>89.2</v>
      </c>
      <c r="AQ120" s="32">
        <v>11710</v>
      </c>
      <c r="AR120" s="32">
        <v>30227</v>
      </c>
      <c r="AS120" s="32">
        <v>41937</v>
      </c>
      <c r="AT120" s="29">
        <v>2835</v>
      </c>
      <c r="AU120" s="29">
        <f t="shared" si="11"/>
        <v>3177</v>
      </c>
      <c r="AV120" s="29">
        <v>117151</v>
      </c>
      <c r="AW120" s="29">
        <v>11710</v>
      </c>
      <c r="AX120" s="29">
        <v>505731</v>
      </c>
      <c r="AY120" s="29">
        <v>50553</v>
      </c>
      <c r="AZ120" s="29">
        <v>622882</v>
      </c>
      <c r="BA120" s="29">
        <v>62263</v>
      </c>
      <c r="BB120" s="2"/>
      <c r="BC120" s="2"/>
      <c r="BD120" s="2"/>
    </row>
    <row r="121" spans="16:56" ht="13.5">
      <c r="P121" s="22">
        <v>283011</v>
      </c>
      <c r="Q121" s="23" t="s">
        <v>505</v>
      </c>
      <c r="R121" s="23" t="s">
        <v>673</v>
      </c>
      <c r="S121" s="62">
        <v>2174</v>
      </c>
      <c r="T121" s="24" t="s">
        <v>1219</v>
      </c>
      <c r="U121" s="25" t="s">
        <v>500</v>
      </c>
      <c r="V121" s="26" t="s">
        <v>1190</v>
      </c>
      <c r="W121" s="27">
        <v>3</v>
      </c>
      <c r="X121" s="27">
        <v>8048</v>
      </c>
      <c r="Y121" s="27">
        <v>378</v>
      </c>
      <c r="Z121" s="27">
        <v>711494</v>
      </c>
      <c r="AA121" s="28">
        <f t="shared" si="6"/>
        <v>1.8822592592592593</v>
      </c>
      <c r="AB121" s="25" t="s">
        <v>1236</v>
      </c>
      <c r="AC121" s="29">
        <v>6427</v>
      </c>
      <c r="AD121" s="29">
        <v>79.9</v>
      </c>
      <c r="AE121" s="29">
        <v>711494</v>
      </c>
      <c r="AF121" s="29">
        <v>100</v>
      </c>
      <c r="AG121" s="29">
        <v>88215</v>
      </c>
      <c r="AH121" s="29">
        <f t="shared" si="7"/>
        <v>123.99</v>
      </c>
      <c r="AI121" s="29">
        <v>329996</v>
      </c>
      <c r="AJ121" s="29">
        <v>46032</v>
      </c>
      <c r="AK121" s="29">
        <v>283964</v>
      </c>
      <c r="AL121" s="29">
        <f t="shared" si="8"/>
        <v>463.81</v>
      </c>
      <c r="AM121" s="29">
        <f t="shared" si="9"/>
        <v>64.7</v>
      </c>
      <c r="AN121" s="29">
        <f t="shared" si="10"/>
        <v>399.11</v>
      </c>
      <c r="AO121" s="29">
        <v>26.7</v>
      </c>
      <c r="AP121" s="29">
        <v>191.6</v>
      </c>
      <c r="AQ121" s="32">
        <v>5720</v>
      </c>
      <c r="AR121" s="32">
        <v>35284</v>
      </c>
      <c r="AS121" s="32">
        <v>41003</v>
      </c>
      <c r="AT121" s="29">
        <v>1890</v>
      </c>
      <c r="AU121" s="29">
        <f t="shared" si="11"/>
        <v>2480</v>
      </c>
      <c r="AV121" s="29">
        <v>400349</v>
      </c>
      <c r="AW121" s="29">
        <v>49745</v>
      </c>
      <c r="AX121" s="29">
        <v>424024</v>
      </c>
      <c r="AY121" s="29">
        <v>52687</v>
      </c>
      <c r="AZ121" s="29">
        <v>824373</v>
      </c>
      <c r="BA121" s="29">
        <v>102432</v>
      </c>
      <c r="BB121" s="2"/>
      <c r="BC121" s="2"/>
      <c r="BD121" s="2"/>
    </row>
    <row r="122" spans="16:56" ht="13.5">
      <c r="P122" s="22">
        <v>283410</v>
      </c>
      <c r="Q122" s="23" t="s">
        <v>505</v>
      </c>
      <c r="R122" s="23" t="s">
        <v>674</v>
      </c>
      <c r="S122" s="62">
        <v>2174</v>
      </c>
      <c r="T122" s="24" t="s">
        <v>1219</v>
      </c>
      <c r="U122" s="25" t="s">
        <v>500</v>
      </c>
      <c r="V122" s="26" t="s">
        <v>1190</v>
      </c>
      <c r="W122" s="27">
        <v>3</v>
      </c>
      <c r="X122" s="27">
        <v>6019</v>
      </c>
      <c r="Y122" s="27">
        <v>336</v>
      </c>
      <c r="Z122" s="27">
        <v>642794</v>
      </c>
      <c r="AA122" s="28">
        <f t="shared" si="6"/>
        <v>1.913077380952381</v>
      </c>
      <c r="AB122" s="25" t="s">
        <v>1275</v>
      </c>
      <c r="AC122" s="29">
        <v>4294</v>
      </c>
      <c r="AD122" s="29">
        <v>71.3</v>
      </c>
      <c r="AE122" s="29">
        <v>720509</v>
      </c>
      <c r="AF122" s="29">
        <v>89.2</v>
      </c>
      <c r="AG122" s="29">
        <v>104913</v>
      </c>
      <c r="AH122" s="29">
        <f t="shared" si="7"/>
        <v>163.21</v>
      </c>
      <c r="AI122" s="29">
        <v>227395</v>
      </c>
      <c r="AJ122" s="29">
        <v>63582</v>
      </c>
      <c r="AK122" s="29">
        <v>163813</v>
      </c>
      <c r="AL122" s="29">
        <f t="shared" si="8"/>
        <v>353.76</v>
      </c>
      <c r="AM122" s="29">
        <f t="shared" si="9"/>
        <v>98.92</v>
      </c>
      <c r="AN122" s="29">
        <f t="shared" si="10"/>
        <v>254.85</v>
      </c>
      <c r="AO122" s="29">
        <v>46.1</v>
      </c>
      <c r="AP122" s="29">
        <v>165</v>
      </c>
      <c r="AQ122" s="32">
        <v>10564</v>
      </c>
      <c r="AR122" s="32">
        <v>27216</v>
      </c>
      <c r="AS122" s="32">
        <v>37780</v>
      </c>
      <c r="AT122" s="29">
        <v>1730</v>
      </c>
      <c r="AU122" s="29">
        <f t="shared" si="11"/>
        <v>3264</v>
      </c>
      <c r="AV122" s="29">
        <v>67086</v>
      </c>
      <c r="AW122" s="29">
        <v>11146</v>
      </c>
      <c r="AX122" s="29">
        <v>259077</v>
      </c>
      <c r="AY122" s="29">
        <v>43043</v>
      </c>
      <c r="AZ122" s="29">
        <v>326163</v>
      </c>
      <c r="BA122" s="29">
        <v>54189</v>
      </c>
      <c r="BB122" s="2"/>
      <c r="BC122" s="2"/>
      <c r="BD122" s="2"/>
    </row>
    <row r="123" spans="16:56" ht="13.5">
      <c r="P123" s="22">
        <v>283649</v>
      </c>
      <c r="Q123" s="23" t="s">
        <v>505</v>
      </c>
      <c r="R123" s="23" t="s">
        <v>675</v>
      </c>
      <c r="S123" s="62">
        <v>2174</v>
      </c>
      <c r="T123" s="24" t="s">
        <v>1219</v>
      </c>
      <c r="U123" s="25" t="s">
        <v>500</v>
      </c>
      <c r="V123" s="26" t="s">
        <v>1190</v>
      </c>
      <c r="W123" s="27">
        <v>3</v>
      </c>
      <c r="X123" s="27">
        <v>5382</v>
      </c>
      <c r="Y123" s="27">
        <v>190</v>
      </c>
      <c r="Z123" s="27">
        <v>458567</v>
      </c>
      <c r="AA123" s="28">
        <f t="shared" si="6"/>
        <v>2.413510526315789</v>
      </c>
      <c r="AB123" s="25" t="s">
        <v>658</v>
      </c>
      <c r="AC123" s="29">
        <v>4462</v>
      </c>
      <c r="AD123" s="29">
        <v>82.9</v>
      </c>
      <c r="AE123" s="29">
        <v>458567</v>
      </c>
      <c r="AF123" s="29">
        <v>100</v>
      </c>
      <c r="AG123" s="29">
        <v>97722</v>
      </c>
      <c r="AH123" s="29">
        <f t="shared" si="7"/>
        <v>213.1</v>
      </c>
      <c r="AI123" s="29">
        <v>212330</v>
      </c>
      <c r="AJ123" s="29">
        <v>67509</v>
      </c>
      <c r="AK123" s="29">
        <v>144821</v>
      </c>
      <c r="AL123" s="29">
        <f t="shared" si="8"/>
        <v>463.03</v>
      </c>
      <c r="AM123" s="29">
        <f t="shared" si="9"/>
        <v>147.22</v>
      </c>
      <c r="AN123" s="29">
        <f t="shared" si="10"/>
        <v>315.81</v>
      </c>
      <c r="AO123" s="29">
        <v>46</v>
      </c>
      <c r="AP123" s="29">
        <v>144.8</v>
      </c>
      <c r="AQ123" s="32">
        <v>12543</v>
      </c>
      <c r="AR123" s="32">
        <v>26908</v>
      </c>
      <c r="AS123" s="32">
        <v>39452</v>
      </c>
      <c r="AT123" s="29">
        <v>5145</v>
      </c>
      <c r="AU123" s="29">
        <f t="shared" si="11"/>
        <v>4262</v>
      </c>
      <c r="AV123" s="29">
        <v>69555</v>
      </c>
      <c r="AW123" s="29">
        <v>12924</v>
      </c>
      <c r="AX123" s="29">
        <v>279795</v>
      </c>
      <c r="AY123" s="29">
        <v>51987</v>
      </c>
      <c r="AZ123" s="29">
        <v>349350</v>
      </c>
      <c r="BA123" s="29">
        <v>64911</v>
      </c>
      <c r="BB123" s="2"/>
      <c r="BC123" s="2"/>
      <c r="BD123" s="2"/>
    </row>
    <row r="124" spans="16:56" ht="13.5">
      <c r="P124" s="22">
        <v>283819</v>
      </c>
      <c r="Q124" s="23" t="s">
        <v>505</v>
      </c>
      <c r="R124" s="23" t="s">
        <v>676</v>
      </c>
      <c r="S124" s="62">
        <v>2174</v>
      </c>
      <c r="T124" s="24" t="s">
        <v>1219</v>
      </c>
      <c r="U124" s="25" t="s">
        <v>500</v>
      </c>
      <c r="V124" s="26" t="s">
        <v>1190</v>
      </c>
      <c r="W124" s="27">
        <v>3</v>
      </c>
      <c r="X124" s="27">
        <v>7919</v>
      </c>
      <c r="Y124" s="27">
        <v>280</v>
      </c>
      <c r="Z124" s="27">
        <v>374185</v>
      </c>
      <c r="AA124" s="28">
        <f t="shared" si="6"/>
        <v>1.336375</v>
      </c>
      <c r="AB124" s="25" t="s">
        <v>1273</v>
      </c>
      <c r="AC124" s="29">
        <v>4927</v>
      </c>
      <c r="AD124" s="29">
        <v>62.2</v>
      </c>
      <c r="AE124" s="29">
        <v>428909</v>
      </c>
      <c r="AF124" s="29">
        <v>87.2</v>
      </c>
      <c r="AG124" s="29">
        <v>41246</v>
      </c>
      <c r="AH124" s="29">
        <f t="shared" si="7"/>
        <v>110.23</v>
      </c>
      <c r="AI124" s="29">
        <v>149989</v>
      </c>
      <c r="AJ124" s="29">
        <v>22505</v>
      </c>
      <c r="AK124" s="29">
        <v>127484</v>
      </c>
      <c r="AL124" s="29">
        <f t="shared" si="8"/>
        <v>400.84</v>
      </c>
      <c r="AM124" s="29">
        <f t="shared" si="9"/>
        <v>60.14</v>
      </c>
      <c r="AN124" s="29">
        <f t="shared" si="10"/>
        <v>340.7</v>
      </c>
      <c r="AO124" s="29">
        <v>27.5</v>
      </c>
      <c r="AP124" s="29">
        <v>183.3</v>
      </c>
      <c r="AQ124" s="32">
        <v>2842</v>
      </c>
      <c r="AR124" s="32">
        <v>16098</v>
      </c>
      <c r="AS124" s="32">
        <v>18940</v>
      </c>
      <c r="AT124" s="29">
        <v>1500</v>
      </c>
      <c r="AU124" s="29">
        <f t="shared" si="11"/>
        <v>2205</v>
      </c>
      <c r="AV124" s="29">
        <v>28671</v>
      </c>
      <c r="AW124" s="29">
        <v>3621</v>
      </c>
      <c r="AX124" s="29">
        <v>164416</v>
      </c>
      <c r="AY124" s="29">
        <v>20762</v>
      </c>
      <c r="AZ124" s="29">
        <v>193087</v>
      </c>
      <c r="BA124" s="29">
        <v>24383</v>
      </c>
      <c r="BB124" s="2"/>
      <c r="BC124" s="2"/>
      <c r="BD124" s="2"/>
    </row>
    <row r="125" spans="16:56" ht="13.5">
      <c r="P125" s="22">
        <v>284637</v>
      </c>
      <c r="Q125" s="23" t="s">
        <v>505</v>
      </c>
      <c r="R125" s="23" t="s">
        <v>677</v>
      </c>
      <c r="S125" s="62">
        <v>2174</v>
      </c>
      <c r="T125" s="24" t="s">
        <v>1219</v>
      </c>
      <c r="U125" s="25" t="s">
        <v>500</v>
      </c>
      <c r="V125" s="26" t="s">
        <v>1190</v>
      </c>
      <c r="W125" s="27">
        <v>3</v>
      </c>
      <c r="X125" s="27">
        <v>5174</v>
      </c>
      <c r="Y125" s="27">
        <v>232</v>
      </c>
      <c r="Z125" s="27">
        <v>373549</v>
      </c>
      <c r="AA125" s="28">
        <f t="shared" si="6"/>
        <v>1.610125</v>
      </c>
      <c r="AB125" s="25" t="s">
        <v>651</v>
      </c>
      <c r="AC125" s="29">
        <v>4097</v>
      </c>
      <c r="AD125" s="29">
        <v>79.2</v>
      </c>
      <c r="AE125" s="29">
        <v>432183</v>
      </c>
      <c r="AF125" s="29">
        <v>86.4</v>
      </c>
      <c r="AG125" s="29">
        <v>47437</v>
      </c>
      <c r="AH125" s="29">
        <f t="shared" si="7"/>
        <v>126.99</v>
      </c>
      <c r="AI125" s="29">
        <v>202078</v>
      </c>
      <c r="AJ125" s="29">
        <v>38986</v>
      </c>
      <c r="AK125" s="29">
        <v>163092</v>
      </c>
      <c r="AL125" s="29">
        <f t="shared" si="8"/>
        <v>540.97</v>
      </c>
      <c r="AM125" s="29">
        <f t="shared" si="9"/>
        <v>104.37</v>
      </c>
      <c r="AN125" s="29">
        <f t="shared" si="10"/>
        <v>436.6</v>
      </c>
      <c r="AO125" s="29">
        <v>23.5</v>
      </c>
      <c r="AP125" s="29">
        <v>121.7</v>
      </c>
      <c r="AQ125" s="32">
        <v>7535</v>
      </c>
      <c r="AR125" s="32">
        <v>31521</v>
      </c>
      <c r="AS125" s="32">
        <v>39056</v>
      </c>
      <c r="AT125" s="29">
        <v>1995</v>
      </c>
      <c r="AU125" s="29">
        <f t="shared" si="11"/>
        <v>2540</v>
      </c>
      <c r="AV125" s="29">
        <v>43618</v>
      </c>
      <c r="AW125" s="29">
        <v>8430</v>
      </c>
      <c r="AX125" s="29">
        <v>200312</v>
      </c>
      <c r="AY125" s="29">
        <v>38715</v>
      </c>
      <c r="AZ125" s="29">
        <v>243930</v>
      </c>
      <c r="BA125" s="29">
        <v>47145</v>
      </c>
      <c r="BB125" s="2"/>
      <c r="BC125" s="2"/>
      <c r="BD125" s="2"/>
    </row>
    <row r="126" spans="16:56" ht="13.5">
      <c r="P126" s="22">
        <v>285234</v>
      </c>
      <c r="Q126" s="23" t="s">
        <v>505</v>
      </c>
      <c r="R126" s="23" t="s">
        <v>678</v>
      </c>
      <c r="S126" s="62">
        <v>2174</v>
      </c>
      <c r="T126" s="24" t="s">
        <v>1219</v>
      </c>
      <c r="U126" s="25" t="s">
        <v>500</v>
      </c>
      <c r="V126" s="26" t="s">
        <v>1190</v>
      </c>
      <c r="W126" s="27">
        <v>3</v>
      </c>
      <c r="X126" s="27">
        <v>6300</v>
      </c>
      <c r="Y126" s="27">
        <v>248</v>
      </c>
      <c r="Z126" s="27">
        <v>471993</v>
      </c>
      <c r="AA126" s="28">
        <f t="shared" si="6"/>
        <v>1.9031975806451613</v>
      </c>
      <c r="AB126" s="25" t="s">
        <v>1273</v>
      </c>
      <c r="AC126" s="29">
        <v>4897</v>
      </c>
      <c r="AD126" s="29">
        <v>77.7</v>
      </c>
      <c r="AE126" s="29">
        <v>557754</v>
      </c>
      <c r="AF126" s="29">
        <v>84.6</v>
      </c>
      <c r="AG126" s="29">
        <v>55304</v>
      </c>
      <c r="AH126" s="29">
        <f t="shared" si="7"/>
        <v>117.17</v>
      </c>
      <c r="AI126" s="29">
        <v>220222</v>
      </c>
      <c r="AJ126" s="29">
        <v>72711</v>
      </c>
      <c r="AK126" s="29">
        <v>147511</v>
      </c>
      <c r="AL126" s="29">
        <f t="shared" si="8"/>
        <v>466.58</v>
      </c>
      <c r="AM126" s="29">
        <f t="shared" si="9"/>
        <v>154.05</v>
      </c>
      <c r="AN126" s="29">
        <f t="shared" si="10"/>
        <v>312.53</v>
      </c>
      <c r="AO126" s="29">
        <v>25.1</v>
      </c>
      <c r="AP126" s="29">
        <v>76.1</v>
      </c>
      <c r="AQ126" s="32">
        <v>11541</v>
      </c>
      <c r="AR126" s="32">
        <v>23414</v>
      </c>
      <c r="AS126" s="32">
        <v>34956</v>
      </c>
      <c r="AT126" s="29">
        <v>2835</v>
      </c>
      <c r="AU126" s="29">
        <f t="shared" si="11"/>
        <v>2343</v>
      </c>
      <c r="AV126" s="29">
        <v>73670</v>
      </c>
      <c r="AW126" s="29">
        <v>11694</v>
      </c>
      <c r="AX126" s="29">
        <v>245075</v>
      </c>
      <c r="AY126" s="29">
        <v>38901</v>
      </c>
      <c r="AZ126" s="29">
        <v>318745</v>
      </c>
      <c r="BA126" s="29">
        <v>50594</v>
      </c>
      <c r="BB126" s="2"/>
      <c r="BC126" s="2"/>
      <c r="BD126" s="2"/>
    </row>
    <row r="127" spans="16:56" ht="13.5">
      <c r="P127" s="22">
        <v>285447</v>
      </c>
      <c r="Q127" s="23" t="s">
        <v>505</v>
      </c>
      <c r="R127" s="23" t="s">
        <v>679</v>
      </c>
      <c r="S127" s="62">
        <v>2174</v>
      </c>
      <c r="T127" s="24" t="s">
        <v>1219</v>
      </c>
      <c r="U127" s="25" t="s">
        <v>500</v>
      </c>
      <c r="V127" s="26" t="s">
        <v>1190</v>
      </c>
      <c r="W127" s="27">
        <v>3</v>
      </c>
      <c r="X127" s="27">
        <v>5843</v>
      </c>
      <c r="Y127" s="27">
        <v>336</v>
      </c>
      <c r="Z127" s="27">
        <v>514964</v>
      </c>
      <c r="AA127" s="28">
        <f t="shared" si="6"/>
        <v>1.5326309523809523</v>
      </c>
      <c r="AB127" s="25" t="s">
        <v>680</v>
      </c>
      <c r="AC127" s="29">
        <v>4356</v>
      </c>
      <c r="AD127" s="29">
        <v>74.6</v>
      </c>
      <c r="AE127" s="29">
        <v>571353</v>
      </c>
      <c r="AF127" s="29">
        <v>90.1</v>
      </c>
      <c r="AG127" s="29">
        <v>105745</v>
      </c>
      <c r="AH127" s="29">
        <f t="shared" si="7"/>
        <v>205.34</v>
      </c>
      <c r="AI127" s="29">
        <v>257942</v>
      </c>
      <c r="AJ127" s="29">
        <v>79250</v>
      </c>
      <c r="AK127" s="29">
        <v>178692</v>
      </c>
      <c r="AL127" s="29">
        <f t="shared" si="8"/>
        <v>500.89</v>
      </c>
      <c r="AM127" s="29">
        <f t="shared" si="9"/>
        <v>153.89</v>
      </c>
      <c r="AN127" s="29">
        <f t="shared" si="10"/>
        <v>347</v>
      </c>
      <c r="AO127" s="29">
        <v>41</v>
      </c>
      <c r="AP127" s="29">
        <v>133.4</v>
      </c>
      <c r="AQ127" s="32">
        <v>13563</v>
      </c>
      <c r="AR127" s="32">
        <v>30582</v>
      </c>
      <c r="AS127" s="32">
        <v>44145</v>
      </c>
      <c r="AT127" s="29">
        <v>2940</v>
      </c>
      <c r="AU127" s="29">
        <f t="shared" si="11"/>
        <v>4107</v>
      </c>
      <c r="AV127" s="29">
        <v>83466</v>
      </c>
      <c r="AW127" s="29">
        <v>14285</v>
      </c>
      <c r="AX127" s="29">
        <v>178692</v>
      </c>
      <c r="AY127" s="29">
        <v>30582</v>
      </c>
      <c r="AZ127" s="29">
        <v>262158</v>
      </c>
      <c r="BA127" s="29">
        <v>44867</v>
      </c>
      <c r="BB127" s="2"/>
      <c r="BC127" s="2"/>
      <c r="BD127" s="2"/>
    </row>
    <row r="128" spans="16:56" ht="13.5">
      <c r="P128" s="22">
        <v>285617</v>
      </c>
      <c r="Q128" s="23" t="s">
        <v>505</v>
      </c>
      <c r="R128" s="23" t="s">
        <v>681</v>
      </c>
      <c r="S128" s="62">
        <v>2174</v>
      </c>
      <c r="T128" s="24" t="s">
        <v>1219</v>
      </c>
      <c r="U128" s="25" t="s">
        <v>500</v>
      </c>
      <c r="V128" s="26" t="s">
        <v>1190</v>
      </c>
      <c r="W128" s="27">
        <v>3</v>
      </c>
      <c r="X128" s="27">
        <v>7602</v>
      </c>
      <c r="Y128" s="27">
        <v>355</v>
      </c>
      <c r="Z128" s="27">
        <v>522507</v>
      </c>
      <c r="AA128" s="28">
        <f t="shared" si="6"/>
        <v>1.4718507042253521</v>
      </c>
      <c r="AB128" s="25" t="s">
        <v>682</v>
      </c>
      <c r="AC128" s="29">
        <v>4903</v>
      </c>
      <c r="AD128" s="29">
        <v>64.5</v>
      </c>
      <c r="AE128" s="29">
        <v>651536</v>
      </c>
      <c r="AF128" s="29">
        <v>80.2</v>
      </c>
      <c r="AG128" s="29">
        <v>98486</v>
      </c>
      <c r="AH128" s="29">
        <f t="shared" si="7"/>
        <v>188.49</v>
      </c>
      <c r="AI128" s="29">
        <v>211092</v>
      </c>
      <c r="AJ128" s="29">
        <v>77016</v>
      </c>
      <c r="AK128" s="29">
        <v>134076</v>
      </c>
      <c r="AL128" s="29">
        <f t="shared" si="8"/>
        <v>404</v>
      </c>
      <c r="AM128" s="29">
        <f t="shared" si="9"/>
        <v>147.4</v>
      </c>
      <c r="AN128" s="29">
        <f t="shared" si="10"/>
        <v>256.6</v>
      </c>
      <c r="AO128" s="29">
        <v>46.7</v>
      </c>
      <c r="AP128" s="29">
        <v>127.9</v>
      </c>
      <c r="AQ128" s="32">
        <v>10131</v>
      </c>
      <c r="AR128" s="32">
        <v>17637</v>
      </c>
      <c r="AS128" s="32">
        <v>27768</v>
      </c>
      <c r="AT128" s="29">
        <v>4000</v>
      </c>
      <c r="AU128" s="29">
        <f t="shared" si="11"/>
        <v>3770</v>
      </c>
      <c r="AV128" s="29">
        <v>77016</v>
      </c>
      <c r="AW128" s="29">
        <v>10131</v>
      </c>
      <c r="AX128" s="29">
        <v>134076</v>
      </c>
      <c r="AY128" s="29">
        <v>17637</v>
      </c>
      <c r="AZ128" s="29">
        <v>211092</v>
      </c>
      <c r="BA128" s="29">
        <v>27768</v>
      </c>
      <c r="BB128" s="2"/>
      <c r="BC128" s="2"/>
      <c r="BD128" s="2"/>
    </row>
    <row r="129" spans="16:56" ht="13.5">
      <c r="P129" s="22">
        <v>286419</v>
      </c>
      <c r="Q129" s="23" t="s">
        <v>505</v>
      </c>
      <c r="R129" s="23" t="s">
        <v>683</v>
      </c>
      <c r="S129" s="62">
        <v>2174</v>
      </c>
      <c r="T129" s="24" t="s">
        <v>1219</v>
      </c>
      <c r="U129" s="25" t="s">
        <v>500</v>
      </c>
      <c r="V129" s="26" t="s">
        <v>1190</v>
      </c>
      <c r="W129" s="27">
        <v>3</v>
      </c>
      <c r="X129" s="27">
        <v>5353</v>
      </c>
      <c r="Y129" s="27">
        <v>242</v>
      </c>
      <c r="Z129" s="27">
        <v>518876</v>
      </c>
      <c r="AA129" s="28">
        <f t="shared" si="6"/>
        <v>2.144115702479339</v>
      </c>
      <c r="AB129" s="25" t="s">
        <v>684</v>
      </c>
      <c r="AC129" s="29">
        <v>4279</v>
      </c>
      <c r="AD129" s="29">
        <v>79.9</v>
      </c>
      <c r="AE129" s="29">
        <v>546185</v>
      </c>
      <c r="AF129" s="29">
        <v>95</v>
      </c>
      <c r="AG129" s="29">
        <v>81453</v>
      </c>
      <c r="AH129" s="29">
        <f t="shared" si="7"/>
        <v>156.98</v>
      </c>
      <c r="AI129" s="29">
        <v>205336</v>
      </c>
      <c r="AJ129" s="29">
        <v>48829</v>
      </c>
      <c r="AK129" s="29">
        <v>156507</v>
      </c>
      <c r="AL129" s="29">
        <f t="shared" si="8"/>
        <v>395.73</v>
      </c>
      <c r="AM129" s="29">
        <f t="shared" si="9"/>
        <v>94.11</v>
      </c>
      <c r="AN129" s="29">
        <f t="shared" si="10"/>
        <v>301.63</v>
      </c>
      <c r="AO129" s="29">
        <v>39.7</v>
      </c>
      <c r="AP129" s="29">
        <v>166.8</v>
      </c>
      <c r="AQ129" s="32">
        <v>9122</v>
      </c>
      <c r="AR129" s="32">
        <v>29237</v>
      </c>
      <c r="AS129" s="32">
        <v>38359</v>
      </c>
      <c r="AT129" s="29">
        <v>3060</v>
      </c>
      <c r="AU129" s="29">
        <f t="shared" si="11"/>
        <v>3140</v>
      </c>
      <c r="AV129" s="29">
        <v>48829</v>
      </c>
      <c r="AW129" s="29">
        <v>9122</v>
      </c>
      <c r="AX129" s="29">
        <v>156507</v>
      </c>
      <c r="AY129" s="29">
        <v>29237</v>
      </c>
      <c r="AZ129" s="29">
        <v>205336</v>
      </c>
      <c r="BA129" s="29">
        <v>38359</v>
      </c>
      <c r="BB129" s="2"/>
      <c r="BC129" s="2"/>
      <c r="BD129" s="2"/>
    </row>
    <row r="130" spans="16:56" ht="13.5">
      <c r="P130" s="22">
        <v>286427</v>
      </c>
      <c r="Q130" s="23" t="s">
        <v>505</v>
      </c>
      <c r="R130" s="23" t="s">
        <v>685</v>
      </c>
      <c r="S130" s="62">
        <v>2174</v>
      </c>
      <c r="T130" s="24" t="s">
        <v>1219</v>
      </c>
      <c r="U130" s="25" t="s">
        <v>500</v>
      </c>
      <c r="V130" s="26" t="s">
        <v>1190</v>
      </c>
      <c r="W130" s="27">
        <v>3</v>
      </c>
      <c r="X130" s="27">
        <v>5755</v>
      </c>
      <c r="Y130" s="27">
        <v>389</v>
      </c>
      <c r="Z130" s="27">
        <v>488344</v>
      </c>
      <c r="AA130" s="28">
        <f t="shared" si="6"/>
        <v>1.2553830334190232</v>
      </c>
      <c r="AB130" s="25" t="s">
        <v>1168</v>
      </c>
      <c r="AC130" s="29">
        <v>4654</v>
      </c>
      <c r="AD130" s="29">
        <v>80.9</v>
      </c>
      <c r="AE130" s="29">
        <v>693019</v>
      </c>
      <c r="AF130" s="29">
        <v>70.5</v>
      </c>
      <c r="AG130" s="29">
        <v>104071</v>
      </c>
      <c r="AH130" s="29">
        <f t="shared" si="7"/>
        <v>213.11</v>
      </c>
      <c r="AI130" s="29">
        <v>204279</v>
      </c>
      <c r="AJ130" s="29">
        <v>63198</v>
      </c>
      <c r="AK130" s="29">
        <v>141081</v>
      </c>
      <c r="AL130" s="29">
        <f t="shared" si="8"/>
        <v>418.31</v>
      </c>
      <c r="AM130" s="29">
        <f t="shared" si="9"/>
        <v>129.41</v>
      </c>
      <c r="AN130" s="29">
        <f t="shared" si="10"/>
        <v>288.9</v>
      </c>
      <c r="AO130" s="29">
        <v>50.9</v>
      </c>
      <c r="AP130" s="29">
        <v>164.7</v>
      </c>
      <c r="AQ130" s="32">
        <v>10981</v>
      </c>
      <c r="AR130" s="32">
        <v>24515</v>
      </c>
      <c r="AS130" s="32">
        <v>35496</v>
      </c>
      <c r="AT130" s="29">
        <v>3670</v>
      </c>
      <c r="AU130" s="29">
        <f t="shared" si="11"/>
        <v>4262</v>
      </c>
      <c r="AV130" s="29">
        <v>67792</v>
      </c>
      <c r="AW130" s="29">
        <v>11780</v>
      </c>
      <c r="AX130" s="29">
        <v>201952</v>
      </c>
      <c r="AY130" s="29">
        <v>35092</v>
      </c>
      <c r="AZ130" s="29">
        <v>269744</v>
      </c>
      <c r="BA130" s="29">
        <v>46871</v>
      </c>
      <c r="BB130" s="2"/>
      <c r="BC130" s="2"/>
      <c r="BD130" s="2"/>
    </row>
    <row r="131" spans="16:56" ht="13.5">
      <c r="P131" s="22">
        <v>286451</v>
      </c>
      <c r="Q131" s="23" t="s">
        <v>505</v>
      </c>
      <c r="R131" s="23" t="s">
        <v>686</v>
      </c>
      <c r="S131" s="62">
        <v>2174</v>
      </c>
      <c r="T131" s="24" t="s">
        <v>1219</v>
      </c>
      <c r="U131" s="25" t="s">
        <v>500</v>
      </c>
      <c r="V131" s="26" t="s">
        <v>1190</v>
      </c>
      <c r="W131" s="27">
        <v>3</v>
      </c>
      <c r="X131" s="27">
        <v>5760</v>
      </c>
      <c r="Y131" s="27">
        <v>240</v>
      </c>
      <c r="Z131" s="27">
        <v>451953</v>
      </c>
      <c r="AA131" s="28">
        <f t="shared" si="6"/>
        <v>1.8831375000000001</v>
      </c>
      <c r="AB131" s="25" t="s">
        <v>687</v>
      </c>
      <c r="AC131" s="29">
        <v>4448</v>
      </c>
      <c r="AD131" s="29">
        <v>77.2</v>
      </c>
      <c r="AE131" s="29">
        <v>461177</v>
      </c>
      <c r="AF131" s="29">
        <v>98</v>
      </c>
      <c r="AG131" s="29">
        <v>91759</v>
      </c>
      <c r="AH131" s="29">
        <f t="shared" si="7"/>
        <v>203.03</v>
      </c>
      <c r="AI131" s="29">
        <v>205984</v>
      </c>
      <c r="AJ131" s="29">
        <v>69798</v>
      </c>
      <c r="AK131" s="29">
        <v>136186</v>
      </c>
      <c r="AL131" s="29">
        <f t="shared" si="8"/>
        <v>455.76</v>
      </c>
      <c r="AM131" s="29">
        <f t="shared" si="9"/>
        <v>154.44</v>
      </c>
      <c r="AN131" s="29">
        <f t="shared" si="10"/>
        <v>301.33</v>
      </c>
      <c r="AO131" s="29">
        <v>44.5</v>
      </c>
      <c r="AP131" s="29">
        <v>131.5</v>
      </c>
      <c r="AQ131" s="32">
        <v>12118</v>
      </c>
      <c r="AR131" s="32">
        <v>23643</v>
      </c>
      <c r="AS131" s="32">
        <v>35761</v>
      </c>
      <c r="AT131" s="29">
        <v>5500</v>
      </c>
      <c r="AU131" s="29">
        <f t="shared" si="11"/>
        <v>4061</v>
      </c>
      <c r="AV131" s="29">
        <v>69798</v>
      </c>
      <c r="AW131" s="29">
        <v>12118</v>
      </c>
      <c r="AX131" s="29">
        <v>218109</v>
      </c>
      <c r="AY131" s="29">
        <v>37866</v>
      </c>
      <c r="AZ131" s="29">
        <v>287907</v>
      </c>
      <c r="BA131" s="29">
        <v>49984</v>
      </c>
      <c r="BB131" s="2"/>
      <c r="BC131" s="2"/>
      <c r="BD131" s="2"/>
    </row>
    <row r="132" spans="16:56" ht="13.5">
      <c r="P132" s="22">
        <v>286460</v>
      </c>
      <c r="Q132" s="23" t="s">
        <v>505</v>
      </c>
      <c r="R132" s="23" t="s">
        <v>688</v>
      </c>
      <c r="S132" s="62">
        <v>2174</v>
      </c>
      <c r="T132" s="24" t="s">
        <v>1219</v>
      </c>
      <c r="U132" s="25" t="s">
        <v>500</v>
      </c>
      <c r="V132" s="26" t="s">
        <v>1190</v>
      </c>
      <c r="W132" s="27">
        <v>3</v>
      </c>
      <c r="X132" s="27">
        <v>5808</v>
      </c>
      <c r="Y132" s="27">
        <v>281</v>
      </c>
      <c r="Z132" s="27">
        <v>481234</v>
      </c>
      <c r="AA132" s="28">
        <f t="shared" si="6"/>
        <v>1.712576512455516</v>
      </c>
      <c r="AB132" s="25" t="s">
        <v>689</v>
      </c>
      <c r="AC132" s="29">
        <v>4623</v>
      </c>
      <c r="AD132" s="29">
        <v>79.6</v>
      </c>
      <c r="AE132" s="29">
        <v>506562</v>
      </c>
      <c r="AF132" s="29">
        <v>95</v>
      </c>
      <c r="AG132" s="29">
        <v>100861</v>
      </c>
      <c r="AH132" s="29">
        <f t="shared" si="7"/>
        <v>209.59</v>
      </c>
      <c r="AI132" s="29">
        <v>314103</v>
      </c>
      <c r="AJ132" s="29">
        <v>90733</v>
      </c>
      <c r="AK132" s="29">
        <v>223370</v>
      </c>
      <c r="AL132" s="29">
        <f t="shared" si="8"/>
        <v>652.7</v>
      </c>
      <c r="AM132" s="29">
        <f t="shared" si="9"/>
        <v>188.54</v>
      </c>
      <c r="AN132" s="29">
        <f t="shared" si="10"/>
        <v>464.16</v>
      </c>
      <c r="AO132" s="29">
        <v>32.1</v>
      </c>
      <c r="AP132" s="29">
        <v>111.2</v>
      </c>
      <c r="AQ132" s="32">
        <v>15622</v>
      </c>
      <c r="AR132" s="32">
        <v>38459</v>
      </c>
      <c r="AS132" s="32">
        <v>54081</v>
      </c>
      <c r="AT132" s="29">
        <v>5350</v>
      </c>
      <c r="AU132" s="29">
        <f t="shared" si="11"/>
        <v>4192</v>
      </c>
      <c r="AV132" s="29">
        <v>90733</v>
      </c>
      <c r="AW132" s="29">
        <v>15622</v>
      </c>
      <c r="AX132" s="29">
        <v>223370</v>
      </c>
      <c r="AY132" s="29">
        <v>38459</v>
      </c>
      <c r="AZ132" s="29">
        <v>314103</v>
      </c>
      <c r="BA132" s="29">
        <v>54081</v>
      </c>
      <c r="BB132" s="2"/>
      <c r="BC132" s="2"/>
      <c r="BD132" s="2"/>
    </row>
    <row r="133" spans="16:56" ht="13.5">
      <c r="P133" s="22">
        <v>313416</v>
      </c>
      <c r="Q133" s="23" t="s">
        <v>1157</v>
      </c>
      <c r="R133" s="23" t="s">
        <v>690</v>
      </c>
      <c r="S133" s="62">
        <v>2174</v>
      </c>
      <c r="T133" s="24" t="s">
        <v>1219</v>
      </c>
      <c r="U133" s="25" t="s">
        <v>500</v>
      </c>
      <c r="V133" s="26" t="s">
        <v>1190</v>
      </c>
      <c r="W133" s="27">
        <v>3</v>
      </c>
      <c r="X133" s="27">
        <v>5791</v>
      </c>
      <c r="Y133" s="27">
        <v>196</v>
      </c>
      <c r="Z133" s="27">
        <v>411289</v>
      </c>
      <c r="AA133" s="28">
        <f t="shared" si="6"/>
        <v>2.0984132653061223</v>
      </c>
      <c r="AB133" s="25" t="s">
        <v>691</v>
      </c>
      <c r="AC133" s="29">
        <v>3186</v>
      </c>
      <c r="AD133" s="29">
        <v>55</v>
      </c>
      <c r="AE133" s="29">
        <v>411289</v>
      </c>
      <c r="AF133" s="29">
        <v>100</v>
      </c>
      <c r="AG133" s="29">
        <v>48646</v>
      </c>
      <c r="AH133" s="29">
        <f t="shared" si="7"/>
        <v>118.28</v>
      </c>
      <c r="AI133" s="29">
        <v>143895</v>
      </c>
      <c r="AJ133" s="29">
        <v>57226</v>
      </c>
      <c r="AK133" s="29">
        <v>86669</v>
      </c>
      <c r="AL133" s="29">
        <f t="shared" si="8"/>
        <v>349.86</v>
      </c>
      <c r="AM133" s="29">
        <f t="shared" si="9"/>
        <v>139.14</v>
      </c>
      <c r="AN133" s="29">
        <f t="shared" si="10"/>
        <v>210.73</v>
      </c>
      <c r="AO133" s="29">
        <v>33.8</v>
      </c>
      <c r="AP133" s="29">
        <v>85</v>
      </c>
      <c r="AQ133" s="32">
        <v>9882</v>
      </c>
      <c r="AR133" s="32">
        <v>14966</v>
      </c>
      <c r="AS133" s="32">
        <v>24848</v>
      </c>
      <c r="AT133" s="29">
        <v>3360</v>
      </c>
      <c r="AU133" s="29">
        <f t="shared" si="11"/>
        <v>2366</v>
      </c>
      <c r="AV133" s="29">
        <v>57226</v>
      </c>
      <c r="AW133" s="29">
        <v>9882</v>
      </c>
      <c r="AX133" s="29">
        <v>154365</v>
      </c>
      <c r="AY133" s="29">
        <v>26656</v>
      </c>
      <c r="AZ133" s="29">
        <v>211591</v>
      </c>
      <c r="BA133" s="29">
        <v>36538</v>
      </c>
      <c r="BB133" s="2"/>
      <c r="BC133" s="2"/>
      <c r="BD133" s="2"/>
    </row>
    <row r="134" spans="16:56" ht="13.5">
      <c r="P134" s="22">
        <v>313670</v>
      </c>
      <c r="Q134" s="23" t="s">
        <v>1157</v>
      </c>
      <c r="R134" s="23" t="s">
        <v>692</v>
      </c>
      <c r="S134" s="62">
        <v>2174</v>
      </c>
      <c r="T134" s="24" t="s">
        <v>1219</v>
      </c>
      <c r="U134" s="25" t="s">
        <v>500</v>
      </c>
      <c r="V134" s="26" t="s">
        <v>1190</v>
      </c>
      <c r="W134" s="27">
        <v>3</v>
      </c>
      <c r="X134" s="27">
        <v>6120</v>
      </c>
      <c r="Y134" s="27">
        <v>198</v>
      </c>
      <c r="Z134" s="27">
        <v>379403</v>
      </c>
      <c r="AA134" s="28">
        <f t="shared" si="6"/>
        <v>1.9161767676767676</v>
      </c>
      <c r="AB134" s="25" t="s">
        <v>1257</v>
      </c>
      <c r="AC134" s="29">
        <v>4399</v>
      </c>
      <c r="AD134" s="29">
        <v>71.9</v>
      </c>
      <c r="AE134" s="29">
        <v>379403</v>
      </c>
      <c r="AF134" s="29">
        <v>100</v>
      </c>
      <c r="AG134" s="29">
        <v>53781</v>
      </c>
      <c r="AH134" s="29">
        <f t="shared" si="7"/>
        <v>141.75</v>
      </c>
      <c r="AI134" s="29">
        <v>392401</v>
      </c>
      <c r="AJ134" s="29">
        <v>88535</v>
      </c>
      <c r="AK134" s="29">
        <v>303866</v>
      </c>
      <c r="AL134" s="29">
        <f t="shared" si="8"/>
        <v>1034.26</v>
      </c>
      <c r="AM134" s="29">
        <f t="shared" si="9"/>
        <v>233.35</v>
      </c>
      <c r="AN134" s="29">
        <f t="shared" si="10"/>
        <v>800.91</v>
      </c>
      <c r="AO134" s="29">
        <v>13.7</v>
      </c>
      <c r="AP134" s="29">
        <v>60.7</v>
      </c>
      <c r="AQ134" s="32">
        <v>14467</v>
      </c>
      <c r="AR134" s="32">
        <v>49651</v>
      </c>
      <c r="AS134" s="32">
        <v>64118</v>
      </c>
      <c r="AT134" s="29">
        <v>2415</v>
      </c>
      <c r="AU134" s="29">
        <f t="shared" si="11"/>
        <v>2835</v>
      </c>
      <c r="AV134" s="29">
        <v>88535</v>
      </c>
      <c r="AW134" s="29">
        <v>14467</v>
      </c>
      <c r="AX134" s="29">
        <v>374443</v>
      </c>
      <c r="AY134" s="29">
        <v>61183</v>
      </c>
      <c r="AZ134" s="29">
        <v>462978</v>
      </c>
      <c r="BA134" s="29">
        <v>75650</v>
      </c>
      <c r="BB134" s="2"/>
      <c r="BC134" s="2"/>
      <c r="BD134" s="2"/>
    </row>
    <row r="135" spans="16:56" ht="13.5">
      <c r="P135" s="22">
        <v>334448</v>
      </c>
      <c r="Q135" s="23" t="s">
        <v>1182</v>
      </c>
      <c r="R135" s="23" t="s">
        <v>693</v>
      </c>
      <c r="S135" s="62">
        <v>2174</v>
      </c>
      <c r="T135" s="24" t="s">
        <v>1219</v>
      </c>
      <c r="U135" s="25" t="s">
        <v>500</v>
      </c>
      <c r="V135" s="26" t="s">
        <v>1190</v>
      </c>
      <c r="W135" s="27">
        <v>3</v>
      </c>
      <c r="X135" s="27">
        <v>5963</v>
      </c>
      <c r="Y135" s="27">
        <v>158</v>
      </c>
      <c r="Z135" s="27">
        <v>343865</v>
      </c>
      <c r="AA135" s="28">
        <f t="shared" si="6"/>
        <v>2.1763607594936705</v>
      </c>
      <c r="AB135" s="25" t="s">
        <v>694</v>
      </c>
      <c r="AC135" s="29">
        <v>3276</v>
      </c>
      <c r="AD135" s="29">
        <v>54.9</v>
      </c>
      <c r="AE135" s="29">
        <v>378252</v>
      </c>
      <c r="AF135" s="29">
        <v>90.9</v>
      </c>
      <c r="AG135" s="29">
        <v>56698</v>
      </c>
      <c r="AH135" s="29">
        <f t="shared" si="7"/>
        <v>164.88</v>
      </c>
      <c r="AI135" s="29">
        <v>168030</v>
      </c>
      <c r="AJ135" s="29">
        <v>64581</v>
      </c>
      <c r="AK135" s="29">
        <v>103449</v>
      </c>
      <c r="AL135" s="29">
        <f t="shared" si="8"/>
        <v>488.65</v>
      </c>
      <c r="AM135" s="29">
        <f t="shared" si="9"/>
        <v>187.81</v>
      </c>
      <c r="AN135" s="29">
        <f t="shared" si="10"/>
        <v>300.84</v>
      </c>
      <c r="AO135" s="29">
        <v>33.7</v>
      </c>
      <c r="AP135" s="29">
        <v>87.8</v>
      </c>
      <c r="AQ135" s="32">
        <v>10830</v>
      </c>
      <c r="AR135" s="32">
        <v>17348</v>
      </c>
      <c r="AS135" s="32">
        <v>28179</v>
      </c>
      <c r="AT135" s="29">
        <v>3020</v>
      </c>
      <c r="AU135" s="29">
        <f t="shared" si="11"/>
        <v>3298</v>
      </c>
      <c r="AV135" s="29">
        <v>73000</v>
      </c>
      <c r="AW135" s="29">
        <v>12242</v>
      </c>
      <c r="AX135" s="29">
        <v>185058</v>
      </c>
      <c r="AY135" s="29">
        <v>31034</v>
      </c>
      <c r="AZ135" s="29">
        <v>258058</v>
      </c>
      <c r="BA135" s="29">
        <v>43277</v>
      </c>
      <c r="BB135" s="2"/>
      <c r="BC135" s="2"/>
      <c r="BD135" s="2"/>
    </row>
    <row r="136" spans="16:56" ht="13.5">
      <c r="P136" s="22">
        <v>336459</v>
      </c>
      <c r="Q136" s="23" t="s">
        <v>1182</v>
      </c>
      <c r="R136" s="23" t="s">
        <v>695</v>
      </c>
      <c r="S136" s="62">
        <v>2174</v>
      </c>
      <c r="T136" s="24" t="s">
        <v>1219</v>
      </c>
      <c r="U136" s="25" t="s">
        <v>500</v>
      </c>
      <c r="V136" s="26" t="s">
        <v>1190</v>
      </c>
      <c r="W136" s="27">
        <v>3</v>
      </c>
      <c r="X136" s="27">
        <v>6143</v>
      </c>
      <c r="Y136" s="27">
        <v>268</v>
      </c>
      <c r="Z136" s="27">
        <v>407019</v>
      </c>
      <c r="AA136" s="28">
        <f t="shared" si="6"/>
        <v>1.5187276119402984</v>
      </c>
      <c r="AB136" s="25" t="s">
        <v>696</v>
      </c>
      <c r="AC136" s="29">
        <v>3822</v>
      </c>
      <c r="AD136" s="29">
        <v>62.2</v>
      </c>
      <c r="AE136" s="29">
        <v>407019</v>
      </c>
      <c r="AF136" s="29">
        <v>100</v>
      </c>
      <c r="AG136" s="29">
        <v>53357</v>
      </c>
      <c r="AH136" s="29">
        <f t="shared" si="7"/>
        <v>131.09</v>
      </c>
      <c r="AI136" s="29">
        <v>227612</v>
      </c>
      <c r="AJ136" s="29">
        <v>62209</v>
      </c>
      <c r="AK136" s="29">
        <v>165403</v>
      </c>
      <c r="AL136" s="29">
        <f t="shared" si="8"/>
        <v>559.22</v>
      </c>
      <c r="AM136" s="29">
        <f t="shared" si="9"/>
        <v>152.84</v>
      </c>
      <c r="AN136" s="29">
        <f t="shared" si="10"/>
        <v>406.38</v>
      </c>
      <c r="AO136" s="29">
        <v>23.4</v>
      </c>
      <c r="AP136" s="29">
        <v>85.8</v>
      </c>
      <c r="AQ136" s="32">
        <v>10127</v>
      </c>
      <c r="AR136" s="32">
        <v>26925</v>
      </c>
      <c r="AS136" s="32">
        <v>37052</v>
      </c>
      <c r="AT136" s="29">
        <v>2625</v>
      </c>
      <c r="AU136" s="29">
        <f t="shared" si="11"/>
        <v>2622</v>
      </c>
      <c r="AV136" s="29">
        <v>62209</v>
      </c>
      <c r="AW136" s="29">
        <v>10127</v>
      </c>
      <c r="AX136" s="29">
        <v>338214</v>
      </c>
      <c r="AY136" s="29">
        <v>55057</v>
      </c>
      <c r="AZ136" s="29">
        <v>400423</v>
      </c>
      <c r="BA136" s="29">
        <v>65184</v>
      </c>
      <c r="BB136" s="2"/>
      <c r="BC136" s="2"/>
      <c r="BD136" s="2"/>
    </row>
    <row r="137" spans="16:56" ht="13.5">
      <c r="P137" s="22">
        <v>401005</v>
      </c>
      <c r="Q137" s="23" t="s">
        <v>697</v>
      </c>
      <c r="R137" s="23" t="s">
        <v>698</v>
      </c>
      <c r="S137" s="62">
        <v>1174</v>
      </c>
      <c r="T137" s="24" t="s">
        <v>1219</v>
      </c>
      <c r="U137" s="25" t="s">
        <v>500</v>
      </c>
      <c r="V137" s="26" t="s">
        <v>1190</v>
      </c>
      <c r="W137" s="27">
        <v>3</v>
      </c>
      <c r="X137" s="27">
        <v>10595</v>
      </c>
      <c r="Y137" s="27">
        <v>447</v>
      </c>
      <c r="Z137" s="27">
        <v>847796</v>
      </c>
      <c r="AA137" s="28">
        <f t="shared" si="6"/>
        <v>1.896635346756152</v>
      </c>
      <c r="AB137" s="25" t="s">
        <v>699</v>
      </c>
      <c r="AC137" s="29">
        <v>6946</v>
      </c>
      <c r="AD137" s="29">
        <v>65.6</v>
      </c>
      <c r="AE137" s="29">
        <v>847796</v>
      </c>
      <c r="AF137" s="29">
        <v>100</v>
      </c>
      <c r="AG137" s="29">
        <v>172859</v>
      </c>
      <c r="AH137" s="29">
        <f t="shared" si="7"/>
        <v>203.89</v>
      </c>
      <c r="AI137" s="29">
        <v>540672</v>
      </c>
      <c r="AJ137" s="29">
        <v>64830</v>
      </c>
      <c r="AK137" s="29">
        <v>475842</v>
      </c>
      <c r="AL137" s="29">
        <f t="shared" si="8"/>
        <v>637.74</v>
      </c>
      <c r="AM137" s="29">
        <f t="shared" si="9"/>
        <v>76.47</v>
      </c>
      <c r="AN137" s="29">
        <f t="shared" si="10"/>
        <v>561.27</v>
      </c>
      <c r="AO137" s="29">
        <v>32</v>
      </c>
      <c r="AP137" s="29">
        <v>266.6</v>
      </c>
      <c r="AQ137" s="32">
        <v>6119</v>
      </c>
      <c r="AR137" s="32">
        <v>44912</v>
      </c>
      <c r="AS137" s="32">
        <v>51031</v>
      </c>
      <c r="AT137" s="29">
        <v>2146</v>
      </c>
      <c r="AU137" s="29">
        <f t="shared" si="11"/>
        <v>4078</v>
      </c>
      <c r="AV137" s="29">
        <v>65997</v>
      </c>
      <c r="AW137" s="29">
        <v>6229</v>
      </c>
      <c r="AX137" s="29">
        <v>475842</v>
      </c>
      <c r="AY137" s="29">
        <v>44912</v>
      </c>
      <c r="AZ137" s="29">
        <v>541839</v>
      </c>
      <c r="BA137" s="29">
        <v>51141</v>
      </c>
      <c r="BB137" s="2"/>
      <c r="BC137" s="2"/>
      <c r="BD137" s="2"/>
    </row>
    <row r="138" spans="16:56" ht="13.5">
      <c r="P138" s="22">
        <v>404811</v>
      </c>
      <c r="Q138" s="23" t="s">
        <v>697</v>
      </c>
      <c r="R138" s="23" t="s">
        <v>700</v>
      </c>
      <c r="S138" s="62">
        <v>2174</v>
      </c>
      <c r="T138" s="24" t="s">
        <v>1219</v>
      </c>
      <c r="U138" s="25" t="s">
        <v>500</v>
      </c>
      <c r="V138" s="26" t="s">
        <v>1190</v>
      </c>
      <c r="W138" s="27">
        <v>3</v>
      </c>
      <c r="X138" s="27">
        <v>5817</v>
      </c>
      <c r="Y138" s="27">
        <v>214</v>
      </c>
      <c r="Z138" s="27">
        <v>155301</v>
      </c>
      <c r="AA138" s="28">
        <f t="shared" si="6"/>
        <v>0.7257056074766355</v>
      </c>
      <c r="AB138" s="25" t="s">
        <v>701</v>
      </c>
      <c r="AC138" s="29">
        <v>1722</v>
      </c>
      <c r="AD138" s="29">
        <v>29.6</v>
      </c>
      <c r="AE138" s="29">
        <v>155336</v>
      </c>
      <c r="AF138" s="29">
        <v>100</v>
      </c>
      <c r="AG138" s="29">
        <v>12643</v>
      </c>
      <c r="AH138" s="29">
        <f t="shared" si="7"/>
        <v>81.41</v>
      </c>
      <c r="AI138" s="29">
        <v>92773</v>
      </c>
      <c r="AJ138" s="29">
        <v>36624</v>
      </c>
      <c r="AK138" s="29">
        <v>56149</v>
      </c>
      <c r="AL138" s="29">
        <f t="shared" si="8"/>
        <v>597.38</v>
      </c>
      <c r="AM138" s="29">
        <f t="shared" si="9"/>
        <v>235.83</v>
      </c>
      <c r="AN138" s="29">
        <f t="shared" si="10"/>
        <v>361.55</v>
      </c>
      <c r="AO138" s="29">
        <v>13.6</v>
      </c>
      <c r="AP138" s="29">
        <v>34.5</v>
      </c>
      <c r="AQ138" s="32">
        <v>6296</v>
      </c>
      <c r="AR138" s="32">
        <v>9653</v>
      </c>
      <c r="AS138" s="32">
        <v>15949</v>
      </c>
      <c r="AT138" s="29">
        <v>3570</v>
      </c>
      <c r="AU138" s="29">
        <f t="shared" si="11"/>
        <v>1628</v>
      </c>
      <c r="AV138" s="29">
        <v>36632</v>
      </c>
      <c r="AW138" s="29">
        <v>6297</v>
      </c>
      <c r="AX138" s="29">
        <v>131172</v>
      </c>
      <c r="AY138" s="29">
        <v>22550</v>
      </c>
      <c r="AZ138" s="29">
        <v>167804</v>
      </c>
      <c r="BA138" s="29">
        <v>28847</v>
      </c>
      <c r="BB138" s="2"/>
      <c r="BC138" s="2"/>
      <c r="BD138" s="2"/>
    </row>
    <row r="139" spans="16:56" ht="13.5">
      <c r="P139" s="22">
        <v>435147</v>
      </c>
      <c r="Q139" s="23" t="s">
        <v>1160</v>
      </c>
      <c r="R139" s="23" t="s">
        <v>702</v>
      </c>
      <c r="S139" s="62">
        <v>2174</v>
      </c>
      <c r="T139" s="24" t="s">
        <v>1219</v>
      </c>
      <c r="U139" s="25" t="s">
        <v>500</v>
      </c>
      <c r="V139" s="26" t="s">
        <v>1190</v>
      </c>
      <c r="W139" s="27">
        <v>3</v>
      </c>
      <c r="X139" s="27">
        <v>9517</v>
      </c>
      <c r="Y139" s="27">
        <v>388</v>
      </c>
      <c r="Z139" s="27">
        <v>698896</v>
      </c>
      <c r="AA139" s="28">
        <f t="shared" si="6"/>
        <v>1.801278350515464</v>
      </c>
      <c r="AB139" s="25" t="s">
        <v>653</v>
      </c>
      <c r="AC139" s="29">
        <v>6503</v>
      </c>
      <c r="AD139" s="29">
        <v>68.3</v>
      </c>
      <c r="AE139" s="29">
        <v>698896</v>
      </c>
      <c r="AF139" s="29">
        <v>100</v>
      </c>
      <c r="AG139" s="29">
        <v>106224</v>
      </c>
      <c r="AH139" s="29">
        <f t="shared" si="7"/>
        <v>151.99</v>
      </c>
      <c r="AI139" s="29">
        <v>307504</v>
      </c>
      <c r="AJ139" s="29">
        <v>125775</v>
      </c>
      <c r="AK139" s="29">
        <v>181729</v>
      </c>
      <c r="AL139" s="29">
        <f t="shared" si="8"/>
        <v>439.99</v>
      </c>
      <c r="AM139" s="29">
        <f t="shared" si="9"/>
        <v>179.96</v>
      </c>
      <c r="AN139" s="29">
        <f t="shared" si="10"/>
        <v>260.02</v>
      </c>
      <c r="AO139" s="29">
        <v>34.5</v>
      </c>
      <c r="AP139" s="29">
        <v>84.5</v>
      </c>
      <c r="AQ139" s="32">
        <v>13216</v>
      </c>
      <c r="AR139" s="32">
        <v>19095</v>
      </c>
      <c r="AS139" s="32">
        <v>32311</v>
      </c>
      <c r="AT139" s="29">
        <v>3150</v>
      </c>
      <c r="AU139" s="29">
        <f t="shared" si="11"/>
        <v>3040</v>
      </c>
      <c r="AV139" s="29">
        <v>162973</v>
      </c>
      <c r="AW139" s="29">
        <v>17124</v>
      </c>
      <c r="AX139" s="29">
        <v>270888</v>
      </c>
      <c r="AY139" s="29">
        <v>28464</v>
      </c>
      <c r="AZ139" s="29">
        <v>433861</v>
      </c>
      <c r="BA139" s="29">
        <v>45588</v>
      </c>
      <c r="BB139" s="2"/>
      <c r="BC139" s="2"/>
      <c r="BD139" s="2"/>
    </row>
    <row r="140" spans="16:56" ht="13.5">
      <c r="P140" s="22">
        <v>435317</v>
      </c>
      <c r="Q140" s="23" t="s">
        <v>1160</v>
      </c>
      <c r="R140" s="23" t="s">
        <v>703</v>
      </c>
      <c r="S140" s="62">
        <v>2174</v>
      </c>
      <c r="T140" s="24" t="s">
        <v>1219</v>
      </c>
      <c r="U140" s="25" t="s">
        <v>500</v>
      </c>
      <c r="V140" s="26" t="s">
        <v>1190</v>
      </c>
      <c r="W140" s="27">
        <v>3</v>
      </c>
      <c r="X140" s="27">
        <v>6642</v>
      </c>
      <c r="Y140" s="27">
        <v>237</v>
      </c>
      <c r="Z140" s="27">
        <v>418475</v>
      </c>
      <c r="AA140" s="28">
        <f t="shared" si="6"/>
        <v>1.765717299578059</v>
      </c>
      <c r="AB140" s="25" t="s">
        <v>704</v>
      </c>
      <c r="AC140" s="29">
        <v>3983</v>
      </c>
      <c r="AD140" s="29">
        <v>60</v>
      </c>
      <c r="AE140" s="29">
        <v>427941</v>
      </c>
      <c r="AF140" s="29">
        <v>97.8</v>
      </c>
      <c r="AG140" s="29">
        <v>56372</v>
      </c>
      <c r="AH140" s="29">
        <f t="shared" si="7"/>
        <v>134.71</v>
      </c>
      <c r="AI140" s="29">
        <v>167649</v>
      </c>
      <c r="AJ140" s="29">
        <v>86849</v>
      </c>
      <c r="AK140" s="29">
        <v>80800</v>
      </c>
      <c r="AL140" s="29">
        <f t="shared" si="8"/>
        <v>400.62</v>
      </c>
      <c r="AM140" s="29">
        <f t="shared" si="9"/>
        <v>207.54</v>
      </c>
      <c r="AN140" s="29">
        <f t="shared" si="10"/>
        <v>193.08</v>
      </c>
      <c r="AO140" s="29">
        <v>33.6</v>
      </c>
      <c r="AP140" s="29">
        <v>64.9</v>
      </c>
      <c r="AQ140" s="32">
        <v>13076</v>
      </c>
      <c r="AR140" s="32">
        <v>12165</v>
      </c>
      <c r="AS140" s="32">
        <v>25241</v>
      </c>
      <c r="AT140" s="29">
        <v>2670</v>
      </c>
      <c r="AU140" s="29">
        <f t="shared" si="11"/>
        <v>2694</v>
      </c>
      <c r="AV140" s="29">
        <v>86849</v>
      </c>
      <c r="AW140" s="29">
        <v>13076</v>
      </c>
      <c r="AX140" s="29">
        <v>135827</v>
      </c>
      <c r="AY140" s="29">
        <v>20450</v>
      </c>
      <c r="AZ140" s="29">
        <v>222676</v>
      </c>
      <c r="BA140" s="29">
        <v>33525</v>
      </c>
      <c r="BB140" s="2"/>
      <c r="BC140" s="2"/>
      <c r="BD140" s="2"/>
    </row>
    <row r="141" spans="16:56" ht="13.5">
      <c r="P141" s="22">
        <v>452017</v>
      </c>
      <c r="Q141" s="23" t="s">
        <v>705</v>
      </c>
      <c r="R141" s="23" t="s">
        <v>706</v>
      </c>
      <c r="S141" s="62">
        <v>2174</v>
      </c>
      <c r="T141" s="24" t="s">
        <v>1219</v>
      </c>
      <c r="U141" s="25" t="s">
        <v>500</v>
      </c>
      <c r="V141" s="26" t="s">
        <v>1190</v>
      </c>
      <c r="W141" s="27">
        <v>3</v>
      </c>
      <c r="X141" s="27">
        <v>7852</v>
      </c>
      <c r="Y141" s="27">
        <v>466</v>
      </c>
      <c r="Z141" s="27">
        <v>924972</v>
      </c>
      <c r="AA141" s="28">
        <f t="shared" si="6"/>
        <v>1.9849184549356222</v>
      </c>
      <c r="AB141" s="25" t="s">
        <v>1236</v>
      </c>
      <c r="AC141" s="29">
        <v>5466</v>
      </c>
      <c r="AD141" s="29">
        <v>69.6</v>
      </c>
      <c r="AE141" s="29">
        <v>998000</v>
      </c>
      <c r="AF141" s="29">
        <v>92.7</v>
      </c>
      <c r="AG141" s="29">
        <v>107663</v>
      </c>
      <c r="AH141" s="29">
        <f t="shared" si="7"/>
        <v>116.4</v>
      </c>
      <c r="AI141" s="29">
        <v>272078</v>
      </c>
      <c r="AJ141" s="29">
        <v>65763</v>
      </c>
      <c r="AK141" s="29">
        <v>206315</v>
      </c>
      <c r="AL141" s="29">
        <f t="shared" si="8"/>
        <v>294.15</v>
      </c>
      <c r="AM141" s="29">
        <f t="shared" si="9"/>
        <v>71.1</v>
      </c>
      <c r="AN141" s="29">
        <f t="shared" si="10"/>
        <v>223.05</v>
      </c>
      <c r="AO141" s="29">
        <v>39.6</v>
      </c>
      <c r="AP141" s="29">
        <v>163.7</v>
      </c>
      <c r="AQ141" s="32">
        <v>8375</v>
      </c>
      <c r="AR141" s="32">
        <v>26275</v>
      </c>
      <c r="AS141" s="32">
        <v>34651</v>
      </c>
      <c r="AT141" s="29">
        <v>1659</v>
      </c>
      <c r="AU141" s="29">
        <f t="shared" si="11"/>
        <v>2328</v>
      </c>
      <c r="AV141" s="29">
        <v>70484</v>
      </c>
      <c r="AW141" s="29">
        <v>8977</v>
      </c>
      <c r="AX141" s="29">
        <v>252618</v>
      </c>
      <c r="AY141" s="29">
        <v>32172</v>
      </c>
      <c r="AZ141" s="29">
        <v>323102</v>
      </c>
      <c r="BA141" s="29">
        <v>41149</v>
      </c>
      <c r="BB141" s="2"/>
      <c r="BC141" s="2"/>
      <c r="BD141" s="2"/>
    </row>
    <row r="142" spans="16:56" ht="13.5">
      <c r="P142" s="22">
        <v>473618</v>
      </c>
      <c r="Q142" s="23" t="s">
        <v>707</v>
      </c>
      <c r="R142" s="23" t="s">
        <v>708</v>
      </c>
      <c r="S142" s="62">
        <v>2174</v>
      </c>
      <c r="T142" s="24" t="s">
        <v>1219</v>
      </c>
      <c r="U142" s="25" t="s">
        <v>500</v>
      </c>
      <c r="V142" s="26" t="s">
        <v>1190</v>
      </c>
      <c r="W142" s="27">
        <v>3</v>
      </c>
      <c r="X142" s="27">
        <v>5021</v>
      </c>
      <c r="Y142" s="27">
        <v>241</v>
      </c>
      <c r="Z142" s="27">
        <v>170000</v>
      </c>
      <c r="AA142" s="28">
        <f t="shared" si="6"/>
        <v>0.7053941908713693</v>
      </c>
      <c r="AB142" s="25" t="s">
        <v>1288</v>
      </c>
      <c r="AC142" s="29">
        <v>1557</v>
      </c>
      <c r="AD142" s="29">
        <v>31</v>
      </c>
      <c r="AE142" s="29">
        <v>173000</v>
      </c>
      <c r="AF142" s="29">
        <v>98.3</v>
      </c>
      <c r="AG142" s="29">
        <v>7765</v>
      </c>
      <c r="AH142" s="29">
        <f t="shared" si="7"/>
        <v>45.68</v>
      </c>
      <c r="AI142" s="29">
        <v>158279</v>
      </c>
      <c r="AJ142" s="29">
        <v>40558</v>
      </c>
      <c r="AK142" s="29">
        <v>117721</v>
      </c>
      <c r="AL142" s="29">
        <f t="shared" si="8"/>
        <v>931.05</v>
      </c>
      <c r="AM142" s="29">
        <f t="shared" si="9"/>
        <v>238.58</v>
      </c>
      <c r="AN142" s="29">
        <f t="shared" si="10"/>
        <v>692.48</v>
      </c>
      <c r="AO142" s="29">
        <v>4.9</v>
      </c>
      <c r="AP142" s="29">
        <v>19.1</v>
      </c>
      <c r="AQ142" s="32">
        <v>8078</v>
      </c>
      <c r="AR142" s="32">
        <v>23446</v>
      </c>
      <c r="AS142" s="32">
        <v>31523</v>
      </c>
      <c r="AT142" s="29">
        <v>828</v>
      </c>
      <c r="AU142" s="29">
        <f t="shared" si="11"/>
        <v>914</v>
      </c>
      <c r="AV142" s="29">
        <v>40558</v>
      </c>
      <c r="AW142" s="29">
        <v>8078</v>
      </c>
      <c r="AX142" s="29">
        <v>117721</v>
      </c>
      <c r="AY142" s="29">
        <v>23446</v>
      </c>
      <c r="AZ142" s="29">
        <v>158279</v>
      </c>
      <c r="BA142" s="29">
        <v>31523</v>
      </c>
      <c r="BB142" s="2"/>
      <c r="BC142" s="2"/>
      <c r="BD142" s="2"/>
    </row>
    <row r="143" spans="16:53" s="40" customFormat="1" ht="13.5">
      <c r="P143" s="37" t="s">
        <v>503</v>
      </c>
      <c r="Q143" s="38" t="s">
        <v>504</v>
      </c>
      <c r="R143" s="63">
        <f>COUNTA(R68:R142)</f>
        <v>75</v>
      </c>
      <c r="S143" s="63"/>
      <c r="T143" s="66" t="str">
        <f>CONCATENATE(T142," 計")</f>
        <v>Ａd3 計</v>
      </c>
      <c r="U143" s="39"/>
      <c r="V143" s="39"/>
      <c r="W143" s="39"/>
      <c r="X143" s="39">
        <f>SUM(X68:X142)</f>
        <v>603941</v>
      </c>
      <c r="Y143" s="39">
        <f>SUM(Y68:Y142)</f>
        <v>24112</v>
      </c>
      <c r="Z143" s="39">
        <f>SUM(Z68:Z142)</f>
        <v>39035212</v>
      </c>
      <c r="AA143" s="39">
        <f t="shared" si="6"/>
        <v>1.6189122428666223</v>
      </c>
      <c r="AB143" s="39"/>
      <c r="AC143" s="39">
        <f>SUM(AC68:AC142)</f>
        <v>386771</v>
      </c>
      <c r="AD143" s="37">
        <f>AC143/X143*100</f>
        <v>64.04118945393674</v>
      </c>
      <c r="AE143" s="39">
        <f>SUM(AE68:AE142)</f>
        <v>43415255</v>
      </c>
      <c r="AF143" s="39">
        <f>Z143/AE143*100</f>
        <v>89.91128118445924</v>
      </c>
      <c r="AG143" s="39">
        <f>SUM(AG68:AG142)</f>
        <v>5966393</v>
      </c>
      <c r="AH143" s="29">
        <f t="shared" si="7"/>
        <v>152.85</v>
      </c>
      <c r="AI143" s="39">
        <f>SUM(AI68:AI142)</f>
        <v>18366550</v>
      </c>
      <c r="AJ143" s="39">
        <f>SUM(AJ68:AJ142)</f>
        <v>5139857</v>
      </c>
      <c r="AK143" s="39">
        <f>SUM(AK68:AK142)</f>
        <v>13226693</v>
      </c>
      <c r="AL143" s="39">
        <f t="shared" si="8"/>
        <v>470.51</v>
      </c>
      <c r="AM143" s="39">
        <f t="shared" si="9"/>
        <v>131.67</v>
      </c>
      <c r="AN143" s="39">
        <f t="shared" si="10"/>
        <v>338.84</v>
      </c>
      <c r="AO143" s="39">
        <f>AG143/AI143*100</f>
        <v>32.48510471482124</v>
      </c>
      <c r="AP143" s="39">
        <f>AG143/AJ143*100</f>
        <v>116.08091431337486</v>
      </c>
      <c r="AQ143" s="37">
        <f>AJ143*1000/$X143</f>
        <v>8510.528346311974</v>
      </c>
      <c r="AR143" s="37">
        <f>AK143*1000/$X143</f>
        <v>21900.637645067978</v>
      </c>
      <c r="AS143" s="37">
        <f>AI143*1000/$X143</f>
        <v>30411.165991379952</v>
      </c>
      <c r="AT143" s="29">
        <f>AVERAGE(AT68:AT142)</f>
        <v>2825.2933333333335</v>
      </c>
      <c r="AU143" s="39">
        <f t="shared" si="11"/>
        <v>3057</v>
      </c>
      <c r="AV143" s="39">
        <f>SUM(AV68:AV142)</f>
        <v>5753037</v>
      </c>
      <c r="AW143" s="39">
        <f>AV143*1000/$X143</f>
        <v>9525.826198254465</v>
      </c>
      <c r="AX143" s="39">
        <f>SUM(AX68:AX142)</f>
        <v>19551274</v>
      </c>
      <c r="AY143" s="39">
        <f>AX143*1000/$X143</f>
        <v>32372.82118617547</v>
      </c>
      <c r="AZ143" s="39">
        <f>SUM(AZ68:AZ142)</f>
        <v>25304311</v>
      </c>
      <c r="BA143" s="39">
        <f>AZ143*1000/$X143</f>
        <v>41898.64738442993</v>
      </c>
    </row>
    <row r="144" spans="16:56" ht="13.5">
      <c r="P144" s="22" t="s">
        <v>709</v>
      </c>
      <c r="Q144" s="23" t="s">
        <v>1196</v>
      </c>
      <c r="R144" s="23" t="s">
        <v>710</v>
      </c>
      <c r="S144" s="62">
        <v>2174</v>
      </c>
      <c r="T144" s="24" t="s">
        <v>711</v>
      </c>
      <c r="U144" s="25" t="s">
        <v>500</v>
      </c>
      <c r="V144" s="26" t="s">
        <v>1190</v>
      </c>
      <c r="W144" s="27">
        <v>4</v>
      </c>
      <c r="X144" s="27">
        <v>5500</v>
      </c>
      <c r="Y144" s="27">
        <v>270</v>
      </c>
      <c r="Z144" s="27">
        <v>380448</v>
      </c>
      <c r="AA144" s="28">
        <f aca="true" t="shared" si="12" ref="AA144:AA207">Z144/Y144/1000</f>
        <v>1.4090666666666667</v>
      </c>
      <c r="AB144" s="25" t="s">
        <v>712</v>
      </c>
      <c r="AC144" s="29">
        <v>3850</v>
      </c>
      <c r="AD144" s="29">
        <v>70</v>
      </c>
      <c r="AE144" s="29">
        <v>380448</v>
      </c>
      <c r="AF144" s="29">
        <v>100</v>
      </c>
      <c r="AG144" s="29">
        <v>45943</v>
      </c>
      <c r="AH144" s="29">
        <f aca="true" t="shared" si="13" ref="AH144:AH207">ROUND(AG144*1000/Z144,2)</f>
        <v>120.76</v>
      </c>
      <c r="AI144" s="29">
        <v>129358</v>
      </c>
      <c r="AJ144" s="29">
        <v>64164</v>
      </c>
      <c r="AK144" s="29">
        <v>65194</v>
      </c>
      <c r="AL144" s="29">
        <f aca="true" t="shared" si="14" ref="AL144:AL207">ROUND(AI144*1000/$Z144,2)</f>
        <v>340.01</v>
      </c>
      <c r="AM144" s="29">
        <f aca="true" t="shared" si="15" ref="AM144:AM207">ROUND(AJ144*1000/$Z144,2)</f>
        <v>168.65</v>
      </c>
      <c r="AN144" s="29">
        <f aca="true" t="shared" si="16" ref="AN144:AN207">ROUND(AK144*1000/$Z144,2)</f>
        <v>171.36</v>
      </c>
      <c r="AO144" s="29">
        <v>35.5</v>
      </c>
      <c r="AP144" s="29">
        <v>71.6</v>
      </c>
      <c r="AQ144" s="32">
        <v>11666</v>
      </c>
      <c r="AR144" s="32">
        <v>11853</v>
      </c>
      <c r="AS144" s="32">
        <v>23520</v>
      </c>
      <c r="AT144" s="29">
        <v>3750</v>
      </c>
      <c r="AU144" s="29">
        <f aca="true" t="shared" si="17" ref="AU144:AU207">ROUND(AG144*1000/Z144*20,0)</f>
        <v>2415</v>
      </c>
      <c r="AV144" s="29">
        <v>64164</v>
      </c>
      <c r="AW144" s="29">
        <v>11666</v>
      </c>
      <c r="AX144" s="29">
        <v>65194</v>
      </c>
      <c r="AY144" s="29">
        <v>11853</v>
      </c>
      <c r="AZ144" s="29">
        <v>129358</v>
      </c>
      <c r="BA144" s="29">
        <v>23520</v>
      </c>
      <c r="BB144" s="2"/>
      <c r="BC144" s="2"/>
      <c r="BD144" s="2"/>
    </row>
    <row r="145" spans="16:56" ht="13.5">
      <c r="P145" s="22">
        <v>154822</v>
      </c>
      <c r="Q145" s="23" t="s">
        <v>540</v>
      </c>
      <c r="R145" s="23" t="s">
        <v>713</v>
      </c>
      <c r="S145" s="62">
        <v>2174</v>
      </c>
      <c r="T145" s="24" t="s">
        <v>711</v>
      </c>
      <c r="U145" s="25" t="s">
        <v>500</v>
      </c>
      <c r="V145" s="26" t="s">
        <v>1190</v>
      </c>
      <c r="W145" s="27">
        <v>4</v>
      </c>
      <c r="X145" s="27">
        <v>6510</v>
      </c>
      <c r="Y145" s="27">
        <v>235</v>
      </c>
      <c r="Z145" s="27">
        <v>270864</v>
      </c>
      <c r="AA145" s="28">
        <f t="shared" si="12"/>
        <v>1.1526127659574468</v>
      </c>
      <c r="AB145" s="25" t="s">
        <v>714</v>
      </c>
      <c r="AC145" s="29">
        <v>2781</v>
      </c>
      <c r="AD145" s="29">
        <v>42.7</v>
      </c>
      <c r="AE145" s="29">
        <v>273573</v>
      </c>
      <c r="AF145" s="29">
        <v>99</v>
      </c>
      <c r="AG145" s="29">
        <v>53198</v>
      </c>
      <c r="AH145" s="29">
        <f t="shared" si="13"/>
        <v>196.4</v>
      </c>
      <c r="AI145" s="29">
        <v>169515</v>
      </c>
      <c r="AJ145" s="29">
        <v>28998</v>
      </c>
      <c r="AK145" s="29">
        <v>140517</v>
      </c>
      <c r="AL145" s="29">
        <f t="shared" si="14"/>
        <v>625.83</v>
      </c>
      <c r="AM145" s="29">
        <f t="shared" si="15"/>
        <v>107.06</v>
      </c>
      <c r="AN145" s="29">
        <f t="shared" si="16"/>
        <v>518.77</v>
      </c>
      <c r="AO145" s="29">
        <v>31.4</v>
      </c>
      <c r="AP145" s="29">
        <v>183.5</v>
      </c>
      <c r="AQ145" s="32">
        <v>4454</v>
      </c>
      <c r="AR145" s="32">
        <v>21585</v>
      </c>
      <c r="AS145" s="32">
        <v>26039</v>
      </c>
      <c r="AT145" s="29">
        <v>3255</v>
      </c>
      <c r="AU145" s="29">
        <f t="shared" si="17"/>
        <v>3928</v>
      </c>
      <c r="AV145" s="29">
        <v>28998</v>
      </c>
      <c r="AW145" s="29">
        <v>4454</v>
      </c>
      <c r="AX145" s="29">
        <v>140517</v>
      </c>
      <c r="AY145" s="29">
        <v>21585</v>
      </c>
      <c r="AZ145" s="29">
        <v>169515</v>
      </c>
      <c r="BA145" s="29">
        <v>26039</v>
      </c>
      <c r="BB145" s="2"/>
      <c r="BC145" s="2"/>
      <c r="BD145" s="2"/>
    </row>
    <row r="146" spans="16:56" ht="13.5">
      <c r="P146" s="22">
        <v>204820</v>
      </c>
      <c r="Q146" s="23" t="s">
        <v>1144</v>
      </c>
      <c r="R146" s="23" t="s">
        <v>715</v>
      </c>
      <c r="S146" s="62">
        <v>2174</v>
      </c>
      <c r="T146" s="24" t="s">
        <v>711</v>
      </c>
      <c r="U146" s="25" t="s">
        <v>500</v>
      </c>
      <c r="V146" s="26" t="s">
        <v>1190</v>
      </c>
      <c r="W146" s="27">
        <v>4</v>
      </c>
      <c r="X146" s="27">
        <v>9351</v>
      </c>
      <c r="Y146" s="27">
        <v>303</v>
      </c>
      <c r="Z146" s="27">
        <v>445545</v>
      </c>
      <c r="AA146" s="28">
        <f t="shared" si="12"/>
        <v>1.4704455445544553</v>
      </c>
      <c r="AB146" s="25" t="s">
        <v>716</v>
      </c>
      <c r="AC146" s="29">
        <v>5673</v>
      </c>
      <c r="AD146" s="29">
        <v>60.7</v>
      </c>
      <c r="AE146" s="29">
        <v>574139</v>
      </c>
      <c r="AF146" s="29">
        <v>77.6</v>
      </c>
      <c r="AG146" s="29">
        <v>75170</v>
      </c>
      <c r="AH146" s="29">
        <f t="shared" si="13"/>
        <v>168.71</v>
      </c>
      <c r="AI146" s="29">
        <v>244559</v>
      </c>
      <c r="AJ146" s="29">
        <v>68020</v>
      </c>
      <c r="AK146" s="29">
        <v>176539</v>
      </c>
      <c r="AL146" s="29">
        <f t="shared" si="14"/>
        <v>548.9</v>
      </c>
      <c r="AM146" s="29">
        <f t="shared" si="15"/>
        <v>152.67</v>
      </c>
      <c r="AN146" s="29">
        <f t="shared" si="16"/>
        <v>396.23</v>
      </c>
      <c r="AO146" s="29">
        <v>30.7</v>
      </c>
      <c r="AP146" s="29">
        <v>110.5</v>
      </c>
      <c r="AQ146" s="32">
        <v>7274</v>
      </c>
      <c r="AR146" s="32">
        <v>18879</v>
      </c>
      <c r="AS146" s="32">
        <v>26153</v>
      </c>
      <c r="AT146" s="29">
        <v>3045</v>
      </c>
      <c r="AU146" s="29">
        <f t="shared" si="17"/>
        <v>3374</v>
      </c>
      <c r="AV146" s="29">
        <v>68020</v>
      </c>
      <c r="AW146" s="29">
        <v>7274</v>
      </c>
      <c r="AX146" s="29">
        <v>176539</v>
      </c>
      <c r="AY146" s="29">
        <v>18879</v>
      </c>
      <c r="AZ146" s="29">
        <v>244559</v>
      </c>
      <c r="BA146" s="29">
        <v>26153</v>
      </c>
      <c r="BB146" s="2"/>
      <c r="BC146" s="2"/>
      <c r="BD146" s="2"/>
    </row>
    <row r="147" spans="16:56" ht="13.5">
      <c r="P147" s="22">
        <v>413038</v>
      </c>
      <c r="Q147" s="23" t="s">
        <v>717</v>
      </c>
      <c r="R147" s="23" t="s">
        <v>718</v>
      </c>
      <c r="S147" s="62">
        <v>2174</v>
      </c>
      <c r="T147" s="24" t="s">
        <v>711</v>
      </c>
      <c r="U147" s="25" t="s">
        <v>500</v>
      </c>
      <c r="V147" s="26" t="s">
        <v>1190</v>
      </c>
      <c r="W147" s="27">
        <v>4</v>
      </c>
      <c r="X147" s="27">
        <v>5039</v>
      </c>
      <c r="Y147" s="27">
        <v>146</v>
      </c>
      <c r="Z147" s="27">
        <v>143931</v>
      </c>
      <c r="AA147" s="28">
        <f t="shared" si="12"/>
        <v>0.9858287671232877</v>
      </c>
      <c r="AB147" s="25" t="s">
        <v>719</v>
      </c>
      <c r="AC147" s="29">
        <v>2312</v>
      </c>
      <c r="AD147" s="29">
        <v>45.9</v>
      </c>
      <c r="AE147" s="29">
        <v>143931</v>
      </c>
      <c r="AF147" s="29">
        <v>100</v>
      </c>
      <c r="AG147" s="29">
        <v>20850</v>
      </c>
      <c r="AH147" s="29">
        <f t="shared" si="13"/>
        <v>144.86</v>
      </c>
      <c r="AI147" s="29">
        <v>71481</v>
      </c>
      <c r="AJ147" s="29">
        <v>24445</v>
      </c>
      <c r="AK147" s="29">
        <v>47036</v>
      </c>
      <c r="AL147" s="29">
        <f t="shared" si="14"/>
        <v>496.63</v>
      </c>
      <c r="AM147" s="29">
        <f t="shared" si="15"/>
        <v>169.84</v>
      </c>
      <c r="AN147" s="29">
        <f t="shared" si="16"/>
        <v>326.8</v>
      </c>
      <c r="AO147" s="29">
        <v>29.2</v>
      </c>
      <c r="AP147" s="29">
        <v>85.3</v>
      </c>
      <c r="AQ147" s="32">
        <v>4851</v>
      </c>
      <c r="AR147" s="32">
        <v>9334</v>
      </c>
      <c r="AS147" s="32">
        <v>14186</v>
      </c>
      <c r="AT147" s="29">
        <v>2940</v>
      </c>
      <c r="AU147" s="29">
        <f t="shared" si="17"/>
        <v>2897</v>
      </c>
      <c r="AV147" s="29">
        <v>28921</v>
      </c>
      <c r="AW147" s="29">
        <v>5739</v>
      </c>
      <c r="AX147" s="29">
        <v>58459</v>
      </c>
      <c r="AY147" s="29">
        <v>11601</v>
      </c>
      <c r="AZ147" s="29">
        <v>87380</v>
      </c>
      <c r="BA147" s="29">
        <v>17341</v>
      </c>
      <c r="BB147" s="2"/>
      <c r="BC147" s="2"/>
      <c r="BD147" s="2"/>
    </row>
    <row r="148" spans="16:53" s="40" customFormat="1" ht="13.5">
      <c r="P148" s="37" t="s">
        <v>503</v>
      </c>
      <c r="Q148" s="38" t="s">
        <v>504</v>
      </c>
      <c r="R148" s="63">
        <f>COUNTA(R144:R147)</f>
        <v>4</v>
      </c>
      <c r="S148" s="63"/>
      <c r="T148" s="66" t="str">
        <f>CONCATENATE(T147," 計")</f>
        <v>Ａd4 計</v>
      </c>
      <c r="U148" s="39"/>
      <c r="V148" s="39"/>
      <c r="W148" s="39"/>
      <c r="X148" s="39">
        <f>SUM(X144:X147)</f>
        <v>26400</v>
      </c>
      <c r="Y148" s="39">
        <f>SUM(Y144:Y147)</f>
        <v>954</v>
      </c>
      <c r="Z148" s="39">
        <f>SUM(Z144:Z147)</f>
        <v>1240788</v>
      </c>
      <c r="AA148" s="39">
        <f t="shared" si="12"/>
        <v>1.3006163522012577</v>
      </c>
      <c r="AB148" s="39"/>
      <c r="AC148" s="39">
        <f>SUM(AC144:AC147)</f>
        <v>14616</v>
      </c>
      <c r="AD148" s="37">
        <f>AC148/X148*100</f>
        <v>55.36363636363636</v>
      </c>
      <c r="AE148" s="39">
        <f>SUM(AE144:AE147)</f>
        <v>1372091</v>
      </c>
      <c r="AF148" s="39">
        <f>Z148/AE148*100</f>
        <v>90.43044521099549</v>
      </c>
      <c r="AG148" s="39">
        <f>SUM(AG144:AG147)</f>
        <v>195161</v>
      </c>
      <c r="AH148" s="29">
        <f t="shared" si="13"/>
        <v>157.29</v>
      </c>
      <c r="AI148" s="39">
        <f>SUM(AI144:AI147)</f>
        <v>614913</v>
      </c>
      <c r="AJ148" s="39">
        <f>SUM(AJ144:AJ147)</f>
        <v>185627</v>
      </c>
      <c r="AK148" s="39">
        <f>SUM(AK144:AK147)</f>
        <v>429286</v>
      </c>
      <c r="AL148" s="39">
        <f t="shared" si="14"/>
        <v>495.58</v>
      </c>
      <c r="AM148" s="39">
        <f t="shared" si="15"/>
        <v>149.6</v>
      </c>
      <c r="AN148" s="39">
        <f t="shared" si="16"/>
        <v>345.98</v>
      </c>
      <c r="AO148" s="39">
        <f>AG148/AI148*100</f>
        <v>31.73798569878991</v>
      </c>
      <c r="AP148" s="39">
        <f>AG148/AJ148*100</f>
        <v>105.13610627764281</v>
      </c>
      <c r="AQ148" s="37">
        <f>AJ148*1000/$X148</f>
        <v>7031.325757575758</v>
      </c>
      <c r="AR148" s="37">
        <f>AK148*1000/$X148</f>
        <v>16260.833333333334</v>
      </c>
      <c r="AS148" s="37">
        <f>AI148*1000/$X148</f>
        <v>23292.159090909092</v>
      </c>
      <c r="AT148" s="39">
        <f>AVERAGE(AT144:AT147)</f>
        <v>3247.5</v>
      </c>
      <c r="AU148" s="39">
        <f t="shared" si="17"/>
        <v>3146</v>
      </c>
      <c r="AV148" s="39">
        <f>SUM(AV144:AV147)</f>
        <v>190103</v>
      </c>
      <c r="AW148" s="39">
        <f>AV148*1000/$X148</f>
        <v>7200.871212121212</v>
      </c>
      <c r="AX148" s="39">
        <f>SUM(AX144:AX147)</f>
        <v>440709</v>
      </c>
      <c r="AY148" s="39">
        <f>AX148*1000/$X148</f>
        <v>16693.522727272728</v>
      </c>
      <c r="AZ148" s="39">
        <f>SUM(AZ144:AZ147)</f>
        <v>630812</v>
      </c>
      <c r="BA148" s="39">
        <f>AZ148*1000/$X148</f>
        <v>23894.39393939394</v>
      </c>
    </row>
    <row r="149" spans="16:56" ht="13.5">
      <c r="P149" s="22" t="s">
        <v>720</v>
      </c>
      <c r="Q149" s="23" t="s">
        <v>515</v>
      </c>
      <c r="R149" s="23" t="s">
        <v>721</v>
      </c>
      <c r="S149" s="62">
        <v>2174</v>
      </c>
      <c r="T149" s="24" t="s">
        <v>722</v>
      </c>
      <c r="U149" s="25" t="s">
        <v>723</v>
      </c>
      <c r="V149" s="26" t="s">
        <v>501</v>
      </c>
      <c r="W149" s="27">
        <v>2</v>
      </c>
      <c r="X149" s="27">
        <v>311</v>
      </c>
      <c r="Y149" s="27">
        <v>17</v>
      </c>
      <c r="Z149" s="27">
        <v>290687</v>
      </c>
      <c r="AA149" s="28">
        <f t="shared" si="12"/>
        <v>17.099235294117648</v>
      </c>
      <c r="AB149" s="25" t="s">
        <v>724</v>
      </c>
      <c r="AC149" s="29">
        <v>280</v>
      </c>
      <c r="AD149" s="29">
        <v>90</v>
      </c>
      <c r="AE149" s="29">
        <v>541263</v>
      </c>
      <c r="AF149" s="29">
        <v>53.7</v>
      </c>
      <c r="AG149" s="29">
        <v>40943</v>
      </c>
      <c r="AH149" s="29">
        <f t="shared" si="13"/>
        <v>140.85</v>
      </c>
      <c r="AI149" s="29">
        <v>81440</v>
      </c>
      <c r="AJ149" s="29">
        <v>35982</v>
      </c>
      <c r="AK149" s="29">
        <v>45458</v>
      </c>
      <c r="AL149" s="29">
        <f t="shared" si="14"/>
        <v>280.16</v>
      </c>
      <c r="AM149" s="29">
        <f t="shared" si="15"/>
        <v>123.78</v>
      </c>
      <c r="AN149" s="29">
        <f t="shared" si="16"/>
        <v>156.38</v>
      </c>
      <c r="AO149" s="29">
        <v>50.3</v>
      </c>
      <c r="AP149" s="29">
        <v>113.8</v>
      </c>
      <c r="AQ149" s="32">
        <v>115698</v>
      </c>
      <c r="AR149" s="32">
        <v>146167</v>
      </c>
      <c r="AS149" s="32">
        <v>261865</v>
      </c>
      <c r="AT149" s="29">
        <v>2604</v>
      </c>
      <c r="AU149" s="29">
        <f t="shared" si="17"/>
        <v>2817</v>
      </c>
      <c r="AV149" s="29">
        <v>35982</v>
      </c>
      <c r="AW149" s="29">
        <v>115698</v>
      </c>
      <c r="AX149" s="29">
        <v>56193</v>
      </c>
      <c r="AY149" s="29">
        <v>180685</v>
      </c>
      <c r="AZ149" s="29">
        <v>92175</v>
      </c>
      <c r="BA149" s="29">
        <v>296383</v>
      </c>
      <c r="BB149" s="2"/>
      <c r="BC149" s="2"/>
      <c r="BD149" s="2"/>
    </row>
    <row r="150" spans="16:56" ht="13.5">
      <c r="P150" s="22" t="s">
        <v>725</v>
      </c>
      <c r="Q150" s="23" t="s">
        <v>1200</v>
      </c>
      <c r="R150" s="23" t="s">
        <v>726</v>
      </c>
      <c r="S150" s="62">
        <v>2174</v>
      </c>
      <c r="T150" s="24" t="s">
        <v>722</v>
      </c>
      <c r="U150" s="25" t="s">
        <v>723</v>
      </c>
      <c r="V150" s="26" t="s">
        <v>501</v>
      </c>
      <c r="W150" s="27">
        <v>2</v>
      </c>
      <c r="X150" s="27">
        <v>465</v>
      </c>
      <c r="Y150" s="27">
        <v>16</v>
      </c>
      <c r="Z150" s="27">
        <v>331143</v>
      </c>
      <c r="AA150" s="28">
        <f t="shared" si="12"/>
        <v>20.6964375</v>
      </c>
      <c r="AB150" s="25" t="s">
        <v>727</v>
      </c>
      <c r="AC150" s="29">
        <v>381</v>
      </c>
      <c r="AD150" s="29">
        <v>81.9</v>
      </c>
      <c r="AE150" s="29">
        <v>622132</v>
      </c>
      <c r="AF150" s="29">
        <v>53.2</v>
      </c>
      <c r="AG150" s="29">
        <v>59145</v>
      </c>
      <c r="AH150" s="29">
        <f t="shared" si="13"/>
        <v>178.61</v>
      </c>
      <c r="AI150" s="29">
        <v>88622</v>
      </c>
      <c r="AJ150" s="29">
        <v>38743</v>
      </c>
      <c r="AK150" s="29">
        <v>49879</v>
      </c>
      <c r="AL150" s="29">
        <f t="shared" si="14"/>
        <v>267.62</v>
      </c>
      <c r="AM150" s="29">
        <f t="shared" si="15"/>
        <v>117</v>
      </c>
      <c r="AN150" s="29">
        <f t="shared" si="16"/>
        <v>150.63</v>
      </c>
      <c r="AO150" s="29">
        <v>66.7</v>
      </c>
      <c r="AP150" s="29">
        <v>152.7</v>
      </c>
      <c r="AQ150" s="32">
        <v>83318</v>
      </c>
      <c r="AR150" s="32">
        <v>107267</v>
      </c>
      <c r="AS150" s="32">
        <v>190585</v>
      </c>
      <c r="AT150" s="29">
        <v>3360</v>
      </c>
      <c r="AU150" s="29">
        <f t="shared" si="17"/>
        <v>3572</v>
      </c>
      <c r="AV150" s="29">
        <v>40459</v>
      </c>
      <c r="AW150" s="29">
        <v>87009</v>
      </c>
      <c r="AX150" s="29">
        <v>51329</v>
      </c>
      <c r="AY150" s="29">
        <v>110385</v>
      </c>
      <c r="AZ150" s="29">
        <v>91788</v>
      </c>
      <c r="BA150" s="29">
        <v>197394</v>
      </c>
      <c r="BB150" s="2"/>
      <c r="BC150" s="2"/>
      <c r="BD150" s="2"/>
    </row>
    <row r="151" spans="16:56" ht="13.5">
      <c r="P151" s="22">
        <v>104213</v>
      </c>
      <c r="Q151" s="23" t="s">
        <v>534</v>
      </c>
      <c r="R151" s="23" t="s">
        <v>728</v>
      </c>
      <c r="S151" s="62">
        <v>2174</v>
      </c>
      <c r="T151" s="24" t="s">
        <v>722</v>
      </c>
      <c r="U151" s="25" t="s">
        <v>723</v>
      </c>
      <c r="V151" s="26" t="s">
        <v>501</v>
      </c>
      <c r="W151" s="27">
        <v>2</v>
      </c>
      <c r="X151" s="27">
        <v>1104</v>
      </c>
      <c r="Y151" s="27">
        <v>58</v>
      </c>
      <c r="Z151" s="27">
        <v>641348</v>
      </c>
      <c r="AA151" s="28">
        <f t="shared" si="12"/>
        <v>11.057724137931034</v>
      </c>
      <c r="AB151" s="25" t="s">
        <v>729</v>
      </c>
      <c r="AC151" s="29">
        <v>1080</v>
      </c>
      <c r="AD151" s="29">
        <v>97.8</v>
      </c>
      <c r="AE151" s="29">
        <v>695959</v>
      </c>
      <c r="AF151" s="29">
        <v>92.2</v>
      </c>
      <c r="AG151" s="29">
        <v>89858</v>
      </c>
      <c r="AH151" s="29">
        <f t="shared" si="13"/>
        <v>140.11</v>
      </c>
      <c r="AI151" s="29">
        <v>120983</v>
      </c>
      <c r="AJ151" s="29">
        <v>48658</v>
      </c>
      <c r="AK151" s="29">
        <v>72325</v>
      </c>
      <c r="AL151" s="29">
        <f t="shared" si="14"/>
        <v>188.64</v>
      </c>
      <c r="AM151" s="29">
        <f t="shared" si="15"/>
        <v>75.87</v>
      </c>
      <c r="AN151" s="29">
        <f t="shared" si="16"/>
        <v>112.77</v>
      </c>
      <c r="AO151" s="29">
        <v>74.3</v>
      </c>
      <c r="AP151" s="29">
        <v>184.7</v>
      </c>
      <c r="AQ151" s="32">
        <v>44074</v>
      </c>
      <c r="AR151" s="32">
        <v>65512</v>
      </c>
      <c r="AS151" s="32">
        <v>109586</v>
      </c>
      <c r="AT151" s="29">
        <v>2100</v>
      </c>
      <c r="AU151" s="29">
        <f t="shared" si="17"/>
        <v>2802</v>
      </c>
      <c r="AV151" s="29">
        <v>53513</v>
      </c>
      <c r="AW151" s="29">
        <v>48472</v>
      </c>
      <c r="AX151" s="29">
        <v>84687</v>
      </c>
      <c r="AY151" s="29">
        <v>76709</v>
      </c>
      <c r="AZ151" s="29">
        <v>138200</v>
      </c>
      <c r="BA151" s="29">
        <v>125181</v>
      </c>
      <c r="BB151" s="2"/>
      <c r="BC151" s="2"/>
      <c r="BD151" s="2"/>
    </row>
    <row r="152" spans="16:56" ht="13.5">
      <c r="P152" s="22">
        <v>163414</v>
      </c>
      <c r="Q152" s="23" t="s">
        <v>521</v>
      </c>
      <c r="R152" s="23" t="s">
        <v>730</v>
      </c>
      <c r="S152" s="62">
        <v>2174</v>
      </c>
      <c r="T152" s="24" t="s">
        <v>722</v>
      </c>
      <c r="U152" s="25" t="s">
        <v>723</v>
      </c>
      <c r="V152" s="26" t="s">
        <v>501</v>
      </c>
      <c r="W152" s="27">
        <v>2</v>
      </c>
      <c r="X152" s="27">
        <v>1535</v>
      </c>
      <c r="Y152" s="27">
        <v>60</v>
      </c>
      <c r="Z152" s="27">
        <v>608528</v>
      </c>
      <c r="AA152" s="28">
        <f t="shared" si="12"/>
        <v>10.142133333333334</v>
      </c>
      <c r="AB152" s="25" t="s">
        <v>731</v>
      </c>
      <c r="AC152" s="29">
        <v>1330</v>
      </c>
      <c r="AD152" s="29">
        <v>86.6</v>
      </c>
      <c r="AE152" s="29">
        <v>747750</v>
      </c>
      <c r="AF152" s="29">
        <v>81.4</v>
      </c>
      <c r="AG152" s="29">
        <v>70974</v>
      </c>
      <c r="AH152" s="29">
        <f t="shared" si="13"/>
        <v>116.63</v>
      </c>
      <c r="AI152" s="29">
        <v>151106</v>
      </c>
      <c r="AJ152" s="29">
        <v>51472</v>
      </c>
      <c r="AK152" s="29">
        <v>99634</v>
      </c>
      <c r="AL152" s="29">
        <f t="shared" si="14"/>
        <v>248.31</v>
      </c>
      <c r="AM152" s="29">
        <f t="shared" si="15"/>
        <v>84.58</v>
      </c>
      <c r="AN152" s="29">
        <f t="shared" si="16"/>
        <v>163.73</v>
      </c>
      <c r="AO152" s="29">
        <v>47</v>
      </c>
      <c r="AP152" s="29">
        <v>137.9</v>
      </c>
      <c r="AQ152" s="32">
        <v>33532</v>
      </c>
      <c r="AR152" s="32">
        <v>64908</v>
      </c>
      <c r="AS152" s="32">
        <v>98440</v>
      </c>
      <c r="AT152" s="29">
        <v>2202</v>
      </c>
      <c r="AU152" s="29">
        <f t="shared" si="17"/>
        <v>2333</v>
      </c>
      <c r="AV152" s="29">
        <v>51472</v>
      </c>
      <c r="AW152" s="29">
        <v>33532</v>
      </c>
      <c r="AX152" s="29">
        <v>119484</v>
      </c>
      <c r="AY152" s="29">
        <v>77840</v>
      </c>
      <c r="AZ152" s="29">
        <v>170956</v>
      </c>
      <c r="BA152" s="29">
        <v>111372</v>
      </c>
      <c r="BB152" s="2"/>
      <c r="BC152" s="2"/>
      <c r="BD152" s="2"/>
    </row>
    <row r="153" spans="16:56" ht="13.5">
      <c r="P153" s="22">
        <v>223247</v>
      </c>
      <c r="Q153" s="23" t="s">
        <v>509</v>
      </c>
      <c r="R153" s="23" t="s">
        <v>732</v>
      </c>
      <c r="S153" s="62">
        <v>2174</v>
      </c>
      <c r="T153" s="24" t="s">
        <v>722</v>
      </c>
      <c r="U153" s="25" t="s">
        <v>723</v>
      </c>
      <c r="V153" s="26" t="s">
        <v>501</v>
      </c>
      <c r="W153" s="27">
        <v>2</v>
      </c>
      <c r="X153" s="27">
        <v>2994</v>
      </c>
      <c r="Y153" s="27">
        <v>99</v>
      </c>
      <c r="Z153" s="27">
        <v>827572</v>
      </c>
      <c r="AA153" s="28">
        <f t="shared" si="12"/>
        <v>8.359313131313131</v>
      </c>
      <c r="AB153" s="25" t="s">
        <v>733</v>
      </c>
      <c r="AC153" s="29">
        <v>2740</v>
      </c>
      <c r="AD153" s="29">
        <v>91.5</v>
      </c>
      <c r="AE153" s="29">
        <v>1049784</v>
      </c>
      <c r="AF153" s="29">
        <v>78.8</v>
      </c>
      <c r="AG153" s="29">
        <v>82889</v>
      </c>
      <c r="AH153" s="29">
        <f t="shared" si="13"/>
        <v>100.16</v>
      </c>
      <c r="AI153" s="29">
        <v>248943</v>
      </c>
      <c r="AJ153" s="29">
        <v>89582</v>
      </c>
      <c r="AK153" s="29">
        <v>159361</v>
      </c>
      <c r="AL153" s="29">
        <f t="shared" si="14"/>
        <v>300.81</v>
      </c>
      <c r="AM153" s="29">
        <f t="shared" si="15"/>
        <v>108.25</v>
      </c>
      <c r="AN153" s="29">
        <f t="shared" si="16"/>
        <v>192.56</v>
      </c>
      <c r="AO153" s="29">
        <v>33.3</v>
      </c>
      <c r="AP153" s="29">
        <v>92.5</v>
      </c>
      <c r="AQ153" s="32">
        <v>29921</v>
      </c>
      <c r="AR153" s="32">
        <v>53227</v>
      </c>
      <c r="AS153" s="32">
        <v>83147</v>
      </c>
      <c r="AT153" s="29">
        <v>2300</v>
      </c>
      <c r="AU153" s="29">
        <f t="shared" si="17"/>
        <v>2003</v>
      </c>
      <c r="AV153" s="29">
        <v>89618</v>
      </c>
      <c r="AW153" s="29">
        <v>29933</v>
      </c>
      <c r="AX153" s="29">
        <v>179420</v>
      </c>
      <c r="AY153" s="29">
        <v>59927</v>
      </c>
      <c r="AZ153" s="29">
        <v>269038</v>
      </c>
      <c r="BA153" s="29">
        <v>89859</v>
      </c>
      <c r="BB153" s="2"/>
      <c r="BC153" s="2"/>
      <c r="BD153" s="2"/>
    </row>
    <row r="154" spans="16:56" ht="13.5">
      <c r="P154" s="22">
        <v>293636</v>
      </c>
      <c r="Q154" s="23" t="s">
        <v>531</v>
      </c>
      <c r="R154" s="23" t="s">
        <v>734</v>
      </c>
      <c r="S154" s="62">
        <v>2174</v>
      </c>
      <c r="T154" s="24" t="s">
        <v>722</v>
      </c>
      <c r="U154" s="25" t="s">
        <v>723</v>
      </c>
      <c r="V154" s="26" t="s">
        <v>501</v>
      </c>
      <c r="W154" s="27">
        <v>2</v>
      </c>
      <c r="X154" s="27">
        <v>3141</v>
      </c>
      <c r="Y154" s="27">
        <v>90</v>
      </c>
      <c r="Z154" s="27">
        <v>715850</v>
      </c>
      <c r="AA154" s="28">
        <f t="shared" si="12"/>
        <v>7.953888888888889</v>
      </c>
      <c r="AB154" s="25" t="s">
        <v>1152</v>
      </c>
      <c r="AC154" s="29">
        <v>2861</v>
      </c>
      <c r="AD154" s="29">
        <v>91.1</v>
      </c>
      <c r="AE154" s="29">
        <v>715850</v>
      </c>
      <c r="AF154" s="29">
        <v>100</v>
      </c>
      <c r="AG154" s="29">
        <v>71245</v>
      </c>
      <c r="AH154" s="29">
        <f t="shared" si="13"/>
        <v>99.53</v>
      </c>
      <c r="AI154" s="29">
        <v>158450</v>
      </c>
      <c r="AJ154" s="29">
        <v>69372</v>
      </c>
      <c r="AK154" s="29">
        <v>89078</v>
      </c>
      <c r="AL154" s="29">
        <f t="shared" si="14"/>
        <v>221.35</v>
      </c>
      <c r="AM154" s="29">
        <f t="shared" si="15"/>
        <v>96.91</v>
      </c>
      <c r="AN154" s="29">
        <f t="shared" si="16"/>
        <v>124.44</v>
      </c>
      <c r="AO154" s="29">
        <v>45</v>
      </c>
      <c r="AP154" s="29">
        <v>102.7</v>
      </c>
      <c r="AQ154" s="32">
        <v>22086</v>
      </c>
      <c r="AR154" s="32">
        <v>28360</v>
      </c>
      <c r="AS154" s="32">
        <v>50446</v>
      </c>
      <c r="AT154" s="29">
        <v>1780</v>
      </c>
      <c r="AU154" s="29">
        <f t="shared" si="17"/>
        <v>1991</v>
      </c>
      <c r="AV154" s="29">
        <v>70235</v>
      </c>
      <c r="AW154" s="29">
        <v>22361</v>
      </c>
      <c r="AX154" s="29">
        <v>115749</v>
      </c>
      <c r="AY154" s="29">
        <v>36851</v>
      </c>
      <c r="AZ154" s="29">
        <v>185984</v>
      </c>
      <c r="BA154" s="29">
        <v>59212</v>
      </c>
      <c r="BB154" s="2"/>
      <c r="BC154" s="2"/>
      <c r="BD154" s="2"/>
    </row>
    <row r="155" spans="16:56" ht="13.5">
      <c r="P155" s="22">
        <v>423670</v>
      </c>
      <c r="Q155" s="23" t="s">
        <v>735</v>
      </c>
      <c r="R155" s="23" t="s">
        <v>736</v>
      </c>
      <c r="S155" s="62">
        <v>2174</v>
      </c>
      <c r="T155" s="24" t="s">
        <v>722</v>
      </c>
      <c r="U155" s="25" t="s">
        <v>723</v>
      </c>
      <c r="V155" s="26" t="s">
        <v>501</v>
      </c>
      <c r="W155" s="27">
        <v>2</v>
      </c>
      <c r="X155" s="27">
        <v>999</v>
      </c>
      <c r="Y155" s="27">
        <v>57</v>
      </c>
      <c r="Z155" s="27">
        <v>778665</v>
      </c>
      <c r="AA155" s="28">
        <f t="shared" si="12"/>
        <v>13.66078947368421</v>
      </c>
      <c r="AB155" s="25" t="s">
        <v>729</v>
      </c>
      <c r="AC155" s="29">
        <v>874</v>
      </c>
      <c r="AD155" s="29">
        <v>87.5</v>
      </c>
      <c r="AE155" s="29">
        <v>873943</v>
      </c>
      <c r="AF155" s="29">
        <v>89.1</v>
      </c>
      <c r="AG155" s="29">
        <v>60159</v>
      </c>
      <c r="AH155" s="29">
        <f t="shared" si="13"/>
        <v>77.26</v>
      </c>
      <c r="AI155" s="29">
        <v>228789</v>
      </c>
      <c r="AJ155" s="29">
        <v>88365</v>
      </c>
      <c r="AK155" s="29">
        <v>140424</v>
      </c>
      <c r="AL155" s="29">
        <f t="shared" si="14"/>
        <v>293.82</v>
      </c>
      <c r="AM155" s="29">
        <f t="shared" si="15"/>
        <v>113.48</v>
      </c>
      <c r="AN155" s="29">
        <f t="shared" si="16"/>
        <v>180.34</v>
      </c>
      <c r="AO155" s="29">
        <v>26.3</v>
      </c>
      <c r="AP155" s="29">
        <v>68.1</v>
      </c>
      <c r="AQ155" s="32">
        <v>88453</v>
      </c>
      <c r="AR155" s="32">
        <v>140565</v>
      </c>
      <c r="AS155" s="32">
        <v>229018</v>
      </c>
      <c r="AT155" s="29">
        <v>2360</v>
      </c>
      <c r="AU155" s="29">
        <f t="shared" si="17"/>
        <v>1545</v>
      </c>
      <c r="AV155" s="29">
        <v>88365</v>
      </c>
      <c r="AW155" s="29">
        <v>88453</v>
      </c>
      <c r="AX155" s="29">
        <v>140424</v>
      </c>
      <c r="AY155" s="29">
        <v>140565</v>
      </c>
      <c r="AZ155" s="29">
        <v>228789</v>
      </c>
      <c r="BA155" s="29">
        <v>229018</v>
      </c>
      <c r="BB155" s="2"/>
      <c r="BC155" s="2"/>
      <c r="BD155" s="2"/>
    </row>
    <row r="156" spans="16:53" s="40" customFormat="1" ht="13.5">
      <c r="P156" s="37" t="s">
        <v>503</v>
      </c>
      <c r="Q156" s="38" t="s">
        <v>504</v>
      </c>
      <c r="R156" s="63">
        <f>COUNTA(R149:R155)</f>
        <v>7</v>
      </c>
      <c r="S156" s="63"/>
      <c r="T156" s="66" t="str">
        <f>CONCATENATE(T155," 計")</f>
        <v>Ｂa2 計</v>
      </c>
      <c r="U156" s="39"/>
      <c r="V156" s="39"/>
      <c r="W156" s="39"/>
      <c r="X156" s="39">
        <f>SUM(X149:X155)</f>
        <v>10549</v>
      </c>
      <c r="Y156" s="39">
        <f>SUM(Y149:Y155)</f>
        <v>397</v>
      </c>
      <c r="Z156" s="39">
        <f>SUM(Z149:Z155)</f>
        <v>4193793</v>
      </c>
      <c r="AA156" s="39">
        <f t="shared" si="12"/>
        <v>10.563710327455919</v>
      </c>
      <c r="AB156" s="39"/>
      <c r="AC156" s="39">
        <f>SUM(AC149:AC155)</f>
        <v>9546</v>
      </c>
      <c r="AD156" s="37">
        <f>AC156/X156*100</f>
        <v>90.49198976206276</v>
      </c>
      <c r="AE156" s="39">
        <f>SUM(AE149:AE155)</f>
        <v>5246681</v>
      </c>
      <c r="AF156" s="39">
        <f>Z156/AE156*100</f>
        <v>79.93230386981789</v>
      </c>
      <c r="AG156" s="39">
        <f>SUM(AG149:AG155)</f>
        <v>475213</v>
      </c>
      <c r="AH156" s="29">
        <f t="shared" si="13"/>
        <v>113.31</v>
      </c>
      <c r="AI156" s="39">
        <f>SUM(AI149:AI155)</f>
        <v>1078333</v>
      </c>
      <c r="AJ156" s="39">
        <f>SUM(AJ149:AJ155)</f>
        <v>422174</v>
      </c>
      <c r="AK156" s="39">
        <f>SUM(AK149:AK155)</f>
        <v>656159</v>
      </c>
      <c r="AL156" s="39">
        <f t="shared" si="14"/>
        <v>257.13</v>
      </c>
      <c r="AM156" s="39">
        <f t="shared" si="15"/>
        <v>100.67</v>
      </c>
      <c r="AN156" s="39">
        <f t="shared" si="16"/>
        <v>156.46</v>
      </c>
      <c r="AO156" s="39">
        <f>AG156/AI156*100</f>
        <v>44.06922536915776</v>
      </c>
      <c r="AP156" s="39">
        <f>AG156/AJ156*100</f>
        <v>112.56330328253279</v>
      </c>
      <c r="AQ156" s="37">
        <f>AJ156*1000/$X156</f>
        <v>40020.286283060006</v>
      </c>
      <c r="AR156" s="37">
        <f>AK156*1000/$X156</f>
        <v>62201.06171201062</v>
      </c>
      <c r="AS156" s="37">
        <f>AI156*1000/$X156</f>
        <v>102221.34799507062</v>
      </c>
      <c r="AT156" s="39">
        <f>AVERAGE(AT149:AT155)</f>
        <v>2386.5714285714284</v>
      </c>
      <c r="AU156" s="39">
        <f t="shared" si="17"/>
        <v>2266</v>
      </c>
      <c r="AV156" s="39">
        <f>SUM(AV149:AV155)</f>
        <v>429644</v>
      </c>
      <c r="AW156" s="39">
        <f>AV156*1000/$X156</f>
        <v>40728.41027585553</v>
      </c>
      <c r="AX156" s="39">
        <f>SUM(AX149:AX155)</f>
        <v>747286</v>
      </c>
      <c r="AY156" s="39">
        <f>AX156*1000/$X156</f>
        <v>70839.5108541094</v>
      </c>
      <c r="AZ156" s="39">
        <f>SUM(AZ149:AZ155)</f>
        <v>1176930</v>
      </c>
      <c r="BA156" s="39">
        <f>AZ156*1000/$X156</f>
        <v>111567.92112996493</v>
      </c>
    </row>
    <row r="157" spans="16:56" ht="13.5">
      <c r="P157" s="22" t="s">
        <v>737</v>
      </c>
      <c r="Q157" s="23" t="s">
        <v>515</v>
      </c>
      <c r="R157" s="23" t="s">
        <v>738</v>
      </c>
      <c r="S157" s="62">
        <v>2174</v>
      </c>
      <c r="T157" s="24" t="s">
        <v>739</v>
      </c>
      <c r="U157" s="25" t="s">
        <v>723</v>
      </c>
      <c r="V157" s="26" t="s">
        <v>501</v>
      </c>
      <c r="W157" s="27">
        <v>3</v>
      </c>
      <c r="X157" s="27">
        <v>16</v>
      </c>
      <c r="Y157" s="27">
        <v>3</v>
      </c>
      <c r="Z157" s="27">
        <v>62493</v>
      </c>
      <c r="AA157" s="28">
        <f t="shared" si="12"/>
        <v>20.831</v>
      </c>
      <c r="AB157" s="25" t="s">
        <v>740</v>
      </c>
      <c r="AC157" s="29">
        <v>16</v>
      </c>
      <c r="AD157" s="29">
        <v>100</v>
      </c>
      <c r="AE157" s="29">
        <v>93656</v>
      </c>
      <c r="AF157" s="29">
        <v>66.7</v>
      </c>
      <c r="AG157" s="29">
        <v>12140</v>
      </c>
      <c r="AH157" s="29">
        <f t="shared" si="13"/>
        <v>194.26</v>
      </c>
      <c r="AI157" s="29">
        <v>30335</v>
      </c>
      <c r="AJ157" s="29">
        <v>8030</v>
      </c>
      <c r="AK157" s="29">
        <v>22305</v>
      </c>
      <c r="AL157" s="29">
        <f t="shared" si="14"/>
        <v>485.41</v>
      </c>
      <c r="AM157" s="29">
        <f t="shared" si="15"/>
        <v>128.49</v>
      </c>
      <c r="AN157" s="29">
        <f t="shared" si="16"/>
        <v>356.92</v>
      </c>
      <c r="AO157" s="29">
        <v>40</v>
      </c>
      <c r="AP157" s="29">
        <v>151.2</v>
      </c>
      <c r="AQ157" s="32">
        <v>501875</v>
      </c>
      <c r="AR157" s="32">
        <v>1394063</v>
      </c>
      <c r="AS157" s="32">
        <v>1895938</v>
      </c>
      <c r="AT157" s="29">
        <v>3770</v>
      </c>
      <c r="AU157" s="29">
        <f t="shared" si="17"/>
        <v>3885</v>
      </c>
      <c r="AV157" s="29">
        <v>8030</v>
      </c>
      <c r="AW157" s="29">
        <v>501875</v>
      </c>
      <c r="AX157" s="29">
        <v>40401</v>
      </c>
      <c r="AY157" s="29">
        <v>2525063</v>
      </c>
      <c r="AZ157" s="29">
        <v>48431</v>
      </c>
      <c r="BA157" s="29">
        <v>3026938</v>
      </c>
      <c r="BB157" s="2"/>
      <c r="BC157" s="2"/>
      <c r="BD157" s="2"/>
    </row>
    <row r="158" spans="16:56" ht="13.5">
      <c r="P158" s="22" t="s">
        <v>741</v>
      </c>
      <c r="Q158" s="23" t="s">
        <v>742</v>
      </c>
      <c r="R158" s="23" t="s">
        <v>743</v>
      </c>
      <c r="S158" s="62">
        <v>2174</v>
      </c>
      <c r="T158" s="24" t="s">
        <v>739</v>
      </c>
      <c r="U158" s="25" t="s">
        <v>723</v>
      </c>
      <c r="V158" s="26" t="s">
        <v>501</v>
      </c>
      <c r="W158" s="27">
        <v>3</v>
      </c>
      <c r="X158" s="27">
        <v>485</v>
      </c>
      <c r="Y158" s="27">
        <v>19</v>
      </c>
      <c r="Z158" s="27">
        <v>148780</v>
      </c>
      <c r="AA158" s="28">
        <f t="shared" si="12"/>
        <v>7.830526315789474</v>
      </c>
      <c r="AB158" s="25" t="s">
        <v>744</v>
      </c>
      <c r="AC158" s="29">
        <v>278</v>
      </c>
      <c r="AD158" s="29">
        <v>57.3</v>
      </c>
      <c r="AE158" s="29">
        <v>235157</v>
      </c>
      <c r="AF158" s="29">
        <v>63.3</v>
      </c>
      <c r="AG158" s="29">
        <v>41187</v>
      </c>
      <c r="AH158" s="29">
        <f t="shared" si="13"/>
        <v>276.83</v>
      </c>
      <c r="AI158" s="29">
        <v>88217</v>
      </c>
      <c r="AJ158" s="29">
        <v>33886</v>
      </c>
      <c r="AK158" s="29">
        <v>54331</v>
      </c>
      <c r="AL158" s="29">
        <f t="shared" si="14"/>
        <v>592.94</v>
      </c>
      <c r="AM158" s="29">
        <f t="shared" si="15"/>
        <v>227.76</v>
      </c>
      <c r="AN158" s="29">
        <f t="shared" si="16"/>
        <v>365.18</v>
      </c>
      <c r="AO158" s="29">
        <v>46.7</v>
      </c>
      <c r="AP158" s="29">
        <v>121.5</v>
      </c>
      <c r="AQ158" s="32">
        <v>69868</v>
      </c>
      <c r="AR158" s="32">
        <v>112023</v>
      </c>
      <c r="AS158" s="32">
        <v>181891</v>
      </c>
      <c r="AT158" s="29">
        <v>2730</v>
      </c>
      <c r="AU158" s="29">
        <f t="shared" si="17"/>
        <v>5537</v>
      </c>
      <c r="AV158" s="29">
        <v>33941</v>
      </c>
      <c r="AW158" s="29">
        <v>69981</v>
      </c>
      <c r="AX158" s="29">
        <v>132238</v>
      </c>
      <c r="AY158" s="29">
        <v>272656</v>
      </c>
      <c r="AZ158" s="29">
        <v>166179</v>
      </c>
      <c r="BA158" s="29">
        <v>342637</v>
      </c>
      <c r="BB158" s="2"/>
      <c r="BC158" s="2"/>
      <c r="BD158" s="2"/>
    </row>
    <row r="159" spans="16:56" ht="13.5">
      <c r="P159" s="22">
        <v>112305</v>
      </c>
      <c r="Q159" s="23" t="s">
        <v>1240</v>
      </c>
      <c r="R159" s="23" t="s">
        <v>745</v>
      </c>
      <c r="S159" s="62">
        <v>2174</v>
      </c>
      <c r="T159" s="24" t="s">
        <v>739</v>
      </c>
      <c r="U159" s="25" t="s">
        <v>723</v>
      </c>
      <c r="V159" s="26" t="s">
        <v>501</v>
      </c>
      <c r="W159" s="27">
        <v>3</v>
      </c>
      <c r="X159" s="27">
        <v>2643</v>
      </c>
      <c r="Y159" s="27">
        <v>34</v>
      </c>
      <c r="Z159" s="27">
        <v>267546</v>
      </c>
      <c r="AA159" s="28">
        <f t="shared" si="12"/>
        <v>7.869</v>
      </c>
      <c r="AB159" s="25" t="s">
        <v>746</v>
      </c>
      <c r="AC159" s="29">
        <v>2608</v>
      </c>
      <c r="AD159" s="29">
        <v>98.7</v>
      </c>
      <c r="AE159" s="29">
        <v>267546</v>
      </c>
      <c r="AF159" s="29">
        <v>100</v>
      </c>
      <c r="AG159" s="29">
        <v>15435</v>
      </c>
      <c r="AH159" s="29">
        <f t="shared" si="13"/>
        <v>57.69</v>
      </c>
      <c r="AI159" s="29">
        <v>68627</v>
      </c>
      <c r="AJ159" s="29">
        <v>11712</v>
      </c>
      <c r="AK159" s="29">
        <v>56915</v>
      </c>
      <c r="AL159" s="29">
        <f t="shared" si="14"/>
        <v>256.51</v>
      </c>
      <c r="AM159" s="29">
        <f t="shared" si="15"/>
        <v>43.78</v>
      </c>
      <c r="AN159" s="29">
        <f t="shared" si="16"/>
        <v>212.73</v>
      </c>
      <c r="AO159" s="29">
        <v>22.5</v>
      </c>
      <c r="AP159" s="29">
        <v>131.8</v>
      </c>
      <c r="AQ159" s="32">
        <v>4431</v>
      </c>
      <c r="AR159" s="32">
        <v>21534</v>
      </c>
      <c r="AS159" s="32">
        <v>25966</v>
      </c>
      <c r="AT159" s="29">
        <v>1044</v>
      </c>
      <c r="AU159" s="29">
        <f t="shared" si="17"/>
        <v>1154</v>
      </c>
      <c r="AV159" s="29">
        <v>12539</v>
      </c>
      <c r="AW159" s="29">
        <v>4744</v>
      </c>
      <c r="AX159" s="29">
        <v>60932</v>
      </c>
      <c r="AY159" s="29">
        <v>23054</v>
      </c>
      <c r="AZ159" s="29">
        <v>73471</v>
      </c>
      <c r="BA159" s="29">
        <v>27798</v>
      </c>
      <c r="BB159" s="2"/>
      <c r="BC159" s="2"/>
      <c r="BD159" s="2"/>
    </row>
    <row r="160" spans="16:56" ht="13.5">
      <c r="P160" s="22">
        <v>112364</v>
      </c>
      <c r="Q160" s="23" t="s">
        <v>1240</v>
      </c>
      <c r="R160" s="23" t="s">
        <v>747</v>
      </c>
      <c r="S160" s="62">
        <v>2174</v>
      </c>
      <c r="T160" s="24" t="s">
        <v>739</v>
      </c>
      <c r="U160" s="25" t="s">
        <v>723</v>
      </c>
      <c r="V160" s="26" t="s">
        <v>501</v>
      </c>
      <c r="W160" s="27">
        <v>3</v>
      </c>
      <c r="X160" s="27">
        <v>101</v>
      </c>
      <c r="Y160" s="27">
        <v>3</v>
      </c>
      <c r="Z160" s="27">
        <v>43512</v>
      </c>
      <c r="AA160" s="28">
        <f t="shared" si="12"/>
        <v>14.504</v>
      </c>
      <c r="AB160" s="25" t="s">
        <v>748</v>
      </c>
      <c r="AC160" s="29">
        <v>60</v>
      </c>
      <c r="AD160" s="29">
        <v>59.4</v>
      </c>
      <c r="AE160" s="29">
        <v>43512</v>
      </c>
      <c r="AF160" s="29">
        <v>100</v>
      </c>
      <c r="AG160" s="29">
        <v>4213</v>
      </c>
      <c r="AH160" s="29">
        <f t="shared" si="13"/>
        <v>96.82</v>
      </c>
      <c r="AI160" s="29">
        <v>4616</v>
      </c>
      <c r="AJ160" s="29">
        <v>2138</v>
      </c>
      <c r="AK160" s="29">
        <v>2478</v>
      </c>
      <c r="AL160" s="29">
        <f t="shared" si="14"/>
        <v>106.09</v>
      </c>
      <c r="AM160" s="29">
        <f t="shared" si="15"/>
        <v>49.14</v>
      </c>
      <c r="AN160" s="29">
        <f t="shared" si="16"/>
        <v>56.95</v>
      </c>
      <c r="AO160" s="29">
        <v>91.3</v>
      </c>
      <c r="AP160" s="29">
        <v>197.1</v>
      </c>
      <c r="AQ160" s="32">
        <v>21168</v>
      </c>
      <c r="AR160" s="32">
        <v>24535</v>
      </c>
      <c r="AS160" s="32">
        <v>45703</v>
      </c>
      <c r="AT160" s="29">
        <v>1150</v>
      </c>
      <c r="AU160" s="29">
        <f t="shared" si="17"/>
        <v>1936</v>
      </c>
      <c r="AV160" s="29">
        <v>2138</v>
      </c>
      <c r="AW160" s="29">
        <v>21168</v>
      </c>
      <c r="AX160" s="29">
        <v>3779</v>
      </c>
      <c r="AY160" s="29">
        <v>37416</v>
      </c>
      <c r="AZ160" s="29">
        <v>5917</v>
      </c>
      <c r="BA160" s="29">
        <v>58584</v>
      </c>
      <c r="BB160" s="2"/>
      <c r="BC160" s="2"/>
      <c r="BD160" s="2"/>
    </row>
    <row r="161" spans="16:56" ht="13.5">
      <c r="P161" s="22">
        <v>122025</v>
      </c>
      <c r="Q161" s="23" t="s">
        <v>1244</v>
      </c>
      <c r="R161" s="23" t="s">
        <v>749</v>
      </c>
      <c r="S161" s="62">
        <v>2174</v>
      </c>
      <c r="T161" s="24" t="s">
        <v>739</v>
      </c>
      <c r="U161" s="25" t="s">
        <v>723</v>
      </c>
      <c r="V161" s="26" t="s">
        <v>501</v>
      </c>
      <c r="W161" s="27">
        <v>3</v>
      </c>
      <c r="X161" s="27">
        <v>1057</v>
      </c>
      <c r="Y161" s="27">
        <v>11</v>
      </c>
      <c r="Z161" s="27">
        <v>103534</v>
      </c>
      <c r="AA161" s="28">
        <f t="shared" si="12"/>
        <v>9.412181818181818</v>
      </c>
      <c r="AB161" s="25" t="s">
        <v>696</v>
      </c>
      <c r="AC161" s="29">
        <v>1057</v>
      </c>
      <c r="AD161" s="29">
        <v>100</v>
      </c>
      <c r="AE161" s="29">
        <v>157593</v>
      </c>
      <c r="AF161" s="29">
        <v>65.7</v>
      </c>
      <c r="AG161" s="29">
        <v>8377</v>
      </c>
      <c r="AH161" s="29">
        <f t="shared" si="13"/>
        <v>80.91</v>
      </c>
      <c r="AI161" s="29">
        <v>11059</v>
      </c>
      <c r="AJ161" s="29">
        <v>9218</v>
      </c>
      <c r="AK161" s="29">
        <v>1841</v>
      </c>
      <c r="AL161" s="29">
        <f t="shared" si="14"/>
        <v>106.82</v>
      </c>
      <c r="AM161" s="29">
        <f t="shared" si="15"/>
        <v>89.03</v>
      </c>
      <c r="AN161" s="29">
        <f t="shared" si="16"/>
        <v>17.78</v>
      </c>
      <c r="AO161" s="29">
        <v>75.7</v>
      </c>
      <c r="AP161" s="29">
        <v>90.9</v>
      </c>
      <c r="AQ161" s="32">
        <v>8721</v>
      </c>
      <c r="AR161" s="32">
        <v>1742</v>
      </c>
      <c r="AS161" s="32">
        <v>10463</v>
      </c>
      <c r="AT161" s="29">
        <v>1575</v>
      </c>
      <c r="AU161" s="29">
        <f t="shared" si="17"/>
        <v>1618</v>
      </c>
      <c r="AV161" s="29">
        <v>9833</v>
      </c>
      <c r="AW161" s="29">
        <v>9303</v>
      </c>
      <c r="AX161" s="29">
        <v>3336</v>
      </c>
      <c r="AY161" s="29">
        <v>3156</v>
      </c>
      <c r="AZ161" s="29">
        <v>13169</v>
      </c>
      <c r="BA161" s="29">
        <v>12459</v>
      </c>
      <c r="BB161" s="2"/>
      <c r="BC161" s="2"/>
      <c r="BD161" s="2"/>
    </row>
    <row r="162" spans="16:56" ht="13.5">
      <c r="P162" s="22">
        <v>152064</v>
      </c>
      <c r="Q162" s="23" t="s">
        <v>540</v>
      </c>
      <c r="R162" s="23" t="s">
        <v>750</v>
      </c>
      <c r="S162" s="62">
        <v>2174</v>
      </c>
      <c r="T162" s="24" t="s">
        <v>739</v>
      </c>
      <c r="U162" s="25" t="s">
        <v>723</v>
      </c>
      <c r="V162" s="26" t="s">
        <v>501</v>
      </c>
      <c r="W162" s="27">
        <v>3</v>
      </c>
      <c r="X162" s="27">
        <v>1097</v>
      </c>
      <c r="Y162" s="27">
        <v>39</v>
      </c>
      <c r="Z162" s="27">
        <v>1105575</v>
      </c>
      <c r="AA162" s="28">
        <f t="shared" si="12"/>
        <v>28.34807692307692</v>
      </c>
      <c r="AB162" s="25" t="s">
        <v>751</v>
      </c>
      <c r="AC162" s="29">
        <v>948</v>
      </c>
      <c r="AD162" s="29">
        <v>86.4</v>
      </c>
      <c r="AE162" s="29">
        <v>1105575</v>
      </c>
      <c r="AF162" s="29">
        <v>100</v>
      </c>
      <c r="AG162" s="29">
        <v>139968</v>
      </c>
      <c r="AH162" s="29">
        <f t="shared" si="13"/>
        <v>126.6</v>
      </c>
      <c r="AI162" s="29">
        <v>236284</v>
      </c>
      <c r="AJ162" s="29">
        <v>62246</v>
      </c>
      <c r="AK162" s="29">
        <v>174038</v>
      </c>
      <c r="AL162" s="29">
        <f t="shared" si="14"/>
        <v>213.72</v>
      </c>
      <c r="AM162" s="29">
        <f t="shared" si="15"/>
        <v>56.3</v>
      </c>
      <c r="AN162" s="29">
        <f t="shared" si="16"/>
        <v>157.42</v>
      </c>
      <c r="AO162" s="29">
        <v>59.2</v>
      </c>
      <c r="AP162" s="29">
        <v>224.9</v>
      </c>
      <c r="AQ162" s="32">
        <v>56742</v>
      </c>
      <c r="AR162" s="32">
        <v>158649</v>
      </c>
      <c r="AS162" s="32">
        <v>215391</v>
      </c>
      <c r="AT162" s="29">
        <v>3003</v>
      </c>
      <c r="AU162" s="29">
        <f t="shared" si="17"/>
        <v>2532</v>
      </c>
      <c r="AV162" s="29">
        <v>62246</v>
      </c>
      <c r="AW162" s="29">
        <v>56742</v>
      </c>
      <c r="AX162" s="29">
        <v>176051</v>
      </c>
      <c r="AY162" s="29">
        <v>160484</v>
      </c>
      <c r="AZ162" s="29">
        <v>238297</v>
      </c>
      <c r="BA162" s="29">
        <v>217226</v>
      </c>
      <c r="BB162" s="2"/>
      <c r="BC162" s="2"/>
      <c r="BD162" s="2"/>
    </row>
    <row r="163" spans="16:56" ht="13.5">
      <c r="P163" s="22">
        <v>232149</v>
      </c>
      <c r="Q163" s="23" t="s">
        <v>528</v>
      </c>
      <c r="R163" s="23" t="s">
        <v>752</v>
      </c>
      <c r="S163" s="62">
        <v>2174</v>
      </c>
      <c r="T163" s="24" t="s">
        <v>739</v>
      </c>
      <c r="U163" s="25" t="s">
        <v>723</v>
      </c>
      <c r="V163" s="26" t="s">
        <v>501</v>
      </c>
      <c r="W163" s="27">
        <v>3</v>
      </c>
      <c r="X163" s="27">
        <v>475</v>
      </c>
      <c r="Y163" s="27">
        <v>30</v>
      </c>
      <c r="Z163" s="27">
        <v>277979</v>
      </c>
      <c r="AA163" s="28">
        <f t="shared" si="12"/>
        <v>9.265966666666667</v>
      </c>
      <c r="AB163" s="25" t="s">
        <v>1172</v>
      </c>
      <c r="AC163" s="29">
        <v>298</v>
      </c>
      <c r="AD163" s="29">
        <v>62.7</v>
      </c>
      <c r="AE163" s="29">
        <v>330927</v>
      </c>
      <c r="AF163" s="29">
        <v>84</v>
      </c>
      <c r="AG163" s="29">
        <v>53420</v>
      </c>
      <c r="AH163" s="29">
        <f t="shared" si="13"/>
        <v>192.17</v>
      </c>
      <c r="AI163" s="29">
        <v>40982</v>
      </c>
      <c r="AJ163" s="29">
        <v>20702</v>
      </c>
      <c r="AK163" s="29">
        <v>20280</v>
      </c>
      <c r="AL163" s="29">
        <f t="shared" si="14"/>
        <v>147.43</v>
      </c>
      <c r="AM163" s="29">
        <f t="shared" si="15"/>
        <v>74.47</v>
      </c>
      <c r="AN163" s="29">
        <f t="shared" si="16"/>
        <v>72.96</v>
      </c>
      <c r="AO163" s="29">
        <v>130.3</v>
      </c>
      <c r="AP163" s="29">
        <v>258</v>
      </c>
      <c r="AQ163" s="32">
        <v>43583</v>
      </c>
      <c r="AR163" s="32">
        <v>42695</v>
      </c>
      <c r="AS163" s="32">
        <v>86278</v>
      </c>
      <c r="AT163" s="29">
        <v>1995</v>
      </c>
      <c r="AU163" s="29">
        <f t="shared" si="17"/>
        <v>3843</v>
      </c>
      <c r="AV163" s="29">
        <v>20706</v>
      </c>
      <c r="AW163" s="29">
        <v>43592</v>
      </c>
      <c r="AX163" s="29">
        <v>25554</v>
      </c>
      <c r="AY163" s="29">
        <v>53798</v>
      </c>
      <c r="AZ163" s="29">
        <v>46260</v>
      </c>
      <c r="BA163" s="29">
        <v>97389</v>
      </c>
      <c r="BB163" s="2"/>
      <c r="BC163" s="2"/>
      <c r="BD163" s="2"/>
    </row>
    <row r="164" spans="16:56" ht="13.5">
      <c r="P164" s="22">
        <v>272027</v>
      </c>
      <c r="Q164" s="23" t="s">
        <v>497</v>
      </c>
      <c r="R164" s="23" t="s">
        <v>753</v>
      </c>
      <c r="S164" s="62">
        <v>2174</v>
      </c>
      <c r="T164" s="24" t="s">
        <v>739</v>
      </c>
      <c r="U164" s="25" t="s">
        <v>723</v>
      </c>
      <c r="V164" s="26" t="s">
        <v>501</v>
      </c>
      <c r="W164" s="27">
        <v>3</v>
      </c>
      <c r="X164" s="27">
        <v>52</v>
      </c>
      <c r="Y164" s="27">
        <v>8</v>
      </c>
      <c r="Z164" s="27">
        <v>81558</v>
      </c>
      <c r="AA164" s="28">
        <f t="shared" si="12"/>
        <v>10.19475</v>
      </c>
      <c r="AB164" s="25" t="s">
        <v>754</v>
      </c>
      <c r="AC164" s="29">
        <v>42</v>
      </c>
      <c r="AD164" s="29">
        <v>80.8</v>
      </c>
      <c r="AE164" s="29">
        <v>81558</v>
      </c>
      <c r="AF164" s="29">
        <v>100</v>
      </c>
      <c r="AG164" s="29">
        <v>18383</v>
      </c>
      <c r="AH164" s="29">
        <f t="shared" si="13"/>
        <v>225.4</v>
      </c>
      <c r="AI164" s="29">
        <v>22849</v>
      </c>
      <c r="AJ164" s="29">
        <v>11873</v>
      </c>
      <c r="AK164" s="29">
        <v>10976</v>
      </c>
      <c r="AL164" s="29">
        <f t="shared" si="14"/>
        <v>280.16</v>
      </c>
      <c r="AM164" s="29">
        <f t="shared" si="15"/>
        <v>145.58</v>
      </c>
      <c r="AN164" s="29">
        <f t="shared" si="16"/>
        <v>134.58</v>
      </c>
      <c r="AO164" s="29">
        <v>80.5</v>
      </c>
      <c r="AP164" s="29">
        <v>154.8</v>
      </c>
      <c r="AQ164" s="32">
        <v>228327</v>
      </c>
      <c r="AR164" s="32">
        <v>211077</v>
      </c>
      <c r="AS164" s="32">
        <v>439404</v>
      </c>
      <c r="AT164" s="29">
        <v>1700</v>
      </c>
      <c r="AU164" s="29">
        <f t="shared" si="17"/>
        <v>4508</v>
      </c>
      <c r="AV164" s="29">
        <v>13612</v>
      </c>
      <c r="AW164" s="29">
        <v>261769</v>
      </c>
      <c r="AX164" s="29">
        <v>22649</v>
      </c>
      <c r="AY164" s="29">
        <v>435558</v>
      </c>
      <c r="AZ164" s="29">
        <v>36261</v>
      </c>
      <c r="BA164" s="29">
        <v>697327</v>
      </c>
      <c r="BB164" s="2"/>
      <c r="BC164" s="2"/>
      <c r="BD164" s="2"/>
    </row>
    <row r="165" spans="16:56" ht="13.5">
      <c r="P165" s="22">
        <v>304263</v>
      </c>
      <c r="Q165" s="23" t="s">
        <v>755</v>
      </c>
      <c r="R165" s="23" t="s">
        <v>756</v>
      </c>
      <c r="S165" s="62">
        <v>2174</v>
      </c>
      <c r="T165" s="24" t="s">
        <v>739</v>
      </c>
      <c r="U165" s="25" t="s">
        <v>723</v>
      </c>
      <c r="V165" s="26" t="s">
        <v>501</v>
      </c>
      <c r="W165" s="27">
        <v>3</v>
      </c>
      <c r="X165" s="27">
        <v>77</v>
      </c>
      <c r="Y165" s="27">
        <v>4</v>
      </c>
      <c r="Z165" s="27">
        <v>47354</v>
      </c>
      <c r="AA165" s="28">
        <f t="shared" si="12"/>
        <v>11.8385</v>
      </c>
      <c r="AB165" s="25" t="s">
        <v>757</v>
      </c>
      <c r="AC165" s="29">
        <v>77</v>
      </c>
      <c r="AD165" s="29">
        <v>100</v>
      </c>
      <c r="AE165" s="29">
        <v>151562</v>
      </c>
      <c r="AF165" s="29">
        <v>31.2</v>
      </c>
      <c r="AG165" s="29">
        <v>8535</v>
      </c>
      <c r="AH165" s="29">
        <f t="shared" si="13"/>
        <v>180.24</v>
      </c>
      <c r="AI165" s="29">
        <v>33220</v>
      </c>
      <c r="AJ165" s="29">
        <v>17671</v>
      </c>
      <c r="AK165" s="29">
        <v>15549</v>
      </c>
      <c r="AL165" s="29">
        <f t="shared" si="14"/>
        <v>701.52</v>
      </c>
      <c r="AM165" s="29">
        <f t="shared" si="15"/>
        <v>373.17</v>
      </c>
      <c r="AN165" s="29">
        <f t="shared" si="16"/>
        <v>328.36</v>
      </c>
      <c r="AO165" s="29">
        <v>25.7</v>
      </c>
      <c r="AP165" s="29">
        <v>48.3</v>
      </c>
      <c r="AQ165" s="32">
        <v>229494</v>
      </c>
      <c r="AR165" s="32">
        <v>201935</v>
      </c>
      <c r="AS165" s="32">
        <v>431429</v>
      </c>
      <c r="AT165" s="29">
        <v>2620</v>
      </c>
      <c r="AU165" s="29">
        <f t="shared" si="17"/>
        <v>3605</v>
      </c>
      <c r="AV165" s="29">
        <v>17671</v>
      </c>
      <c r="AW165" s="29">
        <v>229494</v>
      </c>
      <c r="AX165" s="29">
        <v>23350</v>
      </c>
      <c r="AY165" s="29">
        <v>303247</v>
      </c>
      <c r="AZ165" s="29">
        <v>41021</v>
      </c>
      <c r="BA165" s="29">
        <v>532740</v>
      </c>
      <c r="BB165" s="2"/>
      <c r="BC165" s="2"/>
      <c r="BD165" s="2"/>
    </row>
    <row r="166" spans="16:56" ht="13.5">
      <c r="P166" s="22">
        <v>332011</v>
      </c>
      <c r="Q166" s="23" t="s">
        <v>1182</v>
      </c>
      <c r="R166" s="23" t="s">
        <v>758</v>
      </c>
      <c r="S166" s="62">
        <v>2174</v>
      </c>
      <c r="T166" s="24" t="s">
        <v>739</v>
      </c>
      <c r="U166" s="25" t="s">
        <v>723</v>
      </c>
      <c r="V166" s="26" t="s">
        <v>501</v>
      </c>
      <c r="W166" s="27">
        <v>3</v>
      </c>
      <c r="X166" s="27">
        <v>1078</v>
      </c>
      <c r="Y166" s="27">
        <v>26</v>
      </c>
      <c r="Z166" s="27">
        <v>253000</v>
      </c>
      <c r="AA166" s="28">
        <f t="shared" si="12"/>
        <v>9.73076923076923</v>
      </c>
      <c r="AB166" s="25" t="s">
        <v>1278</v>
      </c>
      <c r="AC166" s="29">
        <v>854</v>
      </c>
      <c r="AD166" s="29">
        <v>79.2</v>
      </c>
      <c r="AE166" s="29">
        <v>253000</v>
      </c>
      <c r="AF166" s="29">
        <v>100</v>
      </c>
      <c r="AG166" s="29">
        <v>69323</v>
      </c>
      <c r="AH166" s="29">
        <f t="shared" si="13"/>
        <v>274</v>
      </c>
      <c r="AI166" s="29">
        <v>55963</v>
      </c>
      <c r="AJ166" s="29">
        <v>30713</v>
      </c>
      <c r="AK166" s="29">
        <v>25250</v>
      </c>
      <c r="AL166" s="29">
        <f t="shared" si="14"/>
        <v>221.2</v>
      </c>
      <c r="AM166" s="29">
        <f t="shared" si="15"/>
        <v>121.4</v>
      </c>
      <c r="AN166" s="29">
        <f t="shared" si="16"/>
        <v>99.8</v>
      </c>
      <c r="AO166" s="29">
        <v>123.9</v>
      </c>
      <c r="AP166" s="29">
        <v>225.7</v>
      </c>
      <c r="AQ166" s="32">
        <v>28491</v>
      </c>
      <c r="AR166" s="32">
        <v>23423</v>
      </c>
      <c r="AS166" s="32">
        <v>51914</v>
      </c>
      <c r="AT166" s="29">
        <v>1913</v>
      </c>
      <c r="AU166" s="29">
        <f t="shared" si="17"/>
        <v>5480</v>
      </c>
      <c r="AV166" s="29">
        <v>34758</v>
      </c>
      <c r="AW166" s="29">
        <v>32243</v>
      </c>
      <c r="AX166" s="29">
        <v>43393</v>
      </c>
      <c r="AY166" s="29">
        <v>40253</v>
      </c>
      <c r="AZ166" s="29">
        <v>78151</v>
      </c>
      <c r="BA166" s="29">
        <v>72496</v>
      </c>
      <c r="BB166" s="2"/>
      <c r="BC166" s="2"/>
      <c r="BD166" s="2"/>
    </row>
    <row r="167" spans="16:53" s="40" customFormat="1" ht="13.5">
      <c r="P167" s="37" t="s">
        <v>503</v>
      </c>
      <c r="Q167" s="38" t="s">
        <v>504</v>
      </c>
      <c r="R167" s="63">
        <f>COUNTA(R157:R166)</f>
        <v>10</v>
      </c>
      <c r="S167" s="63"/>
      <c r="T167" s="66" t="str">
        <f>CONCATENATE(T166," 計")</f>
        <v>Ｂa3 計</v>
      </c>
      <c r="U167" s="39"/>
      <c r="V167" s="39"/>
      <c r="W167" s="39"/>
      <c r="X167" s="39">
        <f>SUM(X157:X166)</f>
        <v>7081</v>
      </c>
      <c r="Y167" s="39">
        <f>SUM(Y157:Y166)</f>
        <v>177</v>
      </c>
      <c r="Z167" s="39">
        <f>SUM(Z157:Z166)</f>
        <v>2391331</v>
      </c>
      <c r="AA167" s="39">
        <f t="shared" si="12"/>
        <v>13.510344632768362</v>
      </c>
      <c r="AB167" s="39"/>
      <c r="AC167" s="39">
        <f>SUM(AC157:AC166)</f>
        <v>6238</v>
      </c>
      <c r="AD167" s="37">
        <f>AC167/X167*100</f>
        <v>88.09490185002117</v>
      </c>
      <c r="AE167" s="39">
        <f>SUM(AE157:AE166)</f>
        <v>2720086</v>
      </c>
      <c r="AF167" s="39">
        <f>Z167/AE167*100</f>
        <v>87.91380125481327</v>
      </c>
      <c r="AG167" s="39">
        <f>SUM(AG157:AG166)</f>
        <v>370981</v>
      </c>
      <c r="AH167" s="29">
        <f t="shared" si="13"/>
        <v>155.14</v>
      </c>
      <c r="AI167" s="39">
        <f>SUM(AI157:AI166)</f>
        <v>592152</v>
      </c>
      <c r="AJ167" s="39">
        <f>SUM(AJ157:AJ166)</f>
        <v>208189</v>
      </c>
      <c r="AK167" s="39">
        <f>SUM(AK157:AK166)</f>
        <v>383963</v>
      </c>
      <c r="AL167" s="39">
        <f t="shared" si="14"/>
        <v>247.62</v>
      </c>
      <c r="AM167" s="39">
        <f t="shared" si="15"/>
        <v>87.06</v>
      </c>
      <c r="AN167" s="39">
        <f t="shared" si="16"/>
        <v>160.56</v>
      </c>
      <c r="AO167" s="39">
        <f>AG167/AI167*100</f>
        <v>62.6496237452546</v>
      </c>
      <c r="AP167" s="39">
        <f>AG167/AJ167*100</f>
        <v>178.19433303392591</v>
      </c>
      <c r="AQ167" s="37">
        <f>AJ167*1000/$X167</f>
        <v>29401.07329473238</v>
      </c>
      <c r="AR167" s="37">
        <f>AK167*1000/$X167</f>
        <v>54224.40333286259</v>
      </c>
      <c r="AS167" s="37">
        <f>AI167*1000/$X167</f>
        <v>83625.47662759497</v>
      </c>
      <c r="AT167" s="39">
        <f>AVERAGE(AT157:AT166)</f>
        <v>2150</v>
      </c>
      <c r="AU167" s="39">
        <f t="shared" si="17"/>
        <v>3103</v>
      </c>
      <c r="AV167" s="39">
        <f>SUM(AV157:AV166)</f>
        <v>215474</v>
      </c>
      <c r="AW167" s="39">
        <f>AV167*1000/$X167</f>
        <v>30429.882784917383</v>
      </c>
      <c r="AX167" s="39">
        <f>SUM(AX157:AX166)</f>
        <v>531683</v>
      </c>
      <c r="AY167" s="39">
        <f>AX167*1000/$X167</f>
        <v>75085.8635785906</v>
      </c>
      <c r="AZ167" s="39">
        <f>SUM(AZ157:AZ166)</f>
        <v>747157</v>
      </c>
      <c r="BA167" s="39">
        <f>AZ167*1000/$X167</f>
        <v>105515.74636350798</v>
      </c>
    </row>
    <row r="168" spans="16:56" ht="13.5">
      <c r="P168" s="22">
        <v>303879</v>
      </c>
      <c r="Q168" s="23" t="s">
        <v>755</v>
      </c>
      <c r="R168" s="23" t="s">
        <v>759</v>
      </c>
      <c r="S168" s="62">
        <v>2174</v>
      </c>
      <c r="T168" s="24" t="s">
        <v>760</v>
      </c>
      <c r="U168" s="25" t="s">
        <v>723</v>
      </c>
      <c r="V168" s="26" t="s">
        <v>501</v>
      </c>
      <c r="W168" s="27">
        <v>4</v>
      </c>
      <c r="X168" s="27">
        <v>73</v>
      </c>
      <c r="Y168" s="27">
        <v>3</v>
      </c>
      <c r="Z168" s="27">
        <v>42854</v>
      </c>
      <c r="AA168" s="28">
        <f t="shared" si="12"/>
        <v>14.284666666666666</v>
      </c>
      <c r="AB168" s="25" t="s">
        <v>761</v>
      </c>
      <c r="AC168" s="29">
        <v>46</v>
      </c>
      <c r="AD168" s="29">
        <v>63</v>
      </c>
      <c r="AE168" s="29">
        <v>42854</v>
      </c>
      <c r="AF168" s="29">
        <v>100</v>
      </c>
      <c r="AG168" s="29">
        <v>9398</v>
      </c>
      <c r="AH168" s="29">
        <f t="shared" si="13"/>
        <v>219.3</v>
      </c>
      <c r="AI168" s="29">
        <v>28685</v>
      </c>
      <c r="AJ168" s="29">
        <v>16189</v>
      </c>
      <c r="AK168" s="29">
        <v>12496</v>
      </c>
      <c r="AL168" s="29">
        <f t="shared" si="14"/>
        <v>669.37</v>
      </c>
      <c r="AM168" s="29">
        <f t="shared" si="15"/>
        <v>377.77</v>
      </c>
      <c r="AN168" s="29">
        <f t="shared" si="16"/>
        <v>291.59</v>
      </c>
      <c r="AO168" s="29">
        <v>32.8</v>
      </c>
      <c r="AP168" s="29">
        <v>58.1</v>
      </c>
      <c r="AQ168" s="32">
        <v>221767</v>
      </c>
      <c r="AR168" s="32">
        <v>171178</v>
      </c>
      <c r="AS168" s="32">
        <v>392945</v>
      </c>
      <c r="AT168" s="29">
        <v>4500</v>
      </c>
      <c r="AU168" s="29">
        <f t="shared" si="17"/>
        <v>4386</v>
      </c>
      <c r="AV168" s="29">
        <v>16189</v>
      </c>
      <c r="AW168" s="29">
        <v>221767</v>
      </c>
      <c r="AX168" s="29">
        <v>19382</v>
      </c>
      <c r="AY168" s="29">
        <v>265507</v>
      </c>
      <c r="AZ168" s="29">
        <v>35571</v>
      </c>
      <c r="BA168" s="29">
        <v>487274</v>
      </c>
      <c r="BB168" s="2"/>
      <c r="BC168" s="2"/>
      <c r="BD168" s="2"/>
    </row>
    <row r="169" spans="16:53" s="40" customFormat="1" ht="13.5">
      <c r="P169" s="37" t="s">
        <v>503</v>
      </c>
      <c r="Q169" s="38" t="s">
        <v>504</v>
      </c>
      <c r="R169" s="63">
        <f>COUNTA(R168)</f>
        <v>1</v>
      </c>
      <c r="S169" s="63"/>
      <c r="T169" s="66" t="str">
        <f>CONCATENATE(T168," 計")</f>
        <v>Ｂa4 計</v>
      </c>
      <c r="U169" s="39"/>
      <c r="V169" s="39"/>
      <c r="W169" s="39"/>
      <c r="X169" s="39">
        <f>SUM(X168)</f>
        <v>73</v>
      </c>
      <c r="Y169" s="39">
        <f>SUM(Y168)</f>
        <v>3</v>
      </c>
      <c r="Z169" s="39">
        <f>SUM(Z168)</f>
        <v>42854</v>
      </c>
      <c r="AA169" s="39">
        <f t="shared" si="12"/>
        <v>14.284666666666666</v>
      </c>
      <c r="AB169" s="39"/>
      <c r="AC169" s="39">
        <f>SUM(AC168)</f>
        <v>46</v>
      </c>
      <c r="AD169" s="37">
        <f>AC169/X169*100</f>
        <v>63.013698630136986</v>
      </c>
      <c r="AE169" s="39">
        <f>SUM(AE168)</f>
        <v>42854</v>
      </c>
      <c r="AF169" s="39">
        <f>Z169/AE169*100</f>
        <v>100</v>
      </c>
      <c r="AG169" s="39">
        <f>SUM(AG168)</f>
        <v>9398</v>
      </c>
      <c r="AH169" s="29">
        <f t="shared" si="13"/>
        <v>219.3</v>
      </c>
      <c r="AI169" s="39">
        <f>SUM(AI168)</f>
        <v>28685</v>
      </c>
      <c r="AJ169" s="39">
        <f>SUM(AJ168)</f>
        <v>16189</v>
      </c>
      <c r="AK169" s="39">
        <f>SUM(AK168)</f>
        <v>12496</v>
      </c>
      <c r="AL169" s="39">
        <f t="shared" si="14"/>
        <v>669.37</v>
      </c>
      <c r="AM169" s="39">
        <f t="shared" si="15"/>
        <v>377.77</v>
      </c>
      <c r="AN169" s="39">
        <f t="shared" si="16"/>
        <v>291.59</v>
      </c>
      <c r="AO169" s="39">
        <f>AG169/AI169*100</f>
        <v>32.762767997211085</v>
      </c>
      <c r="AP169" s="39">
        <f>AG169/AJ169*100</f>
        <v>58.051763543146585</v>
      </c>
      <c r="AQ169" s="37">
        <f>AJ169*1000/$X169</f>
        <v>221767.12328767125</v>
      </c>
      <c r="AR169" s="37">
        <f>AK169*1000/$X169</f>
        <v>171178.08219178082</v>
      </c>
      <c r="AS169" s="37">
        <f>AI169*1000/$X169</f>
        <v>392945.20547945204</v>
      </c>
      <c r="AT169" s="39">
        <f>SUM(AT168)</f>
        <v>4500</v>
      </c>
      <c r="AU169" s="39">
        <f t="shared" si="17"/>
        <v>4386</v>
      </c>
      <c r="AV169" s="39">
        <f>SUM(AV168)</f>
        <v>16189</v>
      </c>
      <c r="AW169" s="39">
        <f>AV169*1000/$X169</f>
        <v>221767.12328767125</v>
      </c>
      <c r="AX169" s="39">
        <f>SUM(AX168)</f>
        <v>19382</v>
      </c>
      <c r="AY169" s="39">
        <f>AX169*1000/$X169</f>
        <v>265506.8493150685</v>
      </c>
      <c r="AZ169" s="39">
        <f>SUM(AZ168)</f>
        <v>35571</v>
      </c>
      <c r="BA169" s="39">
        <f>AZ169*1000/$X169</f>
        <v>487273.9726027397</v>
      </c>
    </row>
    <row r="170" spans="16:56" ht="13.5">
      <c r="P170" s="22">
        <v>382027</v>
      </c>
      <c r="Q170" s="23" t="s">
        <v>762</v>
      </c>
      <c r="R170" s="23" t="s">
        <v>763</v>
      </c>
      <c r="S170" s="62">
        <v>2174</v>
      </c>
      <c r="T170" s="24" t="s">
        <v>764</v>
      </c>
      <c r="U170" s="25" t="s">
        <v>723</v>
      </c>
      <c r="V170" s="26" t="s">
        <v>512</v>
      </c>
      <c r="W170" s="27">
        <v>1</v>
      </c>
      <c r="X170" s="27">
        <v>18</v>
      </c>
      <c r="Y170" s="27">
        <v>13</v>
      </c>
      <c r="Z170" s="27">
        <v>88298</v>
      </c>
      <c r="AA170" s="28">
        <f t="shared" si="12"/>
        <v>6.7921538461538455</v>
      </c>
      <c r="AB170" s="25" t="s">
        <v>765</v>
      </c>
      <c r="AC170" s="29">
        <v>18</v>
      </c>
      <c r="AD170" s="29">
        <v>100</v>
      </c>
      <c r="AE170" s="29">
        <v>92836</v>
      </c>
      <c r="AF170" s="29">
        <v>95.1</v>
      </c>
      <c r="AG170" s="29">
        <v>19461</v>
      </c>
      <c r="AH170" s="29">
        <f t="shared" si="13"/>
        <v>220.4</v>
      </c>
      <c r="AI170" s="29">
        <v>16753</v>
      </c>
      <c r="AJ170" s="29">
        <v>12361</v>
      </c>
      <c r="AK170" s="29">
        <v>4392</v>
      </c>
      <c r="AL170" s="29">
        <f t="shared" si="14"/>
        <v>189.73</v>
      </c>
      <c r="AM170" s="29">
        <f t="shared" si="15"/>
        <v>139.99</v>
      </c>
      <c r="AN170" s="29">
        <f t="shared" si="16"/>
        <v>49.74</v>
      </c>
      <c r="AO170" s="29">
        <v>116.2</v>
      </c>
      <c r="AP170" s="29">
        <v>157.4</v>
      </c>
      <c r="AQ170" s="32">
        <v>686722</v>
      </c>
      <c r="AR170" s="32">
        <v>244000</v>
      </c>
      <c r="AS170" s="32">
        <v>930722</v>
      </c>
      <c r="AT170" s="29">
        <v>3097</v>
      </c>
      <c r="AU170" s="29">
        <f t="shared" si="17"/>
        <v>4408</v>
      </c>
      <c r="AV170" s="29">
        <v>12490</v>
      </c>
      <c r="AW170" s="29">
        <v>693889</v>
      </c>
      <c r="AX170" s="29">
        <v>4970</v>
      </c>
      <c r="AY170" s="29">
        <v>276111</v>
      </c>
      <c r="AZ170" s="29">
        <v>17460</v>
      </c>
      <c r="BA170" s="29">
        <v>970000</v>
      </c>
      <c r="BB170" s="2"/>
      <c r="BC170" s="2"/>
      <c r="BD170" s="2"/>
    </row>
    <row r="171" spans="16:53" s="40" customFormat="1" ht="13.5">
      <c r="P171" s="37" t="s">
        <v>503</v>
      </c>
      <c r="Q171" s="38" t="s">
        <v>504</v>
      </c>
      <c r="R171" s="63">
        <f>COUNTA(R170)</f>
        <v>1</v>
      </c>
      <c r="S171" s="63"/>
      <c r="T171" s="66" t="str">
        <f>CONCATENATE(T170," 計")</f>
        <v>Ｂb1 計</v>
      </c>
      <c r="U171" s="39"/>
      <c r="V171" s="39"/>
      <c r="W171" s="39"/>
      <c r="X171" s="39">
        <f>SUM(X170)</f>
        <v>18</v>
      </c>
      <c r="Y171" s="39">
        <f>SUM(Y170)</f>
        <v>13</v>
      </c>
      <c r="Z171" s="39">
        <f>SUM(Z170)</f>
        <v>88298</v>
      </c>
      <c r="AA171" s="39">
        <f t="shared" si="12"/>
        <v>6.7921538461538455</v>
      </c>
      <c r="AB171" s="39"/>
      <c r="AC171" s="39">
        <f>SUM(AC170)</f>
        <v>18</v>
      </c>
      <c r="AD171" s="37">
        <f>AC171/X171*100</f>
        <v>100</v>
      </c>
      <c r="AE171" s="39">
        <f>SUM(AE170)</f>
        <v>92836</v>
      </c>
      <c r="AF171" s="39">
        <f>Z171/AE171*100</f>
        <v>95.11181007367831</v>
      </c>
      <c r="AG171" s="39">
        <f>SUM(AG170)</f>
        <v>19461</v>
      </c>
      <c r="AH171" s="29">
        <f t="shared" si="13"/>
        <v>220.4</v>
      </c>
      <c r="AI171" s="39">
        <f>SUM(AI170)</f>
        <v>16753</v>
      </c>
      <c r="AJ171" s="39">
        <f>SUM(AJ170)</f>
        <v>12361</v>
      </c>
      <c r="AK171" s="39">
        <f>SUM(AK170)</f>
        <v>4392</v>
      </c>
      <c r="AL171" s="39">
        <f t="shared" si="14"/>
        <v>189.73</v>
      </c>
      <c r="AM171" s="39">
        <f t="shared" si="15"/>
        <v>139.99</v>
      </c>
      <c r="AN171" s="39">
        <f t="shared" si="16"/>
        <v>49.74</v>
      </c>
      <c r="AO171" s="39">
        <f>AG171/AI171*100</f>
        <v>116.16426908613381</v>
      </c>
      <c r="AP171" s="39">
        <f>AG171/AJ171*100</f>
        <v>157.4387185502791</v>
      </c>
      <c r="AQ171" s="37">
        <f>AJ171*1000/$X171</f>
        <v>686722.2222222222</v>
      </c>
      <c r="AR171" s="37">
        <f>AK171*1000/$X171</f>
        <v>244000</v>
      </c>
      <c r="AS171" s="37">
        <f>AI171*1000/$X171</f>
        <v>930722.2222222222</v>
      </c>
      <c r="AT171" s="39">
        <f>SUM(AT170)</f>
        <v>3097</v>
      </c>
      <c r="AU171" s="39">
        <f t="shared" si="17"/>
        <v>4408</v>
      </c>
      <c r="AV171" s="39">
        <f>SUM(AV170)</f>
        <v>12490</v>
      </c>
      <c r="AW171" s="39">
        <f>AV171*1000/$X171</f>
        <v>693888.8888888889</v>
      </c>
      <c r="AX171" s="39">
        <f>SUM(AX170)</f>
        <v>4970</v>
      </c>
      <c r="AY171" s="39">
        <f>AX171*1000/$X171</f>
        <v>276111.1111111111</v>
      </c>
      <c r="AZ171" s="39">
        <f>SUM(AZ170)</f>
        <v>17460</v>
      </c>
      <c r="BA171" s="39">
        <f>AZ171*1000/$X171</f>
        <v>970000</v>
      </c>
    </row>
    <row r="172" spans="16:56" ht="13.5">
      <c r="P172" s="22" t="s">
        <v>766</v>
      </c>
      <c r="Q172" s="23" t="s">
        <v>1163</v>
      </c>
      <c r="R172" s="23" t="s">
        <v>767</v>
      </c>
      <c r="S172" s="62">
        <v>1174</v>
      </c>
      <c r="T172" s="24" t="s">
        <v>768</v>
      </c>
      <c r="U172" s="25" t="s">
        <v>723</v>
      </c>
      <c r="V172" s="26" t="s">
        <v>512</v>
      </c>
      <c r="W172" s="27">
        <v>2</v>
      </c>
      <c r="X172" s="27">
        <v>3861</v>
      </c>
      <c r="Y172" s="27">
        <v>160</v>
      </c>
      <c r="Z172" s="27">
        <v>1033838</v>
      </c>
      <c r="AA172" s="28">
        <f t="shared" si="12"/>
        <v>6.4614875000000005</v>
      </c>
      <c r="AB172" s="25" t="s">
        <v>769</v>
      </c>
      <c r="AC172" s="29">
        <v>3483</v>
      </c>
      <c r="AD172" s="29">
        <v>90.2</v>
      </c>
      <c r="AE172" s="29">
        <v>1072667</v>
      </c>
      <c r="AF172" s="29">
        <v>96.4</v>
      </c>
      <c r="AG172" s="29">
        <v>313714</v>
      </c>
      <c r="AH172" s="29">
        <f t="shared" si="13"/>
        <v>303.45</v>
      </c>
      <c r="AI172" s="29">
        <v>343368</v>
      </c>
      <c r="AJ172" s="29">
        <v>129117</v>
      </c>
      <c r="AK172" s="29">
        <v>214251</v>
      </c>
      <c r="AL172" s="29">
        <f t="shared" si="14"/>
        <v>332.13</v>
      </c>
      <c r="AM172" s="29">
        <f t="shared" si="15"/>
        <v>124.89</v>
      </c>
      <c r="AN172" s="29">
        <f t="shared" si="16"/>
        <v>207.24</v>
      </c>
      <c r="AO172" s="29">
        <v>91.4</v>
      </c>
      <c r="AP172" s="29">
        <v>243</v>
      </c>
      <c r="AQ172" s="32">
        <v>33441</v>
      </c>
      <c r="AR172" s="32">
        <v>55491</v>
      </c>
      <c r="AS172" s="32">
        <v>88932</v>
      </c>
      <c r="AT172" s="29">
        <v>1830</v>
      </c>
      <c r="AU172" s="29">
        <f t="shared" si="17"/>
        <v>6069</v>
      </c>
      <c r="AV172" s="29">
        <v>137395</v>
      </c>
      <c r="AW172" s="29">
        <v>35585</v>
      </c>
      <c r="AX172" s="29">
        <v>342917</v>
      </c>
      <c r="AY172" s="29">
        <v>88816</v>
      </c>
      <c r="AZ172" s="29">
        <v>480312</v>
      </c>
      <c r="BA172" s="29">
        <v>124401</v>
      </c>
      <c r="BB172" s="2"/>
      <c r="BC172" s="2"/>
      <c r="BD172" s="2"/>
    </row>
    <row r="173" spans="16:56" ht="13.5">
      <c r="P173" s="22" t="s">
        <v>770</v>
      </c>
      <c r="Q173" s="23" t="s">
        <v>1231</v>
      </c>
      <c r="R173" s="23" t="s">
        <v>771</v>
      </c>
      <c r="S173" s="62">
        <v>2174</v>
      </c>
      <c r="T173" s="24" t="s">
        <v>768</v>
      </c>
      <c r="U173" s="25" t="s">
        <v>723</v>
      </c>
      <c r="V173" s="26" t="s">
        <v>512</v>
      </c>
      <c r="W173" s="27">
        <v>2</v>
      </c>
      <c r="X173" s="27">
        <v>1581</v>
      </c>
      <c r="Y173" s="27">
        <v>55</v>
      </c>
      <c r="Z173" s="27">
        <v>282379</v>
      </c>
      <c r="AA173" s="28">
        <f t="shared" si="12"/>
        <v>5.1341636363636365</v>
      </c>
      <c r="AB173" s="25" t="s">
        <v>1156</v>
      </c>
      <c r="AC173" s="29">
        <v>378</v>
      </c>
      <c r="AD173" s="29">
        <v>23.9</v>
      </c>
      <c r="AE173" s="29">
        <v>302572</v>
      </c>
      <c r="AF173" s="29">
        <v>93.3</v>
      </c>
      <c r="AG173" s="29">
        <v>15933</v>
      </c>
      <c r="AH173" s="29">
        <f t="shared" si="13"/>
        <v>56.42</v>
      </c>
      <c r="AI173" s="29">
        <v>70728</v>
      </c>
      <c r="AJ173" s="29">
        <v>30015</v>
      </c>
      <c r="AK173" s="29">
        <v>40713</v>
      </c>
      <c r="AL173" s="29">
        <f t="shared" si="14"/>
        <v>250.47</v>
      </c>
      <c r="AM173" s="29">
        <f t="shared" si="15"/>
        <v>106.29</v>
      </c>
      <c r="AN173" s="29">
        <f t="shared" si="16"/>
        <v>144.18</v>
      </c>
      <c r="AO173" s="29">
        <v>22.5</v>
      </c>
      <c r="AP173" s="29">
        <v>53.1</v>
      </c>
      <c r="AQ173" s="32">
        <v>18985</v>
      </c>
      <c r="AR173" s="32">
        <v>25751</v>
      </c>
      <c r="AS173" s="32">
        <v>44736</v>
      </c>
      <c r="AT173" s="29">
        <v>3202</v>
      </c>
      <c r="AU173" s="29">
        <f t="shared" si="17"/>
        <v>1128</v>
      </c>
      <c r="AV173" s="29">
        <v>32152</v>
      </c>
      <c r="AW173" s="29">
        <v>20336</v>
      </c>
      <c r="AX173" s="29">
        <v>43625</v>
      </c>
      <c r="AY173" s="29">
        <v>27593</v>
      </c>
      <c r="AZ173" s="29">
        <v>75777</v>
      </c>
      <c r="BA173" s="29">
        <v>47930</v>
      </c>
      <c r="BB173" s="2"/>
      <c r="BC173" s="2"/>
      <c r="BD173" s="2"/>
    </row>
    <row r="174" spans="16:56" ht="13.5">
      <c r="P174" s="22" t="s">
        <v>772</v>
      </c>
      <c r="Q174" s="23" t="s">
        <v>742</v>
      </c>
      <c r="R174" s="23" t="s">
        <v>773</v>
      </c>
      <c r="S174" s="62">
        <v>2174</v>
      </c>
      <c r="T174" s="24" t="s">
        <v>768</v>
      </c>
      <c r="U174" s="25" t="s">
        <v>723</v>
      </c>
      <c r="V174" s="26" t="s">
        <v>512</v>
      </c>
      <c r="W174" s="27">
        <v>2</v>
      </c>
      <c r="X174" s="27">
        <v>696</v>
      </c>
      <c r="Y174" s="27">
        <v>14</v>
      </c>
      <c r="Z174" s="27">
        <v>70791</v>
      </c>
      <c r="AA174" s="28">
        <f t="shared" si="12"/>
        <v>5.0565</v>
      </c>
      <c r="AB174" s="25" t="s">
        <v>1149</v>
      </c>
      <c r="AC174" s="29">
        <v>643</v>
      </c>
      <c r="AD174" s="29">
        <v>92.4</v>
      </c>
      <c r="AE174" s="29">
        <v>72278</v>
      </c>
      <c r="AF174" s="29">
        <v>97.9</v>
      </c>
      <c r="AG174" s="29">
        <v>7233</v>
      </c>
      <c r="AH174" s="29">
        <f t="shared" si="13"/>
        <v>102.17</v>
      </c>
      <c r="AI174" s="29">
        <v>23645</v>
      </c>
      <c r="AJ174" s="29">
        <v>11787</v>
      </c>
      <c r="AK174" s="29">
        <v>11858</v>
      </c>
      <c r="AL174" s="29">
        <f t="shared" si="14"/>
        <v>334.01</v>
      </c>
      <c r="AM174" s="29">
        <f t="shared" si="15"/>
        <v>166.5</v>
      </c>
      <c r="AN174" s="29">
        <f t="shared" si="16"/>
        <v>167.51</v>
      </c>
      <c r="AO174" s="29">
        <v>30.6</v>
      </c>
      <c r="AP174" s="29">
        <v>61.4</v>
      </c>
      <c r="AQ174" s="32">
        <v>16935</v>
      </c>
      <c r="AR174" s="32">
        <v>17037</v>
      </c>
      <c r="AS174" s="32">
        <v>33973</v>
      </c>
      <c r="AT174" s="29">
        <v>2570</v>
      </c>
      <c r="AU174" s="29">
        <f t="shared" si="17"/>
        <v>2043</v>
      </c>
      <c r="AV174" s="29">
        <v>13672</v>
      </c>
      <c r="AW174" s="29">
        <v>19644</v>
      </c>
      <c r="AX174" s="29">
        <v>13926</v>
      </c>
      <c r="AY174" s="29">
        <v>20009</v>
      </c>
      <c r="AZ174" s="29">
        <v>27598</v>
      </c>
      <c r="BA174" s="29">
        <v>39652</v>
      </c>
      <c r="BB174" s="2"/>
      <c r="BC174" s="2"/>
      <c r="BD174" s="2"/>
    </row>
    <row r="175" spans="16:56" ht="13.5">
      <c r="P175" s="22">
        <v>152021</v>
      </c>
      <c r="Q175" s="23" t="s">
        <v>540</v>
      </c>
      <c r="R175" s="23" t="s">
        <v>774</v>
      </c>
      <c r="S175" s="62">
        <v>2174</v>
      </c>
      <c r="T175" s="24" t="s">
        <v>768</v>
      </c>
      <c r="U175" s="25" t="s">
        <v>723</v>
      </c>
      <c r="V175" s="26" t="s">
        <v>512</v>
      </c>
      <c r="W175" s="27">
        <v>2</v>
      </c>
      <c r="X175" s="27">
        <v>946</v>
      </c>
      <c r="Y175" s="27">
        <v>19</v>
      </c>
      <c r="Z175" s="27">
        <v>100286</v>
      </c>
      <c r="AA175" s="28">
        <f t="shared" si="12"/>
        <v>5.278210526315789</v>
      </c>
      <c r="AB175" s="25" t="s">
        <v>775</v>
      </c>
      <c r="AC175" s="29">
        <v>939</v>
      </c>
      <c r="AD175" s="29">
        <v>99.3</v>
      </c>
      <c r="AE175" s="29">
        <v>90925</v>
      </c>
      <c r="AF175" s="29">
        <v>110.3</v>
      </c>
      <c r="AG175" s="29">
        <v>13069</v>
      </c>
      <c r="AH175" s="29">
        <f t="shared" si="13"/>
        <v>130.32</v>
      </c>
      <c r="AI175" s="29">
        <v>45175</v>
      </c>
      <c r="AJ175" s="29">
        <v>14334</v>
      </c>
      <c r="AK175" s="29">
        <v>30841</v>
      </c>
      <c r="AL175" s="29">
        <f t="shared" si="14"/>
        <v>450.46</v>
      </c>
      <c r="AM175" s="29">
        <f t="shared" si="15"/>
        <v>142.93</v>
      </c>
      <c r="AN175" s="29">
        <f t="shared" si="16"/>
        <v>307.53</v>
      </c>
      <c r="AO175" s="29">
        <v>28.9</v>
      </c>
      <c r="AP175" s="29">
        <v>91.2</v>
      </c>
      <c r="AQ175" s="32">
        <v>15152</v>
      </c>
      <c r="AR175" s="32">
        <v>32601</v>
      </c>
      <c r="AS175" s="32">
        <v>47754</v>
      </c>
      <c r="AT175" s="29">
        <v>2184</v>
      </c>
      <c r="AU175" s="29">
        <f t="shared" si="17"/>
        <v>2606</v>
      </c>
      <c r="AV175" s="29">
        <v>15106</v>
      </c>
      <c r="AW175" s="29">
        <v>15968</v>
      </c>
      <c r="AX175" s="29">
        <v>34957</v>
      </c>
      <c r="AY175" s="29">
        <v>36952</v>
      </c>
      <c r="AZ175" s="29">
        <v>50063</v>
      </c>
      <c r="BA175" s="29">
        <v>52921</v>
      </c>
      <c r="BB175" s="2"/>
      <c r="BC175" s="2"/>
      <c r="BD175" s="2"/>
    </row>
    <row r="176" spans="16:56" ht="13.5">
      <c r="P176" s="22">
        <v>154016</v>
      </c>
      <c r="Q176" s="23" t="s">
        <v>540</v>
      </c>
      <c r="R176" s="23" t="s">
        <v>776</v>
      </c>
      <c r="S176" s="62">
        <v>1174</v>
      </c>
      <c r="T176" s="24" t="s">
        <v>768</v>
      </c>
      <c r="U176" s="25" t="s">
        <v>723</v>
      </c>
      <c r="V176" s="26" t="s">
        <v>512</v>
      </c>
      <c r="W176" s="27">
        <v>2</v>
      </c>
      <c r="X176" s="27">
        <v>4095</v>
      </c>
      <c r="Y176" s="27">
        <v>133</v>
      </c>
      <c r="Z176" s="27">
        <v>755303</v>
      </c>
      <c r="AA176" s="28">
        <f t="shared" si="12"/>
        <v>5.678969924812031</v>
      </c>
      <c r="AB176" s="25" t="s">
        <v>777</v>
      </c>
      <c r="AC176" s="29">
        <v>3919</v>
      </c>
      <c r="AD176" s="29">
        <v>95.7</v>
      </c>
      <c r="AE176" s="29">
        <v>753380</v>
      </c>
      <c r="AF176" s="29">
        <v>100.3</v>
      </c>
      <c r="AG176" s="29">
        <v>113221</v>
      </c>
      <c r="AH176" s="29">
        <f t="shared" si="13"/>
        <v>149.9</v>
      </c>
      <c r="AI176" s="29">
        <v>147947</v>
      </c>
      <c r="AJ176" s="29">
        <v>61932</v>
      </c>
      <c r="AK176" s="29">
        <v>86015</v>
      </c>
      <c r="AL176" s="29">
        <f t="shared" si="14"/>
        <v>195.88</v>
      </c>
      <c r="AM176" s="29">
        <f t="shared" si="15"/>
        <v>82</v>
      </c>
      <c r="AN176" s="29">
        <f t="shared" si="16"/>
        <v>113.88</v>
      </c>
      <c r="AO176" s="29">
        <v>76.5</v>
      </c>
      <c r="AP176" s="29">
        <v>182.8</v>
      </c>
      <c r="AQ176" s="32">
        <v>15124</v>
      </c>
      <c r="AR176" s="32">
        <v>21005</v>
      </c>
      <c r="AS176" s="32">
        <v>36129</v>
      </c>
      <c r="AT176" s="29">
        <v>3307</v>
      </c>
      <c r="AU176" s="29">
        <f t="shared" si="17"/>
        <v>2998</v>
      </c>
      <c r="AV176" s="29">
        <v>61932</v>
      </c>
      <c r="AW176" s="29">
        <v>15124</v>
      </c>
      <c r="AX176" s="29">
        <v>115854</v>
      </c>
      <c r="AY176" s="29">
        <v>28292</v>
      </c>
      <c r="AZ176" s="29">
        <v>177786</v>
      </c>
      <c r="BA176" s="29">
        <v>43415</v>
      </c>
      <c r="BB176" s="2"/>
      <c r="BC176" s="2"/>
      <c r="BD176" s="2"/>
    </row>
    <row r="177" spans="16:56" ht="13.5">
      <c r="P177" s="22">
        <v>194425</v>
      </c>
      <c r="Q177" s="23" t="s">
        <v>1205</v>
      </c>
      <c r="R177" s="23" t="s">
        <v>778</v>
      </c>
      <c r="S177" s="62">
        <v>2174</v>
      </c>
      <c r="T177" s="24" t="s">
        <v>768</v>
      </c>
      <c r="U177" s="25" t="s">
        <v>723</v>
      </c>
      <c r="V177" s="26" t="s">
        <v>512</v>
      </c>
      <c r="W177" s="27">
        <v>2</v>
      </c>
      <c r="X177" s="27">
        <v>950</v>
      </c>
      <c r="Y177" s="27">
        <v>45</v>
      </c>
      <c r="Z177" s="27">
        <v>236195</v>
      </c>
      <c r="AA177" s="28">
        <f t="shared" si="12"/>
        <v>5.248777777777778</v>
      </c>
      <c r="AB177" s="25" t="s">
        <v>1194</v>
      </c>
      <c r="AC177" s="29">
        <v>950</v>
      </c>
      <c r="AD177" s="29">
        <v>100</v>
      </c>
      <c r="AE177" s="29">
        <v>236195</v>
      </c>
      <c r="AF177" s="29">
        <v>100</v>
      </c>
      <c r="AG177" s="29">
        <v>5679</v>
      </c>
      <c r="AH177" s="29">
        <f t="shared" si="13"/>
        <v>24.04</v>
      </c>
      <c r="AI177" s="29">
        <v>139877</v>
      </c>
      <c r="AJ177" s="29">
        <v>35898</v>
      </c>
      <c r="AK177" s="29">
        <v>103979</v>
      </c>
      <c r="AL177" s="29">
        <f t="shared" si="14"/>
        <v>592.21</v>
      </c>
      <c r="AM177" s="29">
        <f t="shared" si="15"/>
        <v>151.98</v>
      </c>
      <c r="AN177" s="29">
        <f t="shared" si="16"/>
        <v>440.23</v>
      </c>
      <c r="AO177" s="29">
        <v>4.1</v>
      </c>
      <c r="AP177" s="29">
        <v>15.8</v>
      </c>
      <c r="AQ177" s="32">
        <v>37787</v>
      </c>
      <c r="AR177" s="32">
        <v>109452</v>
      </c>
      <c r="AS177" s="32">
        <v>147239</v>
      </c>
      <c r="AT177" s="29">
        <v>1200</v>
      </c>
      <c r="AU177" s="29">
        <f t="shared" si="17"/>
        <v>481</v>
      </c>
      <c r="AV177" s="29">
        <v>38347</v>
      </c>
      <c r="AW177" s="29">
        <v>40365</v>
      </c>
      <c r="AX177" s="29">
        <v>118630</v>
      </c>
      <c r="AY177" s="29">
        <v>124874</v>
      </c>
      <c r="AZ177" s="29">
        <v>156977</v>
      </c>
      <c r="BA177" s="29">
        <v>165239</v>
      </c>
      <c r="BB177" s="2"/>
      <c r="BC177" s="2"/>
      <c r="BD177" s="2"/>
    </row>
    <row r="178" spans="16:56" ht="13.5">
      <c r="P178" s="22">
        <v>194433</v>
      </c>
      <c r="Q178" s="23" t="s">
        <v>1205</v>
      </c>
      <c r="R178" s="23" t="s">
        <v>779</v>
      </c>
      <c r="S178" s="62">
        <v>2174</v>
      </c>
      <c r="T178" s="24" t="s">
        <v>768</v>
      </c>
      <c r="U178" s="25" t="s">
        <v>723</v>
      </c>
      <c r="V178" s="26" t="s">
        <v>512</v>
      </c>
      <c r="W178" s="27">
        <v>2</v>
      </c>
      <c r="X178" s="27">
        <v>834</v>
      </c>
      <c r="Y178" s="27">
        <v>35</v>
      </c>
      <c r="Z178" s="27">
        <v>196877</v>
      </c>
      <c r="AA178" s="28">
        <f t="shared" si="12"/>
        <v>5.625057142857143</v>
      </c>
      <c r="AB178" s="25" t="s">
        <v>539</v>
      </c>
      <c r="AC178" s="29">
        <v>822</v>
      </c>
      <c r="AD178" s="29">
        <v>98.6</v>
      </c>
      <c r="AE178" s="29">
        <v>196877</v>
      </c>
      <c r="AF178" s="29">
        <v>100</v>
      </c>
      <c r="AG178" s="29">
        <v>8369</v>
      </c>
      <c r="AH178" s="29">
        <f t="shared" si="13"/>
        <v>42.51</v>
      </c>
      <c r="AI178" s="29">
        <v>164076</v>
      </c>
      <c r="AJ178" s="29">
        <v>55000</v>
      </c>
      <c r="AK178" s="29">
        <v>109076</v>
      </c>
      <c r="AL178" s="29">
        <f t="shared" si="14"/>
        <v>833.39</v>
      </c>
      <c r="AM178" s="29">
        <f t="shared" si="15"/>
        <v>279.36</v>
      </c>
      <c r="AN178" s="29">
        <f t="shared" si="16"/>
        <v>554.03</v>
      </c>
      <c r="AO178" s="29">
        <v>5.1</v>
      </c>
      <c r="AP178" s="29">
        <v>15.2</v>
      </c>
      <c r="AQ178" s="32">
        <v>65947</v>
      </c>
      <c r="AR178" s="32">
        <v>130787</v>
      </c>
      <c r="AS178" s="32">
        <v>196734</v>
      </c>
      <c r="AT178" s="29">
        <v>1200</v>
      </c>
      <c r="AU178" s="29">
        <f t="shared" si="17"/>
        <v>850</v>
      </c>
      <c r="AV178" s="29">
        <v>63304</v>
      </c>
      <c r="AW178" s="29">
        <v>75904</v>
      </c>
      <c r="AX178" s="29">
        <v>119356</v>
      </c>
      <c r="AY178" s="29">
        <v>143113</v>
      </c>
      <c r="AZ178" s="29">
        <v>182660</v>
      </c>
      <c r="BA178" s="29">
        <v>219017</v>
      </c>
      <c r="BB178" s="2"/>
      <c r="BC178" s="2"/>
      <c r="BD178" s="2"/>
    </row>
    <row r="179" spans="16:56" ht="13.5">
      <c r="P179" s="22">
        <v>216267</v>
      </c>
      <c r="Q179" s="23" t="s">
        <v>1147</v>
      </c>
      <c r="R179" s="23" t="s">
        <v>780</v>
      </c>
      <c r="S179" s="62">
        <v>2174</v>
      </c>
      <c r="T179" s="24" t="s">
        <v>768</v>
      </c>
      <c r="U179" s="25" t="s">
        <v>723</v>
      </c>
      <c r="V179" s="26" t="s">
        <v>512</v>
      </c>
      <c r="W179" s="27">
        <v>2</v>
      </c>
      <c r="X179" s="27">
        <v>2017</v>
      </c>
      <c r="Y179" s="27">
        <v>162</v>
      </c>
      <c r="Z179" s="27">
        <v>1035215</v>
      </c>
      <c r="AA179" s="28">
        <f t="shared" si="12"/>
        <v>6.390216049382716</v>
      </c>
      <c r="AB179" s="25" t="s">
        <v>781</v>
      </c>
      <c r="AC179" s="29">
        <v>1520</v>
      </c>
      <c r="AD179" s="29">
        <v>75.4</v>
      </c>
      <c r="AE179" s="29">
        <v>1035215</v>
      </c>
      <c r="AF179" s="29">
        <v>100</v>
      </c>
      <c r="AG179" s="29">
        <v>96696</v>
      </c>
      <c r="AH179" s="29">
        <f t="shared" si="13"/>
        <v>93.41</v>
      </c>
      <c r="AI179" s="29">
        <v>263773</v>
      </c>
      <c r="AJ179" s="29">
        <v>141743</v>
      </c>
      <c r="AK179" s="29">
        <v>122030</v>
      </c>
      <c r="AL179" s="29">
        <f t="shared" si="14"/>
        <v>254.8</v>
      </c>
      <c r="AM179" s="29">
        <f t="shared" si="15"/>
        <v>136.92</v>
      </c>
      <c r="AN179" s="29">
        <f t="shared" si="16"/>
        <v>117.88</v>
      </c>
      <c r="AO179" s="29">
        <v>36.7</v>
      </c>
      <c r="AP179" s="29">
        <v>68.2</v>
      </c>
      <c r="AQ179" s="32">
        <v>70274</v>
      </c>
      <c r="AR179" s="32">
        <v>60501</v>
      </c>
      <c r="AS179" s="32">
        <v>130775</v>
      </c>
      <c r="AT179" s="29">
        <v>900</v>
      </c>
      <c r="AU179" s="29">
        <f t="shared" si="17"/>
        <v>1868</v>
      </c>
      <c r="AV179" s="29">
        <v>141743</v>
      </c>
      <c r="AW179" s="29">
        <v>70274</v>
      </c>
      <c r="AX179" s="29">
        <v>199104</v>
      </c>
      <c r="AY179" s="29">
        <v>98713</v>
      </c>
      <c r="AZ179" s="29">
        <v>340847</v>
      </c>
      <c r="BA179" s="29">
        <v>168987</v>
      </c>
      <c r="BB179" s="2"/>
      <c r="BC179" s="2"/>
      <c r="BD179" s="2"/>
    </row>
    <row r="180" spans="16:56" ht="13.5">
      <c r="P180" s="22">
        <v>223221</v>
      </c>
      <c r="Q180" s="23" t="s">
        <v>509</v>
      </c>
      <c r="R180" s="23" t="s">
        <v>782</v>
      </c>
      <c r="S180" s="62">
        <v>2174</v>
      </c>
      <c r="T180" s="24" t="s">
        <v>768</v>
      </c>
      <c r="U180" s="25" t="s">
        <v>723</v>
      </c>
      <c r="V180" s="26" t="s">
        <v>512</v>
      </c>
      <c r="W180" s="27">
        <v>2</v>
      </c>
      <c r="X180" s="27">
        <v>4023</v>
      </c>
      <c r="Y180" s="27">
        <v>100</v>
      </c>
      <c r="Z180" s="27">
        <v>649909</v>
      </c>
      <c r="AA180" s="28">
        <f t="shared" si="12"/>
        <v>6.49909</v>
      </c>
      <c r="AB180" s="25" t="s">
        <v>1194</v>
      </c>
      <c r="AC180" s="29">
        <v>3015</v>
      </c>
      <c r="AD180" s="29">
        <v>74.9</v>
      </c>
      <c r="AE180" s="29">
        <v>720483</v>
      </c>
      <c r="AF180" s="29">
        <v>90.2</v>
      </c>
      <c r="AG180" s="29">
        <v>54804</v>
      </c>
      <c r="AH180" s="29">
        <f t="shared" si="13"/>
        <v>84.33</v>
      </c>
      <c r="AI180" s="29">
        <v>112519</v>
      </c>
      <c r="AJ180" s="29">
        <v>52915</v>
      </c>
      <c r="AK180" s="29">
        <v>59604</v>
      </c>
      <c r="AL180" s="29">
        <f t="shared" si="14"/>
        <v>173.13</v>
      </c>
      <c r="AM180" s="29">
        <f t="shared" si="15"/>
        <v>81.42</v>
      </c>
      <c r="AN180" s="29">
        <f t="shared" si="16"/>
        <v>91.71</v>
      </c>
      <c r="AO180" s="29">
        <v>48.7</v>
      </c>
      <c r="AP180" s="29">
        <v>103.6</v>
      </c>
      <c r="AQ180" s="32">
        <v>13153</v>
      </c>
      <c r="AR180" s="32">
        <v>14816</v>
      </c>
      <c r="AS180" s="32">
        <v>27969</v>
      </c>
      <c r="AT180" s="29">
        <v>2205</v>
      </c>
      <c r="AU180" s="29">
        <f t="shared" si="17"/>
        <v>1687</v>
      </c>
      <c r="AV180" s="29">
        <v>52915</v>
      </c>
      <c r="AW180" s="29">
        <v>13153</v>
      </c>
      <c r="AX180" s="29">
        <v>59604</v>
      </c>
      <c r="AY180" s="29">
        <v>14816</v>
      </c>
      <c r="AZ180" s="29">
        <v>112519</v>
      </c>
      <c r="BA180" s="29">
        <v>27969</v>
      </c>
      <c r="BB180" s="2"/>
      <c r="BC180" s="2"/>
      <c r="BD180" s="2"/>
    </row>
    <row r="181" spans="16:56" ht="13.5">
      <c r="P181" s="22">
        <v>262021</v>
      </c>
      <c r="Q181" s="23" t="s">
        <v>664</v>
      </c>
      <c r="R181" s="23" t="s">
        <v>783</v>
      </c>
      <c r="S181" s="62">
        <v>2174</v>
      </c>
      <c r="T181" s="24" t="s">
        <v>768</v>
      </c>
      <c r="U181" s="25" t="s">
        <v>723</v>
      </c>
      <c r="V181" s="26" t="s">
        <v>512</v>
      </c>
      <c r="W181" s="27">
        <v>2</v>
      </c>
      <c r="X181" s="27">
        <v>323</v>
      </c>
      <c r="Y181" s="27">
        <v>8</v>
      </c>
      <c r="Z181" s="27">
        <v>50704</v>
      </c>
      <c r="AA181" s="28">
        <f t="shared" si="12"/>
        <v>6.338</v>
      </c>
      <c r="AB181" s="25" t="s">
        <v>784</v>
      </c>
      <c r="AC181" s="29">
        <v>323</v>
      </c>
      <c r="AD181" s="29">
        <v>100</v>
      </c>
      <c r="AE181" s="29">
        <v>50704</v>
      </c>
      <c r="AF181" s="29">
        <v>100</v>
      </c>
      <c r="AG181" s="29">
        <v>5993</v>
      </c>
      <c r="AH181" s="29">
        <f t="shared" si="13"/>
        <v>118.2</v>
      </c>
      <c r="AI181" s="29">
        <v>33596</v>
      </c>
      <c r="AJ181" s="29">
        <v>4638</v>
      </c>
      <c r="AK181" s="29">
        <v>28958</v>
      </c>
      <c r="AL181" s="29">
        <f t="shared" si="14"/>
        <v>662.59</v>
      </c>
      <c r="AM181" s="29">
        <f t="shared" si="15"/>
        <v>91.47</v>
      </c>
      <c r="AN181" s="29">
        <f t="shared" si="16"/>
        <v>571.12</v>
      </c>
      <c r="AO181" s="29">
        <v>17.8</v>
      </c>
      <c r="AP181" s="29">
        <v>129.2</v>
      </c>
      <c r="AQ181" s="32">
        <v>14359</v>
      </c>
      <c r="AR181" s="32">
        <v>89653</v>
      </c>
      <c r="AS181" s="32">
        <v>104012</v>
      </c>
      <c r="AT181" s="29">
        <v>2451</v>
      </c>
      <c r="AU181" s="29">
        <f t="shared" si="17"/>
        <v>2364</v>
      </c>
      <c r="AV181" s="29">
        <v>13437</v>
      </c>
      <c r="AW181" s="29">
        <v>41601</v>
      </c>
      <c r="AX181" s="29">
        <v>33926</v>
      </c>
      <c r="AY181" s="29">
        <v>105034</v>
      </c>
      <c r="AZ181" s="29">
        <v>47363</v>
      </c>
      <c r="BA181" s="29">
        <v>146635</v>
      </c>
      <c r="BB181" s="2"/>
      <c r="BC181" s="2"/>
      <c r="BD181" s="2"/>
    </row>
    <row r="182" spans="16:56" ht="13.5">
      <c r="P182" s="22">
        <v>303259</v>
      </c>
      <c r="Q182" s="23" t="s">
        <v>755</v>
      </c>
      <c r="R182" s="23" t="s">
        <v>785</v>
      </c>
      <c r="S182" s="62">
        <v>2174</v>
      </c>
      <c r="T182" s="24" t="s">
        <v>768</v>
      </c>
      <c r="U182" s="25" t="s">
        <v>723</v>
      </c>
      <c r="V182" s="26" t="s">
        <v>512</v>
      </c>
      <c r="W182" s="27">
        <v>2</v>
      </c>
      <c r="X182" s="27">
        <v>2426</v>
      </c>
      <c r="Y182" s="27">
        <v>39</v>
      </c>
      <c r="Z182" s="27">
        <v>250561</v>
      </c>
      <c r="AA182" s="28">
        <f t="shared" si="12"/>
        <v>6.424641025641026</v>
      </c>
      <c r="AB182" s="25" t="s">
        <v>786</v>
      </c>
      <c r="AC182" s="29">
        <v>2426</v>
      </c>
      <c r="AD182" s="29">
        <v>100</v>
      </c>
      <c r="AE182" s="29">
        <v>351420</v>
      </c>
      <c r="AF182" s="29">
        <v>71.3</v>
      </c>
      <c r="AG182" s="29">
        <v>33892</v>
      </c>
      <c r="AH182" s="29">
        <f t="shared" si="13"/>
        <v>135.26</v>
      </c>
      <c r="AI182" s="29">
        <v>48451</v>
      </c>
      <c r="AJ182" s="29">
        <v>45044</v>
      </c>
      <c r="AK182" s="29">
        <v>3407</v>
      </c>
      <c r="AL182" s="29">
        <f t="shared" si="14"/>
        <v>193.37</v>
      </c>
      <c r="AM182" s="29">
        <f t="shared" si="15"/>
        <v>179.77</v>
      </c>
      <c r="AN182" s="29">
        <f t="shared" si="16"/>
        <v>13.6</v>
      </c>
      <c r="AO182" s="29">
        <v>70</v>
      </c>
      <c r="AP182" s="29">
        <v>75.2</v>
      </c>
      <c r="AQ182" s="32">
        <v>18567</v>
      </c>
      <c r="AR182" s="32">
        <v>1404</v>
      </c>
      <c r="AS182" s="32">
        <v>19972</v>
      </c>
      <c r="AT182" s="29">
        <v>2640</v>
      </c>
      <c r="AU182" s="29">
        <f t="shared" si="17"/>
        <v>2705</v>
      </c>
      <c r="AV182" s="29">
        <v>45044</v>
      </c>
      <c r="AW182" s="29">
        <v>18567</v>
      </c>
      <c r="AX182" s="29">
        <v>6065</v>
      </c>
      <c r="AY182" s="29">
        <v>2500</v>
      </c>
      <c r="AZ182" s="29">
        <v>51109</v>
      </c>
      <c r="BA182" s="29">
        <v>21067</v>
      </c>
      <c r="BB182" s="2"/>
      <c r="BC182" s="2"/>
      <c r="BD182" s="2"/>
    </row>
    <row r="183" spans="16:53" s="40" customFormat="1" ht="13.5">
      <c r="P183" s="37" t="s">
        <v>503</v>
      </c>
      <c r="Q183" s="38" t="s">
        <v>504</v>
      </c>
      <c r="R183" s="63">
        <f>COUNTA(R172:R182)</f>
        <v>11</v>
      </c>
      <c r="S183" s="63"/>
      <c r="T183" s="66" t="str">
        <f>CONCATENATE(T182," 計")</f>
        <v>Ｂb2 計</v>
      </c>
      <c r="U183" s="39"/>
      <c r="V183" s="39"/>
      <c r="W183" s="39"/>
      <c r="X183" s="39">
        <f>SUM(X172:X182)</f>
        <v>21752</v>
      </c>
      <c r="Y183" s="39">
        <f>SUM(Y172:Y182)</f>
        <v>770</v>
      </c>
      <c r="Z183" s="39">
        <f>SUM(Z172:Z182)</f>
        <v>4662058</v>
      </c>
      <c r="AA183" s="39">
        <f t="shared" si="12"/>
        <v>6.0546207792207785</v>
      </c>
      <c r="AB183" s="39"/>
      <c r="AC183" s="39">
        <f>SUM(AC172:AC182)</f>
        <v>18418</v>
      </c>
      <c r="AD183" s="37">
        <f>AC183/X183*100</f>
        <v>84.67267377712395</v>
      </c>
      <c r="AE183" s="39">
        <f>SUM(AE172:AE182)</f>
        <v>4882716</v>
      </c>
      <c r="AF183" s="39">
        <f>Z183/AE183*100</f>
        <v>95.48083484683525</v>
      </c>
      <c r="AG183" s="39">
        <f>SUM(AG172:AG182)</f>
        <v>668603</v>
      </c>
      <c r="AH183" s="29">
        <f t="shared" si="13"/>
        <v>143.41</v>
      </c>
      <c r="AI183" s="39">
        <f>SUM(AI172:AI182)</f>
        <v>1393155</v>
      </c>
      <c r="AJ183" s="39">
        <f>SUM(AJ172:AJ182)</f>
        <v>582423</v>
      </c>
      <c r="AK183" s="39">
        <f>SUM(AK172:AK182)</f>
        <v>810732</v>
      </c>
      <c r="AL183" s="39">
        <f t="shared" si="14"/>
        <v>298.83</v>
      </c>
      <c r="AM183" s="39">
        <f t="shared" si="15"/>
        <v>124.93</v>
      </c>
      <c r="AN183" s="39">
        <f t="shared" si="16"/>
        <v>173.9</v>
      </c>
      <c r="AO183" s="39">
        <f>AG183/AI183*100</f>
        <v>47.992003761246956</v>
      </c>
      <c r="AP183" s="39">
        <f>AG183/AJ183*100</f>
        <v>114.79680575801436</v>
      </c>
      <c r="AQ183" s="37">
        <f>AJ183*1000/$X183</f>
        <v>26775.606840750275</v>
      </c>
      <c r="AR183" s="37">
        <f>AK183*1000/$X183</f>
        <v>37271.60720853255</v>
      </c>
      <c r="AS183" s="37">
        <f>AI183*1000/$X183</f>
        <v>64047.214049282826</v>
      </c>
      <c r="AT183" s="39">
        <f>AVERAGE(AT172:AT182)</f>
        <v>2153.5454545454545</v>
      </c>
      <c r="AU183" s="39">
        <f t="shared" si="17"/>
        <v>2868</v>
      </c>
      <c r="AV183" s="39">
        <f>SUM(AV172:AV182)</f>
        <v>615047</v>
      </c>
      <c r="AW183" s="39">
        <f>AV183*1000/$X183</f>
        <v>28275.42294961383</v>
      </c>
      <c r="AX183" s="39">
        <f>SUM(AX172:AX182)</f>
        <v>1087964</v>
      </c>
      <c r="AY183" s="39">
        <f>AX183*1000/$X183</f>
        <v>50016.7340934167</v>
      </c>
      <c r="AZ183" s="39">
        <f>SUM(AZ172:AZ182)</f>
        <v>1703011</v>
      </c>
      <c r="BA183" s="39">
        <f>AZ183*1000/$X183</f>
        <v>78292.15704303053</v>
      </c>
    </row>
    <row r="184" spans="16:56" ht="13.5">
      <c r="P184" s="22">
        <v>103438</v>
      </c>
      <c r="Q184" s="23" t="s">
        <v>534</v>
      </c>
      <c r="R184" s="23" t="s">
        <v>787</v>
      </c>
      <c r="S184" s="62">
        <v>2174</v>
      </c>
      <c r="T184" s="24" t="s">
        <v>788</v>
      </c>
      <c r="U184" s="25" t="s">
        <v>723</v>
      </c>
      <c r="V184" s="26" t="s">
        <v>512</v>
      </c>
      <c r="W184" s="27">
        <v>3</v>
      </c>
      <c r="X184" s="27">
        <v>80</v>
      </c>
      <c r="Y184" s="27">
        <v>10</v>
      </c>
      <c r="Z184" s="27">
        <v>70741</v>
      </c>
      <c r="AA184" s="28">
        <f t="shared" si="12"/>
        <v>7.0741000000000005</v>
      </c>
      <c r="AB184" s="25" t="s">
        <v>651</v>
      </c>
      <c r="AC184" s="29">
        <v>80</v>
      </c>
      <c r="AD184" s="29">
        <v>100</v>
      </c>
      <c r="AE184" s="29">
        <v>70741</v>
      </c>
      <c r="AF184" s="29">
        <v>100</v>
      </c>
      <c r="AG184" s="29">
        <v>5223</v>
      </c>
      <c r="AH184" s="29">
        <f t="shared" si="13"/>
        <v>73.83</v>
      </c>
      <c r="AI184" s="29">
        <v>34316</v>
      </c>
      <c r="AJ184" s="29">
        <v>14596</v>
      </c>
      <c r="AK184" s="29">
        <v>19720</v>
      </c>
      <c r="AL184" s="29">
        <f t="shared" si="14"/>
        <v>485.09</v>
      </c>
      <c r="AM184" s="29">
        <f t="shared" si="15"/>
        <v>206.33</v>
      </c>
      <c r="AN184" s="29">
        <f t="shared" si="16"/>
        <v>278.76</v>
      </c>
      <c r="AO184" s="29">
        <v>15.2</v>
      </c>
      <c r="AP184" s="29">
        <v>35.8</v>
      </c>
      <c r="AQ184" s="32">
        <v>182450</v>
      </c>
      <c r="AR184" s="32">
        <v>246500</v>
      </c>
      <c r="AS184" s="32">
        <v>428950</v>
      </c>
      <c r="AT184" s="29">
        <v>1000</v>
      </c>
      <c r="AU184" s="29">
        <f t="shared" si="17"/>
        <v>1477</v>
      </c>
      <c r="AV184" s="29">
        <v>16832</v>
      </c>
      <c r="AW184" s="29">
        <v>210400</v>
      </c>
      <c r="AX184" s="29">
        <v>31277</v>
      </c>
      <c r="AY184" s="29">
        <v>390963</v>
      </c>
      <c r="AZ184" s="29">
        <v>48109</v>
      </c>
      <c r="BA184" s="29">
        <v>601363</v>
      </c>
      <c r="BB184" s="2"/>
      <c r="BC184" s="2"/>
      <c r="BD184" s="2"/>
    </row>
    <row r="185" spans="16:56" ht="13.5">
      <c r="P185" s="22">
        <v>104451</v>
      </c>
      <c r="Q185" s="23" t="s">
        <v>534</v>
      </c>
      <c r="R185" s="23" t="s">
        <v>789</v>
      </c>
      <c r="S185" s="62">
        <v>2174</v>
      </c>
      <c r="T185" s="24" t="s">
        <v>788</v>
      </c>
      <c r="U185" s="25" t="s">
        <v>723</v>
      </c>
      <c r="V185" s="26" t="s">
        <v>512</v>
      </c>
      <c r="W185" s="27">
        <v>3</v>
      </c>
      <c r="X185" s="27">
        <v>577</v>
      </c>
      <c r="Y185" s="27">
        <v>11</v>
      </c>
      <c r="Z185" s="27">
        <v>80692</v>
      </c>
      <c r="AA185" s="28">
        <f t="shared" si="12"/>
        <v>7.335636363636364</v>
      </c>
      <c r="AB185" s="25" t="s">
        <v>790</v>
      </c>
      <c r="AC185" s="29">
        <v>544</v>
      </c>
      <c r="AD185" s="29">
        <v>94.3</v>
      </c>
      <c r="AE185" s="29">
        <v>103756</v>
      </c>
      <c r="AF185" s="29">
        <v>77.8</v>
      </c>
      <c r="AG185" s="29">
        <v>9894</v>
      </c>
      <c r="AH185" s="29">
        <f t="shared" si="13"/>
        <v>122.61</v>
      </c>
      <c r="AI185" s="29">
        <v>15792</v>
      </c>
      <c r="AJ185" s="29">
        <v>8414</v>
      </c>
      <c r="AK185" s="29">
        <v>7378</v>
      </c>
      <c r="AL185" s="29">
        <f t="shared" si="14"/>
        <v>195.71</v>
      </c>
      <c r="AM185" s="29">
        <f t="shared" si="15"/>
        <v>104.27</v>
      </c>
      <c r="AN185" s="29">
        <f t="shared" si="16"/>
        <v>91.43</v>
      </c>
      <c r="AO185" s="29">
        <v>62.7</v>
      </c>
      <c r="AP185" s="29">
        <v>117.6</v>
      </c>
      <c r="AQ185" s="32">
        <v>14582</v>
      </c>
      <c r="AR185" s="32">
        <v>12787</v>
      </c>
      <c r="AS185" s="32">
        <v>27369</v>
      </c>
      <c r="AT185" s="29">
        <v>1990</v>
      </c>
      <c r="AU185" s="29">
        <f t="shared" si="17"/>
        <v>2452</v>
      </c>
      <c r="AV185" s="29">
        <v>8434</v>
      </c>
      <c r="AW185" s="29">
        <v>14617</v>
      </c>
      <c r="AX185" s="29">
        <v>8113</v>
      </c>
      <c r="AY185" s="29">
        <v>14061</v>
      </c>
      <c r="AZ185" s="29">
        <v>16547</v>
      </c>
      <c r="BA185" s="29">
        <v>28678</v>
      </c>
      <c r="BB185" s="2"/>
      <c r="BC185" s="2"/>
      <c r="BD185" s="2"/>
    </row>
    <row r="186" spans="16:56" ht="13.5">
      <c r="P186" s="22">
        <v>184039</v>
      </c>
      <c r="Q186" s="23" t="s">
        <v>1141</v>
      </c>
      <c r="R186" s="23" t="s">
        <v>791</v>
      </c>
      <c r="S186" s="62">
        <v>2174</v>
      </c>
      <c r="T186" s="24" t="s">
        <v>788</v>
      </c>
      <c r="U186" s="25" t="s">
        <v>723</v>
      </c>
      <c r="V186" s="26" t="s">
        <v>512</v>
      </c>
      <c r="W186" s="27">
        <v>3</v>
      </c>
      <c r="X186" s="27">
        <v>1687</v>
      </c>
      <c r="Y186" s="27">
        <v>39</v>
      </c>
      <c r="Z186" s="27">
        <v>209151</v>
      </c>
      <c r="AA186" s="28">
        <f t="shared" si="12"/>
        <v>5.362846153846155</v>
      </c>
      <c r="AB186" s="25" t="s">
        <v>1283</v>
      </c>
      <c r="AC186" s="29">
        <v>1521</v>
      </c>
      <c r="AD186" s="29">
        <v>90.2</v>
      </c>
      <c r="AE186" s="29">
        <v>209151</v>
      </c>
      <c r="AF186" s="29">
        <v>100</v>
      </c>
      <c r="AG186" s="29">
        <v>25739</v>
      </c>
      <c r="AH186" s="29">
        <f t="shared" si="13"/>
        <v>123.06</v>
      </c>
      <c r="AI186" s="29">
        <v>73544</v>
      </c>
      <c r="AJ186" s="29">
        <v>29400</v>
      </c>
      <c r="AK186" s="29">
        <v>44144</v>
      </c>
      <c r="AL186" s="29">
        <f t="shared" si="14"/>
        <v>351.63</v>
      </c>
      <c r="AM186" s="29">
        <f t="shared" si="15"/>
        <v>140.57</v>
      </c>
      <c r="AN186" s="29">
        <f t="shared" si="16"/>
        <v>211.06</v>
      </c>
      <c r="AO186" s="29">
        <v>35</v>
      </c>
      <c r="AP186" s="29">
        <v>87.5</v>
      </c>
      <c r="AQ186" s="32">
        <v>17427</v>
      </c>
      <c r="AR186" s="32">
        <v>26167</v>
      </c>
      <c r="AS186" s="32">
        <v>43595</v>
      </c>
      <c r="AT186" s="29">
        <v>3502</v>
      </c>
      <c r="AU186" s="29">
        <f t="shared" si="17"/>
        <v>2461</v>
      </c>
      <c r="AV186" s="29">
        <v>29400</v>
      </c>
      <c r="AW186" s="29">
        <v>17427</v>
      </c>
      <c r="AX186" s="29">
        <v>74793</v>
      </c>
      <c r="AY186" s="29">
        <v>44335</v>
      </c>
      <c r="AZ186" s="29">
        <v>104193</v>
      </c>
      <c r="BA186" s="29">
        <v>61762</v>
      </c>
      <c r="BB186" s="2"/>
      <c r="BC186" s="2"/>
      <c r="BD186" s="2"/>
    </row>
    <row r="187" spans="16:56" ht="13.5">
      <c r="P187" s="22">
        <v>193640</v>
      </c>
      <c r="Q187" s="23" t="s">
        <v>1205</v>
      </c>
      <c r="R187" s="23" t="s">
        <v>792</v>
      </c>
      <c r="S187" s="62">
        <v>2174</v>
      </c>
      <c r="T187" s="24" t="s">
        <v>788</v>
      </c>
      <c r="U187" s="25" t="s">
        <v>723</v>
      </c>
      <c r="V187" s="26" t="s">
        <v>512</v>
      </c>
      <c r="W187" s="27">
        <v>3</v>
      </c>
      <c r="X187" s="27">
        <v>84</v>
      </c>
      <c r="Y187" s="27">
        <v>3</v>
      </c>
      <c r="Z187" s="27">
        <v>15941</v>
      </c>
      <c r="AA187" s="28">
        <f t="shared" si="12"/>
        <v>5.313666666666667</v>
      </c>
      <c r="AB187" s="25" t="s">
        <v>508</v>
      </c>
      <c r="AC187" s="29">
        <v>83</v>
      </c>
      <c r="AD187" s="29">
        <v>98.8</v>
      </c>
      <c r="AE187" s="29">
        <v>15941</v>
      </c>
      <c r="AF187" s="29">
        <v>100</v>
      </c>
      <c r="AG187" s="29">
        <v>1147</v>
      </c>
      <c r="AH187" s="29">
        <f t="shared" si="13"/>
        <v>71.95</v>
      </c>
      <c r="AI187" s="29">
        <v>6689</v>
      </c>
      <c r="AJ187" s="29">
        <v>2276</v>
      </c>
      <c r="AK187" s="29">
        <v>4413</v>
      </c>
      <c r="AL187" s="29">
        <f t="shared" si="14"/>
        <v>419.61</v>
      </c>
      <c r="AM187" s="29">
        <f t="shared" si="15"/>
        <v>142.78</v>
      </c>
      <c r="AN187" s="29">
        <f t="shared" si="16"/>
        <v>276.83</v>
      </c>
      <c r="AO187" s="29">
        <v>17.1</v>
      </c>
      <c r="AP187" s="29">
        <v>50.4</v>
      </c>
      <c r="AQ187" s="32">
        <v>27095</v>
      </c>
      <c r="AR187" s="32">
        <v>52536</v>
      </c>
      <c r="AS187" s="32">
        <v>79631</v>
      </c>
      <c r="AT187" s="29">
        <v>3400</v>
      </c>
      <c r="AU187" s="29">
        <f t="shared" si="17"/>
        <v>1439</v>
      </c>
      <c r="AV187" s="29">
        <v>2276</v>
      </c>
      <c r="AW187" s="29">
        <v>27095</v>
      </c>
      <c r="AX187" s="29">
        <v>5913</v>
      </c>
      <c r="AY187" s="29">
        <v>70393</v>
      </c>
      <c r="AZ187" s="29">
        <v>8189</v>
      </c>
      <c r="BA187" s="29">
        <v>97488</v>
      </c>
      <c r="BB187" s="2"/>
      <c r="BC187" s="2"/>
      <c r="BD187" s="2"/>
    </row>
    <row r="188" spans="16:56" ht="13.5">
      <c r="P188" s="22">
        <v>193658</v>
      </c>
      <c r="Q188" s="23" t="s">
        <v>1205</v>
      </c>
      <c r="R188" s="23" t="s">
        <v>793</v>
      </c>
      <c r="S188" s="62">
        <v>2174</v>
      </c>
      <c r="T188" s="24" t="s">
        <v>788</v>
      </c>
      <c r="U188" s="25" t="s">
        <v>723</v>
      </c>
      <c r="V188" s="26" t="s">
        <v>512</v>
      </c>
      <c r="W188" s="27">
        <v>3</v>
      </c>
      <c r="X188" s="27">
        <v>527</v>
      </c>
      <c r="Y188" s="27">
        <v>9</v>
      </c>
      <c r="Z188" s="27">
        <v>65157</v>
      </c>
      <c r="AA188" s="28">
        <f t="shared" si="12"/>
        <v>7.239666666666667</v>
      </c>
      <c r="AB188" s="25" t="s">
        <v>794</v>
      </c>
      <c r="AC188" s="29">
        <v>501</v>
      </c>
      <c r="AD188" s="29">
        <v>95.1</v>
      </c>
      <c r="AE188" s="29">
        <v>65157</v>
      </c>
      <c r="AF188" s="29">
        <v>100</v>
      </c>
      <c r="AG188" s="29">
        <v>6825</v>
      </c>
      <c r="AH188" s="29">
        <f t="shared" si="13"/>
        <v>104.75</v>
      </c>
      <c r="AI188" s="29">
        <v>59832</v>
      </c>
      <c r="AJ188" s="29">
        <v>26509</v>
      </c>
      <c r="AK188" s="29">
        <v>33323</v>
      </c>
      <c r="AL188" s="29">
        <f t="shared" si="14"/>
        <v>918.27</v>
      </c>
      <c r="AM188" s="29">
        <f t="shared" si="15"/>
        <v>406.85</v>
      </c>
      <c r="AN188" s="29">
        <f t="shared" si="16"/>
        <v>511.43</v>
      </c>
      <c r="AO188" s="29">
        <v>11.4</v>
      </c>
      <c r="AP188" s="29">
        <v>25.7</v>
      </c>
      <c r="AQ188" s="32">
        <v>50302</v>
      </c>
      <c r="AR188" s="32">
        <v>63231</v>
      </c>
      <c r="AS188" s="32">
        <v>113533</v>
      </c>
      <c r="AT188" s="29">
        <v>2100</v>
      </c>
      <c r="AU188" s="29">
        <f t="shared" si="17"/>
        <v>2095</v>
      </c>
      <c r="AV188" s="29">
        <v>26509</v>
      </c>
      <c r="AW188" s="29">
        <v>50302</v>
      </c>
      <c r="AX188" s="29">
        <v>38412</v>
      </c>
      <c r="AY188" s="29">
        <v>72888</v>
      </c>
      <c r="AZ188" s="29">
        <v>64921</v>
      </c>
      <c r="BA188" s="29">
        <v>123190</v>
      </c>
      <c r="BB188" s="2"/>
      <c r="BC188" s="2"/>
      <c r="BD188" s="2"/>
    </row>
    <row r="189" spans="16:56" ht="13.5">
      <c r="P189" s="22">
        <v>204641</v>
      </c>
      <c r="Q189" s="23" t="s">
        <v>1144</v>
      </c>
      <c r="R189" s="23" t="s">
        <v>1447</v>
      </c>
      <c r="S189" s="62">
        <v>2174</v>
      </c>
      <c r="T189" s="24" t="s">
        <v>788</v>
      </c>
      <c r="U189" s="25" t="s">
        <v>723</v>
      </c>
      <c r="V189" s="26" t="s">
        <v>512</v>
      </c>
      <c r="W189" s="27">
        <v>3</v>
      </c>
      <c r="X189" s="27">
        <v>35</v>
      </c>
      <c r="Y189" s="27">
        <v>25</v>
      </c>
      <c r="Z189" s="27">
        <v>161991</v>
      </c>
      <c r="AA189" s="28">
        <f t="shared" si="12"/>
        <v>6.479640000000001</v>
      </c>
      <c r="AB189" s="25" t="s">
        <v>1448</v>
      </c>
      <c r="AC189" s="29">
        <v>35</v>
      </c>
      <c r="AD189" s="29">
        <v>100</v>
      </c>
      <c r="AE189" s="29">
        <v>204115</v>
      </c>
      <c r="AF189" s="29">
        <v>79.4</v>
      </c>
      <c r="AG189" s="29">
        <v>76228</v>
      </c>
      <c r="AH189" s="29">
        <f t="shared" si="13"/>
        <v>470.57</v>
      </c>
      <c r="AI189" s="29">
        <v>90709</v>
      </c>
      <c r="AJ189" s="29">
        <v>54170</v>
      </c>
      <c r="AK189" s="29">
        <v>36539</v>
      </c>
      <c r="AL189" s="29">
        <f t="shared" si="14"/>
        <v>559.96</v>
      </c>
      <c r="AM189" s="29">
        <f t="shared" si="15"/>
        <v>334.4</v>
      </c>
      <c r="AN189" s="29">
        <f t="shared" si="16"/>
        <v>225.56</v>
      </c>
      <c r="AO189" s="29">
        <v>84</v>
      </c>
      <c r="AP189" s="29">
        <v>140.7</v>
      </c>
      <c r="AQ189" s="32">
        <v>1547714</v>
      </c>
      <c r="AR189" s="32">
        <v>1043971</v>
      </c>
      <c r="AS189" s="32">
        <v>2591686</v>
      </c>
      <c r="AT189" s="29">
        <v>5200</v>
      </c>
      <c r="AU189" s="29">
        <f t="shared" si="17"/>
        <v>9411</v>
      </c>
      <c r="AV189" s="29">
        <v>56512</v>
      </c>
      <c r="AW189" s="29">
        <v>1614629</v>
      </c>
      <c r="AX189" s="29">
        <v>36539</v>
      </c>
      <c r="AY189" s="29">
        <v>1043971</v>
      </c>
      <c r="AZ189" s="29">
        <v>93051</v>
      </c>
      <c r="BA189" s="29">
        <v>2658600</v>
      </c>
      <c r="BB189" s="2"/>
      <c r="BC189" s="2"/>
      <c r="BD189" s="2"/>
    </row>
    <row r="190" spans="16:56" ht="13.5">
      <c r="P190" s="22">
        <v>216046</v>
      </c>
      <c r="Q190" s="23" t="s">
        <v>1147</v>
      </c>
      <c r="R190" s="23" t="s">
        <v>1449</v>
      </c>
      <c r="S190" s="62">
        <v>2174</v>
      </c>
      <c r="T190" s="24" t="s">
        <v>788</v>
      </c>
      <c r="U190" s="25" t="s">
        <v>723</v>
      </c>
      <c r="V190" s="26" t="s">
        <v>512</v>
      </c>
      <c r="W190" s="27">
        <v>3</v>
      </c>
      <c r="X190" s="27">
        <v>1287</v>
      </c>
      <c r="Y190" s="27">
        <v>49</v>
      </c>
      <c r="Z190" s="27">
        <v>255653</v>
      </c>
      <c r="AA190" s="28">
        <f t="shared" si="12"/>
        <v>5.217408163265306</v>
      </c>
      <c r="AB190" s="25" t="s">
        <v>1450</v>
      </c>
      <c r="AC190" s="29">
        <v>1080</v>
      </c>
      <c r="AD190" s="29">
        <v>83.9</v>
      </c>
      <c r="AE190" s="29">
        <v>310613</v>
      </c>
      <c r="AF190" s="29">
        <v>82.3</v>
      </c>
      <c r="AG190" s="29">
        <v>23719</v>
      </c>
      <c r="AH190" s="29">
        <f t="shared" si="13"/>
        <v>92.78</v>
      </c>
      <c r="AI190" s="29">
        <v>102770</v>
      </c>
      <c r="AJ190" s="29">
        <v>46989</v>
      </c>
      <c r="AK190" s="29">
        <v>55781</v>
      </c>
      <c r="AL190" s="29">
        <f t="shared" si="14"/>
        <v>401.99</v>
      </c>
      <c r="AM190" s="29">
        <f t="shared" si="15"/>
        <v>183.8</v>
      </c>
      <c r="AN190" s="29">
        <f t="shared" si="16"/>
        <v>218.19</v>
      </c>
      <c r="AO190" s="29">
        <v>23.1</v>
      </c>
      <c r="AP190" s="29">
        <v>50.5</v>
      </c>
      <c r="AQ190" s="32">
        <v>36510</v>
      </c>
      <c r="AR190" s="32">
        <v>43342</v>
      </c>
      <c r="AS190" s="32">
        <v>79852</v>
      </c>
      <c r="AT190" s="29">
        <v>2500</v>
      </c>
      <c r="AU190" s="29">
        <f t="shared" si="17"/>
        <v>1856</v>
      </c>
      <c r="AV190" s="29">
        <v>46989</v>
      </c>
      <c r="AW190" s="29">
        <v>36510</v>
      </c>
      <c r="AX190" s="29">
        <v>103524</v>
      </c>
      <c r="AY190" s="29">
        <v>80438</v>
      </c>
      <c r="AZ190" s="29">
        <v>150513</v>
      </c>
      <c r="BA190" s="29">
        <v>116949</v>
      </c>
      <c r="BB190" s="2"/>
      <c r="BC190" s="2"/>
      <c r="BD190" s="2"/>
    </row>
    <row r="191" spans="16:56" ht="13.5">
      <c r="P191" s="22">
        <v>223212</v>
      </c>
      <c r="Q191" s="23" t="s">
        <v>509</v>
      </c>
      <c r="R191" s="23" t="s">
        <v>1451</v>
      </c>
      <c r="S191" s="62">
        <v>2174</v>
      </c>
      <c r="T191" s="24" t="s">
        <v>788</v>
      </c>
      <c r="U191" s="25" t="s">
        <v>723</v>
      </c>
      <c r="V191" s="26" t="s">
        <v>512</v>
      </c>
      <c r="W191" s="27">
        <v>3</v>
      </c>
      <c r="X191" s="27">
        <v>988</v>
      </c>
      <c r="Y191" s="27">
        <v>41</v>
      </c>
      <c r="Z191" s="27">
        <v>296693</v>
      </c>
      <c r="AA191" s="28">
        <f t="shared" si="12"/>
        <v>7.236414634146341</v>
      </c>
      <c r="AB191" s="25" t="s">
        <v>658</v>
      </c>
      <c r="AC191" s="29">
        <v>683</v>
      </c>
      <c r="AD191" s="29">
        <v>69.1</v>
      </c>
      <c r="AE191" s="29">
        <v>314606</v>
      </c>
      <c r="AF191" s="29">
        <v>94.3</v>
      </c>
      <c r="AG191" s="29">
        <v>23186</v>
      </c>
      <c r="AH191" s="29">
        <f t="shared" si="13"/>
        <v>78.15</v>
      </c>
      <c r="AI191" s="29">
        <v>36413</v>
      </c>
      <c r="AJ191" s="29">
        <v>24331</v>
      </c>
      <c r="AK191" s="29">
        <v>12082</v>
      </c>
      <c r="AL191" s="29">
        <f t="shared" si="14"/>
        <v>122.73</v>
      </c>
      <c r="AM191" s="29">
        <f t="shared" si="15"/>
        <v>82.01</v>
      </c>
      <c r="AN191" s="29">
        <f t="shared" si="16"/>
        <v>40.72</v>
      </c>
      <c r="AO191" s="29">
        <v>63.7</v>
      </c>
      <c r="AP191" s="29">
        <v>95.3</v>
      </c>
      <c r="AQ191" s="32">
        <v>24627</v>
      </c>
      <c r="AR191" s="32">
        <v>12229</v>
      </c>
      <c r="AS191" s="32">
        <v>36855</v>
      </c>
      <c r="AT191" s="29">
        <v>1600</v>
      </c>
      <c r="AU191" s="29">
        <f t="shared" si="17"/>
        <v>1563</v>
      </c>
      <c r="AV191" s="29">
        <v>24343</v>
      </c>
      <c r="AW191" s="29">
        <v>24639</v>
      </c>
      <c r="AX191" s="29">
        <v>12082</v>
      </c>
      <c r="AY191" s="29">
        <v>12229</v>
      </c>
      <c r="AZ191" s="29">
        <v>36425</v>
      </c>
      <c r="BA191" s="29">
        <v>36867</v>
      </c>
      <c r="BB191" s="2"/>
      <c r="BC191" s="2"/>
      <c r="BD191" s="2"/>
    </row>
    <row r="192" spans="16:56" ht="13.5">
      <c r="P192" s="22">
        <v>225053</v>
      </c>
      <c r="Q192" s="23" t="s">
        <v>509</v>
      </c>
      <c r="R192" s="23" t="s">
        <v>1452</v>
      </c>
      <c r="S192" s="62">
        <v>2174</v>
      </c>
      <c r="T192" s="24" t="s">
        <v>788</v>
      </c>
      <c r="U192" s="25" t="s">
        <v>723</v>
      </c>
      <c r="V192" s="26" t="s">
        <v>512</v>
      </c>
      <c r="W192" s="27">
        <v>3</v>
      </c>
      <c r="X192" s="27">
        <v>2629</v>
      </c>
      <c r="Y192" s="27">
        <v>39</v>
      </c>
      <c r="Z192" s="27">
        <v>205936</v>
      </c>
      <c r="AA192" s="28">
        <f t="shared" si="12"/>
        <v>5.280410256410256</v>
      </c>
      <c r="AB192" s="25" t="s">
        <v>740</v>
      </c>
      <c r="AC192" s="29">
        <v>2045</v>
      </c>
      <c r="AD192" s="29">
        <v>77.8</v>
      </c>
      <c r="AE192" s="29">
        <v>250782</v>
      </c>
      <c r="AF192" s="29">
        <v>82.1</v>
      </c>
      <c r="AG192" s="29">
        <v>23385</v>
      </c>
      <c r="AH192" s="29">
        <f t="shared" si="13"/>
        <v>113.55</v>
      </c>
      <c r="AI192" s="29">
        <v>58853</v>
      </c>
      <c r="AJ192" s="29">
        <v>21866</v>
      </c>
      <c r="AK192" s="29">
        <v>36987</v>
      </c>
      <c r="AL192" s="29">
        <f t="shared" si="14"/>
        <v>285.78</v>
      </c>
      <c r="AM192" s="29">
        <f t="shared" si="15"/>
        <v>106.18</v>
      </c>
      <c r="AN192" s="29">
        <f t="shared" si="16"/>
        <v>179.6</v>
      </c>
      <c r="AO192" s="29">
        <v>39.7</v>
      </c>
      <c r="AP192" s="29">
        <v>106.9</v>
      </c>
      <c r="AQ192" s="32">
        <v>8317</v>
      </c>
      <c r="AR192" s="32">
        <v>14069</v>
      </c>
      <c r="AS192" s="32">
        <v>22386</v>
      </c>
      <c r="AT192" s="29">
        <v>2042</v>
      </c>
      <c r="AU192" s="29">
        <f t="shared" si="17"/>
        <v>2271</v>
      </c>
      <c r="AV192" s="29">
        <v>21866</v>
      </c>
      <c r="AW192" s="29">
        <v>8317</v>
      </c>
      <c r="AX192" s="29">
        <v>47215</v>
      </c>
      <c r="AY192" s="29">
        <v>17959</v>
      </c>
      <c r="AZ192" s="29">
        <v>69081</v>
      </c>
      <c r="BA192" s="29">
        <v>26277</v>
      </c>
      <c r="BB192" s="2"/>
      <c r="BC192" s="2"/>
      <c r="BD192" s="2"/>
    </row>
    <row r="193" spans="16:56" ht="13.5">
      <c r="P193" s="22">
        <v>232114</v>
      </c>
      <c r="Q193" s="23" t="s">
        <v>528</v>
      </c>
      <c r="R193" s="23" t="s">
        <v>1453</v>
      </c>
      <c r="S193" s="62">
        <v>2174</v>
      </c>
      <c r="T193" s="24" t="s">
        <v>788</v>
      </c>
      <c r="U193" s="25" t="s">
        <v>723</v>
      </c>
      <c r="V193" s="26" t="s">
        <v>512</v>
      </c>
      <c r="W193" s="27">
        <v>3</v>
      </c>
      <c r="X193" s="27">
        <v>2439</v>
      </c>
      <c r="Y193" s="27">
        <v>39</v>
      </c>
      <c r="Z193" s="27">
        <v>200837</v>
      </c>
      <c r="AA193" s="28">
        <f t="shared" si="12"/>
        <v>5.149666666666667</v>
      </c>
      <c r="AB193" s="25" t="s">
        <v>1454</v>
      </c>
      <c r="AC193" s="29">
        <v>2111</v>
      </c>
      <c r="AD193" s="29">
        <v>86.6</v>
      </c>
      <c r="AE193" s="29">
        <v>213126</v>
      </c>
      <c r="AF193" s="29">
        <v>94.2</v>
      </c>
      <c r="AG193" s="29">
        <v>22657</v>
      </c>
      <c r="AH193" s="29">
        <f t="shared" si="13"/>
        <v>112.81</v>
      </c>
      <c r="AI193" s="29">
        <v>107341</v>
      </c>
      <c r="AJ193" s="29">
        <v>47645</v>
      </c>
      <c r="AK193" s="29">
        <v>59696</v>
      </c>
      <c r="AL193" s="29">
        <f t="shared" si="14"/>
        <v>534.47</v>
      </c>
      <c r="AM193" s="29">
        <f t="shared" si="15"/>
        <v>237.23</v>
      </c>
      <c r="AN193" s="29">
        <f t="shared" si="16"/>
        <v>297.24</v>
      </c>
      <c r="AO193" s="29">
        <v>21.1</v>
      </c>
      <c r="AP193" s="29">
        <v>47.6</v>
      </c>
      <c r="AQ193" s="32">
        <v>19535</v>
      </c>
      <c r="AR193" s="32">
        <v>24476</v>
      </c>
      <c r="AS193" s="32">
        <v>44010</v>
      </c>
      <c r="AT193" s="29">
        <v>1890</v>
      </c>
      <c r="AU193" s="29">
        <f t="shared" si="17"/>
        <v>2256</v>
      </c>
      <c r="AV193" s="29">
        <v>47908</v>
      </c>
      <c r="AW193" s="29">
        <v>19642</v>
      </c>
      <c r="AX193" s="29">
        <v>89640</v>
      </c>
      <c r="AY193" s="29">
        <v>36753</v>
      </c>
      <c r="AZ193" s="29">
        <v>137548</v>
      </c>
      <c r="BA193" s="29">
        <v>56395</v>
      </c>
      <c r="BB193" s="2"/>
      <c r="BC193" s="2"/>
      <c r="BD193" s="2"/>
    </row>
    <row r="194" spans="16:56" ht="13.5">
      <c r="P194" s="22">
        <v>242110</v>
      </c>
      <c r="Q194" s="23" t="s">
        <v>1291</v>
      </c>
      <c r="R194" s="23" t="s">
        <v>1455</v>
      </c>
      <c r="S194" s="62">
        <v>2174</v>
      </c>
      <c r="T194" s="24" t="s">
        <v>788</v>
      </c>
      <c r="U194" s="25" t="s">
        <v>723</v>
      </c>
      <c r="V194" s="26" t="s">
        <v>512</v>
      </c>
      <c r="W194" s="27">
        <v>3</v>
      </c>
      <c r="X194" s="27">
        <v>1984</v>
      </c>
      <c r="Y194" s="27">
        <v>53</v>
      </c>
      <c r="Z194" s="27">
        <v>312979</v>
      </c>
      <c r="AA194" s="28">
        <f t="shared" si="12"/>
        <v>5.905264150943396</v>
      </c>
      <c r="AB194" s="25" t="s">
        <v>1252</v>
      </c>
      <c r="AC194" s="29">
        <v>1775</v>
      </c>
      <c r="AD194" s="29">
        <v>89.5</v>
      </c>
      <c r="AE194" s="29">
        <v>341957</v>
      </c>
      <c r="AF194" s="29">
        <v>91.5</v>
      </c>
      <c r="AG194" s="29">
        <v>52095</v>
      </c>
      <c r="AH194" s="29">
        <f t="shared" si="13"/>
        <v>166.45</v>
      </c>
      <c r="AI194" s="29">
        <v>147967</v>
      </c>
      <c r="AJ194" s="29">
        <v>79437</v>
      </c>
      <c r="AK194" s="29">
        <v>68530</v>
      </c>
      <c r="AL194" s="29">
        <f t="shared" si="14"/>
        <v>472.77</v>
      </c>
      <c r="AM194" s="29">
        <f t="shared" si="15"/>
        <v>253.81</v>
      </c>
      <c r="AN194" s="29">
        <f t="shared" si="16"/>
        <v>218.96</v>
      </c>
      <c r="AO194" s="29">
        <v>35.2</v>
      </c>
      <c r="AP194" s="29">
        <v>65.6</v>
      </c>
      <c r="AQ194" s="32">
        <v>40039</v>
      </c>
      <c r="AR194" s="32">
        <v>34541</v>
      </c>
      <c r="AS194" s="32">
        <v>74580</v>
      </c>
      <c r="AT194" s="29">
        <v>2100</v>
      </c>
      <c r="AU194" s="29">
        <f t="shared" si="17"/>
        <v>3329</v>
      </c>
      <c r="AV194" s="29">
        <v>79437</v>
      </c>
      <c r="AW194" s="29">
        <v>40039</v>
      </c>
      <c r="AX194" s="29">
        <v>143922</v>
      </c>
      <c r="AY194" s="29">
        <v>72541</v>
      </c>
      <c r="AZ194" s="29">
        <v>223359</v>
      </c>
      <c r="BA194" s="29">
        <v>112580</v>
      </c>
      <c r="BB194" s="2"/>
      <c r="BC194" s="2"/>
      <c r="BD194" s="2"/>
    </row>
    <row r="195" spans="16:56" ht="13.5">
      <c r="P195" s="22">
        <v>253421</v>
      </c>
      <c r="Q195" s="23" t="s">
        <v>1150</v>
      </c>
      <c r="R195" s="23" t="s">
        <v>1456</v>
      </c>
      <c r="S195" s="62">
        <v>2174</v>
      </c>
      <c r="T195" s="24" t="s">
        <v>788</v>
      </c>
      <c r="U195" s="25" t="s">
        <v>723</v>
      </c>
      <c r="V195" s="26" t="s">
        <v>512</v>
      </c>
      <c r="W195" s="27">
        <v>3</v>
      </c>
      <c r="X195" s="27">
        <v>2715</v>
      </c>
      <c r="Y195" s="27">
        <v>81</v>
      </c>
      <c r="Z195" s="27">
        <v>464050</v>
      </c>
      <c r="AA195" s="28">
        <f t="shared" si="12"/>
        <v>5.7290123456790125</v>
      </c>
      <c r="AB195" s="25" t="s">
        <v>508</v>
      </c>
      <c r="AC195" s="29">
        <v>2470</v>
      </c>
      <c r="AD195" s="29">
        <v>91</v>
      </c>
      <c r="AE195" s="29">
        <v>523642</v>
      </c>
      <c r="AF195" s="29">
        <v>88.6</v>
      </c>
      <c r="AG195" s="29">
        <v>66054</v>
      </c>
      <c r="AH195" s="29">
        <f t="shared" si="13"/>
        <v>142.34</v>
      </c>
      <c r="AI195" s="29">
        <v>147678</v>
      </c>
      <c r="AJ195" s="29">
        <v>48138</v>
      </c>
      <c r="AK195" s="29">
        <v>99540</v>
      </c>
      <c r="AL195" s="29">
        <f t="shared" si="14"/>
        <v>318.24</v>
      </c>
      <c r="AM195" s="29">
        <f t="shared" si="15"/>
        <v>103.73</v>
      </c>
      <c r="AN195" s="29">
        <f t="shared" si="16"/>
        <v>214.5</v>
      </c>
      <c r="AO195" s="29">
        <v>44.7</v>
      </c>
      <c r="AP195" s="29">
        <v>137.2</v>
      </c>
      <c r="AQ195" s="32">
        <v>17730</v>
      </c>
      <c r="AR195" s="32">
        <v>36663</v>
      </c>
      <c r="AS195" s="32">
        <v>54393</v>
      </c>
      <c r="AT195" s="29">
        <v>2520</v>
      </c>
      <c r="AU195" s="29">
        <f t="shared" si="17"/>
        <v>2847</v>
      </c>
      <c r="AV195" s="29">
        <v>55986</v>
      </c>
      <c r="AW195" s="29">
        <v>20621</v>
      </c>
      <c r="AX195" s="29">
        <v>140371</v>
      </c>
      <c r="AY195" s="29">
        <v>51702</v>
      </c>
      <c r="AZ195" s="29">
        <v>196357</v>
      </c>
      <c r="BA195" s="29">
        <v>72323</v>
      </c>
      <c r="BB195" s="2"/>
      <c r="BC195" s="2"/>
      <c r="BD195" s="2"/>
    </row>
    <row r="196" spans="16:56" ht="13.5">
      <c r="P196" s="22">
        <v>342025</v>
      </c>
      <c r="Q196" s="23" t="s">
        <v>1457</v>
      </c>
      <c r="R196" s="23" t="s">
        <v>1458</v>
      </c>
      <c r="S196" s="62">
        <v>1174</v>
      </c>
      <c r="T196" s="24" t="s">
        <v>788</v>
      </c>
      <c r="U196" s="25" t="s">
        <v>723</v>
      </c>
      <c r="V196" s="26" t="s">
        <v>512</v>
      </c>
      <c r="W196" s="27">
        <v>3</v>
      </c>
      <c r="X196" s="27">
        <v>1755</v>
      </c>
      <c r="Y196" s="27">
        <v>71</v>
      </c>
      <c r="Z196" s="27">
        <v>473900</v>
      </c>
      <c r="AA196" s="28">
        <f t="shared" si="12"/>
        <v>6.674647887323944</v>
      </c>
      <c r="AB196" s="25" t="s">
        <v>1459</v>
      </c>
      <c r="AC196" s="29">
        <v>1330</v>
      </c>
      <c r="AD196" s="29">
        <v>75.8</v>
      </c>
      <c r="AE196" s="29">
        <v>473900</v>
      </c>
      <c r="AF196" s="29">
        <v>100</v>
      </c>
      <c r="AG196" s="29">
        <v>94514</v>
      </c>
      <c r="AH196" s="29">
        <f t="shared" si="13"/>
        <v>199.44</v>
      </c>
      <c r="AI196" s="29">
        <v>164023</v>
      </c>
      <c r="AJ196" s="29">
        <v>27120</v>
      </c>
      <c r="AK196" s="29">
        <v>136903</v>
      </c>
      <c r="AL196" s="29">
        <f t="shared" si="14"/>
        <v>346.11</v>
      </c>
      <c r="AM196" s="29">
        <f t="shared" si="15"/>
        <v>57.23</v>
      </c>
      <c r="AN196" s="29">
        <f t="shared" si="16"/>
        <v>288.89</v>
      </c>
      <c r="AO196" s="29">
        <v>57.6</v>
      </c>
      <c r="AP196" s="29">
        <v>348.5</v>
      </c>
      <c r="AQ196" s="32">
        <v>15453</v>
      </c>
      <c r="AR196" s="32">
        <v>78007</v>
      </c>
      <c r="AS196" s="32">
        <v>93460</v>
      </c>
      <c r="AT196" s="29">
        <v>2458</v>
      </c>
      <c r="AU196" s="29">
        <f t="shared" si="17"/>
        <v>3989</v>
      </c>
      <c r="AV196" s="29">
        <v>27193</v>
      </c>
      <c r="AW196" s="29">
        <v>15495</v>
      </c>
      <c r="AX196" s="29">
        <v>136903</v>
      </c>
      <c r="AY196" s="29">
        <v>78007</v>
      </c>
      <c r="AZ196" s="29">
        <v>164096</v>
      </c>
      <c r="BA196" s="29">
        <v>93502</v>
      </c>
      <c r="BB196" s="2"/>
      <c r="BC196" s="2"/>
      <c r="BD196" s="2"/>
    </row>
    <row r="197" spans="16:56" ht="13.5">
      <c r="P197" s="22">
        <v>413615</v>
      </c>
      <c r="Q197" s="23" t="s">
        <v>717</v>
      </c>
      <c r="R197" s="23" t="s">
        <v>1460</v>
      </c>
      <c r="S197" s="62">
        <v>2174</v>
      </c>
      <c r="T197" s="24" t="s">
        <v>788</v>
      </c>
      <c r="U197" s="25" t="s">
        <v>723</v>
      </c>
      <c r="V197" s="26" t="s">
        <v>512</v>
      </c>
      <c r="W197" s="27">
        <v>3</v>
      </c>
      <c r="X197" s="27">
        <v>169</v>
      </c>
      <c r="Y197" s="27">
        <v>4</v>
      </c>
      <c r="Z197" s="27">
        <v>28862</v>
      </c>
      <c r="AA197" s="28">
        <f t="shared" si="12"/>
        <v>7.2155</v>
      </c>
      <c r="AB197" s="25" t="s">
        <v>1461</v>
      </c>
      <c r="AC197" s="29">
        <v>169</v>
      </c>
      <c r="AD197" s="29">
        <v>100</v>
      </c>
      <c r="AE197" s="29">
        <v>44994</v>
      </c>
      <c r="AF197" s="29">
        <v>64.1</v>
      </c>
      <c r="AG197" s="29">
        <v>4958</v>
      </c>
      <c r="AH197" s="29">
        <f t="shared" si="13"/>
        <v>171.78</v>
      </c>
      <c r="AI197" s="29">
        <v>21286</v>
      </c>
      <c r="AJ197" s="29">
        <v>13127</v>
      </c>
      <c r="AK197" s="29">
        <v>8159</v>
      </c>
      <c r="AL197" s="29">
        <f t="shared" si="14"/>
        <v>737.51</v>
      </c>
      <c r="AM197" s="29">
        <f t="shared" si="15"/>
        <v>454.82</v>
      </c>
      <c r="AN197" s="29">
        <f t="shared" si="16"/>
        <v>282.69</v>
      </c>
      <c r="AO197" s="29">
        <v>23.3</v>
      </c>
      <c r="AP197" s="29">
        <v>37.8</v>
      </c>
      <c r="AQ197" s="32">
        <v>77675</v>
      </c>
      <c r="AR197" s="32">
        <v>48278</v>
      </c>
      <c r="AS197" s="32">
        <v>125953</v>
      </c>
      <c r="AT197" s="29">
        <v>2820</v>
      </c>
      <c r="AU197" s="29">
        <f t="shared" si="17"/>
        <v>3436</v>
      </c>
      <c r="AV197" s="29">
        <v>13127</v>
      </c>
      <c r="AW197" s="29">
        <v>77675</v>
      </c>
      <c r="AX197" s="29">
        <v>16060</v>
      </c>
      <c r="AY197" s="29">
        <v>95030</v>
      </c>
      <c r="AZ197" s="29">
        <v>29187</v>
      </c>
      <c r="BA197" s="29">
        <v>172704</v>
      </c>
      <c r="BB197" s="2"/>
      <c r="BC197" s="2"/>
      <c r="BD197" s="2"/>
    </row>
    <row r="198" spans="16:53" s="40" customFormat="1" ht="13.5">
      <c r="P198" s="37" t="s">
        <v>503</v>
      </c>
      <c r="Q198" s="38" t="s">
        <v>504</v>
      </c>
      <c r="R198" s="63">
        <f>COUNTA(R184:R197)</f>
        <v>14</v>
      </c>
      <c r="S198" s="63"/>
      <c r="T198" s="66" t="str">
        <f>CONCATENATE(T197," 計")</f>
        <v>Ｂb3 計</v>
      </c>
      <c r="U198" s="39"/>
      <c r="V198" s="39"/>
      <c r="W198" s="39"/>
      <c r="X198" s="39">
        <f>SUM(X184:X197)</f>
        <v>16956</v>
      </c>
      <c r="Y198" s="39">
        <f>SUM(Y184:Y197)</f>
        <v>474</v>
      </c>
      <c r="Z198" s="39">
        <f>SUM(Z184:Z197)</f>
        <v>2842583</v>
      </c>
      <c r="AA198" s="39">
        <f t="shared" si="12"/>
        <v>5.997010548523207</v>
      </c>
      <c r="AB198" s="39"/>
      <c r="AC198" s="39">
        <f>SUM(AC184:AC197)</f>
        <v>14427</v>
      </c>
      <c r="AD198" s="37">
        <f>AC198/X198*100</f>
        <v>85.08492569002122</v>
      </c>
      <c r="AE198" s="39">
        <f>SUM(AE184:AE197)</f>
        <v>3142481</v>
      </c>
      <c r="AF198" s="39">
        <f>Z198/AE198*100</f>
        <v>90.45664874346097</v>
      </c>
      <c r="AG198" s="39">
        <f>SUM(AG184:AG197)</f>
        <v>435624</v>
      </c>
      <c r="AH198" s="29">
        <f t="shared" si="13"/>
        <v>153.25</v>
      </c>
      <c r="AI198" s="39">
        <f>SUM(AI184:AI197)</f>
        <v>1067213</v>
      </c>
      <c r="AJ198" s="39">
        <f>SUM(AJ184:AJ197)</f>
        <v>444018</v>
      </c>
      <c r="AK198" s="39">
        <f>SUM(AK184:AK197)</f>
        <v>623195</v>
      </c>
      <c r="AL198" s="39">
        <f t="shared" si="14"/>
        <v>375.44</v>
      </c>
      <c r="AM198" s="39">
        <f t="shared" si="15"/>
        <v>156.2</v>
      </c>
      <c r="AN198" s="39">
        <f t="shared" si="16"/>
        <v>219.24</v>
      </c>
      <c r="AO198" s="39">
        <f>AG198/AI198*100</f>
        <v>40.818843098800336</v>
      </c>
      <c r="AP198" s="39">
        <f>AG198/AJ198*100</f>
        <v>98.10953609988783</v>
      </c>
      <c r="AQ198" s="37">
        <f>AJ198*1000/$X198</f>
        <v>26186.482661004953</v>
      </c>
      <c r="AR198" s="37">
        <f>AK198*1000/$X198</f>
        <v>36753.6565227648</v>
      </c>
      <c r="AS198" s="37">
        <f>AI198*1000/$X198</f>
        <v>62940.13918376976</v>
      </c>
      <c r="AT198" s="39">
        <f>AVERAGE(AT184:AT197)</f>
        <v>2508.714285714286</v>
      </c>
      <c r="AU198" s="39">
        <f t="shared" si="17"/>
        <v>3065</v>
      </c>
      <c r="AV198" s="39">
        <f>SUM(AV184:AV197)</f>
        <v>456812</v>
      </c>
      <c r="AW198" s="39">
        <f>AV198*1000/$X198</f>
        <v>26941.023826374145</v>
      </c>
      <c r="AX198" s="39">
        <f>SUM(AX184:AX197)</f>
        <v>884764</v>
      </c>
      <c r="AY198" s="39">
        <f>AX198*1000/$X198</f>
        <v>52179.99528190611</v>
      </c>
      <c r="AZ198" s="39">
        <f>SUM(AZ184:AZ197)</f>
        <v>1341576</v>
      </c>
      <c r="BA198" s="39">
        <f>AZ198*1000/$X198</f>
        <v>79121.01910828025</v>
      </c>
    </row>
    <row r="199" spans="16:56" ht="13.5">
      <c r="P199" s="22">
        <v>232190</v>
      </c>
      <c r="Q199" s="23" t="s">
        <v>528</v>
      </c>
      <c r="R199" s="23" t="s">
        <v>1462</v>
      </c>
      <c r="S199" s="62">
        <v>2174</v>
      </c>
      <c r="T199" s="24" t="s">
        <v>1463</v>
      </c>
      <c r="U199" s="25" t="s">
        <v>723</v>
      </c>
      <c r="V199" s="26" t="s">
        <v>512</v>
      </c>
      <c r="W199" s="27">
        <v>4</v>
      </c>
      <c r="X199" s="27">
        <v>245</v>
      </c>
      <c r="Y199" s="27">
        <v>3</v>
      </c>
      <c r="Z199" s="27">
        <v>21217</v>
      </c>
      <c r="AA199" s="28">
        <f t="shared" si="12"/>
        <v>7.072333333333333</v>
      </c>
      <c r="AB199" s="25" t="s">
        <v>1464</v>
      </c>
      <c r="AC199" s="29">
        <v>245</v>
      </c>
      <c r="AD199" s="29">
        <v>100</v>
      </c>
      <c r="AE199" s="29">
        <v>25458</v>
      </c>
      <c r="AF199" s="29">
        <v>83.3</v>
      </c>
      <c r="AG199" s="29">
        <v>990</v>
      </c>
      <c r="AH199" s="29">
        <f t="shared" si="13"/>
        <v>46.66</v>
      </c>
      <c r="AI199" s="29">
        <v>2140</v>
      </c>
      <c r="AJ199" s="29">
        <v>990</v>
      </c>
      <c r="AK199" s="29">
        <v>1150</v>
      </c>
      <c r="AL199" s="29">
        <f t="shared" si="14"/>
        <v>100.86</v>
      </c>
      <c r="AM199" s="29">
        <f t="shared" si="15"/>
        <v>46.66</v>
      </c>
      <c r="AN199" s="29">
        <f t="shared" si="16"/>
        <v>54.2</v>
      </c>
      <c r="AO199" s="29">
        <v>46.3</v>
      </c>
      <c r="AP199" s="29">
        <v>100</v>
      </c>
      <c r="AQ199" s="32">
        <v>4041</v>
      </c>
      <c r="AR199" s="32">
        <v>4694</v>
      </c>
      <c r="AS199" s="32">
        <v>8735</v>
      </c>
      <c r="AT199" s="29">
        <v>1509</v>
      </c>
      <c r="AU199" s="29">
        <f t="shared" si="17"/>
        <v>933</v>
      </c>
      <c r="AV199" s="29">
        <v>990</v>
      </c>
      <c r="AW199" s="29">
        <v>4041</v>
      </c>
      <c r="AX199" s="29">
        <v>1150</v>
      </c>
      <c r="AY199" s="29">
        <v>4694</v>
      </c>
      <c r="AZ199" s="29">
        <v>2140</v>
      </c>
      <c r="BA199" s="29">
        <v>8735</v>
      </c>
      <c r="BB199" s="2"/>
      <c r="BC199" s="2"/>
      <c r="BD199" s="2"/>
    </row>
    <row r="200" spans="16:56" ht="13.5">
      <c r="P200" s="22">
        <v>325252</v>
      </c>
      <c r="Q200" s="23" t="s">
        <v>1465</v>
      </c>
      <c r="R200" s="23" t="s">
        <v>1466</v>
      </c>
      <c r="S200" s="62">
        <v>2174</v>
      </c>
      <c r="T200" s="24" t="s">
        <v>1463</v>
      </c>
      <c r="U200" s="25" t="s">
        <v>723</v>
      </c>
      <c r="V200" s="26" t="s">
        <v>512</v>
      </c>
      <c r="W200" s="27">
        <v>4</v>
      </c>
      <c r="X200" s="27">
        <v>1726</v>
      </c>
      <c r="Y200" s="27">
        <v>12</v>
      </c>
      <c r="Z200" s="27">
        <v>79924</v>
      </c>
      <c r="AA200" s="28">
        <f t="shared" si="12"/>
        <v>6.660333333333333</v>
      </c>
      <c r="AB200" s="25" t="s">
        <v>761</v>
      </c>
      <c r="AC200" s="29">
        <v>253</v>
      </c>
      <c r="AD200" s="29">
        <v>14.7</v>
      </c>
      <c r="AE200" s="29">
        <v>79924</v>
      </c>
      <c r="AF200" s="29">
        <v>100</v>
      </c>
      <c r="AG200" s="29">
        <v>7516</v>
      </c>
      <c r="AH200" s="29">
        <f t="shared" si="13"/>
        <v>94.04</v>
      </c>
      <c r="AI200" s="29">
        <v>39805</v>
      </c>
      <c r="AJ200" s="29">
        <v>22996</v>
      </c>
      <c r="AK200" s="29">
        <v>16809</v>
      </c>
      <c r="AL200" s="29">
        <f t="shared" si="14"/>
        <v>498.04</v>
      </c>
      <c r="AM200" s="29">
        <f t="shared" si="15"/>
        <v>287.72</v>
      </c>
      <c r="AN200" s="29">
        <f t="shared" si="16"/>
        <v>210.31</v>
      </c>
      <c r="AO200" s="29">
        <v>18.9</v>
      </c>
      <c r="AP200" s="29">
        <v>32.7</v>
      </c>
      <c r="AQ200" s="32">
        <v>13323</v>
      </c>
      <c r="AR200" s="32">
        <v>9739</v>
      </c>
      <c r="AS200" s="32">
        <v>23062</v>
      </c>
      <c r="AT200" s="29">
        <v>4100</v>
      </c>
      <c r="AU200" s="29">
        <f t="shared" si="17"/>
        <v>1881</v>
      </c>
      <c r="AV200" s="29">
        <v>22996</v>
      </c>
      <c r="AW200" s="29">
        <v>13323</v>
      </c>
      <c r="AX200" s="29">
        <v>16809</v>
      </c>
      <c r="AY200" s="29">
        <v>9739</v>
      </c>
      <c r="AZ200" s="29">
        <v>39805</v>
      </c>
      <c r="BA200" s="29">
        <v>23062</v>
      </c>
      <c r="BB200" s="2"/>
      <c r="BC200" s="2"/>
      <c r="BD200" s="2"/>
    </row>
    <row r="201" spans="16:53" s="40" customFormat="1" ht="13.5">
      <c r="P201" s="37" t="s">
        <v>503</v>
      </c>
      <c r="Q201" s="38" t="s">
        <v>504</v>
      </c>
      <c r="R201" s="63">
        <f>COUNTA(R199:R200)</f>
        <v>2</v>
      </c>
      <c r="S201" s="63"/>
      <c r="T201" s="66" t="str">
        <f>CONCATENATE(T200," 計")</f>
        <v>Ｂb4 計</v>
      </c>
      <c r="U201" s="39"/>
      <c r="V201" s="39"/>
      <c r="W201" s="39"/>
      <c r="X201" s="39">
        <f>SUM(X199:X200)</f>
        <v>1971</v>
      </c>
      <c r="Y201" s="39">
        <f>SUM(Y199:Y200)</f>
        <v>15</v>
      </c>
      <c r="Z201" s="39">
        <f>SUM(Z199:Z200)</f>
        <v>101141</v>
      </c>
      <c r="AA201" s="39">
        <f t="shared" si="12"/>
        <v>6.742733333333334</v>
      </c>
      <c r="AB201" s="39"/>
      <c r="AC201" s="39">
        <f>SUM(AC199:AC200)</f>
        <v>498</v>
      </c>
      <c r="AD201" s="37">
        <f>AC201/X201*100</f>
        <v>25.266362252663622</v>
      </c>
      <c r="AE201" s="39">
        <f>SUM(AE199:AE200)</f>
        <v>105382</v>
      </c>
      <c r="AF201" s="39">
        <f>Z201/AE201*100</f>
        <v>95.97559355487655</v>
      </c>
      <c r="AG201" s="39">
        <f>SUM(AG199:AG200)</f>
        <v>8506</v>
      </c>
      <c r="AH201" s="29">
        <f t="shared" si="13"/>
        <v>84.1</v>
      </c>
      <c r="AI201" s="39">
        <f>SUM(AI199:AI200)</f>
        <v>41945</v>
      </c>
      <c r="AJ201" s="39">
        <f>SUM(AJ199:AJ200)</f>
        <v>23986</v>
      </c>
      <c r="AK201" s="39">
        <f>SUM(AK199:AK200)</f>
        <v>17959</v>
      </c>
      <c r="AL201" s="39">
        <f t="shared" si="14"/>
        <v>414.72</v>
      </c>
      <c r="AM201" s="39">
        <f t="shared" si="15"/>
        <v>237.15</v>
      </c>
      <c r="AN201" s="39">
        <f t="shared" si="16"/>
        <v>177.56</v>
      </c>
      <c r="AO201" s="39">
        <f>AG201/AI201*100</f>
        <v>20.278936702825128</v>
      </c>
      <c r="AP201" s="39">
        <f>AG201/AJ201*100</f>
        <v>35.46235303927291</v>
      </c>
      <c r="AQ201" s="37">
        <f>AJ201*1000/$X201</f>
        <v>12169.457128361239</v>
      </c>
      <c r="AR201" s="37">
        <f>AK201*1000/$X201</f>
        <v>9111.618467782851</v>
      </c>
      <c r="AS201" s="37">
        <f>AI201*1000/$X201</f>
        <v>21281.07559614409</v>
      </c>
      <c r="AT201" s="39">
        <f>AVERAGE(AT199:AT200)</f>
        <v>2804.5</v>
      </c>
      <c r="AU201" s="39">
        <f t="shared" si="17"/>
        <v>1682</v>
      </c>
      <c r="AV201" s="39">
        <f>SUM(AV199:AV200)</f>
        <v>23986</v>
      </c>
      <c r="AW201" s="39">
        <f>AV201*1000/$X201</f>
        <v>12169.457128361239</v>
      </c>
      <c r="AX201" s="39">
        <f>SUM(AX199:AX200)</f>
        <v>17959</v>
      </c>
      <c r="AY201" s="39">
        <f>AX201*1000/$X201</f>
        <v>9111.618467782851</v>
      </c>
      <c r="AZ201" s="39">
        <f>SUM(AZ199:AZ200)</f>
        <v>41945</v>
      </c>
      <c r="BA201" s="39">
        <f>AZ201*1000/$X201</f>
        <v>21281.07559614409</v>
      </c>
    </row>
    <row r="202" spans="16:56" ht="13.5">
      <c r="P202" s="22">
        <v>292036</v>
      </c>
      <c r="Q202" s="23" t="s">
        <v>531</v>
      </c>
      <c r="R202" s="23" t="s">
        <v>1467</v>
      </c>
      <c r="S202" s="62">
        <v>2174</v>
      </c>
      <c r="T202" s="24" t="s">
        <v>1468</v>
      </c>
      <c r="U202" s="25" t="s">
        <v>723</v>
      </c>
      <c r="V202" s="26" t="s">
        <v>524</v>
      </c>
      <c r="W202" s="27">
        <v>1</v>
      </c>
      <c r="X202" s="27">
        <v>1023</v>
      </c>
      <c r="Y202" s="27">
        <v>21</v>
      </c>
      <c r="Z202" s="27">
        <v>78766</v>
      </c>
      <c r="AA202" s="28">
        <f t="shared" si="12"/>
        <v>3.7507619047619047</v>
      </c>
      <c r="AB202" s="25" t="s">
        <v>1469</v>
      </c>
      <c r="AC202" s="29">
        <v>569</v>
      </c>
      <c r="AD202" s="29">
        <v>55.6</v>
      </c>
      <c r="AE202" s="29">
        <v>78766</v>
      </c>
      <c r="AF202" s="29">
        <v>100</v>
      </c>
      <c r="AG202" s="29">
        <v>7807</v>
      </c>
      <c r="AH202" s="29">
        <f t="shared" si="13"/>
        <v>99.12</v>
      </c>
      <c r="AI202" s="29">
        <v>36465</v>
      </c>
      <c r="AJ202" s="29">
        <v>4973</v>
      </c>
      <c r="AK202" s="29">
        <v>31492</v>
      </c>
      <c r="AL202" s="29">
        <f t="shared" si="14"/>
        <v>462.95</v>
      </c>
      <c r="AM202" s="29">
        <f t="shared" si="15"/>
        <v>63.14</v>
      </c>
      <c r="AN202" s="29">
        <f t="shared" si="16"/>
        <v>399.82</v>
      </c>
      <c r="AO202" s="29">
        <v>21.4</v>
      </c>
      <c r="AP202" s="29">
        <v>157</v>
      </c>
      <c r="AQ202" s="32">
        <v>4861</v>
      </c>
      <c r="AR202" s="32">
        <v>30784</v>
      </c>
      <c r="AS202" s="32">
        <v>35645</v>
      </c>
      <c r="AT202" s="29">
        <v>1391</v>
      </c>
      <c r="AU202" s="29">
        <f t="shared" si="17"/>
        <v>1982</v>
      </c>
      <c r="AV202" s="29">
        <v>5122</v>
      </c>
      <c r="AW202" s="29">
        <v>5007</v>
      </c>
      <c r="AX202" s="29">
        <v>37467</v>
      </c>
      <c r="AY202" s="29">
        <v>36625</v>
      </c>
      <c r="AZ202" s="29">
        <v>42589</v>
      </c>
      <c r="BA202" s="29">
        <v>41631</v>
      </c>
      <c r="BB202" s="2"/>
      <c r="BC202" s="2"/>
      <c r="BD202" s="2"/>
    </row>
    <row r="203" spans="16:53" s="40" customFormat="1" ht="13.5">
      <c r="P203" s="37" t="s">
        <v>503</v>
      </c>
      <c r="Q203" s="38" t="s">
        <v>504</v>
      </c>
      <c r="R203" s="63">
        <f>COUNTA(R202)</f>
        <v>1</v>
      </c>
      <c r="S203" s="63"/>
      <c r="T203" s="66" t="str">
        <f>CONCATENATE(T202," 計")</f>
        <v>Ｂc1 計</v>
      </c>
      <c r="U203" s="39"/>
      <c r="V203" s="39"/>
      <c r="W203" s="39"/>
      <c r="X203" s="39">
        <f>SUM(X202)</f>
        <v>1023</v>
      </c>
      <c r="Y203" s="39">
        <f>SUM(Y202)</f>
        <v>21</v>
      </c>
      <c r="Z203" s="39">
        <f>SUM(Z202)</f>
        <v>78766</v>
      </c>
      <c r="AA203" s="39">
        <f t="shared" si="12"/>
        <v>3.7507619047619047</v>
      </c>
      <c r="AB203" s="39"/>
      <c r="AC203" s="39">
        <f>SUM(AC202)</f>
        <v>569</v>
      </c>
      <c r="AD203" s="37">
        <f>AC203/X203*100</f>
        <v>55.62072336265884</v>
      </c>
      <c r="AE203" s="39">
        <f>SUM(AE202)</f>
        <v>78766</v>
      </c>
      <c r="AF203" s="39">
        <f>Z203/AE203*100</f>
        <v>100</v>
      </c>
      <c r="AG203" s="39">
        <f>SUM(AG202)</f>
        <v>7807</v>
      </c>
      <c r="AH203" s="29">
        <f t="shared" si="13"/>
        <v>99.12</v>
      </c>
      <c r="AI203" s="39">
        <f>SUM(AI202)</f>
        <v>36465</v>
      </c>
      <c r="AJ203" s="39">
        <f>SUM(AJ202)</f>
        <v>4973</v>
      </c>
      <c r="AK203" s="39">
        <f>SUM(AK202)</f>
        <v>31492</v>
      </c>
      <c r="AL203" s="39">
        <f t="shared" si="14"/>
        <v>462.95</v>
      </c>
      <c r="AM203" s="39">
        <f t="shared" si="15"/>
        <v>63.14</v>
      </c>
      <c r="AN203" s="39">
        <f t="shared" si="16"/>
        <v>399.82</v>
      </c>
      <c r="AO203" s="39">
        <f>AG203/AI203*100</f>
        <v>21.409570821335528</v>
      </c>
      <c r="AP203" s="39">
        <f>AG203/AJ203*100</f>
        <v>156.9877337623165</v>
      </c>
      <c r="AQ203" s="37">
        <f>AJ203*1000/$X203</f>
        <v>4861.19257086999</v>
      </c>
      <c r="AR203" s="37">
        <f>AK203*1000/$X203</f>
        <v>30783.96871945259</v>
      </c>
      <c r="AS203" s="37">
        <f>AI203*1000/$X203</f>
        <v>35645.16129032258</v>
      </c>
      <c r="AT203" s="39">
        <f>SUM(AT202)</f>
        <v>1391</v>
      </c>
      <c r="AU203" s="39">
        <f t="shared" si="17"/>
        <v>1982</v>
      </c>
      <c r="AV203" s="39">
        <f>SUM(AV202)</f>
        <v>5122</v>
      </c>
      <c r="AW203" s="39">
        <f>AV203*1000/$X203</f>
        <v>5006.842619745846</v>
      </c>
      <c r="AX203" s="39">
        <f>SUM(AX202)</f>
        <v>37467</v>
      </c>
      <c r="AY203" s="39">
        <f>AX203*1000/$X203</f>
        <v>36624.63343108504</v>
      </c>
      <c r="AZ203" s="39">
        <f>SUM(AZ202)</f>
        <v>42589</v>
      </c>
      <c r="BA203" s="39">
        <f>AZ203*1000/$X203</f>
        <v>41631.47605083089</v>
      </c>
    </row>
    <row r="204" spans="16:56" ht="13.5">
      <c r="P204" s="22" t="s">
        <v>1470</v>
      </c>
      <c r="Q204" s="23" t="s">
        <v>515</v>
      </c>
      <c r="R204" s="23" t="s">
        <v>1471</v>
      </c>
      <c r="S204" s="62">
        <v>1174</v>
      </c>
      <c r="T204" s="24" t="s">
        <v>1472</v>
      </c>
      <c r="U204" s="25" t="s">
        <v>723</v>
      </c>
      <c r="V204" s="26" t="s">
        <v>524</v>
      </c>
      <c r="W204" s="27">
        <v>2</v>
      </c>
      <c r="X204" s="27">
        <v>201</v>
      </c>
      <c r="Y204" s="27">
        <v>40</v>
      </c>
      <c r="Z204" s="27">
        <v>189968</v>
      </c>
      <c r="AA204" s="28">
        <f t="shared" si="12"/>
        <v>4.7492</v>
      </c>
      <c r="AB204" s="25" t="s">
        <v>1473</v>
      </c>
      <c r="AC204" s="29">
        <v>201</v>
      </c>
      <c r="AD204" s="29">
        <v>100</v>
      </c>
      <c r="AE204" s="29">
        <v>267639</v>
      </c>
      <c r="AF204" s="29">
        <v>71</v>
      </c>
      <c r="AG204" s="29">
        <v>24005</v>
      </c>
      <c r="AH204" s="29">
        <f t="shared" si="13"/>
        <v>126.36</v>
      </c>
      <c r="AI204" s="29">
        <v>70049</v>
      </c>
      <c r="AJ204" s="29">
        <v>36621</v>
      </c>
      <c r="AK204" s="29">
        <v>33428</v>
      </c>
      <c r="AL204" s="29">
        <f t="shared" si="14"/>
        <v>368.74</v>
      </c>
      <c r="AM204" s="29">
        <f t="shared" si="15"/>
        <v>192.77</v>
      </c>
      <c r="AN204" s="29">
        <f t="shared" si="16"/>
        <v>175.97</v>
      </c>
      <c r="AO204" s="29">
        <v>34.3</v>
      </c>
      <c r="AP204" s="29">
        <v>65.5</v>
      </c>
      <c r="AQ204" s="32">
        <v>182194</v>
      </c>
      <c r="AR204" s="32">
        <v>166308</v>
      </c>
      <c r="AS204" s="32">
        <v>348502</v>
      </c>
      <c r="AT204" s="29">
        <v>2982</v>
      </c>
      <c r="AU204" s="29">
        <f t="shared" si="17"/>
        <v>2527</v>
      </c>
      <c r="AV204" s="29">
        <v>37059</v>
      </c>
      <c r="AW204" s="29">
        <v>184373</v>
      </c>
      <c r="AX204" s="29">
        <v>34322</v>
      </c>
      <c r="AY204" s="29">
        <v>170756</v>
      </c>
      <c r="AZ204" s="29">
        <v>71381</v>
      </c>
      <c r="BA204" s="29">
        <v>355129</v>
      </c>
      <c r="BB204" s="2"/>
      <c r="BC204" s="2"/>
      <c r="BD204" s="2"/>
    </row>
    <row r="205" spans="16:56" ht="13.5">
      <c r="P205" s="22" t="s">
        <v>1474</v>
      </c>
      <c r="Q205" s="23" t="s">
        <v>515</v>
      </c>
      <c r="R205" s="23" t="s">
        <v>1475</v>
      </c>
      <c r="S205" s="62">
        <v>2174</v>
      </c>
      <c r="T205" s="24" t="s">
        <v>1472</v>
      </c>
      <c r="U205" s="25" t="s">
        <v>723</v>
      </c>
      <c r="V205" s="26" t="s">
        <v>524</v>
      </c>
      <c r="W205" s="27">
        <v>2</v>
      </c>
      <c r="X205" s="27">
        <v>1550</v>
      </c>
      <c r="Y205" s="27">
        <v>106</v>
      </c>
      <c r="Z205" s="27">
        <v>434000</v>
      </c>
      <c r="AA205" s="28">
        <f t="shared" si="12"/>
        <v>4.09433962264151</v>
      </c>
      <c r="AB205" s="25" t="s">
        <v>1216</v>
      </c>
      <c r="AC205" s="29">
        <v>1330</v>
      </c>
      <c r="AD205" s="29">
        <v>85.8</v>
      </c>
      <c r="AE205" s="29">
        <v>515627</v>
      </c>
      <c r="AF205" s="29">
        <v>84.2</v>
      </c>
      <c r="AG205" s="29">
        <v>64820</v>
      </c>
      <c r="AH205" s="29">
        <f t="shared" si="13"/>
        <v>149.35</v>
      </c>
      <c r="AI205" s="29">
        <v>219227</v>
      </c>
      <c r="AJ205" s="29">
        <v>85429</v>
      </c>
      <c r="AK205" s="29">
        <v>133798</v>
      </c>
      <c r="AL205" s="29">
        <f t="shared" si="14"/>
        <v>505.13</v>
      </c>
      <c r="AM205" s="29">
        <f t="shared" si="15"/>
        <v>196.84</v>
      </c>
      <c r="AN205" s="29">
        <f t="shared" si="16"/>
        <v>308.29</v>
      </c>
      <c r="AO205" s="29">
        <v>29.6</v>
      </c>
      <c r="AP205" s="29">
        <v>75.9</v>
      </c>
      <c r="AQ205" s="32">
        <v>55115</v>
      </c>
      <c r="AR205" s="32">
        <v>86321</v>
      </c>
      <c r="AS205" s="32">
        <v>141437</v>
      </c>
      <c r="AT205" s="29">
        <v>2430</v>
      </c>
      <c r="AU205" s="29">
        <f t="shared" si="17"/>
        <v>2987</v>
      </c>
      <c r="AV205" s="29">
        <v>85429</v>
      </c>
      <c r="AW205" s="29">
        <v>55115</v>
      </c>
      <c r="AX205" s="29">
        <v>184237</v>
      </c>
      <c r="AY205" s="29">
        <v>118863</v>
      </c>
      <c r="AZ205" s="29">
        <v>269666</v>
      </c>
      <c r="BA205" s="29">
        <v>173978</v>
      </c>
      <c r="BB205" s="2"/>
      <c r="BC205" s="2"/>
      <c r="BD205" s="2"/>
    </row>
    <row r="206" spans="16:56" ht="13.5">
      <c r="P206" s="22" t="s">
        <v>1476</v>
      </c>
      <c r="Q206" s="23" t="s">
        <v>515</v>
      </c>
      <c r="R206" s="23" t="s">
        <v>1477</v>
      </c>
      <c r="S206" s="62">
        <v>2174</v>
      </c>
      <c r="T206" s="24" t="s">
        <v>1472</v>
      </c>
      <c r="U206" s="25" t="s">
        <v>723</v>
      </c>
      <c r="V206" s="26" t="s">
        <v>524</v>
      </c>
      <c r="W206" s="27">
        <v>2</v>
      </c>
      <c r="X206" s="27">
        <v>4026</v>
      </c>
      <c r="Y206" s="27">
        <v>117</v>
      </c>
      <c r="Z206" s="27">
        <v>365558</v>
      </c>
      <c r="AA206" s="28">
        <f t="shared" si="12"/>
        <v>3.1244273504273505</v>
      </c>
      <c r="AB206" s="25" t="s">
        <v>724</v>
      </c>
      <c r="AC206" s="29">
        <v>3650</v>
      </c>
      <c r="AD206" s="29">
        <v>90.7</v>
      </c>
      <c r="AE206" s="29">
        <v>412884</v>
      </c>
      <c r="AF206" s="29">
        <v>88.5</v>
      </c>
      <c r="AG206" s="29">
        <v>47621</v>
      </c>
      <c r="AH206" s="29">
        <f t="shared" si="13"/>
        <v>130.27</v>
      </c>
      <c r="AI206" s="29">
        <v>139032</v>
      </c>
      <c r="AJ206" s="29">
        <v>49987</v>
      </c>
      <c r="AK206" s="29">
        <v>89045</v>
      </c>
      <c r="AL206" s="29">
        <f t="shared" si="14"/>
        <v>380.33</v>
      </c>
      <c r="AM206" s="29">
        <f t="shared" si="15"/>
        <v>136.74</v>
      </c>
      <c r="AN206" s="29">
        <f t="shared" si="16"/>
        <v>243.59</v>
      </c>
      <c r="AO206" s="29">
        <v>34.3</v>
      </c>
      <c r="AP206" s="29">
        <v>95.3</v>
      </c>
      <c r="AQ206" s="32">
        <v>12416</v>
      </c>
      <c r="AR206" s="32">
        <v>22117</v>
      </c>
      <c r="AS206" s="32">
        <v>34534</v>
      </c>
      <c r="AT206" s="29">
        <v>2330</v>
      </c>
      <c r="AU206" s="29">
        <f t="shared" si="17"/>
        <v>2605</v>
      </c>
      <c r="AV206" s="29">
        <v>53145</v>
      </c>
      <c r="AW206" s="29">
        <v>13200</v>
      </c>
      <c r="AX206" s="29">
        <v>176353</v>
      </c>
      <c r="AY206" s="29">
        <v>43804</v>
      </c>
      <c r="AZ206" s="29">
        <v>229498</v>
      </c>
      <c r="BA206" s="29">
        <v>57004</v>
      </c>
      <c r="BB206" s="2"/>
      <c r="BC206" s="2"/>
      <c r="BD206" s="2"/>
    </row>
    <row r="207" spans="16:56" ht="13.5">
      <c r="P207" s="22" t="s">
        <v>1478</v>
      </c>
      <c r="Q207" s="23" t="s">
        <v>515</v>
      </c>
      <c r="R207" s="23" t="s">
        <v>1479</v>
      </c>
      <c r="S207" s="62">
        <v>2174</v>
      </c>
      <c r="T207" s="24" t="s">
        <v>1472</v>
      </c>
      <c r="U207" s="25" t="s">
        <v>723</v>
      </c>
      <c r="V207" s="26" t="s">
        <v>524</v>
      </c>
      <c r="W207" s="27">
        <v>2</v>
      </c>
      <c r="X207" s="27">
        <v>3348</v>
      </c>
      <c r="Y207" s="27">
        <v>124</v>
      </c>
      <c r="Z207" s="27">
        <v>310872</v>
      </c>
      <c r="AA207" s="28">
        <f t="shared" si="12"/>
        <v>2.507032258064516</v>
      </c>
      <c r="AB207" s="25" t="s">
        <v>1480</v>
      </c>
      <c r="AC207" s="29">
        <v>3170</v>
      </c>
      <c r="AD207" s="29">
        <v>94.7</v>
      </c>
      <c r="AE207" s="29">
        <v>342316</v>
      </c>
      <c r="AF207" s="29">
        <v>90.8</v>
      </c>
      <c r="AG207" s="29">
        <v>45811</v>
      </c>
      <c r="AH207" s="29">
        <f t="shared" si="13"/>
        <v>147.36</v>
      </c>
      <c r="AI207" s="29">
        <v>104346</v>
      </c>
      <c r="AJ207" s="29">
        <v>55012</v>
      </c>
      <c r="AK207" s="29">
        <v>49334</v>
      </c>
      <c r="AL207" s="29">
        <f t="shared" si="14"/>
        <v>335.66</v>
      </c>
      <c r="AM207" s="29">
        <f t="shared" si="15"/>
        <v>176.96</v>
      </c>
      <c r="AN207" s="29">
        <f t="shared" si="16"/>
        <v>158.7</v>
      </c>
      <c r="AO207" s="29">
        <v>43.9</v>
      </c>
      <c r="AP207" s="29">
        <v>83.3</v>
      </c>
      <c r="AQ207" s="32">
        <v>16431</v>
      </c>
      <c r="AR207" s="32">
        <v>14735</v>
      </c>
      <c r="AS207" s="32">
        <v>31167</v>
      </c>
      <c r="AT207" s="29">
        <v>2810</v>
      </c>
      <c r="AU207" s="29">
        <f t="shared" si="17"/>
        <v>2947</v>
      </c>
      <c r="AV207" s="29">
        <v>55015</v>
      </c>
      <c r="AW207" s="29">
        <v>16432</v>
      </c>
      <c r="AX207" s="29">
        <v>72965</v>
      </c>
      <c r="AY207" s="29">
        <v>21794</v>
      </c>
      <c r="AZ207" s="29">
        <v>127980</v>
      </c>
      <c r="BA207" s="29">
        <v>38226</v>
      </c>
      <c r="BB207" s="2"/>
      <c r="BC207" s="2"/>
      <c r="BD207" s="2"/>
    </row>
    <row r="208" spans="16:56" ht="13.5">
      <c r="P208" s="22" t="s">
        <v>1481</v>
      </c>
      <c r="Q208" s="23" t="s">
        <v>515</v>
      </c>
      <c r="R208" s="23" t="s">
        <v>1482</v>
      </c>
      <c r="S208" s="62">
        <v>2174</v>
      </c>
      <c r="T208" s="24" t="s">
        <v>1472</v>
      </c>
      <c r="U208" s="25" t="s">
        <v>723</v>
      </c>
      <c r="V208" s="26" t="s">
        <v>524</v>
      </c>
      <c r="W208" s="27">
        <v>2</v>
      </c>
      <c r="X208" s="27">
        <v>4405</v>
      </c>
      <c r="Y208" s="27">
        <v>195</v>
      </c>
      <c r="Z208" s="27">
        <v>810976</v>
      </c>
      <c r="AA208" s="28">
        <f aca="true" t="shared" si="18" ref="AA208:AA271">Z208/Y208/1000</f>
        <v>4.158851282051282</v>
      </c>
      <c r="AB208" s="25" t="s">
        <v>733</v>
      </c>
      <c r="AC208" s="29">
        <v>3586</v>
      </c>
      <c r="AD208" s="29">
        <v>81.4</v>
      </c>
      <c r="AE208" s="29">
        <v>1761487</v>
      </c>
      <c r="AF208" s="29">
        <v>46</v>
      </c>
      <c r="AG208" s="29">
        <v>166558</v>
      </c>
      <c r="AH208" s="29">
        <f aca="true" t="shared" si="19" ref="AH208:AH271">ROUND(AG208*1000/Z208,2)</f>
        <v>205.38</v>
      </c>
      <c r="AI208" s="29">
        <v>370935</v>
      </c>
      <c r="AJ208" s="29">
        <v>144955</v>
      </c>
      <c r="AK208" s="29">
        <v>225980</v>
      </c>
      <c r="AL208" s="29">
        <f aca="true" t="shared" si="20" ref="AL208:AL271">ROUND(AI208*1000/$Z208,2)</f>
        <v>457.39</v>
      </c>
      <c r="AM208" s="29">
        <f aca="true" t="shared" si="21" ref="AM208:AM271">ROUND(AJ208*1000/$Z208,2)</f>
        <v>178.74</v>
      </c>
      <c r="AN208" s="29">
        <f aca="true" t="shared" si="22" ref="AN208:AN271">ROUND(AK208*1000/$Z208,2)</f>
        <v>278.65</v>
      </c>
      <c r="AO208" s="29">
        <v>44.9</v>
      </c>
      <c r="AP208" s="29">
        <v>114.9</v>
      </c>
      <c r="AQ208" s="32">
        <v>32907</v>
      </c>
      <c r="AR208" s="32">
        <v>51301</v>
      </c>
      <c r="AS208" s="32">
        <v>84208</v>
      </c>
      <c r="AT208" s="29">
        <v>4070</v>
      </c>
      <c r="AU208" s="29">
        <f aca="true" t="shared" si="23" ref="AU208:AU271">ROUND(AG208*1000/Z208*20,0)</f>
        <v>4108</v>
      </c>
      <c r="AV208" s="29">
        <v>147313</v>
      </c>
      <c r="AW208" s="29">
        <v>33442</v>
      </c>
      <c r="AX208" s="29">
        <v>603322</v>
      </c>
      <c r="AY208" s="29">
        <v>136963</v>
      </c>
      <c r="AZ208" s="29">
        <v>750635</v>
      </c>
      <c r="BA208" s="29">
        <v>170405</v>
      </c>
      <c r="BB208" s="2"/>
      <c r="BC208" s="2"/>
      <c r="BD208" s="2"/>
    </row>
    <row r="209" spans="16:56" ht="13.5">
      <c r="P209" s="22">
        <v>103454</v>
      </c>
      <c r="Q209" s="23" t="s">
        <v>534</v>
      </c>
      <c r="R209" s="23" t="s">
        <v>1483</v>
      </c>
      <c r="S209" s="62">
        <v>2174</v>
      </c>
      <c r="T209" s="24" t="s">
        <v>1472</v>
      </c>
      <c r="U209" s="25" t="s">
        <v>723</v>
      </c>
      <c r="V209" s="26" t="s">
        <v>524</v>
      </c>
      <c r="W209" s="27">
        <v>2</v>
      </c>
      <c r="X209" s="27">
        <v>2045</v>
      </c>
      <c r="Y209" s="27">
        <v>51</v>
      </c>
      <c r="Z209" s="27">
        <v>166767</v>
      </c>
      <c r="AA209" s="28">
        <f t="shared" si="18"/>
        <v>3.269941176470588</v>
      </c>
      <c r="AB209" s="25" t="s">
        <v>539</v>
      </c>
      <c r="AC209" s="29">
        <v>1714</v>
      </c>
      <c r="AD209" s="29">
        <v>83.8</v>
      </c>
      <c r="AE209" s="29">
        <v>166767</v>
      </c>
      <c r="AF209" s="29">
        <v>100</v>
      </c>
      <c r="AG209" s="29">
        <v>21421</v>
      </c>
      <c r="AH209" s="29">
        <f t="shared" si="19"/>
        <v>128.45</v>
      </c>
      <c r="AI209" s="29">
        <v>43270</v>
      </c>
      <c r="AJ209" s="29">
        <v>14092</v>
      </c>
      <c r="AK209" s="29">
        <v>29178</v>
      </c>
      <c r="AL209" s="29">
        <f t="shared" si="20"/>
        <v>259.46</v>
      </c>
      <c r="AM209" s="29">
        <f t="shared" si="21"/>
        <v>84.5</v>
      </c>
      <c r="AN209" s="29">
        <f t="shared" si="22"/>
        <v>174.96</v>
      </c>
      <c r="AO209" s="29">
        <v>49.5</v>
      </c>
      <c r="AP209" s="29">
        <v>152</v>
      </c>
      <c r="AQ209" s="32">
        <v>6891</v>
      </c>
      <c r="AR209" s="32">
        <v>14268</v>
      </c>
      <c r="AS209" s="32">
        <v>21159</v>
      </c>
      <c r="AT209" s="29">
        <v>2200</v>
      </c>
      <c r="AU209" s="29">
        <f t="shared" si="23"/>
        <v>2569</v>
      </c>
      <c r="AV209" s="29">
        <v>14092</v>
      </c>
      <c r="AW209" s="29">
        <v>6891</v>
      </c>
      <c r="AX209" s="29">
        <v>34123</v>
      </c>
      <c r="AY209" s="29">
        <v>16686</v>
      </c>
      <c r="AZ209" s="29">
        <v>48215</v>
      </c>
      <c r="BA209" s="29">
        <v>23577</v>
      </c>
      <c r="BB209" s="2"/>
      <c r="BC209" s="2"/>
      <c r="BD209" s="2"/>
    </row>
    <row r="210" spans="16:56" ht="13.5">
      <c r="P210" s="22">
        <v>104477</v>
      </c>
      <c r="Q210" s="23" t="s">
        <v>534</v>
      </c>
      <c r="R210" s="23" t="s">
        <v>1484</v>
      </c>
      <c r="S210" s="62">
        <v>2174</v>
      </c>
      <c r="T210" s="24" t="s">
        <v>1472</v>
      </c>
      <c r="U210" s="25" t="s">
        <v>723</v>
      </c>
      <c r="V210" s="26" t="s">
        <v>524</v>
      </c>
      <c r="W210" s="27">
        <v>2</v>
      </c>
      <c r="X210" s="27">
        <v>2141</v>
      </c>
      <c r="Y210" s="27">
        <v>123</v>
      </c>
      <c r="Z210" s="27">
        <v>418441</v>
      </c>
      <c r="AA210" s="28">
        <f t="shared" si="18"/>
        <v>3.401959349593496</v>
      </c>
      <c r="AB210" s="25" t="s">
        <v>777</v>
      </c>
      <c r="AC210" s="29">
        <v>2035</v>
      </c>
      <c r="AD210" s="29">
        <v>95</v>
      </c>
      <c r="AE210" s="29">
        <v>489951</v>
      </c>
      <c r="AF210" s="29">
        <v>85.4</v>
      </c>
      <c r="AG210" s="29">
        <v>51335</v>
      </c>
      <c r="AH210" s="29">
        <f t="shared" si="19"/>
        <v>122.68</v>
      </c>
      <c r="AI210" s="29">
        <v>164464</v>
      </c>
      <c r="AJ210" s="29">
        <v>60083</v>
      </c>
      <c r="AK210" s="29">
        <v>104381</v>
      </c>
      <c r="AL210" s="29">
        <f t="shared" si="20"/>
        <v>393.04</v>
      </c>
      <c r="AM210" s="29">
        <f t="shared" si="21"/>
        <v>143.59</v>
      </c>
      <c r="AN210" s="29">
        <f t="shared" si="22"/>
        <v>249.45</v>
      </c>
      <c r="AO210" s="29">
        <v>31.2</v>
      </c>
      <c r="AP210" s="29">
        <v>85.4</v>
      </c>
      <c r="AQ210" s="32">
        <v>28063</v>
      </c>
      <c r="AR210" s="32">
        <v>48753</v>
      </c>
      <c r="AS210" s="32">
        <v>76816</v>
      </c>
      <c r="AT210" s="29">
        <v>2410</v>
      </c>
      <c r="AU210" s="29">
        <f t="shared" si="23"/>
        <v>2454</v>
      </c>
      <c r="AV210" s="29">
        <v>60083</v>
      </c>
      <c r="AW210" s="29">
        <v>28063</v>
      </c>
      <c r="AX210" s="29">
        <v>121886</v>
      </c>
      <c r="AY210" s="29">
        <v>56929</v>
      </c>
      <c r="AZ210" s="29">
        <v>181969</v>
      </c>
      <c r="BA210" s="29">
        <v>84993</v>
      </c>
      <c r="BB210" s="2"/>
      <c r="BC210" s="2"/>
      <c r="BD210" s="2"/>
    </row>
    <row r="211" spans="16:56" ht="13.5">
      <c r="P211" s="22">
        <v>112356</v>
      </c>
      <c r="Q211" s="23" t="s">
        <v>1240</v>
      </c>
      <c r="R211" s="23" t="s">
        <v>1485</v>
      </c>
      <c r="S211" s="62">
        <v>1174</v>
      </c>
      <c r="T211" s="24" t="s">
        <v>1472</v>
      </c>
      <c r="U211" s="25" t="s">
        <v>723</v>
      </c>
      <c r="V211" s="26" t="s">
        <v>524</v>
      </c>
      <c r="W211" s="27">
        <v>2</v>
      </c>
      <c r="X211" s="27">
        <v>2125</v>
      </c>
      <c r="Y211" s="27">
        <v>99</v>
      </c>
      <c r="Z211" s="27">
        <v>270940</v>
      </c>
      <c r="AA211" s="28">
        <f t="shared" si="18"/>
        <v>2.7367676767676765</v>
      </c>
      <c r="AB211" s="25" t="s">
        <v>1486</v>
      </c>
      <c r="AC211" s="29">
        <v>1665</v>
      </c>
      <c r="AD211" s="29">
        <v>78.4</v>
      </c>
      <c r="AE211" s="29">
        <v>273227</v>
      </c>
      <c r="AF211" s="29">
        <v>99.2</v>
      </c>
      <c r="AG211" s="29">
        <v>21615</v>
      </c>
      <c r="AH211" s="29">
        <f t="shared" si="19"/>
        <v>79.78</v>
      </c>
      <c r="AI211" s="29">
        <v>165342</v>
      </c>
      <c r="AJ211" s="29">
        <v>15063</v>
      </c>
      <c r="AK211" s="29">
        <v>150279</v>
      </c>
      <c r="AL211" s="29">
        <f t="shared" si="20"/>
        <v>610.25</v>
      </c>
      <c r="AM211" s="29">
        <f t="shared" si="21"/>
        <v>55.6</v>
      </c>
      <c r="AN211" s="29">
        <f t="shared" si="22"/>
        <v>554.66</v>
      </c>
      <c r="AO211" s="29">
        <v>13.1</v>
      </c>
      <c r="AP211" s="29">
        <v>143.5</v>
      </c>
      <c r="AQ211" s="32">
        <v>7088</v>
      </c>
      <c r="AR211" s="32">
        <v>70720</v>
      </c>
      <c r="AS211" s="32">
        <v>77808</v>
      </c>
      <c r="AT211" s="29">
        <v>1207</v>
      </c>
      <c r="AU211" s="29">
        <f t="shared" si="23"/>
        <v>1596</v>
      </c>
      <c r="AV211" s="29">
        <v>15118</v>
      </c>
      <c r="AW211" s="29">
        <v>7114</v>
      </c>
      <c r="AX211" s="29">
        <v>160180</v>
      </c>
      <c r="AY211" s="29">
        <v>75379</v>
      </c>
      <c r="AZ211" s="29">
        <v>175298</v>
      </c>
      <c r="BA211" s="29">
        <v>82493</v>
      </c>
      <c r="BB211" s="2"/>
      <c r="BC211" s="2"/>
      <c r="BD211" s="2"/>
    </row>
    <row r="212" spans="16:56" ht="13.5">
      <c r="P212" s="22">
        <v>123226</v>
      </c>
      <c r="Q212" s="23" t="s">
        <v>1244</v>
      </c>
      <c r="R212" s="23" t="s">
        <v>1487</v>
      </c>
      <c r="S212" s="62">
        <v>2174</v>
      </c>
      <c r="T212" s="24" t="s">
        <v>1472</v>
      </c>
      <c r="U212" s="25" t="s">
        <v>723</v>
      </c>
      <c r="V212" s="26" t="s">
        <v>524</v>
      </c>
      <c r="W212" s="27">
        <v>2</v>
      </c>
      <c r="X212" s="27">
        <v>590</v>
      </c>
      <c r="Y212" s="27">
        <v>72</v>
      </c>
      <c r="Z212" s="27">
        <v>270898</v>
      </c>
      <c r="AA212" s="28">
        <f t="shared" si="18"/>
        <v>3.762472222222222</v>
      </c>
      <c r="AB212" s="25" t="s">
        <v>1488</v>
      </c>
      <c r="AC212" s="29">
        <v>448</v>
      </c>
      <c r="AD212" s="29">
        <v>75.9</v>
      </c>
      <c r="AE212" s="29">
        <v>337151</v>
      </c>
      <c r="AF212" s="29">
        <v>80.3</v>
      </c>
      <c r="AG212" s="29">
        <v>66197</v>
      </c>
      <c r="AH212" s="29">
        <f t="shared" si="19"/>
        <v>244.36</v>
      </c>
      <c r="AI212" s="29">
        <v>51049</v>
      </c>
      <c r="AJ212" s="29">
        <v>39176</v>
      </c>
      <c r="AK212" s="29">
        <v>11873</v>
      </c>
      <c r="AL212" s="29">
        <f t="shared" si="20"/>
        <v>188.44</v>
      </c>
      <c r="AM212" s="29">
        <f t="shared" si="21"/>
        <v>144.62</v>
      </c>
      <c r="AN212" s="29">
        <f t="shared" si="22"/>
        <v>43.83</v>
      </c>
      <c r="AO212" s="29">
        <v>129.7</v>
      </c>
      <c r="AP212" s="29">
        <v>169</v>
      </c>
      <c r="AQ212" s="32">
        <v>66400</v>
      </c>
      <c r="AR212" s="32">
        <v>20124</v>
      </c>
      <c r="AS212" s="32">
        <v>86524</v>
      </c>
      <c r="AT212" s="29">
        <v>2163</v>
      </c>
      <c r="AU212" s="29">
        <f t="shared" si="23"/>
        <v>4887</v>
      </c>
      <c r="AV212" s="29">
        <v>39802</v>
      </c>
      <c r="AW212" s="29">
        <v>67461</v>
      </c>
      <c r="AX212" s="29">
        <v>15072</v>
      </c>
      <c r="AY212" s="29">
        <v>25546</v>
      </c>
      <c r="AZ212" s="29">
        <v>54874</v>
      </c>
      <c r="BA212" s="29">
        <v>93007</v>
      </c>
      <c r="BB212" s="2"/>
      <c r="BC212" s="2"/>
      <c r="BD212" s="2"/>
    </row>
    <row r="213" spans="16:56" ht="13.5">
      <c r="P213" s="22">
        <v>123251</v>
      </c>
      <c r="Q213" s="23" t="s">
        <v>1244</v>
      </c>
      <c r="R213" s="23" t="s">
        <v>1489</v>
      </c>
      <c r="S213" s="62">
        <v>2174</v>
      </c>
      <c r="T213" s="24" t="s">
        <v>1472</v>
      </c>
      <c r="U213" s="25" t="s">
        <v>723</v>
      </c>
      <c r="V213" s="26" t="s">
        <v>524</v>
      </c>
      <c r="W213" s="27">
        <v>2</v>
      </c>
      <c r="X213" s="27">
        <v>865</v>
      </c>
      <c r="Y213" s="27">
        <v>24</v>
      </c>
      <c r="Z213" s="27">
        <v>110798</v>
      </c>
      <c r="AA213" s="28">
        <f t="shared" si="18"/>
        <v>4.616583333333333</v>
      </c>
      <c r="AB213" s="25" t="s">
        <v>1216</v>
      </c>
      <c r="AC213" s="29">
        <v>681</v>
      </c>
      <c r="AD213" s="29">
        <v>78.7</v>
      </c>
      <c r="AE213" s="29">
        <v>132808</v>
      </c>
      <c r="AF213" s="29">
        <v>83.4</v>
      </c>
      <c r="AG213" s="29">
        <v>12307</v>
      </c>
      <c r="AH213" s="29">
        <f t="shared" si="19"/>
        <v>111.08</v>
      </c>
      <c r="AI213" s="29">
        <v>22731</v>
      </c>
      <c r="AJ213" s="29">
        <v>4349</v>
      </c>
      <c r="AK213" s="29">
        <v>18382</v>
      </c>
      <c r="AL213" s="29">
        <f t="shared" si="20"/>
        <v>205.16</v>
      </c>
      <c r="AM213" s="29">
        <f t="shared" si="21"/>
        <v>39.25</v>
      </c>
      <c r="AN213" s="29">
        <f t="shared" si="22"/>
        <v>165.91</v>
      </c>
      <c r="AO213" s="29">
        <v>54.1</v>
      </c>
      <c r="AP213" s="29">
        <v>283</v>
      </c>
      <c r="AQ213" s="32">
        <v>5028</v>
      </c>
      <c r="AR213" s="32">
        <v>21251</v>
      </c>
      <c r="AS213" s="32">
        <v>26279</v>
      </c>
      <c r="AT213" s="29">
        <v>1743</v>
      </c>
      <c r="AU213" s="29">
        <f t="shared" si="23"/>
        <v>2222</v>
      </c>
      <c r="AV213" s="29">
        <v>4349</v>
      </c>
      <c r="AW213" s="29">
        <v>5028</v>
      </c>
      <c r="AX213" s="29">
        <v>18382</v>
      </c>
      <c r="AY213" s="29">
        <v>21251</v>
      </c>
      <c r="AZ213" s="29">
        <v>22731</v>
      </c>
      <c r="BA213" s="29">
        <v>26279</v>
      </c>
      <c r="BB213" s="2"/>
      <c r="BC213" s="2"/>
      <c r="BD213" s="2"/>
    </row>
    <row r="214" spans="16:56" ht="13.5">
      <c r="P214" s="22">
        <v>153109</v>
      </c>
      <c r="Q214" s="23" t="s">
        <v>540</v>
      </c>
      <c r="R214" s="23" t="s">
        <v>1490</v>
      </c>
      <c r="S214" s="62">
        <v>2174</v>
      </c>
      <c r="T214" s="24" t="s">
        <v>1472</v>
      </c>
      <c r="U214" s="25" t="s">
        <v>723</v>
      </c>
      <c r="V214" s="26" t="s">
        <v>524</v>
      </c>
      <c r="W214" s="27">
        <v>2</v>
      </c>
      <c r="X214" s="27">
        <v>451</v>
      </c>
      <c r="Y214" s="27">
        <v>9</v>
      </c>
      <c r="Z214" s="27">
        <v>40493</v>
      </c>
      <c r="AA214" s="28">
        <f t="shared" si="18"/>
        <v>4.4992222222222225</v>
      </c>
      <c r="AB214" s="25" t="s">
        <v>1491</v>
      </c>
      <c r="AC214" s="29">
        <v>451</v>
      </c>
      <c r="AD214" s="29">
        <v>100</v>
      </c>
      <c r="AE214" s="29">
        <v>40493</v>
      </c>
      <c r="AF214" s="29">
        <v>100</v>
      </c>
      <c r="AG214" s="29">
        <v>5274</v>
      </c>
      <c r="AH214" s="29">
        <f t="shared" si="19"/>
        <v>130.24</v>
      </c>
      <c r="AI214" s="29">
        <v>23514</v>
      </c>
      <c r="AJ214" s="29">
        <v>10197</v>
      </c>
      <c r="AK214" s="29">
        <v>13317</v>
      </c>
      <c r="AL214" s="29">
        <f t="shared" si="20"/>
        <v>580.69</v>
      </c>
      <c r="AM214" s="29">
        <f t="shared" si="21"/>
        <v>251.82</v>
      </c>
      <c r="AN214" s="29">
        <f t="shared" si="22"/>
        <v>328.87</v>
      </c>
      <c r="AO214" s="29">
        <v>22.4</v>
      </c>
      <c r="AP214" s="29">
        <v>51.7</v>
      </c>
      <c r="AQ214" s="32">
        <v>22610</v>
      </c>
      <c r="AR214" s="32">
        <v>29528</v>
      </c>
      <c r="AS214" s="32">
        <v>52137</v>
      </c>
      <c r="AT214" s="29">
        <v>3200</v>
      </c>
      <c r="AU214" s="29">
        <f t="shared" si="23"/>
        <v>2605</v>
      </c>
      <c r="AV214" s="29">
        <v>10197</v>
      </c>
      <c r="AW214" s="29">
        <v>22610</v>
      </c>
      <c r="AX214" s="29">
        <v>13317</v>
      </c>
      <c r="AY214" s="29">
        <v>29528</v>
      </c>
      <c r="AZ214" s="29">
        <v>23514</v>
      </c>
      <c r="BA214" s="29">
        <v>52137</v>
      </c>
      <c r="BB214" s="2"/>
      <c r="BC214" s="2"/>
      <c r="BD214" s="2"/>
    </row>
    <row r="215" spans="16:56" ht="13.5">
      <c r="P215" s="22">
        <v>153613</v>
      </c>
      <c r="Q215" s="23" t="s">
        <v>540</v>
      </c>
      <c r="R215" s="23" t="s">
        <v>1492</v>
      </c>
      <c r="S215" s="62">
        <v>2174</v>
      </c>
      <c r="T215" s="24" t="s">
        <v>1472</v>
      </c>
      <c r="U215" s="25" t="s">
        <v>723</v>
      </c>
      <c r="V215" s="26" t="s">
        <v>524</v>
      </c>
      <c r="W215" s="27">
        <v>2</v>
      </c>
      <c r="X215" s="27">
        <v>3072</v>
      </c>
      <c r="Y215" s="27">
        <v>99</v>
      </c>
      <c r="Z215" s="27">
        <v>395778</v>
      </c>
      <c r="AA215" s="28">
        <f t="shared" si="18"/>
        <v>3.997757575757576</v>
      </c>
      <c r="AB215" s="25" t="s">
        <v>1140</v>
      </c>
      <c r="AC215" s="29">
        <v>2648</v>
      </c>
      <c r="AD215" s="29">
        <v>86.2</v>
      </c>
      <c r="AE215" s="29">
        <v>446298</v>
      </c>
      <c r="AF215" s="29">
        <v>88.7</v>
      </c>
      <c r="AG215" s="29">
        <v>66378</v>
      </c>
      <c r="AH215" s="29">
        <f t="shared" si="19"/>
        <v>167.72</v>
      </c>
      <c r="AI215" s="29">
        <v>229340</v>
      </c>
      <c r="AJ215" s="29">
        <v>86740</v>
      </c>
      <c r="AK215" s="29">
        <v>142600</v>
      </c>
      <c r="AL215" s="29">
        <f t="shared" si="20"/>
        <v>579.47</v>
      </c>
      <c r="AM215" s="29">
        <f t="shared" si="21"/>
        <v>219.16</v>
      </c>
      <c r="AN215" s="29">
        <f t="shared" si="22"/>
        <v>360.3</v>
      </c>
      <c r="AO215" s="29">
        <v>28.9</v>
      </c>
      <c r="AP215" s="29">
        <v>76.5</v>
      </c>
      <c r="AQ215" s="32">
        <v>28236</v>
      </c>
      <c r="AR215" s="32">
        <v>46419</v>
      </c>
      <c r="AS215" s="32">
        <v>74655</v>
      </c>
      <c r="AT215" s="29">
        <v>2835</v>
      </c>
      <c r="AU215" s="29">
        <f t="shared" si="23"/>
        <v>3354</v>
      </c>
      <c r="AV215" s="29">
        <v>88830</v>
      </c>
      <c r="AW215" s="29">
        <v>28916</v>
      </c>
      <c r="AX215" s="29">
        <v>303560</v>
      </c>
      <c r="AY215" s="29">
        <v>98815</v>
      </c>
      <c r="AZ215" s="29">
        <v>392390</v>
      </c>
      <c r="BA215" s="29">
        <v>127731</v>
      </c>
      <c r="BB215" s="2"/>
      <c r="BC215" s="2"/>
      <c r="BD215" s="2"/>
    </row>
    <row r="216" spans="16:56" ht="13.5">
      <c r="P216" s="22">
        <v>154466</v>
      </c>
      <c r="Q216" s="23" t="s">
        <v>540</v>
      </c>
      <c r="R216" s="23" t="s">
        <v>1493</v>
      </c>
      <c r="S216" s="62">
        <v>2174</v>
      </c>
      <c r="T216" s="24" t="s">
        <v>1472</v>
      </c>
      <c r="U216" s="25" t="s">
        <v>723</v>
      </c>
      <c r="V216" s="26" t="s">
        <v>524</v>
      </c>
      <c r="W216" s="27">
        <v>2</v>
      </c>
      <c r="X216" s="27">
        <v>3578</v>
      </c>
      <c r="Y216" s="27">
        <v>99</v>
      </c>
      <c r="Z216" s="27">
        <v>378791</v>
      </c>
      <c r="AA216" s="28">
        <f t="shared" si="18"/>
        <v>3.826171717171717</v>
      </c>
      <c r="AB216" s="25" t="s">
        <v>1156</v>
      </c>
      <c r="AC216" s="29">
        <v>3412</v>
      </c>
      <c r="AD216" s="29">
        <v>95.4</v>
      </c>
      <c r="AE216" s="29">
        <v>554712</v>
      </c>
      <c r="AF216" s="29">
        <v>68.3</v>
      </c>
      <c r="AG216" s="29">
        <v>68233</v>
      </c>
      <c r="AH216" s="29">
        <f t="shared" si="19"/>
        <v>180.13</v>
      </c>
      <c r="AI216" s="29">
        <v>337142</v>
      </c>
      <c r="AJ216" s="29">
        <v>102416</v>
      </c>
      <c r="AK216" s="29">
        <v>234726</v>
      </c>
      <c r="AL216" s="29">
        <f t="shared" si="20"/>
        <v>890.05</v>
      </c>
      <c r="AM216" s="29">
        <f t="shared" si="21"/>
        <v>270.38</v>
      </c>
      <c r="AN216" s="29">
        <f t="shared" si="22"/>
        <v>619.67</v>
      </c>
      <c r="AO216" s="29">
        <v>20.2</v>
      </c>
      <c r="AP216" s="29">
        <v>66.6</v>
      </c>
      <c r="AQ216" s="32">
        <v>28624</v>
      </c>
      <c r="AR216" s="32">
        <v>65603</v>
      </c>
      <c r="AS216" s="32">
        <v>94226</v>
      </c>
      <c r="AT216" s="29">
        <v>3570</v>
      </c>
      <c r="AU216" s="29">
        <f t="shared" si="23"/>
        <v>3603</v>
      </c>
      <c r="AV216" s="29">
        <v>102416</v>
      </c>
      <c r="AW216" s="29">
        <v>28624</v>
      </c>
      <c r="AX216" s="29">
        <v>266518</v>
      </c>
      <c r="AY216" s="29">
        <v>74488</v>
      </c>
      <c r="AZ216" s="29">
        <v>368934</v>
      </c>
      <c r="BA216" s="29">
        <v>103112</v>
      </c>
      <c r="BB216" s="2"/>
      <c r="BC216" s="2"/>
      <c r="BD216" s="2"/>
    </row>
    <row r="217" spans="16:56" ht="13.5">
      <c r="P217" s="22">
        <v>155454</v>
      </c>
      <c r="Q217" s="23" t="s">
        <v>540</v>
      </c>
      <c r="R217" s="23" t="s">
        <v>1494</v>
      </c>
      <c r="S217" s="62">
        <v>2174</v>
      </c>
      <c r="T217" s="24" t="s">
        <v>1472</v>
      </c>
      <c r="U217" s="25" t="s">
        <v>723</v>
      </c>
      <c r="V217" s="26" t="s">
        <v>524</v>
      </c>
      <c r="W217" s="27">
        <v>2</v>
      </c>
      <c r="X217" s="27">
        <v>859</v>
      </c>
      <c r="Y217" s="27">
        <v>94</v>
      </c>
      <c r="Z217" s="27">
        <v>337112</v>
      </c>
      <c r="AA217" s="28">
        <f t="shared" si="18"/>
        <v>3.5862978723404253</v>
      </c>
      <c r="AB217" s="25" t="s">
        <v>1495</v>
      </c>
      <c r="AC217" s="29">
        <v>717</v>
      </c>
      <c r="AD217" s="29">
        <v>83.5</v>
      </c>
      <c r="AE217" s="29">
        <v>337112</v>
      </c>
      <c r="AF217" s="29">
        <v>100</v>
      </c>
      <c r="AG217" s="29">
        <v>55919</v>
      </c>
      <c r="AH217" s="29">
        <f t="shared" si="19"/>
        <v>165.88</v>
      </c>
      <c r="AI217" s="29">
        <v>226926</v>
      </c>
      <c r="AJ217" s="29">
        <v>81464</v>
      </c>
      <c r="AK217" s="29">
        <v>145462</v>
      </c>
      <c r="AL217" s="29">
        <f t="shared" si="20"/>
        <v>673.15</v>
      </c>
      <c r="AM217" s="29">
        <f t="shared" si="21"/>
        <v>241.65</v>
      </c>
      <c r="AN217" s="29">
        <f t="shared" si="22"/>
        <v>431.49</v>
      </c>
      <c r="AO217" s="29">
        <v>24.6</v>
      </c>
      <c r="AP217" s="29">
        <v>68.6</v>
      </c>
      <c r="AQ217" s="32">
        <v>94836</v>
      </c>
      <c r="AR217" s="32">
        <v>169339</v>
      </c>
      <c r="AS217" s="32">
        <v>264175</v>
      </c>
      <c r="AT217" s="29">
        <v>3990</v>
      </c>
      <c r="AU217" s="29">
        <f t="shared" si="23"/>
        <v>3318</v>
      </c>
      <c r="AV217" s="29">
        <v>81464</v>
      </c>
      <c r="AW217" s="29">
        <v>94836</v>
      </c>
      <c r="AX217" s="29">
        <v>202920</v>
      </c>
      <c r="AY217" s="29">
        <v>236228</v>
      </c>
      <c r="AZ217" s="29">
        <v>284384</v>
      </c>
      <c r="BA217" s="29">
        <v>331064</v>
      </c>
      <c r="BB217" s="2"/>
      <c r="BC217" s="2"/>
      <c r="BD217" s="2"/>
    </row>
    <row r="218" spans="16:56" ht="13.5">
      <c r="P218" s="22">
        <v>162043</v>
      </c>
      <c r="Q218" s="23" t="s">
        <v>521</v>
      </c>
      <c r="R218" s="23" t="s">
        <v>1496</v>
      </c>
      <c r="S218" s="62">
        <v>2174</v>
      </c>
      <c r="T218" s="24" t="s">
        <v>1472</v>
      </c>
      <c r="U218" s="25" t="s">
        <v>723</v>
      </c>
      <c r="V218" s="26" t="s">
        <v>524</v>
      </c>
      <c r="W218" s="27">
        <v>2</v>
      </c>
      <c r="X218" s="27">
        <v>4619</v>
      </c>
      <c r="Y218" s="27">
        <v>102</v>
      </c>
      <c r="Z218" s="27">
        <v>375392</v>
      </c>
      <c r="AA218" s="28">
        <f t="shared" si="18"/>
        <v>3.6803137254901963</v>
      </c>
      <c r="AB218" s="25" t="s">
        <v>1216</v>
      </c>
      <c r="AC218" s="29">
        <v>3557</v>
      </c>
      <c r="AD218" s="29">
        <v>77</v>
      </c>
      <c r="AE218" s="29">
        <v>845234</v>
      </c>
      <c r="AF218" s="29">
        <v>44.4</v>
      </c>
      <c r="AG218" s="29">
        <v>53842</v>
      </c>
      <c r="AH218" s="29">
        <f t="shared" si="19"/>
        <v>143.43</v>
      </c>
      <c r="AI218" s="29">
        <v>126252</v>
      </c>
      <c r="AJ218" s="29">
        <v>59544</v>
      </c>
      <c r="AK218" s="29">
        <v>66708</v>
      </c>
      <c r="AL218" s="29">
        <f t="shared" si="20"/>
        <v>336.32</v>
      </c>
      <c r="AM218" s="29">
        <f t="shared" si="21"/>
        <v>158.62</v>
      </c>
      <c r="AN218" s="29">
        <f t="shared" si="22"/>
        <v>177.7</v>
      </c>
      <c r="AO218" s="29">
        <v>42.6</v>
      </c>
      <c r="AP218" s="29">
        <v>90.4</v>
      </c>
      <c r="AQ218" s="32">
        <v>12891</v>
      </c>
      <c r="AR218" s="32">
        <v>14442</v>
      </c>
      <c r="AS218" s="32">
        <v>27333</v>
      </c>
      <c r="AT218" s="29">
        <v>2540</v>
      </c>
      <c r="AU218" s="29">
        <f t="shared" si="23"/>
        <v>2869</v>
      </c>
      <c r="AV218" s="29">
        <v>59544</v>
      </c>
      <c r="AW218" s="29">
        <v>12891</v>
      </c>
      <c r="AX218" s="29">
        <v>83833</v>
      </c>
      <c r="AY218" s="29">
        <v>18150</v>
      </c>
      <c r="AZ218" s="29">
        <v>143377</v>
      </c>
      <c r="BA218" s="29">
        <v>31041</v>
      </c>
      <c r="BB218" s="2"/>
      <c r="BC218" s="2"/>
      <c r="BD218" s="2"/>
    </row>
    <row r="219" spans="16:56" ht="13.5">
      <c r="P219" s="22">
        <v>163635</v>
      </c>
      <c r="Q219" s="23" t="s">
        <v>521</v>
      </c>
      <c r="R219" s="23" t="s">
        <v>1497</v>
      </c>
      <c r="S219" s="62">
        <v>2174</v>
      </c>
      <c r="T219" s="24" t="s">
        <v>1472</v>
      </c>
      <c r="U219" s="25" t="s">
        <v>723</v>
      </c>
      <c r="V219" s="26" t="s">
        <v>524</v>
      </c>
      <c r="W219" s="27">
        <v>2</v>
      </c>
      <c r="X219" s="27">
        <v>1249</v>
      </c>
      <c r="Y219" s="27">
        <v>71</v>
      </c>
      <c r="Z219" s="27">
        <v>227000</v>
      </c>
      <c r="AA219" s="28">
        <f t="shared" si="18"/>
        <v>3.1971830985915495</v>
      </c>
      <c r="AB219" s="25" t="s">
        <v>1498</v>
      </c>
      <c r="AC219" s="29">
        <v>1206</v>
      </c>
      <c r="AD219" s="29">
        <v>96.6</v>
      </c>
      <c r="AE219" s="29">
        <v>227000</v>
      </c>
      <c r="AF219" s="29">
        <v>100</v>
      </c>
      <c r="AG219" s="29">
        <v>18951</v>
      </c>
      <c r="AH219" s="29">
        <f t="shared" si="19"/>
        <v>83.48</v>
      </c>
      <c r="AI219" s="29">
        <v>116726</v>
      </c>
      <c r="AJ219" s="29">
        <v>28599</v>
      </c>
      <c r="AK219" s="29">
        <v>88127</v>
      </c>
      <c r="AL219" s="29">
        <f t="shared" si="20"/>
        <v>514.21</v>
      </c>
      <c r="AM219" s="29">
        <f t="shared" si="21"/>
        <v>125.99</v>
      </c>
      <c r="AN219" s="29">
        <f t="shared" si="22"/>
        <v>388.22</v>
      </c>
      <c r="AO219" s="29">
        <v>16.2</v>
      </c>
      <c r="AP219" s="29">
        <v>66.3</v>
      </c>
      <c r="AQ219" s="32">
        <v>22898</v>
      </c>
      <c r="AR219" s="32">
        <v>70558</v>
      </c>
      <c r="AS219" s="32">
        <v>93456</v>
      </c>
      <c r="AT219" s="29">
        <v>3360</v>
      </c>
      <c r="AU219" s="29">
        <f t="shared" si="23"/>
        <v>1670</v>
      </c>
      <c r="AV219" s="29">
        <v>28599</v>
      </c>
      <c r="AW219" s="29">
        <v>22898</v>
      </c>
      <c r="AX219" s="29">
        <v>88127</v>
      </c>
      <c r="AY219" s="29">
        <v>70558</v>
      </c>
      <c r="AZ219" s="29">
        <v>116726</v>
      </c>
      <c r="BA219" s="29">
        <v>93456</v>
      </c>
      <c r="BB219" s="2"/>
      <c r="BC219" s="2"/>
      <c r="BD219" s="2"/>
    </row>
    <row r="220" spans="16:56" ht="13.5">
      <c r="P220" s="22">
        <v>173461</v>
      </c>
      <c r="Q220" s="23" t="s">
        <v>1258</v>
      </c>
      <c r="R220" s="23" t="s">
        <v>1499</v>
      </c>
      <c r="S220" s="62">
        <v>2174</v>
      </c>
      <c r="T220" s="24" t="s">
        <v>1472</v>
      </c>
      <c r="U220" s="25" t="s">
        <v>723</v>
      </c>
      <c r="V220" s="26" t="s">
        <v>524</v>
      </c>
      <c r="W220" s="27">
        <v>2</v>
      </c>
      <c r="X220" s="27">
        <v>924</v>
      </c>
      <c r="Y220" s="27">
        <v>44</v>
      </c>
      <c r="Z220" s="27">
        <v>117300</v>
      </c>
      <c r="AA220" s="28">
        <f t="shared" si="18"/>
        <v>2.665909090909091</v>
      </c>
      <c r="AB220" s="25" t="s">
        <v>1500</v>
      </c>
      <c r="AC220" s="29">
        <v>902</v>
      </c>
      <c r="AD220" s="29">
        <v>97.6</v>
      </c>
      <c r="AE220" s="29">
        <v>120800</v>
      </c>
      <c r="AF220" s="29">
        <v>97.1</v>
      </c>
      <c r="AG220" s="29">
        <v>15287</v>
      </c>
      <c r="AH220" s="29">
        <f t="shared" si="19"/>
        <v>130.32</v>
      </c>
      <c r="AI220" s="29">
        <v>41572</v>
      </c>
      <c r="AJ220" s="29">
        <v>14784</v>
      </c>
      <c r="AK220" s="29">
        <v>26788</v>
      </c>
      <c r="AL220" s="29">
        <f t="shared" si="20"/>
        <v>354.41</v>
      </c>
      <c r="AM220" s="29">
        <f t="shared" si="21"/>
        <v>126.04</v>
      </c>
      <c r="AN220" s="29">
        <f t="shared" si="22"/>
        <v>228.37</v>
      </c>
      <c r="AO220" s="29">
        <v>36.8</v>
      </c>
      <c r="AP220" s="29">
        <v>103.4</v>
      </c>
      <c r="AQ220" s="32">
        <v>16000</v>
      </c>
      <c r="AR220" s="32">
        <v>28991</v>
      </c>
      <c r="AS220" s="32">
        <v>44991</v>
      </c>
      <c r="AT220" s="29">
        <v>1627</v>
      </c>
      <c r="AU220" s="29">
        <f t="shared" si="23"/>
        <v>2606</v>
      </c>
      <c r="AV220" s="29">
        <v>14784</v>
      </c>
      <c r="AW220" s="29">
        <v>16000</v>
      </c>
      <c r="AX220" s="29">
        <v>32393</v>
      </c>
      <c r="AY220" s="29">
        <v>35057</v>
      </c>
      <c r="AZ220" s="29">
        <v>47177</v>
      </c>
      <c r="BA220" s="29">
        <v>51057</v>
      </c>
      <c r="BB220" s="2"/>
      <c r="BC220" s="2"/>
      <c r="BD220" s="2"/>
    </row>
    <row r="221" spans="16:56" ht="13.5">
      <c r="P221" s="22">
        <v>173495</v>
      </c>
      <c r="Q221" s="23" t="s">
        <v>1258</v>
      </c>
      <c r="R221" s="23" t="s">
        <v>1501</v>
      </c>
      <c r="S221" s="62">
        <v>2174</v>
      </c>
      <c r="T221" s="24" t="s">
        <v>1472</v>
      </c>
      <c r="U221" s="25" t="s">
        <v>723</v>
      </c>
      <c r="V221" s="26" t="s">
        <v>524</v>
      </c>
      <c r="W221" s="27">
        <v>2</v>
      </c>
      <c r="X221" s="27">
        <v>896</v>
      </c>
      <c r="Y221" s="27">
        <v>31</v>
      </c>
      <c r="Z221" s="27">
        <v>147670</v>
      </c>
      <c r="AA221" s="28">
        <f t="shared" si="18"/>
        <v>4.763548387096774</v>
      </c>
      <c r="AB221" s="25" t="s">
        <v>1502</v>
      </c>
      <c r="AC221" s="29">
        <v>896</v>
      </c>
      <c r="AD221" s="29">
        <v>100</v>
      </c>
      <c r="AE221" s="29">
        <v>147670</v>
      </c>
      <c r="AF221" s="29">
        <v>100</v>
      </c>
      <c r="AG221" s="29">
        <v>25694</v>
      </c>
      <c r="AH221" s="29">
        <f t="shared" si="19"/>
        <v>174</v>
      </c>
      <c r="AI221" s="29">
        <v>55641</v>
      </c>
      <c r="AJ221" s="29">
        <v>21667</v>
      </c>
      <c r="AK221" s="29">
        <v>33974</v>
      </c>
      <c r="AL221" s="29">
        <f t="shared" si="20"/>
        <v>376.79</v>
      </c>
      <c r="AM221" s="29">
        <f t="shared" si="21"/>
        <v>146.73</v>
      </c>
      <c r="AN221" s="29">
        <f t="shared" si="22"/>
        <v>230.07</v>
      </c>
      <c r="AO221" s="29">
        <v>46.2</v>
      </c>
      <c r="AP221" s="29">
        <v>118.6</v>
      </c>
      <c r="AQ221" s="32">
        <v>24182</v>
      </c>
      <c r="AR221" s="32">
        <v>37917</v>
      </c>
      <c r="AS221" s="32">
        <v>62099</v>
      </c>
      <c r="AT221" s="29">
        <v>3433</v>
      </c>
      <c r="AU221" s="29">
        <f t="shared" si="23"/>
        <v>3480</v>
      </c>
      <c r="AV221" s="29">
        <v>21667</v>
      </c>
      <c r="AW221" s="29">
        <v>24182</v>
      </c>
      <c r="AX221" s="29">
        <v>34047</v>
      </c>
      <c r="AY221" s="29">
        <v>37999</v>
      </c>
      <c r="AZ221" s="29">
        <v>55714</v>
      </c>
      <c r="BA221" s="29">
        <v>62181</v>
      </c>
      <c r="BB221" s="2"/>
      <c r="BC221" s="2"/>
      <c r="BD221" s="2"/>
    </row>
    <row r="222" spans="16:56" ht="13.5">
      <c r="P222" s="22">
        <v>184225</v>
      </c>
      <c r="Q222" s="23" t="s">
        <v>1141</v>
      </c>
      <c r="R222" s="23" t="s">
        <v>1503</v>
      </c>
      <c r="S222" s="62">
        <v>2174</v>
      </c>
      <c r="T222" s="24" t="s">
        <v>1472</v>
      </c>
      <c r="U222" s="25" t="s">
        <v>723</v>
      </c>
      <c r="V222" s="26" t="s">
        <v>524</v>
      </c>
      <c r="W222" s="27">
        <v>2</v>
      </c>
      <c r="X222" s="27">
        <v>1959</v>
      </c>
      <c r="Y222" s="27">
        <v>60</v>
      </c>
      <c r="Z222" s="27">
        <v>218125</v>
      </c>
      <c r="AA222" s="28">
        <f t="shared" si="18"/>
        <v>3.6354166666666665</v>
      </c>
      <c r="AB222" s="25" t="s">
        <v>1216</v>
      </c>
      <c r="AC222" s="29">
        <v>1807</v>
      </c>
      <c r="AD222" s="29">
        <v>92.2</v>
      </c>
      <c r="AE222" s="29">
        <v>233562</v>
      </c>
      <c r="AF222" s="29">
        <v>93.4</v>
      </c>
      <c r="AG222" s="29">
        <v>29302</v>
      </c>
      <c r="AH222" s="29">
        <f t="shared" si="19"/>
        <v>134.34</v>
      </c>
      <c r="AI222" s="29">
        <v>71330</v>
      </c>
      <c r="AJ222" s="29">
        <v>15812</v>
      </c>
      <c r="AK222" s="29">
        <v>55518</v>
      </c>
      <c r="AL222" s="29">
        <f t="shared" si="20"/>
        <v>327.01</v>
      </c>
      <c r="AM222" s="29">
        <f t="shared" si="21"/>
        <v>72.49</v>
      </c>
      <c r="AN222" s="29">
        <f t="shared" si="22"/>
        <v>254.52</v>
      </c>
      <c r="AO222" s="29">
        <v>41.1</v>
      </c>
      <c r="AP222" s="29">
        <v>185.3</v>
      </c>
      <c r="AQ222" s="32">
        <v>8071</v>
      </c>
      <c r="AR222" s="32">
        <v>28340</v>
      </c>
      <c r="AS222" s="32">
        <v>36411</v>
      </c>
      <c r="AT222" s="29">
        <v>2410</v>
      </c>
      <c r="AU222" s="29">
        <f t="shared" si="23"/>
        <v>2687</v>
      </c>
      <c r="AV222" s="29">
        <v>20119</v>
      </c>
      <c r="AW222" s="29">
        <v>10270</v>
      </c>
      <c r="AX222" s="29">
        <v>72146</v>
      </c>
      <c r="AY222" s="29">
        <v>36828</v>
      </c>
      <c r="AZ222" s="29">
        <v>92265</v>
      </c>
      <c r="BA222" s="29">
        <v>47098</v>
      </c>
      <c r="BB222" s="2"/>
      <c r="BC222" s="2"/>
      <c r="BD222" s="2"/>
    </row>
    <row r="223" spans="16:56" ht="13.5">
      <c r="P223" s="22">
        <v>203416</v>
      </c>
      <c r="Q223" s="23" t="s">
        <v>1144</v>
      </c>
      <c r="R223" s="23" t="s">
        <v>1504</v>
      </c>
      <c r="S223" s="62">
        <v>2174</v>
      </c>
      <c r="T223" s="24" t="s">
        <v>1472</v>
      </c>
      <c r="U223" s="25" t="s">
        <v>723</v>
      </c>
      <c r="V223" s="26" t="s">
        <v>524</v>
      </c>
      <c r="W223" s="27">
        <v>2</v>
      </c>
      <c r="X223" s="27">
        <v>4791</v>
      </c>
      <c r="Y223" s="27">
        <v>178</v>
      </c>
      <c r="Z223" s="27">
        <v>690333</v>
      </c>
      <c r="AA223" s="28">
        <f t="shared" si="18"/>
        <v>3.878275280898876</v>
      </c>
      <c r="AB223" s="25" t="s">
        <v>1505</v>
      </c>
      <c r="AC223" s="29">
        <v>3801</v>
      </c>
      <c r="AD223" s="29">
        <v>79.3</v>
      </c>
      <c r="AE223" s="29">
        <v>942759</v>
      </c>
      <c r="AF223" s="29">
        <v>73.2</v>
      </c>
      <c r="AG223" s="29">
        <v>105854</v>
      </c>
      <c r="AH223" s="29">
        <f t="shared" si="19"/>
        <v>153.34</v>
      </c>
      <c r="AI223" s="29">
        <v>211732</v>
      </c>
      <c r="AJ223" s="29">
        <v>59784</v>
      </c>
      <c r="AK223" s="29">
        <v>151948</v>
      </c>
      <c r="AL223" s="29">
        <f t="shared" si="20"/>
        <v>306.71</v>
      </c>
      <c r="AM223" s="29">
        <f t="shared" si="21"/>
        <v>86.6</v>
      </c>
      <c r="AN223" s="29">
        <f t="shared" si="22"/>
        <v>220.11</v>
      </c>
      <c r="AO223" s="29">
        <v>50</v>
      </c>
      <c r="AP223" s="29">
        <v>177.1</v>
      </c>
      <c r="AQ223" s="32">
        <v>12478</v>
      </c>
      <c r="AR223" s="32">
        <v>31715</v>
      </c>
      <c r="AS223" s="32">
        <v>44194</v>
      </c>
      <c r="AT223" s="29">
        <v>2877</v>
      </c>
      <c r="AU223" s="29">
        <f t="shared" si="23"/>
        <v>3067</v>
      </c>
      <c r="AV223" s="29">
        <v>59784</v>
      </c>
      <c r="AW223" s="29">
        <v>12478</v>
      </c>
      <c r="AX223" s="29">
        <v>201411</v>
      </c>
      <c r="AY223" s="29">
        <v>42039</v>
      </c>
      <c r="AZ223" s="29">
        <v>261195</v>
      </c>
      <c r="BA223" s="29">
        <v>54518</v>
      </c>
      <c r="BB223" s="2"/>
      <c r="BC223" s="2"/>
      <c r="BD223" s="2"/>
    </row>
    <row r="224" spans="16:56" ht="13.5">
      <c r="P224" s="22">
        <v>209953</v>
      </c>
      <c r="Q224" s="23" t="s">
        <v>1144</v>
      </c>
      <c r="R224" s="23" t="s">
        <v>1506</v>
      </c>
      <c r="S224" s="62">
        <v>2174</v>
      </c>
      <c r="T224" s="24" t="s">
        <v>1472</v>
      </c>
      <c r="U224" s="25" t="s">
        <v>723</v>
      </c>
      <c r="V224" s="26" t="s">
        <v>524</v>
      </c>
      <c r="W224" s="27">
        <v>2</v>
      </c>
      <c r="X224" s="27">
        <v>604</v>
      </c>
      <c r="Y224" s="27">
        <v>196</v>
      </c>
      <c r="Z224" s="27">
        <v>974805</v>
      </c>
      <c r="AA224" s="28">
        <f t="shared" si="18"/>
        <v>4.973494897959184</v>
      </c>
      <c r="AB224" s="25" t="s">
        <v>1507</v>
      </c>
      <c r="AC224" s="29">
        <v>604</v>
      </c>
      <c r="AD224" s="29">
        <v>100</v>
      </c>
      <c r="AE224" s="29">
        <v>1258128</v>
      </c>
      <c r="AF224" s="29">
        <v>77.5</v>
      </c>
      <c r="AG224" s="29">
        <v>97590</v>
      </c>
      <c r="AH224" s="29">
        <f t="shared" si="19"/>
        <v>100.11</v>
      </c>
      <c r="AI224" s="29">
        <v>292284</v>
      </c>
      <c r="AJ224" s="29">
        <v>98297</v>
      </c>
      <c r="AK224" s="29">
        <v>193987</v>
      </c>
      <c r="AL224" s="29">
        <f t="shared" si="20"/>
        <v>299.84</v>
      </c>
      <c r="AM224" s="29">
        <f t="shared" si="21"/>
        <v>100.84</v>
      </c>
      <c r="AN224" s="29">
        <f t="shared" si="22"/>
        <v>199</v>
      </c>
      <c r="AO224" s="29">
        <v>33.4</v>
      </c>
      <c r="AP224" s="29">
        <v>99.3</v>
      </c>
      <c r="AQ224" s="32">
        <v>162743</v>
      </c>
      <c r="AR224" s="32">
        <v>321171</v>
      </c>
      <c r="AS224" s="32">
        <v>483914</v>
      </c>
      <c r="AT224" s="29">
        <v>3412</v>
      </c>
      <c r="AU224" s="29">
        <f t="shared" si="23"/>
        <v>2002</v>
      </c>
      <c r="AV224" s="29">
        <v>112594</v>
      </c>
      <c r="AW224" s="29">
        <v>186414</v>
      </c>
      <c r="AX224" s="29">
        <v>223890</v>
      </c>
      <c r="AY224" s="29">
        <v>370679</v>
      </c>
      <c r="AZ224" s="29">
        <v>336484</v>
      </c>
      <c r="BA224" s="29">
        <v>557093</v>
      </c>
      <c r="BB224" s="2"/>
      <c r="BC224" s="2"/>
      <c r="BD224" s="2"/>
    </row>
    <row r="225" spans="16:56" ht="13.5">
      <c r="P225" s="22">
        <v>223255</v>
      </c>
      <c r="Q225" s="23" t="s">
        <v>509</v>
      </c>
      <c r="R225" s="23" t="s">
        <v>1508</v>
      </c>
      <c r="S225" s="62">
        <v>2174</v>
      </c>
      <c r="T225" s="24" t="s">
        <v>1472</v>
      </c>
      <c r="U225" s="25" t="s">
        <v>723</v>
      </c>
      <c r="V225" s="26" t="s">
        <v>524</v>
      </c>
      <c r="W225" s="27">
        <v>2</v>
      </c>
      <c r="X225" s="27">
        <v>2132</v>
      </c>
      <c r="Y225" s="27">
        <v>64</v>
      </c>
      <c r="Z225" s="27">
        <v>226951</v>
      </c>
      <c r="AA225" s="28">
        <f t="shared" si="18"/>
        <v>3.546109375</v>
      </c>
      <c r="AB225" s="25" t="s">
        <v>1509</v>
      </c>
      <c r="AC225" s="29">
        <v>1696</v>
      </c>
      <c r="AD225" s="29">
        <v>79.5</v>
      </c>
      <c r="AE225" s="29">
        <v>252709</v>
      </c>
      <c r="AF225" s="29">
        <v>89.8</v>
      </c>
      <c r="AG225" s="29">
        <v>19761</v>
      </c>
      <c r="AH225" s="29">
        <f t="shared" si="19"/>
        <v>87.07</v>
      </c>
      <c r="AI225" s="29">
        <v>36680</v>
      </c>
      <c r="AJ225" s="29">
        <v>18184</v>
      </c>
      <c r="AK225" s="29">
        <v>18496</v>
      </c>
      <c r="AL225" s="29">
        <f t="shared" si="20"/>
        <v>161.62</v>
      </c>
      <c r="AM225" s="29">
        <f t="shared" si="21"/>
        <v>80.12</v>
      </c>
      <c r="AN225" s="29">
        <f t="shared" si="22"/>
        <v>81.5</v>
      </c>
      <c r="AO225" s="29">
        <v>53.9</v>
      </c>
      <c r="AP225" s="29">
        <v>108.7</v>
      </c>
      <c r="AQ225" s="32">
        <v>8529</v>
      </c>
      <c r="AR225" s="32">
        <v>8675</v>
      </c>
      <c r="AS225" s="32">
        <v>17205</v>
      </c>
      <c r="AT225" s="29">
        <v>1680</v>
      </c>
      <c r="AU225" s="29">
        <f t="shared" si="23"/>
        <v>1741</v>
      </c>
      <c r="AV225" s="29">
        <v>18184</v>
      </c>
      <c r="AW225" s="29">
        <v>8529</v>
      </c>
      <c r="AX225" s="29">
        <v>19183</v>
      </c>
      <c r="AY225" s="29">
        <v>8998</v>
      </c>
      <c r="AZ225" s="29">
        <v>37367</v>
      </c>
      <c r="BA225" s="29">
        <v>17527</v>
      </c>
      <c r="BB225" s="2"/>
      <c r="BC225" s="2"/>
      <c r="BD225" s="2"/>
    </row>
    <row r="226" spans="16:56" ht="13.5">
      <c r="P226" s="22">
        <v>292061</v>
      </c>
      <c r="Q226" s="23" t="s">
        <v>531</v>
      </c>
      <c r="R226" s="23" t="s">
        <v>1510</v>
      </c>
      <c r="S226" s="62">
        <v>2174</v>
      </c>
      <c r="T226" s="24" t="s">
        <v>1472</v>
      </c>
      <c r="U226" s="25" t="s">
        <v>723</v>
      </c>
      <c r="V226" s="26" t="s">
        <v>524</v>
      </c>
      <c r="W226" s="27">
        <v>2</v>
      </c>
      <c r="X226" s="27">
        <v>3918</v>
      </c>
      <c r="Y226" s="27">
        <v>58</v>
      </c>
      <c r="Z226" s="27">
        <v>267278</v>
      </c>
      <c r="AA226" s="28">
        <f t="shared" si="18"/>
        <v>4.608241379310345</v>
      </c>
      <c r="AB226" s="25" t="s">
        <v>1511</v>
      </c>
      <c r="AC226" s="29">
        <v>2731</v>
      </c>
      <c r="AD226" s="29">
        <v>69.7</v>
      </c>
      <c r="AE226" s="29">
        <v>267278</v>
      </c>
      <c r="AF226" s="29">
        <v>100</v>
      </c>
      <c r="AG226" s="29">
        <v>28829</v>
      </c>
      <c r="AH226" s="29">
        <f t="shared" si="19"/>
        <v>107.86</v>
      </c>
      <c r="AI226" s="29">
        <v>100552</v>
      </c>
      <c r="AJ226" s="29">
        <v>20597</v>
      </c>
      <c r="AK226" s="29">
        <v>79955</v>
      </c>
      <c r="AL226" s="29">
        <f t="shared" si="20"/>
        <v>376.21</v>
      </c>
      <c r="AM226" s="29">
        <f t="shared" si="21"/>
        <v>77.06</v>
      </c>
      <c r="AN226" s="29">
        <f t="shared" si="22"/>
        <v>299.15</v>
      </c>
      <c r="AO226" s="29">
        <v>28.7</v>
      </c>
      <c r="AP226" s="29">
        <v>140</v>
      </c>
      <c r="AQ226" s="32">
        <v>5257</v>
      </c>
      <c r="AR226" s="32">
        <v>20407</v>
      </c>
      <c r="AS226" s="32">
        <v>25664</v>
      </c>
      <c r="AT226" s="29">
        <v>2100</v>
      </c>
      <c r="AU226" s="29">
        <f t="shared" si="23"/>
        <v>2157</v>
      </c>
      <c r="AV226" s="29">
        <v>20922</v>
      </c>
      <c r="AW226" s="29">
        <v>5340</v>
      </c>
      <c r="AX226" s="29">
        <v>88323</v>
      </c>
      <c r="AY226" s="29">
        <v>22543</v>
      </c>
      <c r="AZ226" s="29">
        <v>109245</v>
      </c>
      <c r="BA226" s="29">
        <v>27883</v>
      </c>
      <c r="BB226" s="2"/>
      <c r="BC226" s="2"/>
      <c r="BD226" s="2"/>
    </row>
    <row r="227" spans="16:56" ht="13.5">
      <c r="P227" s="22">
        <v>292095</v>
      </c>
      <c r="Q227" s="23" t="s">
        <v>531</v>
      </c>
      <c r="R227" s="23" t="s">
        <v>1512</v>
      </c>
      <c r="S227" s="62">
        <v>2174</v>
      </c>
      <c r="T227" s="24" t="s">
        <v>1472</v>
      </c>
      <c r="U227" s="25" t="s">
        <v>723</v>
      </c>
      <c r="V227" s="26" t="s">
        <v>524</v>
      </c>
      <c r="W227" s="27">
        <v>2</v>
      </c>
      <c r="X227" s="27">
        <v>438</v>
      </c>
      <c r="Y227" s="27">
        <v>10</v>
      </c>
      <c r="Z227" s="27">
        <v>39196</v>
      </c>
      <c r="AA227" s="28">
        <f t="shared" si="18"/>
        <v>3.9196</v>
      </c>
      <c r="AB227" s="25" t="s">
        <v>1513</v>
      </c>
      <c r="AC227" s="29">
        <v>438</v>
      </c>
      <c r="AD227" s="29">
        <v>100</v>
      </c>
      <c r="AE227" s="29">
        <v>39196</v>
      </c>
      <c r="AF227" s="29">
        <v>100</v>
      </c>
      <c r="AG227" s="29">
        <v>1965</v>
      </c>
      <c r="AH227" s="29">
        <f t="shared" si="19"/>
        <v>50.13</v>
      </c>
      <c r="AI227" s="29">
        <v>18407</v>
      </c>
      <c r="AJ227" s="29">
        <v>7523</v>
      </c>
      <c r="AK227" s="29">
        <v>10884</v>
      </c>
      <c r="AL227" s="29">
        <f t="shared" si="20"/>
        <v>469.61</v>
      </c>
      <c r="AM227" s="29">
        <f t="shared" si="21"/>
        <v>191.93</v>
      </c>
      <c r="AN227" s="29">
        <f t="shared" si="22"/>
        <v>277.68</v>
      </c>
      <c r="AO227" s="29">
        <v>10.7</v>
      </c>
      <c r="AP227" s="29">
        <v>26.1</v>
      </c>
      <c r="AQ227" s="32">
        <v>17176</v>
      </c>
      <c r="AR227" s="32">
        <v>24849</v>
      </c>
      <c r="AS227" s="32">
        <v>42025</v>
      </c>
      <c r="AT227" s="29">
        <v>1974</v>
      </c>
      <c r="AU227" s="29">
        <f t="shared" si="23"/>
        <v>1003</v>
      </c>
      <c r="AV227" s="29">
        <v>7523</v>
      </c>
      <c r="AW227" s="29">
        <v>17176</v>
      </c>
      <c r="AX227" s="29">
        <v>10884</v>
      </c>
      <c r="AY227" s="29">
        <v>24849</v>
      </c>
      <c r="AZ227" s="29">
        <v>18407</v>
      </c>
      <c r="BA227" s="29">
        <v>42025</v>
      </c>
      <c r="BB227" s="2"/>
      <c r="BC227" s="2"/>
      <c r="BD227" s="2"/>
    </row>
    <row r="228" spans="16:56" ht="13.5">
      <c r="P228" s="22">
        <v>293610</v>
      </c>
      <c r="Q228" s="23" t="s">
        <v>531</v>
      </c>
      <c r="R228" s="23" t="s">
        <v>1514</v>
      </c>
      <c r="S228" s="62">
        <v>2174</v>
      </c>
      <c r="T228" s="24" t="s">
        <v>1472</v>
      </c>
      <c r="U228" s="25" t="s">
        <v>723</v>
      </c>
      <c r="V228" s="26" t="s">
        <v>524</v>
      </c>
      <c r="W228" s="27">
        <v>2</v>
      </c>
      <c r="X228" s="27">
        <v>4091</v>
      </c>
      <c r="Y228" s="27">
        <v>97</v>
      </c>
      <c r="Z228" s="27">
        <v>407472</v>
      </c>
      <c r="AA228" s="28">
        <f t="shared" si="18"/>
        <v>4.200742268041237</v>
      </c>
      <c r="AB228" s="25" t="s">
        <v>1515</v>
      </c>
      <c r="AC228" s="29">
        <v>3592</v>
      </c>
      <c r="AD228" s="29">
        <v>87.8</v>
      </c>
      <c r="AE228" s="29">
        <v>407472</v>
      </c>
      <c r="AF228" s="29">
        <v>100</v>
      </c>
      <c r="AG228" s="29">
        <v>36366</v>
      </c>
      <c r="AH228" s="29">
        <f t="shared" si="19"/>
        <v>89.25</v>
      </c>
      <c r="AI228" s="29">
        <v>199837</v>
      </c>
      <c r="AJ228" s="29">
        <v>35781</v>
      </c>
      <c r="AK228" s="29">
        <v>164056</v>
      </c>
      <c r="AL228" s="29">
        <f t="shared" si="20"/>
        <v>490.43</v>
      </c>
      <c r="AM228" s="29">
        <f t="shared" si="21"/>
        <v>87.81</v>
      </c>
      <c r="AN228" s="29">
        <f t="shared" si="22"/>
        <v>402.62</v>
      </c>
      <c r="AO228" s="29">
        <v>18.2</v>
      </c>
      <c r="AP228" s="29">
        <v>101.6</v>
      </c>
      <c r="AQ228" s="32">
        <v>8746</v>
      </c>
      <c r="AR228" s="32">
        <v>40102</v>
      </c>
      <c r="AS228" s="32">
        <v>48848</v>
      </c>
      <c r="AT228" s="29">
        <v>1700</v>
      </c>
      <c r="AU228" s="29">
        <f t="shared" si="23"/>
        <v>1785</v>
      </c>
      <c r="AV228" s="29">
        <v>36469</v>
      </c>
      <c r="AW228" s="29">
        <v>8914</v>
      </c>
      <c r="AX228" s="29">
        <v>182544</v>
      </c>
      <c r="AY228" s="29">
        <v>44621</v>
      </c>
      <c r="AZ228" s="29">
        <v>219013</v>
      </c>
      <c r="BA228" s="29">
        <v>53535</v>
      </c>
      <c r="BB228" s="2"/>
      <c r="BC228" s="2"/>
      <c r="BD228" s="2"/>
    </row>
    <row r="229" spans="16:56" ht="13.5">
      <c r="P229" s="22">
        <v>293628</v>
      </c>
      <c r="Q229" s="23" t="s">
        <v>531</v>
      </c>
      <c r="R229" s="23" t="s">
        <v>1516</v>
      </c>
      <c r="S229" s="62">
        <v>2174</v>
      </c>
      <c r="T229" s="24" t="s">
        <v>1472</v>
      </c>
      <c r="U229" s="25" t="s">
        <v>723</v>
      </c>
      <c r="V229" s="26" t="s">
        <v>524</v>
      </c>
      <c r="W229" s="27">
        <v>2</v>
      </c>
      <c r="X229" s="27">
        <v>2101</v>
      </c>
      <c r="Y229" s="27">
        <v>51</v>
      </c>
      <c r="Z229" s="27">
        <v>133270</v>
      </c>
      <c r="AA229" s="28">
        <f t="shared" si="18"/>
        <v>2.6131372549019605</v>
      </c>
      <c r="AB229" s="25" t="s">
        <v>1517</v>
      </c>
      <c r="AC229" s="29">
        <v>1382</v>
      </c>
      <c r="AD229" s="29">
        <v>65.8</v>
      </c>
      <c r="AE229" s="29">
        <v>133270</v>
      </c>
      <c r="AF229" s="29">
        <v>100</v>
      </c>
      <c r="AG229" s="29">
        <v>11168</v>
      </c>
      <c r="AH229" s="29">
        <f t="shared" si="19"/>
        <v>83.8</v>
      </c>
      <c r="AI229" s="29">
        <v>82785</v>
      </c>
      <c r="AJ229" s="29">
        <v>13986</v>
      </c>
      <c r="AK229" s="29">
        <v>68799</v>
      </c>
      <c r="AL229" s="29">
        <f t="shared" si="20"/>
        <v>621.18</v>
      </c>
      <c r="AM229" s="29">
        <f t="shared" si="21"/>
        <v>104.94</v>
      </c>
      <c r="AN229" s="29">
        <f t="shared" si="22"/>
        <v>516.24</v>
      </c>
      <c r="AO229" s="29">
        <v>13.5</v>
      </c>
      <c r="AP229" s="29">
        <v>79.9</v>
      </c>
      <c r="AQ229" s="32">
        <v>6657</v>
      </c>
      <c r="AR229" s="32">
        <v>32746</v>
      </c>
      <c r="AS229" s="32">
        <v>39403</v>
      </c>
      <c r="AT229" s="29">
        <v>1700</v>
      </c>
      <c r="AU229" s="29">
        <f t="shared" si="23"/>
        <v>1676</v>
      </c>
      <c r="AV229" s="29">
        <v>14148</v>
      </c>
      <c r="AW229" s="29">
        <v>6734</v>
      </c>
      <c r="AX229" s="29">
        <v>72041</v>
      </c>
      <c r="AY229" s="29">
        <v>34289</v>
      </c>
      <c r="AZ229" s="29">
        <v>86189</v>
      </c>
      <c r="BA229" s="29">
        <v>41023</v>
      </c>
      <c r="BB229" s="2"/>
      <c r="BC229" s="2"/>
      <c r="BD229" s="2"/>
    </row>
    <row r="230" spans="16:56" ht="13.5">
      <c r="P230" s="22">
        <v>313653</v>
      </c>
      <c r="Q230" s="23" t="s">
        <v>1157</v>
      </c>
      <c r="R230" s="23" t="s">
        <v>1518</v>
      </c>
      <c r="S230" s="62">
        <v>2174</v>
      </c>
      <c r="T230" s="24" t="s">
        <v>1472</v>
      </c>
      <c r="U230" s="25" t="s">
        <v>723</v>
      </c>
      <c r="V230" s="26" t="s">
        <v>524</v>
      </c>
      <c r="W230" s="27">
        <v>2</v>
      </c>
      <c r="X230" s="27">
        <v>2362</v>
      </c>
      <c r="Y230" s="27">
        <v>99</v>
      </c>
      <c r="Z230" s="27">
        <v>317348</v>
      </c>
      <c r="AA230" s="28">
        <f t="shared" si="18"/>
        <v>3.2055353535353532</v>
      </c>
      <c r="AB230" s="25" t="s">
        <v>1216</v>
      </c>
      <c r="AC230" s="29">
        <v>1953</v>
      </c>
      <c r="AD230" s="29">
        <v>82.7</v>
      </c>
      <c r="AE230" s="29">
        <v>317348</v>
      </c>
      <c r="AF230" s="29">
        <v>100</v>
      </c>
      <c r="AG230" s="29">
        <v>53220</v>
      </c>
      <c r="AH230" s="29">
        <f t="shared" si="19"/>
        <v>167.7</v>
      </c>
      <c r="AI230" s="29">
        <v>210588</v>
      </c>
      <c r="AJ230" s="29">
        <v>33103</v>
      </c>
      <c r="AK230" s="29">
        <v>177485</v>
      </c>
      <c r="AL230" s="29">
        <f t="shared" si="20"/>
        <v>663.59</v>
      </c>
      <c r="AM230" s="29">
        <f t="shared" si="21"/>
        <v>104.31</v>
      </c>
      <c r="AN230" s="29">
        <f t="shared" si="22"/>
        <v>559.28</v>
      </c>
      <c r="AO230" s="29">
        <v>25.3</v>
      </c>
      <c r="AP230" s="29">
        <v>160.8</v>
      </c>
      <c r="AQ230" s="32">
        <v>14015</v>
      </c>
      <c r="AR230" s="32">
        <v>75142</v>
      </c>
      <c r="AS230" s="32">
        <v>89157</v>
      </c>
      <c r="AT230" s="29">
        <v>3097</v>
      </c>
      <c r="AU230" s="29">
        <f t="shared" si="23"/>
        <v>3354</v>
      </c>
      <c r="AV230" s="29">
        <v>39709</v>
      </c>
      <c r="AW230" s="29">
        <v>16812</v>
      </c>
      <c r="AX230" s="29">
        <v>208645</v>
      </c>
      <c r="AY230" s="29">
        <v>88334</v>
      </c>
      <c r="AZ230" s="29">
        <v>248354</v>
      </c>
      <c r="BA230" s="29">
        <v>105146</v>
      </c>
      <c r="BB230" s="2"/>
      <c r="BC230" s="2"/>
      <c r="BD230" s="2"/>
    </row>
    <row r="231" spans="16:56" ht="13.5">
      <c r="P231" s="22">
        <v>313866</v>
      </c>
      <c r="Q231" s="23" t="s">
        <v>1157</v>
      </c>
      <c r="R231" s="23" t="s">
        <v>1519</v>
      </c>
      <c r="S231" s="62">
        <v>2174</v>
      </c>
      <c r="T231" s="24" t="s">
        <v>1472</v>
      </c>
      <c r="U231" s="25" t="s">
        <v>723</v>
      </c>
      <c r="V231" s="26" t="s">
        <v>524</v>
      </c>
      <c r="W231" s="27">
        <v>2</v>
      </c>
      <c r="X231" s="27">
        <v>1696</v>
      </c>
      <c r="Y231" s="27">
        <v>60</v>
      </c>
      <c r="Z231" s="27">
        <v>177811</v>
      </c>
      <c r="AA231" s="28">
        <f t="shared" si="18"/>
        <v>2.963516666666667</v>
      </c>
      <c r="AB231" s="25" t="s">
        <v>1520</v>
      </c>
      <c r="AC231" s="29">
        <v>1008</v>
      </c>
      <c r="AD231" s="29">
        <v>59.4</v>
      </c>
      <c r="AE231" s="29">
        <v>177811</v>
      </c>
      <c r="AF231" s="29">
        <v>100</v>
      </c>
      <c r="AG231" s="29">
        <v>30160</v>
      </c>
      <c r="AH231" s="29">
        <f t="shared" si="19"/>
        <v>169.62</v>
      </c>
      <c r="AI231" s="29">
        <v>116384</v>
      </c>
      <c r="AJ231" s="29">
        <v>34471</v>
      </c>
      <c r="AK231" s="29">
        <v>81913</v>
      </c>
      <c r="AL231" s="29">
        <f t="shared" si="20"/>
        <v>654.54</v>
      </c>
      <c r="AM231" s="29">
        <f t="shared" si="21"/>
        <v>193.86</v>
      </c>
      <c r="AN231" s="29">
        <f t="shared" si="22"/>
        <v>460.67</v>
      </c>
      <c r="AO231" s="29">
        <v>25.9</v>
      </c>
      <c r="AP231" s="29">
        <v>87.5</v>
      </c>
      <c r="AQ231" s="32">
        <v>20325</v>
      </c>
      <c r="AR231" s="32">
        <v>48298</v>
      </c>
      <c r="AS231" s="32">
        <v>68623</v>
      </c>
      <c r="AT231" s="29">
        <v>4305</v>
      </c>
      <c r="AU231" s="29">
        <f t="shared" si="23"/>
        <v>3392</v>
      </c>
      <c r="AV231" s="29">
        <v>34761</v>
      </c>
      <c r="AW231" s="29">
        <v>20496</v>
      </c>
      <c r="AX231" s="29">
        <v>114689</v>
      </c>
      <c r="AY231" s="29">
        <v>67623</v>
      </c>
      <c r="AZ231" s="29">
        <v>149450</v>
      </c>
      <c r="BA231" s="29">
        <v>88119</v>
      </c>
      <c r="BB231" s="2"/>
      <c r="BC231" s="2"/>
      <c r="BD231" s="2"/>
    </row>
    <row r="232" spans="16:56" ht="13.5">
      <c r="P232" s="22">
        <v>323080</v>
      </c>
      <c r="Q232" s="23" t="s">
        <v>1465</v>
      </c>
      <c r="R232" s="23" t="s">
        <v>1521</v>
      </c>
      <c r="S232" s="62">
        <v>2174</v>
      </c>
      <c r="T232" s="24" t="s">
        <v>1472</v>
      </c>
      <c r="U232" s="25" t="s">
        <v>723</v>
      </c>
      <c r="V232" s="26" t="s">
        <v>524</v>
      </c>
      <c r="W232" s="27">
        <v>2</v>
      </c>
      <c r="X232" s="27">
        <v>1615</v>
      </c>
      <c r="Y232" s="27">
        <v>40</v>
      </c>
      <c r="Z232" s="27">
        <v>121355</v>
      </c>
      <c r="AA232" s="28">
        <f t="shared" si="18"/>
        <v>3.033875</v>
      </c>
      <c r="AB232" s="25" t="s">
        <v>1522</v>
      </c>
      <c r="AC232" s="29">
        <v>1331</v>
      </c>
      <c r="AD232" s="29">
        <v>82.4</v>
      </c>
      <c r="AE232" s="29">
        <v>129101</v>
      </c>
      <c r="AF232" s="29">
        <v>94</v>
      </c>
      <c r="AG232" s="29">
        <v>14224</v>
      </c>
      <c r="AH232" s="29">
        <f t="shared" si="19"/>
        <v>117.21</v>
      </c>
      <c r="AI232" s="29">
        <v>95210</v>
      </c>
      <c r="AJ232" s="29">
        <v>21148</v>
      </c>
      <c r="AK232" s="29">
        <v>74062</v>
      </c>
      <c r="AL232" s="29">
        <f t="shared" si="20"/>
        <v>784.56</v>
      </c>
      <c r="AM232" s="29">
        <f t="shared" si="21"/>
        <v>174.27</v>
      </c>
      <c r="AN232" s="29">
        <f t="shared" si="22"/>
        <v>610.29</v>
      </c>
      <c r="AO232" s="29">
        <v>14.9</v>
      </c>
      <c r="AP232" s="29">
        <v>67.3</v>
      </c>
      <c r="AQ232" s="32">
        <v>13095</v>
      </c>
      <c r="AR232" s="32">
        <v>45859</v>
      </c>
      <c r="AS232" s="32">
        <v>58954</v>
      </c>
      <c r="AT232" s="29">
        <v>2700</v>
      </c>
      <c r="AU232" s="29">
        <f t="shared" si="23"/>
        <v>2344</v>
      </c>
      <c r="AV232" s="29">
        <v>21148</v>
      </c>
      <c r="AW232" s="29">
        <v>13095</v>
      </c>
      <c r="AX232" s="29">
        <v>74062</v>
      </c>
      <c r="AY232" s="29">
        <v>45859</v>
      </c>
      <c r="AZ232" s="29">
        <v>95210</v>
      </c>
      <c r="BA232" s="29">
        <v>58954</v>
      </c>
      <c r="BB232" s="2"/>
      <c r="BC232" s="2"/>
      <c r="BD232" s="2"/>
    </row>
    <row r="233" spans="16:56" ht="13.5">
      <c r="P233" s="22">
        <v>324035</v>
      </c>
      <c r="Q233" s="23" t="s">
        <v>1465</v>
      </c>
      <c r="R233" s="23" t="s">
        <v>1523</v>
      </c>
      <c r="S233" s="62">
        <v>2174</v>
      </c>
      <c r="T233" s="24" t="s">
        <v>1472</v>
      </c>
      <c r="U233" s="25" t="s">
        <v>723</v>
      </c>
      <c r="V233" s="26" t="s">
        <v>524</v>
      </c>
      <c r="W233" s="27">
        <v>2</v>
      </c>
      <c r="X233" s="27">
        <v>2087</v>
      </c>
      <c r="Y233" s="27">
        <v>82</v>
      </c>
      <c r="Z233" s="27">
        <v>230677</v>
      </c>
      <c r="AA233" s="28">
        <f t="shared" si="18"/>
        <v>2.813134146341463</v>
      </c>
      <c r="AB233" s="25" t="s">
        <v>1524</v>
      </c>
      <c r="AC233" s="29">
        <v>1823</v>
      </c>
      <c r="AD233" s="29">
        <v>87.4</v>
      </c>
      <c r="AE233" s="29">
        <v>230677</v>
      </c>
      <c r="AF233" s="29">
        <v>100</v>
      </c>
      <c r="AG233" s="29">
        <v>34330</v>
      </c>
      <c r="AH233" s="29">
        <f t="shared" si="19"/>
        <v>148.82</v>
      </c>
      <c r="AI233" s="29">
        <v>113848</v>
      </c>
      <c r="AJ233" s="29">
        <v>42971</v>
      </c>
      <c r="AK233" s="29">
        <v>70877</v>
      </c>
      <c r="AL233" s="29">
        <f t="shared" si="20"/>
        <v>493.54</v>
      </c>
      <c r="AM233" s="29">
        <f t="shared" si="21"/>
        <v>186.28</v>
      </c>
      <c r="AN233" s="29">
        <f t="shared" si="22"/>
        <v>307.26</v>
      </c>
      <c r="AO233" s="29">
        <v>30.2</v>
      </c>
      <c r="AP233" s="29">
        <v>79.9</v>
      </c>
      <c r="AQ233" s="32">
        <v>20590</v>
      </c>
      <c r="AR233" s="32">
        <v>33961</v>
      </c>
      <c r="AS233" s="32">
        <v>54551</v>
      </c>
      <c r="AT233" s="29">
        <v>2835</v>
      </c>
      <c r="AU233" s="29">
        <f t="shared" si="23"/>
        <v>2976</v>
      </c>
      <c r="AV233" s="29">
        <v>42971</v>
      </c>
      <c r="AW233" s="29">
        <v>20590</v>
      </c>
      <c r="AX233" s="29">
        <v>70877</v>
      </c>
      <c r="AY233" s="29">
        <v>33961</v>
      </c>
      <c r="AZ233" s="29">
        <v>113848</v>
      </c>
      <c r="BA233" s="29">
        <v>54551</v>
      </c>
      <c r="BB233" s="2"/>
      <c r="BC233" s="2"/>
      <c r="BD233" s="2"/>
    </row>
    <row r="234" spans="16:56" ht="13.5">
      <c r="P234" s="22">
        <v>402176</v>
      </c>
      <c r="Q234" s="23" t="s">
        <v>697</v>
      </c>
      <c r="R234" s="23" t="s">
        <v>1525</v>
      </c>
      <c r="S234" s="62">
        <v>1174</v>
      </c>
      <c r="T234" s="24" t="s">
        <v>1472</v>
      </c>
      <c r="U234" s="25" t="s">
        <v>723</v>
      </c>
      <c r="V234" s="26" t="s">
        <v>524</v>
      </c>
      <c r="W234" s="27">
        <v>2</v>
      </c>
      <c r="X234" s="27">
        <v>1353</v>
      </c>
      <c r="Y234" s="27">
        <v>28</v>
      </c>
      <c r="Z234" s="27">
        <v>108403</v>
      </c>
      <c r="AA234" s="28">
        <f t="shared" si="18"/>
        <v>3.8715357142857143</v>
      </c>
      <c r="AB234" s="25" t="s">
        <v>1526</v>
      </c>
      <c r="AC234" s="29">
        <v>1285</v>
      </c>
      <c r="AD234" s="29">
        <v>95</v>
      </c>
      <c r="AE234" s="29">
        <v>108403</v>
      </c>
      <c r="AF234" s="29">
        <v>100</v>
      </c>
      <c r="AG234" s="29">
        <v>14040</v>
      </c>
      <c r="AH234" s="29">
        <f t="shared" si="19"/>
        <v>129.52</v>
      </c>
      <c r="AI234" s="29">
        <v>24594</v>
      </c>
      <c r="AJ234" s="29">
        <v>13933</v>
      </c>
      <c r="AK234" s="29">
        <v>10661</v>
      </c>
      <c r="AL234" s="29">
        <f t="shared" si="20"/>
        <v>226.88</v>
      </c>
      <c r="AM234" s="29">
        <f t="shared" si="21"/>
        <v>128.53</v>
      </c>
      <c r="AN234" s="29">
        <f t="shared" si="22"/>
        <v>98.35</v>
      </c>
      <c r="AO234" s="29">
        <v>57.1</v>
      </c>
      <c r="AP234" s="29">
        <v>100.8</v>
      </c>
      <c r="AQ234" s="32">
        <v>10298</v>
      </c>
      <c r="AR234" s="32">
        <v>7880</v>
      </c>
      <c r="AS234" s="32">
        <v>18177</v>
      </c>
      <c r="AT234" s="29">
        <v>3010</v>
      </c>
      <c r="AU234" s="29">
        <f t="shared" si="23"/>
        <v>2590</v>
      </c>
      <c r="AV234" s="29">
        <v>13933</v>
      </c>
      <c r="AW234" s="29">
        <v>10298</v>
      </c>
      <c r="AX234" s="29">
        <v>10661</v>
      </c>
      <c r="AY234" s="29">
        <v>7880</v>
      </c>
      <c r="AZ234" s="29">
        <v>24594</v>
      </c>
      <c r="BA234" s="29">
        <v>18177</v>
      </c>
      <c r="BB234" s="2"/>
      <c r="BC234" s="2"/>
      <c r="BD234" s="2"/>
    </row>
    <row r="235" spans="16:53" s="40" customFormat="1" ht="13.5">
      <c r="P235" s="37" t="s">
        <v>503</v>
      </c>
      <c r="Q235" s="38" t="s">
        <v>504</v>
      </c>
      <c r="R235" s="63">
        <f>COUNTA(R204:R234)</f>
        <v>31</v>
      </c>
      <c r="S235" s="63"/>
      <c r="T235" s="66" t="str">
        <f>CONCATENATE(T234," 計")</f>
        <v>Ｂc2 計</v>
      </c>
      <c r="U235" s="39"/>
      <c r="V235" s="39"/>
      <c r="W235" s="39"/>
      <c r="X235" s="39">
        <f>SUM(X204:X234)</f>
        <v>66091</v>
      </c>
      <c r="Y235" s="39">
        <f>SUM(Y204:Y234)</f>
        <v>2523</v>
      </c>
      <c r="Z235" s="39">
        <f>SUM(Z204:Z234)</f>
        <v>9281778</v>
      </c>
      <c r="AA235" s="39">
        <f t="shared" si="18"/>
        <v>3.6788656361474437</v>
      </c>
      <c r="AB235" s="39"/>
      <c r="AC235" s="39">
        <f>SUM(AC204:AC234)</f>
        <v>55720</v>
      </c>
      <c r="AD235" s="37">
        <f>AC235/X235*100</f>
        <v>84.30799957634171</v>
      </c>
      <c r="AE235" s="39">
        <f>SUM(AE204:AE234)</f>
        <v>11916890</v>
      </c>
      <c r="AF235" s="39">
        <f>Z235/AE235*100</f>
        <v>77.8875864424359</v>
      </c>
      <c r="AG235" s="39">
        <f>SUM(AG204:AG234)</f>
        <v>1308077</v>
      </c>
      <c r="AH235" s="29">
        <f t="shared" si="19"/>
        <v>140.93</v>
      </c>
      <c r="AI235" s="39">
        <f>SUM(AI204:AI234)</f>
        <v>4081789</v>
      </c>
      <c r="AJ235" s="39">
        <f>SUM(AJ204:AJ234)</f>
        <v>1325768</v>
      </c>
      <c r="AK235" s="39">
        <f>SUM(AK204:AK234)</f>
        <v>2756021</v>
      </c>
      <c r="AL235" s="39">
        <f t="shared" si="20"/>
        <v>439.76</v>
      </c>
      <c r="AM235" s="39">
        <f t="shared" si="21"/>
        <v>142.84</v>
      </c>
      <c r="AN235" s="39">
        <f t="shared" si="22"/>
        <v>296.93</v>
      </c>
      <c r="AO235" s="39">
        <f>AG235/AI235*100</f>
        <v>32.04665895272882</v>
      </c>
      <c r="AP235" s="39">
        <f>AG235/AJ235*100</f>
        <v>98.66560363502514</v>
      </c>
      <c r="AQ235" s="37">
        <f>AJ235*1000/$X235</f>
        <v>20059.735818795296</v>
      </c>
      <c r="AR235" s="37">
        <f>AK235*1000/$X235</f>
        <v>41700.3979361789</v>
      </c>
      <c r="AS235" s="37">
        <f>AI235*1000/$X235</f>
        <v>61760.1337549742</v>
      </c>
      <c r="AT235" s="39">
        <f>AVERAGE(AT204:AT234)</f>
        <v>2667.7419354838707</v>
      </c>
      <c r="AU235" s="39">
        <f t="shared" si="23"/>
        <v>2819</v>
      </c>
      <c r="AV235" s="39">
        <f>SUM(AV204:AV234)</f>
        <v>1361171</v>
      </c>
      <c r="AW235" s="39">
        <f>AV235*1000/$X235</f>
        <v>20595.406333691426</v>
      </c>
      <c r="AX235" s="39">
        <f>SUM(AX204:AX234)</f>
        <v>3794913</v>
      </c>
      <c r="AY235" s="39">
        <f>AX235*1000/$X235</f>
        <v>57419.51249035421</v>
      </c>
      <c r="AZ235" s="39">
        <f>SUM(AZ204:AZ234)</f>
        <v>5156084</v>
      </c>
      <c r="BA235" s="39">
        <f>AZ235*1000/$X235</f>
        <v>78014.91882404563</v>
      </c>
    </row>
    <row r="236" spans="16:59" ht="13.5">
      <c r="P236" s="22" t="s">
        <v>1527</v>
      </c>
      <c r="Q236" s="23" t="s">
        <v>515</v>
      </c>
      <c r="R236" s="23" t="s">
        <v>1528</v>
      </c>
      <c r="S236" s="62">
        <v>2174</v>
      </c>
      <c r="T236" s="24" t="s">
        <v>1529</v>
      </c>
      <c r="U236" s="25" t="s">
        <v>723</v>
      </c>
      <c r="V236" s="26" t="s">
        <v>524</v>
      </c>
      <c r="W236" s="27">
        <v>3</v>
      </c>
      <c r="X236" s="27">
        <v>1074</v>
      </c>
      <c r="Y236" s="27">
        <v>63</v>
      </c>
      <c r="Z236" s="27">
        <v>170231</v>
      </c>
      <c r="AA236" s="28">
        <f t="shared" si="18"/>
        <v>2.7020793650793653</v>
      </c>
      <c r="AB236" s="25" t="s">
        <v>1530</v>
      </c>
      <c r="AC236" s="29">
        <v>1002</v>
      </c>
      <c r="AD236" s="29">
        <v>93.3</v>
      </c>
      <c r="AE236" s="29">
        <v>170231</v>
      </c>
      <c r="AF236" s="29">
        <v>100</v>
      </c>
      <c r="AG236" s="29">
        <v>14601</v>
      </c>
      <c r="AH236" s="29">
        <f t="shared" si="19"/>
        <v>85.77</v>
      </c>
      <c r="AI236" s="29">
        <v>102653</v>
      </c>
      <c r="AJ236" s="29">
        <v>37389</v>
      </c>
      <c r="AK236" s="29">
        <v>65264</v>
      </c>
      <c r="AL236" s="29">
        <f t="shared" si="20"/>
        <v>603.02</v>
      </c>
      <c r="AM236" s="29">
        <f t="shared" si="21"/>
        <v>219.64</v>
      </c>
      <c r="AN236" s="29">
        <f t="shared" si="22"/>
        <v>383.38</v>
      </c>
      <c r="AO236" s="29">
        <v>14.2</v>
      </c>
      <c r="AP236" s="29">
        <v>39.1</v>
      </c>
      <c r="AQ236" s="32">
        <v>34813</v>
      </c>
      <c r="AR236" s="32">
        <v>60767</v>
      </c>
      <c r="AS236" s="32">
        <v>95580</v>
      </c>
      <c r="AT236" s="29">
        <v>1900</v>
      </c>
      <c r="AU236" s="29">
        <f t="shared" si="23"/>
        <v>1715</v>
      </c>
      <c r="AV236" s="29">
        <v>37389</v>
      </c>
      <c r="AW236" s="29">
        <v>34813</v>
      </c>
      <c r="AX236" s="29">
        <v>65264</v>
      </c>
      <c r="AY236" s="29">
        <v>60767</v>
      </c>
      <c r="AZ236" s="29">
        <v>102653</v>
      </c>
      <c r="BA236" s="29">
        <v>95580</v>
      </c>
      <c r="BB236" s="2"/>
      <c r="BC236" s="2"/>
      <c r="BD236" s="2"/>
      <c r="BE236" s="41"/>
      <c r="BF236" s="42"/>
      <c r="BG236" s="42"/>
    </row>
    <row r="237" spans="16:59" ht="13.5">
      <c r="P237" s="22" t="s">
        <v>1531</v>
      </c>
      <c r="Q237" s="23" t="s">
        <v>515</v>
      </c>
      <c r="R237" s="23" t="s">
        <v>1532</v>
      </c>
      <c r="S237" s="62">
        <v>2174</v>
      </c>
      <c r="T237" s="24" t="s">
        <v>1529</v>
      </c>
      <c r="U237" s="25" t="s">
        <v>723</v>
      </c>
      <c r="V237" s="26" t="s">
        <v>524</v>
      </c>
      <c r="W237" s="27">
        <v>3</v>
      </c>
      <c r="X237" s="27">
        <v>1276</v>
      </c>
      <c r="Y237" s="27">
        <v>93</v>
      </c>
      <c r="Z237" s="27">
        <v>276236</v>
      </c>
      <c r="AA237" s="28">
        <f t="shared" si="18"/>
        <v>2.9702795698924733</v>
      </c>
      <c r="AB237" s="25" t="s">
        <v>696</v>
      </c>
      <c r="AC237" s="29">
        <v>947</v>
      </c>
      <c r="AD237" s="29">
        <v>74.2</v>
      </c>
      <c r="AE237" s="29">
        <v>276236</v>
      </c>
      <c r="AF237" s="29">
        <v>100</v>
      </c>
      <c r="AG237" s="29">
        <v>25056</v>
      </c>
      <c r="AH237" s="29">
        <f t="shared" si="19"/>
        <v>90.71</v>
      </c>
      <c r="AI237" s="29">
        <v>82689</v>
      </c>
      <c r="AJ237" s="29">
        <v>51058</v>
      </c>
      <c r="AK237" s="29">
        <v>31631</v>
      </c>
      <c r="AL237" s="29">
        <f t="shared" si="20"/>
        <v>299.34</v>
      </c>
      <c r="AM237" s="29">
        <f t="shared" si="21"/>
        <v>184.83</v>
      </c>
      <c r="AN237" s="29">
        <f t="shared" si="22"/>
        <v>114.51</v>
      </c>
      <c r="AO237" s="29">
        <v>30.3</v>
      </c>
      <c r="AP237" s="29">
        <v>49.1</v>
      </c>
      <c r="AQ237" s="32">
        <v>40014</v>
      </c>
      <c r="AR237" s="32">
        <v>24789</v>
      </c>
      <c r="AS237" s="32">
        <v>64803</v>
      </c>
      <c r="AT237" s="29">
        <v>2278</v>
      </c>
      <c r="AU237" s="29">
        <f t="shared" si="23"/>
        <v>1814</v>
      </c>
      <c r="AV237" s="29">
        <v>51058</v>
      </c>
      <c r="AW237" s="29">
        <v>40014</v>
      </c>
      <c r="AX237" s="29">
        <v>31631</v>
      </c>
      <c r="AY237" s="29">
        <v>24789</v>
      </c>
      <c r="AZ237" s="29">
        <v>82689</v>
      </c>
      <c r="BA237" s="29">
        <v>64803</v>
      </c>
      <c r="BB237" s="2"/>
      <c r="BC237" s="2"/>
      <c r="BD237" s="2"/>
      <c r="BE237" s="41"/>
      <c r="BF237" s="42"/>
      <c r="BG237" s="42"/>
    </row>
    <row r="238" spans="16:59" ht="13.5">
      <c r="P238" s="22" t="s">
        <v>1533</v>
      </c>
      <c r="Q238" s="23" t="s">
        <v>1534</v>
      </c>
      <c r="R238" s="23" t="s">
        <v>1535</v>
      </c>
      <c r="S238" s="62">
        <v>2174</v>
      </c>
      <c r="T238" s="24" t="s">
        <v>1529</v>
      </c>
      <c r="U238" s="25" t="s">
        <v>723</v>
      </c>
      <c r="V238" s="26" t="s">
        <v>524</v>
      </c>
      <c r="W238" s="27">
        <v>3</v>
      </c>
      <c r="X238" s="27">
        <v>1400</v>
      </c>
      <c r="Y238" s="27">
        <v>89</v>
      </c>
      <c r="Z238" s="27">
        <v>263926</v>
      </c>
      <c r="AA238" s="28">
        <f t="shared" si="18"/>
        <v>2.9654606741573035</v>
      </c>
      <c r="AB238" s="25" t="s">
        <v>1168</v>
      </c>
      <c r="AC238" s="29">
        <v>742</v>
      </c>
      <c r="AD238" s="29">
        <v>53</v>
      </c>
      <c r="AE238" s="29">
        <v>331030</v>
      </c>
      <c r="AF238" s="29">
        <v>79.7</v>
      </c>
      <c r="AG238" s="29">
        <v>55183</v>
      </c>
      <c r="AH238" s="29">
        <f t="shared" si="19"/>
        <v>209.09</v>
      </c>
      <c r="AI238" s="29">
        <v>263719</v>
      </c>
      <c r="AJ238" s="29">
        <v>188427</v>
      </c>
      <c r="AK238" s="29">
        <v>75292</v>
      </c>
      <c r="AL238" s="29">
        <f t="shared" si="20"/>
        <v>999.22</v>
      </c>
      <c r="AM238" s="29">
        <f t="shared" si="21"/>
        <v>713.94</v>
      </c>
      <c r="AN238" s="29">
        <f t="shared" si="22"/>
        <v>285.28</v>
      </c>
      <c r="AO238" s="29">
        <v>20.9</v>
      </c>
      <c r="AP238" s="29">
        <v>29.3</v>
      </c>
      <c r="AQ238" s="32">
        <v>134591</v>
      </c>
      <c r="AR238" s="32">
        <v>53780</v>
      </c>
      <c r="AS238" s="32">
        <v>188371</v>
      </c>
      <c r="AT238" s="29">
        <v>2100</v>
      </c>
      <c r="AU238" s="29">
        <f t="shared" si="23"/>
        <v>4182</v>
      </c>
      <c r="AV238" s="29">
        <v>188427</v>
      </c>
      <c r="AW238" s="29">
        <v>134591</v>
      </c>
      <c r="AX238" s="29">
        <v>75292</v>
      </c>
      <c r="AY238" s="29">
        <v>53780</v>
      </c>
      <c r="AZ238" s="29">
        <v>263719</v>
      </c>
      <c r="BA238" s="29">
        <v>188371</v>
      </c>
      <c r="BB238" s="2"/>
      <c r="BC238" s="2"/>
      <c r="BD238" s="2"/>
      <c r="BE238" s="41"/>
      <c r="BF238" s="42"/>
      <c r="BG238" s="42"/>
    </row>
    <row r="239" spans="16:59" ht="13.5">
      <c r="P239" s="22" t="s">
        <v>1536</v>
      </c>
      <c r="Q239" s="23" t="s">
        <v>1534</v>
      </c>
      <c r="R239" s="23" t="s">
        <v>1537</v>
      </c>
      <c r="S239" s="62">
        <v>2174</v>
      </c>
      <c r="T239" s="24" t="s">
        <v>1529</v>
      </c>
      <c r="U239" s="25" t="s">
        <v>723</v>
      </c>
      <c r="V239" s="26" t="s">
        <v>524</v>
      </c>
      <c r="W239" s="27">
        <v>3</v>
      </c>
      <c r="X239" s="27">
        <v>2193</v>
      </c>
      <c r="Y239" s="27">
        <v>57</v>
      </c>
      <c r="Z239" s="27">
        <v>238143</v>
      </c>
      <c r="AA239" s="28">
        <f t="shared" si="18"/>
        <v>4.177947368421052</v>
      </c>
      <c r="AB239" s="25" t="s">
        <v>1538</v>
      </c>
      <c r="AC239" s="29">
        <v>1971</v>
      </c>
      <c r="AD239" s="29">
        <v>89.9</v>
      </c>
      <c r="AE239" s="29">
        <v>257452</v>
      </c>
      <c r="AF239" s="29">
        <v>92.5</v>
      </c>
      <c r="AG239" s="29">
        <v>28192</v>
      </c>
      <c r="AH239" s="29">
        <f t="shared" si="19"/>
        <v>118.38</v>
      </c>
      <c r="AI239" s="29">
        <v>145557</v>
      </c>
      <c r="AJ239" s="29">
        <v>30336</v>
      </c>
      <c r="AK239" s="29">
        <v>115221</v>
      </c>
      <c r="AL239" s="29">
        <f t="shared" si="20"/>
        <v>611.22</v>
      </c>
      <c r="AM239" s="29">
        <f t="shared" si="21"/>
        <v>127.39</v>
      </c>
      <c r="AN239" s="29">
        <f t="shared" si="22"/>
        <v>483.83</v>
      </c>
      <c r="AO239" s="29">
        <v>19.4</v>
      </c>
      <c r="AP239" s="29">
        <v>92.9</v>
      </c>
      <c r="AQ239" s="32">
        <v>13833</v>
      </c>
      <c r="AR239" s="32">
        <v>52540</v>
      </c>
      <c r="AS239" s="32">
        <v>66373</v>
      </c>
      <c r="AT239" s="29">
        <v>2400</v>
      </c>
      <c r="AU239" s="29">
        <f t="shared" si="23"/>
        <v>2368</v>
      </c>
      <c r="AV239" s="29">
        <v>30336</v>
      </c>
      <c r="AW239" s="29">
        <v>13833</v>
      </c>
      <c r="AX239" s="29">
        <v>115221</v>
      </c>
      <c r="AY239" s="29">
        <v>52540</v>
      </c>
      <c r="AZ239" s="29">
        <v>145557</v>
      </c>
      <c r="BA239" s="29">
        <v>66373</v>
      </c>
      <c r="BB239" s="2"/>
      <c r="BC239" s="2"/>
      <c r="BD239" s="2"/>
      <c r="BE239" s="41"/>
      <c r="BF239" s="42"/>
      <c r="BG239" s="42"/>
    </row>
    <row r="240" spans="16:59" ht="13.5">
      <c r="P240" s="22" t="s">
        <v>1539</v>
      </c>
      <c r="Q240" s="23" t="s">
        <v>1227</v>
      </c>
      <c r="R240" s="23" t="s">
        <v>1540</v>
      </c>
      <c r="S240" s="62">
        <v>2174</v>
      </c>
      <c r="T240" s="24" t="s">
        <v>1529</v>
      </c>
      <c r="U240" s="25" t="s">
        <v>723</v>
      </c>
      <c r="V240" s="26" t="s">
        <v>524</v>
      </c>
      <c r="W240" s="27">
        <v>3</v>
      </c>
      <c r="X240" s="27">
        <v>2958</v>
      </c>
      <c r="Y240" s="27">
        <v>122</v>
      </c>
      <c r="Z240" s="27">
        <v>476508</v>
      </c>
      <c r="AA240" s="28">
        <f t="shared" si="18"/>
        <v>3.905803278688525</v>
      </c>
      <c r="AB240" s="25" t="s">
        <v>1288</v>
      </c>
      <c r="AC240" s="29">
        <v>1557</v>
      </c>
      <c r="AD240" s="29">
        <v>52.6</v>
      </c>
      <c r="AE240" s="29">
        <v>667773</v>
      </c>
      <c r="AF240" s="29">
        <v>71.4</v>
      </c>
      <c r="AG240" s="29">
        <v>50049</v>
      </c>
      <c r="AH240" s="29">
        <f t="shared" si="19"/>
        <v>105.03</v>
      </c>
      <c r="AI240" s="29">
        <v>182183</v>
      </c>
      <c r="AJ240" s="29">
        <v>71562</v>
      </c>
      <c r="AK240" s="29">
        <v>110621</v>
      </c>
      <c r="AL240" s="29">
        <f t="shared" si="20"/>
        <v>382.33</v>
      </c>
      <c r="AM240" s="29">
        <f t="shared" si="21"/>
        <v>150.18</v>
      </c>
      <c r="AN240" s="29">
        <f t="shared" si="22"/>
        <v>232.15</v>
      </c>
      <c r="AO240" s="29">
        <v>27.5</v>
      </c>
      <c r="AP240" s="29">
        <v>69.9</v>
      </c>
      <c r="AQ240" s="32">
        <v>24193</v>
      </c>
      <c r="AR240" s="32">
        <v>37397</v>
      </c>
      <c r="AS240" s="32">
        <v>61590</v>
      </c>
      <c r="AT240" s="29">
        <v>2520</v>
      </c>
      <c r="AU240" s="29">
        <f t="shared" si="23"/>
        <v>2101</v>
      </c>
      <c r="AV240" s="29">
        <v>71562</v>
      </c>
      <c r="AW240" s="29">
        <v>24193</v>
      </c>
      <c r="AX240" s="29">
        <v>144634</v>
      </c>
      <c r="AY240" s="29">
        <v>48896</v>
      </c>
      <c r="AZ240" s="29">
        <v>216196</v>
      </c>
      <c r="BA240" s="29">
        <v>73089</v>
      </c>
      <c r="BB240" s="2"/>
      <c r="BC240" s="2"/>
      <c r="BD240" s="2"/>
      <c r="BE240" s="41"/>
      <c r="BF240" s="42"/>
      <c r="BG240" s="42"/>
    </row>
    <row r="241" spans="16:59" ht="13.5">
      <c r="P241" s="22" t="s">
        <v>1541</v>
      </c>
      <c r="Q241" s="23" t="s">
        <v>1227</v>
      </c>
      <c r="R241" s="23" t="s">
        <v>1542</v>
      </c>
      <c r="S241" s="62">
        <v>2174</v>
      </c>
      <c r="T241" s="24" t="s">
        <v>1529</v>
      </c>
      <c r="U241" s="25" t="s">
        <v>723</v>
      </c>
      <c r="V241" s="26" t="s">
        <v>524</v>
      </c>
      <c r="W241" s="27">
        <v>3</v>
      </c>
      <c r="X241" s="27">
        <v>1696</v>
      </c>
      <c r="Y241" s="27">
        <v>75</v>
      </c>
      <c r="Z241" s="27">
        <v>193451</v>
      </c>
      <c r="AA241" s="28">
        <f t="shared" si="18"/>
        <v>2.579346666666667</v>
      </c>
      <c r="AB241" s="25" t="s">
        <v>651</v>
      </c>
      <c r="AC241" s="29">
        <v>918</v>
      </c>
      <c r="AD241" s="29">
        <v>54.1</v>
      </c>
      <c r="AE241" s="29">
        <v>229421</v>
      </c>
      <c r="AF241" s="29">
        <v>84.3</v>
      </c>
      <c r="AG241" s="29">
        <v>39180</v>
      </c>
      <c r="AH241" s="29">
        <f t="shared" si="19"/>
        <v>202.53</v>
      </c>
      <c r="AI241" s="29">
        <v>55221</v>
      </c>
      <c r="AJ241" s="29">
        <v>16727</v>
      </c>
      <c r="AK241" s="29">
        <v>38494</v>
      </c>
      <c r="AL241" s="29">
        <f t="shared" si="20"/>
        <v>285.45</v>
      </c>
      <c r="AM241" s="29">
        <f t="shared" si="21"/>
        <v>86.47</v>
      </c>
      <c r="AN241" s="29">
        <f t="shared" si="22"/>
        <v>198.99</v>
      </c>
      <c r="AO241" s="29">
        <v>71</v>
      </c>
      <c r="AP241" s="29">
        <v>234.2</v>
      </c>
      <c r="AQ241" s="32">
        <v>9863</v>
      </c>
      <c r="AR241" s="32">
        <v>22697</v>
      </c>
      <c r="AS241" s="32">
        <v>32560</v>
      </c>
      <c r="AT241" s="29">
        <v>2940</v>
      </c>
      <c r="AU241" s="29">
        <f t="shared" si="23"/>
        <v>4051</v>
      </c>
      <c r="AV241" s="29">
        <v>16727</v>
      </c>
      <c r="AW241" s="29">
        <v>9863</v>
      </c>
      <c r="AX241" s="29">
        <v>55446</v>
      </c>
      <c r="AY241" s="29">
        <v>32692</v>
      </c>
      <c r="AZ241" s="29">
        <v>72173</v>
      </c>
      <c r="BA241" s="29">
        <v>42555</v>
      </c>
      <c r="BB241" s="2"/>
      <c r="BC241" s="2"/>
      <c r="BD241" s="2"/>
      <c r="BE241" s="41"/>
      <c r="BF241" s="42"/>
      <c r="BG241" s="42"/>
    </row>
    <row r="242" spans="16:59" ht="13.5">
      <c r="P242" s="22" t="s">
        <v>1543</v>
      </c>
      <c r="Q242" s="23" t="s">
        <v>1231</v>
      </c>
      <c r="R242" s="23" t="s">
        <v>1514</v>
      </c>
      <c r="S242" s="62">
        <v>2174</v>
      </c>
      <c r="T242" s="24" t="s">
        <v>1529</v>
      </c>
      <c r="U242" s="25" t="s">
        <v>723</v>
      </c>
      <c r="V242" s="26" t="s">
        <v>524</v>
      </c>
      <c r="W242" s="27">
        <v>3</v>
      </c>
      <c r="X242" s="27">
        <v>1054</v>
      </c>
      <c r="Y242" s="27">
        <v>76</v>
      </c>
      <c r="Z242" s="27">
        <v>222927</v>
      </c>
      <c r="AA242" s="28">
        <f t="shared" si="18"/>
        <v>2.93325</v>
      </c>
      <c r="AB242" s="25" t="s">
        <v>1252</v>
      </c>
      <c r="AC242" s="29">
        <v>371</v>
      </c>
      <c r="AD242" s="29">
        <v>35.2</v>
      </c>
      <c r="AE242" s="29">
        <v>235390</v>
      </c>
      <c r="AF242" s="29">
        <v>94.7</v>
      </c>
      <c r="AG242" s="29">
        <v>34482</v>
      </c>
      <c r="AH242" s="29">
        <f t="shared" si="19"/>
        <v>154.68</v>
      </c>
      <c r="AI242" s="29">
        <v>71369</v>
      </c>
      <c r="AJ242" s="29">
        <v>34237</v>
      </c>
      <c r="AK242" s="29">
        <v>37132</v>
      </c>
      <c r="AL242" s="29">
        <f t="shared" si="20"/>
        <v>320.15</v>
      </c>
      <c r="AM242" s="29">
        <f t="shared" si="21"/>
        <v>153.58</v>
      </c>
      <c r="AN242" s="29">
        <f t="shared" si="22"/>
        <v>166.57</v>
      </c>
      <c r="AO242" s="29">
        <v>48.3</v>
      </c>
      <c r="AP242" s="29">
        <v>100.7</v>
      </c>
      <c r="AQ242" s="32">
        <v>32483</v>
      </c>
      <c r="AR242" s="32">
        <v>35230</v>
      </c>
      <c r="AS242" s="32">
        <v>67713</v>
      </c>
      <c r="AT242" s="29">
        <v>3250</v>
      </c>
      <c r="AU242" s="29">
        <f t="shared" si="23"/>
        <v>3094</v>
      </c>
      <c r="AV242" s="29">
        <v>34286</v>
      </c>
      <c r="AW242" s="29">
        <v>32529</v>
      </c>
      <c r="AX242" s="29">
        <v>37132</v>
      </c>
      <c r="AY242" s="29">
        <v>35230</v>
      </c>
      <c r="AZ242" s="29">
        <v>71418</v>
      </c>
      <c r="BA242" s="29">
        <v>67759</v>
      </c>
      <c r="BB242" s="2"/>
      <c r="BC242" s="2"/>
      <c r="BD242" s="2"/>
      <c r="BE242" s="41"/>
      <c r="BF242" s="42"/>
      <c r="BG242" s="42"/>
    </row>
    <row r="243" spans="16:59" ht="13.5">
      <c r="P243" s="22" t="s">
        <v>1544</v>
      </c>
      <c r="Q243" s="23" t="s">
        <v>742</v>
      </c>
      <c r="R243" s="23" t="s">
        <v>1545</v>
      </c>
      <c r="S243" s="62">
        <v>2174</v>
      </c>
      <c r="T243" s="24" t="s">
        <v>1529</v>
      </c>
      <c r="U243" s="25" t="s">
        <v>723</v>
      </c>
      <c r="V243" s="26" t="s">
        <v>524</v>
      </c>
      <c r="W243" s="27">
        <v>3</v>
      </c>
      <c r="X243" s="27">
        <v>4193</v>
      </c>
      <c r="Y243" s="27">
        <v>140</v>
      </c>
      <c r="Z243" s="27">
        <v>416585</v>
      </c>
      <c r="AA243" s="28">
        <f t="shared" si="18"/>
        <v>2.9756071428571427</v>
      </c>
      <c r="AB243" s="25" t="s">
        <v>1546</v>
      </c>
      <c r="AC243" s="29">
        <v>3587</v>
      </c>
      <c r="AD243" s="29">
        <v>85.5</v>
      </c>
      <c r="AE243" s="29">
        <v>470152</v>
      </c>
      <c r="AF243" s="29">
        <v>88.6</v>
      </c>
      <c r="AG243" s="29">
        <v>52940</v>
      </c>
      <c r="AH243" s="29">
        <f t="shared" si="19"/>
        <v>127.08</v>
      </c>
      <c r="AI243" s="29">
        <v>168971</v>
      </c>
      <c r="AJ243" s="29">
        <v>48725</v>
      </c>
      <c r="AK243" s="29">
        <v>120246</v>
      </c>
      <c r="AL243" s="29">
        <f t="shared" si="20"/>
        <v>405.61</v>
      </c>
      <c r="AM243" s="29">
        <f t="shared" si="21"/>
        <v>116.96</v>
      </c>
      <c r="AN243" s="29">
        <f t="shared" si="22"/>
        <v>288.65</v>
      </c>
      <c r="AO243" s="29">
        <v>31.3</v>
      </c>
      <c r="AP243" s="29">
        <v>108.7</v>
      </c>
      <c r="AQ243" s="32">
        <v>11621</v>
      </c>
      <c r="AR243" s="32">
        <v>28678</v>
      </c>
      <c r="AS243" s="32">
        <v>40298</v>
      </c>
      <c r="AT243" s="29">
        <v>2362</v>
      </c>
      <c r="AU243" s="29">
        <f t="shared" si="23"/>
        <v>2542</v>
      </c>
      <c r="AV243" s="29">
        <v>57661</v>
      </c>
      <c r="AW243" s="29">
        <v>13752</v>
      </c>
      <c r="AX243" s="29">
        <v>150917</v>
      </c>
      <c r="AY243" s="29">
        <v>35993</v>
      </c>
      <c r="AZ243" s="29">
        <v>208578</v>
      </c>
      <c r="BA243" s="29">
        <v>49744</v>
      </c>
      <c r="BB243" s="2"/>
      <c r="BC243" s="2"/>
      <c r="BD243" s="2"/>
      <c r="BE243" s="41"/>
      <c r="BF243" s="42"/>
      <c r="BG243" s="42"/>
    </row>
    <row r="244" spans="16:59" ht="13.5">
      <c r="P244" s="22" t="s">
        <v>1547</v>
      </c>
      <c r="Q244" s="23" t="s">
        <v>742</v>
      </c>
      <c r="R244" s="23" t="s">
        <v>1548</v>
      </c>
      <c r="S244" s="62">
        <v>2174</v>
      </c>
      <c r="T244" s="24" t="s">
        <v>1529</v>
      </c>
      <c r="U244" s="25" t="s">
        <v>723</v>
      </c>
      <c r="V244" s="26" t="s">
        <v>524</v>
      </c>
      <c r="W244" s="27">
        <v>3</v>
      </c>
      <c r="X244" s="27">
        <v>4276</v>
      </c>
      <c r="Y244" s="27">
        <v>178</v>
      </c>
      <c r="Z244" s="27">
        <v>451226</v>
      </c>
      <c r="AA244" s="28">
        <f t="shared" si="18"/>
        <v>2.5349775280898874</v>
      </c>
      <c r="AB244" s="25" t="s">
        <v>1549</v>
      </c>
      <c r="AC244" s="29">
        <v>3426</v>
      </c>
      <c r="AD244" s="29">
        <v>80.1</v>
      </c>
      <c r="AE244" s="29">
        <v>482501</v>
      </c>
      <c r="AF244" s="29">
        <v>93.5</v>
      </c>
      <c r="AG244" s="29">
        <v>58784</v>
      </c>
      <c r="AH244" s="29">
        <f t="shared" si="19"/>
        <v>130.28</v>
      </c>
      <c r="AI244" s="29">
        <v>229482</v>
      </c>
      <c r="AJ244" s="29">
        <v>77699</v>
      </c>
      <c r="AK244" s="29">
        <v>151783</v>
      </c>
      <c r="AL244" s="29">
        <f t="shared" si="20"/>
        <v>508.57</v>
      </c>
      <c r="AM244" s="29">
        <f t="shared" si="21"/>
        <v>172.2</v>
      </c>
      <c r="AN244" s="29">
        <f t="shared" si="22"/>
        <v>336.38</v>
      </c>
      <c r="AO244" s="29">
        <v>25.6</v>
      </c>
      <c r="AP244" s="29">
        <v>75.7</v>
      </c>
      <c r="AQ244" s="32">
        <v>18171</v>
      </c>
      <c r="AR244" s="32">
        <v>35496</v>
      </c>
      <c r="AS244" s="32">
        <v>53667</v>
      </c>
      <c r="AT244" s="29">
        <v>2520</v>
      </c>
      <c r="AU244" s="29">
        <f t="shared" si="23"/>
        <v>2606</v>
      </c>
      <c r="AV244" s="29">
        <v>85012</v>
      </c>
      <c r="AW244" s="29">
        <v>19881</v>
      </c>
      <c r="AX244" s="29">
        <v>196708</v>
      </c>
      <c r="AY244" s="29">
        <v>46003</v>
      </c>
      <c r="AZ244" s="29">
        <v>281720</v>
      </c>
      <c r="BA244" s="29">
        <v>65884</v>
      </c>
      <c r="BB244" s="2"/>
      <c r="BC244" s="2"/>
      <c r="BD244" s="2"/>
      <c r="BE244" s="41"/>
      <c r="BF244" s="42"/>
      <c r="BG244" s="42"/>
    </row>
    <row r="245" spans="16:59" ht="13.5">
      <c r="P245" s="22" t="s">
        <v>1550</v>
      </c>
      <c r="Q245" s="23" t="s">
        <v>1200</v>
      </c>
      <c r="R245" s="23" t="s">
        <v>1551</v>
      </c>
      <c r="S245" s="62">
        <v>2174</v>
      </c>
      <c r="T245" s="24" t="s">
        <v>1529</v>
      </c>
      <c r="U245" s="25" t="s">
        <v>723</v>
      </c>
      <c r="V245" s="26" t="s">
        <v>524</v>
      </c>
      <c r="W245" s="27">
        <v>3</v>
      </c>
      <c r="X245" s="27">
        <v>580</v>
      </c>
      <c r="Y245" s="27">
        <v>18</v>
      </c>
      <c r="Z245" s="27">
        <v>72237</v>
      </c>
      <c r="AA245" s="28">
        <f t="shared" si="18"/>
        <v>4.013166666666667</v>
      </c>
      <c r="AB245" s="25" t="s">
        <v>1179</v>
      </c>
      <c r="AC245" s="29">
        <v>504</v>
      </c>
      <c r="AD245" s="29">
        <v>86.9</v>
      </c>
      <c r="AE245" s="29">
        <v>72237</v>
      </c>
      <c r="AF245" s="29">
        <v>100</v>
      </c>
      <c r="AG245" s="29">
        <v>9141</v>
      </c>
      <c r="AH245" s="29">
        <f t="shared" si="19"/>
        <v>126.54</v>
      </c>
      <c r="AI245" s="29">
        <v>32391</v>
      </c>
      <c r="AJ245" s="29">
        <v>599</v>
      </c>
      <c r="AK245" s="29">
        <v>31792</v>
      </c>
      <c r="AL245" s="29">
        <f t="shared" si="20"/>
        <v>448.4</v>
      </c>
      <c r="AM245" s="29">
        <f t="shared" si="21"/>
        <v>8.29</v>
      </c>
      <c r="AN245" s="29">
        <f t="shared" si="22"/>
        <v>440.11</v>
      </c>
      <c r="AO245" s="29">
        <v>28.2</v>
      </c>
      <c r="AP245" s="29">
        <v>1526</v>
      </c>
      <c r="AQ245" s="32">
        <v>1033</v>
      </c>
      <c r="AR245" s="32">
        <v>54814</v>
      </c>
      <c r="AS245" s="32">
        <v>55847</v>
      </c>
      <c r="AT245" s="29">
        <v>2530</v>
      </c>
      <c r="AU245" s="29">
        <f t="shared" si="23"/>
        <v>2531</v>
      </c>
      <c r="AV245" s="29">
        <v>599</v>
      </c>
      <c r="AW245" s="29">
        <v>1033</v>
      </c>
      <c r="AX245" s="29">
        <v>33263</v>
      </c>
      <c r="AY245" s="29">
        <v>57350</v>
      </c>
      <c r="AZ245" s="29">
        <v>33862</v>
      </c>
      <c r="BA245" s="29">
        <v>58383</v>
      </c>
      <c r="BB245" s="2"/>
      <c r="BC245" s="2"/>
      <c r="BD245" s="2"/>
      <c r="BE245" s="41"/>
      <c r="BF245" s="42"/>
      <c r="BG245" s="42"/>
    </row>
    <row r="246" spans="16:59" ht="13.5">
      <c r="P246" s="22" t="s">
        <v>1552</v>
      </c>
      <c r="Q246" s="23" t="s">
        <v>1200</v>
      </c>
      <c r="R246" s="23" t="s">
        <v>1553</v>
      </c>
      <c r="S246" s="62">
        <v>2174</v>
      </c>
      <c r="T246" s="24" t="s">
        <v>1529</v>
      </c>
      <c r="U246" s="25" t="s">
        <v>723</v>
      </c>
      <c r="V246" s="26" t="s">
        <v>524</v>
      </c>
      <c r="W246" s="27">
        <v>3</v>
      </c>
      <c r="X246" s="27">
        <v>1078</v>
      </c>
      <c r="Y246" s="27">
        <v>43</v>
      </c>
      <c r="Z246" s="27">
        <v>113570</v>
      </c>
      <c r="AA246" s="28">
        <f t="shared" si="18"/>
        <v>2.6411627906976745</v>
      </c>
      <c r="AB246" s="25" t="s">
        <v>1283</v>
      </c>
      <c r="AC246" s="29">
        <v>825</v>
      </c>
      <c r="AD246" s="29">
        <v>76.5</v>
      </c>
      <c r="AE246" s="29">
        <v>137518</v>
      </c>
      <c r="AF246" s="29">
        <v>82.6</v>
      </c>
      <c r="AG246" s="29">
        <v>13412</v>
      </c>
      <c r="AH246" s="29">
        <f t="shared" si="19"/>
        <v>118.09</v>
      </c>
      <c r="AI246" s="29">
        <v>27708</v>
      </c>
      <c r="AJ246" s="29">
        <v>13426</v>
      </c>
      <c r="AK246" s="29">
        <v>14282</v>
      </c>
      <c r="AL246" s="29">
        <f t="shared" si="20"/>
        <v>243.97</v>
      </c>
      <c r="AM246" s="29">
        <f t="shared" si="21"/>
        <v>118.22</v>
      </c>
      <c r="AN246" s="29">
        <f t="shared" si="22"/>
        <v>125.76</v>
      </c>
      <c r="AO246" s="29">
        <v>48.4</v>
      </c>
      <c r="AP246" s="29">
        <v>99.9</v>
      </c>
      <c r="AQ246" s="32">
        <v>12455</v>
      </c>
      <c r="AR246" s="32">
        <v>13249</v>
      </c>
      <c r="AS246" s="32">
        <v>25703</v>
      </c>
      <c r="AT246" s="29">
        <v>2100</v>
      </c>
      <c r="AU246" s="29">
        <f t="shared" si="23"/>
        <v>2362</v>
      </c>
      <c r="AV246" s="29">
        <v>14538</v>
      </c>
      <c r="AW246" s="29">
        <v>13486</v>
      </c>
      <c r="AX246" s="29">
        <v>22960</v>
      </c>
      <c r="AY246" s="29">
        <v>21299</v>
      </c>
      <c r="AZ246" s="29">
        <v>37498</v>
      </c>
      <c r="BA246" s="29">
        <v>34785</v>
      </c>
      <c r="BB246" s="2"/>
      <c r="BC246" s="2"/>
      <c r="BD246" s="2"/>
      <c r="BE246" s="41"/>
      <c r="BF246" s="42"/>
      <c r="BG246" s="42"/>
    </row>
    <row r="247" spans="16:59" ht="13.5">
      <c r="P247" s="22" t="s">
        <v>1554</v>
      </c>
      <c r="Q247" s="23" t="s">
        <v>1200</v>
      </c>
      <c r="R247" s="23" t="s">
        <v>1555</v>
      </c>
      <c r="S247" s="62">
        <v>2174</v>
      </c>
      <c r="T247" s="24" t="s">
        <v>1529</v>
      </c>
      <c r="U247" s="25" t="s">
        <v>723</v>
      </c>
      <c r="V247" s="26" t="s">
        <v>524</v>
      </c>
      <c r="W247" s="27">
        <v>3</v>
      </c>
      <c r="X247" s="27">
        <v>3438</v>
      </c>
      <c r="Y247" s="27">
        <v>84</v>
      </c>
      <c r="Z247" s="27">
        <v>267004</v>
      </c>
      <c r="AA247" s="28">
        <f t="shared" si="18"/>
        <v>3.1786190476190477</v>
      </c>
      <c r="AB247" s="25" t="s">
        <v>1236</v>
      </c>
      <c r="AC247" s="29">
        <v>2701</v>
      </c>
      <c r="AD247" s="29">
        <v>78.6</v>
      </c>
      <c r="AE247" s="29">
        <v>301771</v>
      </c>
      <c r="AF247" s="29">
        <v>88.5</v>
      </c>
      <c r="AG247" s="29">
        <v>37179</v>
      </c>
      <c r="AH247" s="29">
        <f t="shared" si="19"/>
        <v>139.25</v>
      </c>
      <c r="AI247" s="29">
        <v>163340</v>
      </c>
      <c r="AJ247" s="29">
        <v>47736</v>
      </c>
      <c r="AK247" s="29">
        <v>115604</v>
      </c>
      <c r="AL247" s="29">
        <f t="shared" si="20"/>
        <v>611.75</v>
      </c>
      <c r="AM247" s="29">
        <f t="shared" si="21"/>
        <v>178.78</v>
      </c>
      <c r="AN247" s="29">
        <f t="shared" si="22"/>
        <v>432.97</v>
      </c>
      <c r="AO247" s="29">
        <v>22.8</v>
      </c>
      <c r="AP247" s="29">
        <v>77.9</v>
      </c>
      <c r="AQ247" s="32">
        <v>13885</v>
      </c>
      <c r="AR247" s="32">
        <v>33625</v>
      </c>
      <c r="AS247" s="32">
        <v>47510</v>
      </c>
      <c r="AT247" s="29">
        <v>2570</v>
      </c>
      <c r="AU247" s="29">
        <f t="shared" si="23"/>
        <v>2785</v>
      </c>
      <c r="AV247" s="29">
        <v>47736</v>
      </c>
      <c r="AW247" s="29">
        <v>13885</v>
      </c>
      <c r="AX247" s="29">
        <v>133597</v>
      </c>
      <c r="AY247" s="29">
        <v>38859</v>
      </c>
      <c r="AZ247" s="29">
        <v>181333</v>
      </c>
      <c r="BA247" s="29">
        <v>52744</v>
      </c>
      <c r="BB247" s="2"/>
      <c r="BC247" s="2"/>
      <c r="BD247" s="2"/>
      <c r="BE247" s="41"/>
      <c r="BF247" s="42"/>
      <c r="BG247" s="42"/>
    </row>
    <row r="248" spans="16:59" ht="13.5">
      <c r="P248" s="22" t="s">
        <v>1556</v>
      </c>
      <c r="Q248" s="23" t="s">
        <v>1200</v>
      </c>
      <c r="R248" s="23" t="s">
        <v>1557</v>
      </c>
      <c r="S248" s="62">
        <v>2174</v>
      </c>
      <c r="T248" s="24" t="s">
        <v>1529</v>
      </c>
      <c r="U248" s="25" t="s">
        <v>723</v>
      </c>
      <c r="V248" s="26" t="s">
        <v>524</v>
      </c>
      <c r="W248" s="27">
        <v>3</v>
      </c>
      <c r="X248" s="27">
        <v>1331</v>
      </c>
      <c r="Y248" s="27">
        <v>34</v>
      </c>
      <c r="Z248" s="27">
        <v>119684</v>
      </c>
      <c r="AA248" s="28">
        <f t="shared" si="18"/>
        <v>3.5201176470588234</v>
      </c>
      <c r="AB248" s="25" t="s">
        <v>1283</v>
      </c>
      <c r="AC248" s="29">
        <v>649</v>
      </c>
      <c r="AD248" s="29">
        <v>48.8</v>
      </c>
      <c r="AE248" s="29">
        <v>143111</v>
      </c>
      <c r="AF248" s="29">
        <v>83.6</v>
      </c>
      <c r="AG248" s="29">
        <v>17002</v>
      </c>
      <c r="AH248" s="29">
        <f t="shared" si="19"/>
        <v>142.06</v>
      </c>
      <c r="AI248" s="29">
        <v>22285</v>
      </c>
      <c r="AJ248" s="29">
        <v>15089</v>
      </c>
      <c r="AK248" s="29">
        <v>7196</v>
      </c>
      <c r="AL248" s="29">
        <f t="shared" si="20"/>
        <v>186.2</v>
      </c>
      <c r="AM248" s="29">
        <f t="shared" si="21"/>
        <v>126.07</v>
      </c>
      <c r="AN248" s="29">
        <f t="shared" si="22"/>
        <v>60.12</v>
      </c>
      <c r="AO248" s="29">
        <v>76.3</v>
      </c>
      <c r="AP248" s="29">
        <v>112.7</v>
      </c>
      <c r="AQ248" s="32">
        <v>11337</v>
      </c>
      <c r="AR248" s="32">
        <v>5406</v>
      </c>
      <c r="AS248" s="32">
        <v>16743</v>
      </c>
      <c r="AT248" s="29">
        <v>2310</v>
      </c>
      <c r="AU248" s="29">
        <f t="shared" si="23"/>
        <v>2841</v>
      </c>
      <c r="AV248" s="29">
        <v>15218</v>
      </c>
      <c r="AW248" s="29">
        <v>11434</v>
      </c>
      <c r="AX248" s="29">
        <v>11628</v>
      </c>
      <c r="AY248" s="29">
        <v>8736</v>
      </c>
      <c r="AZ248" s="29">
        <v>26846</v>
      </c>
      <c r="BA248" s="29">
        <v>20170</v>
      </c>
      <c r="BB248" s="2"/>
      <c r="BC248" s="2"/>
      <c r="BD248" s="2"/>
      <c r="BE248" s="41"/>
      <c r="BF248" s="42"/>
      <c r="BG248" s="42"/>
    </row>
    <row r="249" spans="16:59" ht="13.5">
      <c r="P249" s="22">
        <v>102083</v>
      </c>
      <c r="Q249" s="23" t="s">
        <v>534</v>
      </c>
      <c r="R249" s="23" t="s">
        <v>1558</v>
      </c>
      <c r="S249" s="62">
        <v>2174</v>
      </c>
      <c r="T249" s="24" t="s">
        <v>1529</v>
      </c>
      <c r="U249" s="25" t="s">
        <v>723</v>
      </c>
      <c r="V249" s="26" t="s">
        <v>524</v>
      </c>
      <c r="W249" s="27">
        <v>3</v>
      </c>
      <c r="X249" s="27">
        <v>1850</v>
      </c>
      <c r="Y249" s="27">
        <v>43</v>
      </c>
      <c r="Z249" s="27">
        <v>176053</v>
      </c>
      <c r="AA249" s="28">
        <f t="shared" si="18"/>
        <v>4.094255813953488</v>
      </c>
      <c r="AB249" s="25" t="s">
        <v>740</v>
      </c>
      <c r="AC249" s="29">
        <v>1601</v>
      </c>
      <c r="AD249" s="29">
        <v>86.5</v>
      </c>
      <c r="AE249" s="29">
        <v>176053</v>
      </c>
      <c r="AF249" s="29">
        <v>100</v>
      </c>
      <c r="AG249" s="29">
        <v>14781</v>
      </c>
      <c r="AH249" s="29">
        <f t="shared" si="19"/>
        <v>83.96</v>
      </c>
      <c r="AI249" s="29">
        <v>35558</v>
      </c>
      <c r="AJ249" s="29">
        <v>928</v>
      </c>
      <c r="AK249" s="29">
        <v>34630</v>
      </c>
      <c r="AL249" s="29">
        <f t="shared" si="20"/>
        <v>201.97</v>
      </c>
      <c r="AM249" s="29">
        <f t="shared" si="21"/>
        <v>5.27</v>
      </c>
      <c r="AN249" s="29">
        <f t="shared" si="22"/>
        <v>196.7</v>
      </c>
      <c r="AO249" s="29">
        <v>41.6</v>
      </c>
      <c r="AP249" s="29">
        <v>1592.8</v>
      </c>
      <c r="AQ249" s="32">
        <v>502</v>
      </c>
      <c r="AR249" s="32">
        <v>18719</v>
      </c>
      <c r="AS249" s="32">
        <v>19221</v>
      </c>
      <c r="AT249" s="29">
        <v>1596</v>
      </c>
      <c r="AU249" s="29">
        <f t="shared" si="23"/>
        <v>1679</v>
      </c>
      <c r="AV249" s="29">
        <v>928</v>
      </c>
      <c r="AW249" s="29">
        <v>502</v>
      </c>
      <c r="AX249" s="29">
        <v>44226</v>
      </c>
      <c r="AY249" s="29">
        <v>23906</v>
      </c>
      <c r="AZ249" s="29">
        <v>45154</v>
      </c>
      <c r="BA249" s="29">
        <v>24408</v>
      </c>
      <c r="BB249" s="2"/>
      <c r="BC249" s="2"/>
      <c r="BD249" s="2"/>
      <c r="BE249" s="41"/>
      <c r="BF249" s="42"/>
      <c r="BG249" s="42"/>
    </row>
    <row r="250" spans="16:59" ht="13.5">
      <c r="P250" s="22">
        <v>103446</v>
      </c>
      <c r="Q250" s="23" t="s">
        <v>534</v>
      </c>
      <c r="R250" s="23" t="s">
        <v>1559</v>
      </c>
      <c r="S250" s="62">
        <v>2174</v>
      </c>
      <c r="T250" s="24" t="s">
        <v>1529</v>
      </c>
      <c r="U250" s="25" t="s">
        <v>723</v>
      </c>
      <c r="V250" s="26" t="s">
        <v>524</v>
      </c>
      <c r="W250" s="27">
        <v>3</v>
      </c>
      <c r="X250" s="27">
        <v>2639</v>
      </c>
      <c r="Y250" s="27">
        <v>69</v>
      </c>
      <c r="Z250" s="27">
        <v>175718</v>
      </c>
      <c r="AA250" s="28">
        <f t="shared" si="18"/>
        <v>2.5466376811594205</v>
      </c>
      <c r="AB250" s="25" t="s">
        <v>1229</v>
      </c>
      <c r="AC250" s="29">
        <v>1891</v>
      </c>
      <c r="AD250" s="29">
        <v>71.7</v>
      </c>
      <c r="AE250" s="29">
        <v>175718</v>
      </c>
      <c r="AF250" s="29">
        <v>100</v>
      </c>
      <c r="AG250" s="29">
        <v>18857</v>
      </c>
      <c r="AH250" s="29">
        <f t="shared" si="19"/>
        <v>107.31</v>
      </c>
      <c r="AI250" s="29">
        <v>68496</v>
      </c>
      <c r="AJ250" s="29">
        <v>21942</v>
      </c>
      <c r="AK250" s="29">
        <v>46554</v>
      </c>
      <c r="AL250" s="29">
        <f t="shared" si="20"/>
        <v>389.81</v>
      </c>
      <c r="AM250" s="29">
        <f t="shared" si="21"/>
        <v>124.87</v>
      </c>
      <c r="AN250" s="29">
        <f t="shared" si="22"/>
        <v>264.94</v>
      </c>
      <c r="AO250" s="29">
        <v>27.5</v>
      </c>
      <c r="AP250" s="29">
        <v>85.9</v>
      </c>
      <c r="AQ250" s="32">
        <v>8315</v>
      </c>
      <c r="AR250" s="32">
        <v>17641</v>
      </c>
      <c r="AS250" s="32">
        <v>25955</v>
      </c>
      <c r="AT250" s="29">
        <v>2100</v>
      </c>
      <c r="AU250" s="29">
        <f t="shared" si="23"/>
        <v>2146</v>
      </c>
      <c r="AV250" s="29">
        <v>21942</v>
      </c>
      <c r="AW250" s="29">
        <v>8315</v>
      </c>
      <c r="AX250" s="29">
        <v>70428</v>
      </c>
      <c r="AY250" s="29">
        <v>26687</v>
      </c>
      <c r="AZ250" s="29">
        <v>92370</v>
      </c>
      <c r="BA250" s="29">
        <v>35002</v>
      </c>
      <c r="BB250" s="2"/>
      <c r="BC250" s="2"/>
      <c r="BD250" s="2"/>
      <c r="BE250" s="41"/>
      <c r="BF250" s="42"/>
      <c r="BG250" s="42"/>
    </row>
    <row r="251" spans="16:59" ht="13.5">
      <c r="P251" s="22">
        <v>112097</v>
      </c>
      <c r="Q251" s="23" t="s">
        <v>1240</v>
      </c>
      <c r="R251" s="23" t="s">
        <v>1560</v>
      </c>
      <c r="S251" s="62">
        <v>2174</v>
      </c>
      <c r="T251" s="24" t="s">
        <v>1529</v>
      </c>
      <c r="U251" s="25" t="s">
        <v>723</v>
      </c>
      <c r="V251" s="26" t="s">
        <v>524</v>
      </c>
      <c r="W251" s="27">
        <v>3</v>
      </c>
      <c r="X251" s="27">
        <v>1100</v>
      </c>
      <c r="Y251" s="27">
        <v>27</v>
      </c>
      <c r="Z251" s="27">
        <v>108147</v>
      </c>
      <c r="AA251" s="28">
        <f t="shared" si="18"/>
        <v>4.005444444444445</v>
      </c>
      <c r="AB251" s="25" t="s">
        <v>1166</v>
      </c>
      <c r="AC251" s="29">
        <v>975</v>
      </c>
      <c r="AD251" s="29">
        <v>88.6</v>
      </c>
      <c r="AE251" s="29">
        <v>137705</v>
      </c>
      <c r="AF251" s="29">
        <v>78.5</v>
      </c>
      <c r="AG251" s="29">
        <v>8626</v>
      </c>
      <c r="AH251" s="29">
        <f t="shared" si="19"/>
        <v>79.76</v>
      </c>
      <c r="AI251" s="29">
        <v>56731</v>
      </c>
      <c r="AJ251" s="29">
        <v>28637</v>
      </c>
      <c r="AK251" s="29">
        <v>28094</v>
      </c>
      <c r="AL251" s="29">
        <f t="shared" si="20"/>
        <v>524.57</v>
      </c>
      <c r="AM251" s="29">
        <f t="shared" si="21"/>
        <v>264.8</v>
      </c>
      <c r="AN251" s="29">
        <f t="shared" si="22"/>
        <v>259.78</v>
      </c>
      <c r="AO251" s="29">
        <v>15.2</v>
      </c>
      <c r="AP251" s="29">
        <v>30.1</v>
      </c>
      <c r="AQ251" s="32">
        <v>26034</v>
      </c>
      <c r="AR251" s="32">
        <v>25540</v>
      </c>
      <c r="AS251" s="32">
        <v>51574</v>
      </c>
      <c r="AT251" s="29">
        <v>1365</v>
      </c>
      <c r="AU251" s="29">
        <f t="shared" si="23"/>
        <v>1595</v>
      </c>
      <c r="AV251" s="29">
        <v>28637</v>
      </c>
      <c r="AW251" s="29">
        <v>26034</v>
      </c>
      <c r="AX251" s="29">
        <v>31122</v>
      </c>
      <c r="AY251" s="29">
        <v>28293</v>
      </c>
      <c r="AZ251" s="29">
        <v>59759</v>
      </c>
      <c r="BA251" s="29">
        <v>54326</v>
      </c>
      <c r="BB251" s="2"/>
      <c r="BC251" s="2"/>
      <c r="BD251" s="2"/>
      <c r="BE251" s="41"/>
      <c r="BF251" s="42"/>
      <c r="BG251" s="42"/>
    </row>
    <row r="252" spans="16:59" ht="13.5">
      <c r="P252" s="22">
        <v>112381</v>
      </c>
      <c r="Q252" s="23" t="s">
        <v>1240</v>
      </c>
      <c r="R252" s="23" t="s">
        <v>1561</v>
      </c>
      <c r="S252" s="62">
        <v>2174</v>
      </c>
      <c r="T252" s="24" t="s">
        <v>1529</v>
      </c>
      <c r="U252" s="25" t="s">
        <v>723</v>
      </c>
      <c r="V252" s="26" t="s">
        <v>524</v>
      </c>
      <c r="W252" s="27">
        <v>3</v>
      </c>
      <c r="X252" s="27">
        <v>2685</v>
      </c>
      <c r="Y252" s="27">
        <v>108</v>
      </c>
      <c r="Z252" s="27">
        <v>355495</v>
      </c>
      <c r="AA252" s="28">
        <f t="shared" si="18"/>
        <v>3.2916203703703704</v>
      </c>
      <c r="AB252" s="25" t="s">
        <v>1562</v>
      </c>
      <c r="AC252" s="29">
        <v>1911</v>
      </c>
      <c r="AD252" s="29">
        <v>71.2</v>
      </c>
      <c r="AE252" s="29">
        <v>355495</v>
      </c>
      <c r="AF252" s="29">
        <v>100</v>
      </c>
      <c r="AG252" s="29">
        <v>52221</v>
      </c>
      <c r="AH252" s="29">
        <f t="shared" si="19"/>
        <v>146.9</v>
      </c>
      <c r="AI252" s="29">
        <v>74554</v>
      </c>
      <c r="AJ252" s="29">
        <v>29273</v>
      </c>
      <c r="AK252" s="29">
        <v>45281</v>
      </c>
      <c r="AL252" s="29">
        <f t="shared" si="20"/>
        <v>209.72</v>
      </c>
      <c r="AM252" s="29">
        <f t="shared" si="21"/>
        <v>82.34</v>
      </c>
      <c r="AN252" s="29">
        <f t="shared" si="22"/>
        <v>127.37</v>
      </c>
      <c r="AO252" s="29">
        <v>70</v>
      </c>
      <c r="AP252" s="29">
        <v>178.4</v>
      </c>
      <c r="AQ252" s="32">
        <v>10902</v>
      </c>
      <c r="AR252" s="32">
        <v>16864</v>
      </c>
      <c r="AS252" s="32">
        <v>27767</v>
      </c>
      <c r="AT252" s="29">
        <v>1680</v>
      </c>
      <c r="AU252" s="29">
        <f t="shared" si="23"/>
        <v>2938</v>
      </c>
      <c r="AV252" s="29">
        <v>29523</v>
      </c>
      <c r="AW252" s="29">
        <v>10996</v>
      </c>
      <c r="AX252" s="29">
        <v>63427</v>
      </c>
      <c r="AY252" s="29">
        <v>23623</v>
      </c>
      <c r="AZ252" s="29">
        <v>92950</v>
      </c>
      <c r="BA252" s="29">
        <v>34618</v>
      </c>
      <c r="BB252" s="2"/>
      <c r="BC252" s="2"/>
      <c r="BD252" s="2"/>
      <c r="BE252" s="41"/>
      <c r="BF252" s="42"/>
      <c r="BG252" s="42"/>
    </row>
    <row r="253" spans="16:59" ht="13.5">
      <c r="P253" s="22">
        <v>112429</v>
      </c>
      <c r="Q253" s="23" t="s">
        <v>1240</v>
      </c>
      <c r="R253" s="23" t="s">
        <v>1563</v>
      </c>
      <c r="S253" s="62">
        <v>1174</v>
      </c>
      <c r="T253" s="24" t="s">
        <v>1529</v>
      </c>
      <c r="U253" s="25" t="s">
        <v>723</v>
      </c>
      <c r="V253" s="26" t="s">
        <v>524</v>
      </c>
      <c r="W253" s="27">
        <v>3</v>
      </c>
      <c r="X253" s="27">
        <v>993</v>
      </c>
      <c r="Y253" s="27">
        <v>32</v>
      </c>
      <c r="Z253" s="27">
        <v>141435</v>
      </c>
      <c r="AA253" s="28">
        <f t="shared" si="18"/>
        <v>4.41984375</v>
      </c>
      <c r="AB253" s="25" t="s">
        <v>1166</v>
      </c>
      <c r="AC253" s="29">
        <v>876</v>
      </c>
      <c r="AD253" s="29">
        <v>88.2</v>
      </c>
      <c r="AE253" s="29">
        <v>157719</v>
      </c>
      <c r="AF253" s="29">
        <v>89.7</v>
      </c>
      <c r="AG253" s="29">
        <v>24114</v>
      </c>
      <c r="AH253" s="29">
        <f t="shared" si="19"/>
        <v>170.5</v>
      </c>
      <c r="AI253" s="29">
        <v>27962</v>
      </c>
      <c r="AJ253" s="29">
        <v>7607</v>
      </c>
      <c r="AK253" s="29">
        <v>20355</v>
      </c>
      <c r="AL253" s="29">
        <f t="shared" si="20"/>
        <v>197.7</v>
      </c>
      <c r="AM253" s="29">
        <f t="shared" si="21"/>
        <v>53.78</v>
      </c>
      <c r="AN253" s="29">
        <f t="shared" si="22"/>
        <v>143.92</v>
      </c>
      <c r="AO253" s="29">
        <v>86.2</v>
      </c>
      <c r="AP253" s="29">
        <v>317</v>
      </c>
      <c r="AQ253" s="32">
        <v>7661</v>
      </c>
      <c r="AR253" s="32">
        <v>20498</v>
      </c>
      <c r="AS253" s="32">
        <v>28159</v>
      </c>
      <c r="AT253" s="29">
        <v>2630</v>
      </c>
      <c r="AU253" s="29">
        <f t="shared" si="23"/>
        <v>3410</v>
      </c>
      <c r="AV253" s="29">
        <v>7688</v>
      </c>
      <c r="AW253" s="29">
        <v>7742</v>
      </c>
      <c r="AX253" s="29">
        <v>23775</v>
      </c>
      <c r="AY253" s="29">
        <v>23943</v>
      </c>
      <c r="AZ253" s="29">
        <v>31463</v>
      </c>
      <c r="BA253" s="29">
        <v>31685</v>
      </c>
      <c r="BB253" s="2"/>
      <c r="BC253" s="2"/>
      <c r="BD253" s="2"/>
      <c r="BE253" s="41"/>
      <c r="BF253" s="42"/>
      <c r="BG253" s="42"/>
    </row>
    <row r="254" spans="16:59" ht="13.5">
      <c r="P254" s="22">
        <v>114642</v>
      </c>
      <c r="Q254" s="23" t="s">
        <v>1240</v>
      </c>
      <c r="R254" s="23" t="s">
        <v>1564</v>
      </c>
      <c r="S254" s="62">
        <v>2174</v>
      </c>
      <c r="T254" s="24" t="s">
        <v>1529</v>
      </c>
      <c r="U254" s="25" t="s">
        <v>723</v>
      </c>
      <c r="V254" s="26" t="s">
        <v>524</v>
      </c>
      <c r="W254" s="27">
        <v>3</v>
      </c>
      <c r="X254" s="27">
        <v>4900</v>
      </c>
      <c r="Y254" s="27">
        <v>128</v>
      </c>
      <c r="Z254" s="27">
        <v>381352</v>
      </c>
      <c r="AA254" s="28">
        <f t="shared" si="18"/>
        <v>2.9793125</v>
      </c>
      <c r="AB254" s="25" t="s">
        <v>1565</v>
      </c>
      <c r="AC254" s="29">
        <v>4324</v>
      </c>
      <c r="AD254" s="29">
        <v>88.2</v>
      </c>
      <c r="AE254" s="29">
        <v>474530</v>
      </c>
      <c r="AF254" s="29">
        <v>80.4</v>
      </c>
      <c r="AG254" s="29">
        <v>34845</v>
      </c>
      <c r="AH254" s="29">
        <f t="shared" si="19"/>
        <v>91.37</v>
      </c>
      <c r="AI254" s="29">
        <v>53594</v>
      </c>
      <c r="AJ254" s="29">
        <v>21448</v>
      </c>
      <c r="AK254" s="29">
        <v>32146</v>
      </c>
      <c r="AL254" s="29">
        <f t="shared" si="20"/>
        <v>140.54</v>
      </c>
      <c r="AM254" s="29">
        <f t="shared" si="21"/>
        <v>56.24</v>
      </c>
      <c r="AN254" s="29">
        <f t="shared" si="22"/>
        <v>84.29</v>
      </c>
      <c r="AO254" s="29">
        <v>65</v>
      </c>
      <c r="AP254" s="29">
        <v>162.5</v>
      </c>
      <c r="AQ254" s="32">
        <v>4377</v>
      </c>
      <c r="AR254" s="32">
        <v>6560</v>
      </c>
      <c r="AS254" s="32">
        <v>10938</v>
      </c>
      <c r="AT254" s="29">
        <v>1680</v>
      </c>
      <c r="AU254" s="29">
        <f t="shared" si="23"/>
        <v>1827</v>
      </c>
      <c r="AV254" s="29">
        <v>22446</v>
      </c>
      <c r="AW254" s="29">
        <v>4581</v>
      </c>
      <c r="AX254" s="29">
        <v>32146</v>
      </c>
      <c r="AY254" s="29">
        <v>6560</v>
      </c>
      <c r="AZ254" s="29">
        <v>54592</v>
      </c>
      <c r="BA254" s="29">
        <v>11141</v>
      </c>
      <c r="BB254" s="2"/>
      <c r="BC254" s="2"/>
      <c r="BD254" s="2"/>
      <c r="BE254" s="41"/>
      <c r="BF254" s="42"/>
      <c r="BG254" s="42"/>
    </row>
    <row r="255" spans="16:59" ht="13.5">
      <c r="P255" s="22">
        <v>122122</v>
      </c>
      <c r="Q255" s="23" t="s">
        <v>1244</v>
      </c>
      <c r="R255" s="23" t="s">
        <v>1566</v>
      </c>
      <c r="S255" s="62">
        <v>2174</v>
      </c>
      <c r="T255" s="24" t="s">
        <v>1529</v>
      </c>
      <c r="U255" s="25" t="s">
        <v>723</v>
      </c>
      <c r="V255" s="26" t="s">
        <v>524</v>
      </c>
      <c r="W255" s="27">
        <v>3</v>
      </c>
      <c r="X255" s="27">
        <v>1194</v>
      </c>
      <c r="Y255" s="27">
        <v>47</v>
      </c>
      <c r="Z255" s="27">
        <v>191686</v>
      </c>
      <c r="AA255" s="28">
        <f t="shared" si="18"/>
        <v>4.078425531914894</v>
      </c>
      <c r="AB255" s="25" t="s">
        <v>1220</v>
      </c>
      <c r="AC255" s="29">
        <v>602</v>
      </c>
      <c r="AD255" s="29">
        <v>50.4</v>
      </c>
      <c r="AE255" s="29">
        <v>234202</v>
      </c>
      <c r="AF255" s="29">
        <v>81.8</v>
      </c>
      <c r="AG255" s="29">
        <v>18195</v>
      </c>
      <c r="AH255" s="29">
        <f t="shared" si="19"/>
        <v>94.92</v>
      </c>
      <c r="AI255" s="29">
        <v>19260</v>
      </c>
      <c r="AJ255" s="29">
        <v>14493</v>
      </c>
      <c r="AK255" s="29">
        <v>4767</v>
      </c>
      <c r="AL255" s="29">
        <f t="shared" si="20"/>
        <v>100.48</v>
      </c>
      <c r="AM255" s="29">
        <f t="shared" si="21"/>
        <v>75.61</v>
      </c>
      <c r="AN255" s="29">
        <f t="shared" si="22"/>
        <v>24.87</v>
      </c>
      <c r="AO255" s="29">
        <v>94.5</v>
      </c>
      <c r="AP255" s="29">
        <v>125.5</v>
      </c>
      <c r="AQ255" s="32">
        <v>12138</v>
      </c>
      <c r="AR255" s="32">
        <v>3992</v>
      </c>
      <c r="AS255" s="32">
        <v>16131</v>
      </c>
      <c r="AT255" s="29">
        <v>1774</v>
      </c>
      <c r="AU255" s="29">
        <f t="shared" si="23"/>
        <v>1898</v>
      </c>
      <c r="AV255" s="29">
        <v>19816</v>
      </c>
      <c r="AW255" s="29">
        <v>16596</v>
      </c>
      <c r="AX255" s="29">
        <v>4976</v>
      </c>
      <c r="AY255" s="29">
        <v>4168</v>
      </c>
      <c r="AZ255" s="29">
        <v>24792</v>
      </c>
      <c r="BA255" s="29">
        <v>20764</v>
      </c>
      <c r="BB255" s="2"/>
      <c r="BC255" s="2"/>
      <c r="BD255" s="2"/>
      <c r="BE255" s="41"/>
      <c r="BF255" s="42"/>
      <c r="BG255" s="42"/>
    </row>
    <row r="256" spans="16:59" ht="13.5">
      <c r="P256" s="22">
        <v>122327</v>
      </c>
      <c r="Q256" s="23" t="s">
        <v>1244</v>
      </c>
      <c r="R256" s="23" t="s">
        <v>1567</v>
      </c>
      <c r="S256" s="62">
        <v>2174</v>
      </c>
      <c r="T256" s="24" t="s">
        <v>1529</v>
      </c>
      <c r="U256" s="25" t="s">
        <v>723</v>
      </c>
      <c r="V256" s="26" t="s">
        <v>524</v>
      </c>
      <c r="W256" s="27">
        <v>3</v>
      </c>
      <c r="X256" s="27">
        <v>3955</v>
      </c>
      <c r="Y256" s="27">
        <v>112</v>
      </c>
      <c r="Z256" s="27">
        <v>332432</v>
      </c>
      <c r="AA256" s="28">
        <f t="shared" si="18"/>
        <v>2.9681428571428574</v>
      </c>
      <c r="AB256" s="25" t="s">
        <v>1275</v>
      </c>
      <c r="AC256" s="29">
        <v>3002</v>
      </c>
      <c r="AD256" s="29">
        <v>75.9</v>
      </c>
      <c r="AE256" s="29">
        <v>347150</v>
      </c>
      <c r="AF256" s="29">
        <v>95.8</v>
      </c>
      <c r="AG256" s="29">
        <v>45150</v>
      </c>
      <c r="AH256" s="29">
        <f t="shared" si="19"/>
        <v>135.82</v>
      </c>
      <c r="AI256" s="29">
        <v>112047</v>
      </c>
      <c r="AJ256" s="29">
        <v>53840</v>
      </c>
      <c r="AK256" s="29">
        <v>58207</v>
      </c>
      <c r="AL256" s="29">
        <f t="shared" si="20"/>
        <v>337.05</v>
      </c>
      <c r="AM256" s="29">
        <f t="shared" si="21"/>
        <v>161.96</v>
      </c>
      <c r="AN256" s="29">
        <f t="shared" si="22"/>
        <v>175.09</v>
      </c>
      <c r="AO256" s="29">
        <v>40.3</v>
      </c>
      <c r="AP256" s="29">
        <v>83.9</v>
      </c>
      <c r="AQ256" s="32">
        <v>13613</v>
      </c>
      <c r="AR256" s="32">
        <v>14717</v>
      </c>
      <c r="AS256" s="32">
        <v>28330</v>
      </c>
      <c r="AT256" s="29">
        <v>1921</v>
      </c>
      <c r="AU256" s="29">
        <f t="shared" si="23"/>
        <v>2716</v>
      </c>
      <c r="AV256" s="29">
        <v>54572</v>
      </c>
      <c r="AW256" s="29">
        <v>13798</v>
      </c>
      <c r="AX256" s="29">
        <v>75582</v>
      </c>
      <c r="AY256" s="29">
        <v>19110</v>
      </c>
      <c r="AZ256" s="29">
        <v>130154</v>
      </c>
      <c r="BA256" s="29">
        <v>32909</v>
      </c>
      <c r="BB256" s="2"/>
      <c r="BC256" s="2"/>
      <c r="BD256" s="2"/>
      <c r="BE256" s="41"/>
      <c r="BF256" s="42"/>
      <c r="BG256" s="42"/>
    </row>
    <row r="257" spans="16:59" ht="13.5">
      <c r="P257" s="22">
        <v>144029</v>
      </c>
      <c r="Q257" s="23" t="s">
        <v>1568</v>
      </c>
      <c r="R257" s="23" t="s">
        <v>1569</v>
      </c>
      <c r="S257" s="62">
        <v>2174</v>
      </c>
      <c r="T257" s="24" t="s">
        <v>1529</v>
      </c>
      <c r="U257" s="25" t="s">
        <v>723</v>
      </c>
      <c r="V257" s="26" t="s">
        <v>524</v>
      </c>
      <c r="W257" s="27">
        <v>3</v>
      </c>
      <c r="X257" s="27">
        <v>2973</v>
      </c>
      <c r="Y257" s="27">
        <v>79</v>
      </c>
      <c r="Z257" s="27">
        <v>370905</v>
      </c>
      <c r="AA257" s="28">
        <f t="shared" si="18"/>
        <v>4.695</v>
      </c>
      <c r="AB257" s="25" t="s">
        <v>1570</v>
      </c>
      <c r="AC257" s="29">
        <v>2575</v>
      </c>
      <c r="AD257" s="29">
        <v>86.6</v>
      </c>
      <c r="AE257" s="29">
        <v>400762</v>
      </c>
      <c r="AF257" s="29">
        <v>92.5</v>
      </c>
      <c r="AG257" s="29">
        <v>33303</v>
      </c>
      <c r="AH257" s="29">
        <f t="shared" si="19"/>
        <v>89.79</v>
      </c>
      <c r="AI257" s="29">
        <v>144613</v>
      </c>
      <c r="AJ257" s="29">
        <v>83529</v>
      </c>
      <c r="AK257" s="29">
        <v>61084</v>
      </c>
      <c r="AL257" s="29">
        <f t="shared" si="20"/>
        <v>389.89</v>
      </c>
      <c r="AM257" s="29">
        <f t="shared" si="21"/>
        <v>225.2</v>
      </c>
      <c r="AN257" s="29">
        <f t="shared" si="22"/>
        <v>164.69</v>
      </c>
      <c r="AO257" s="29">
        <v>23</v>
      </c>
      <c r="AP257" s="29">
        <v>39.9</v>
      </c>
      <c r="AQ257" s="32">
        <v>28096</v>
      </c>
      <c r="AR257" s="32">
        <v>20546</v>
      </c>
      <c r="AS257" s="32">
        <v>48642</v>
      </c>
      <c r="AT257" s="29">
        <v>1312</v>
      </c>
      <c r="AU257" s="29">
        <f t="shared" si="23"/>
        <v>1796</v>
      </c>
      <c r="AV257" s="29">
        <v>83529</v>
      </c>
      <c r="AW257" s="29">
        <v>28096</v>
      </c>
      <c r="AX257" s="29">
        <v>97230</v>
      </c>
      <c r="AY257" s="29">
        <v>32704</v>
      </c>
      <c r="AZ257" s="29">
        <v>180759</v>
      </c>
      <c r="BA257" s="29">
        <v>60800</v>
      </c>
      <c r="BB257" s="2"/>
      <c r="BC257" s="2"/>
      <c r="BD257" s="2"/>
      <c r="BE257" s="41"/>
      <c r="BF257" s="42"/>
      <c r="BG257" s="42"/>
    </row>
    <row r="258" spans="16:59" ht="13.5">
      <c r="P258" s="22">
        <v>152013</v>
      </c>
      <c r="Q258" s="23" t="s">
        <v>540</v>
      </c>
      <c r="R258" s="23" t="s">
        <v>1571</v>
      </c>
      <c r="S258" s="62">
        <v>2174</v>
      </c>
      <c r="T258" s="24" t="s">
        <v>1529</v>
      </c>
      <c r="U258" s="25" t="s">
        <v>723</v>
      </c>
      <c r="V258" s="26" t="s">
        <v>524</v>
      </c>
      <c r="W258" s="27">
        <v>3</v>
      </c>
      <c r="X258" s="27">
        <v>2091</v>
      </c>
      <c r="Y258" s="27">
        <v>56</v>
      </c>
      <c r="Z258" s="27">
        <v>181032</v>
      </c>
      <c r="AA258" s="28">
        <f t="shared" si="18"/>
        <v>3.2327142857142857</v>
      </c>
      <c r="AB258" s="25" t="s">
        <v>1572</v>
      </c>
      <c r="AC258" s="29">
        <v>1925</v>
      </c>
      <c r="AD258" s="29">
        <v>92.1</v>
      </c>
      <c r="AE258" s="29">
        <v>210630</v>
      </c>
      <c r="AF258" s="29">
        <v>85.9</v>
      </c>
      <c r="AG258" s="29">
        <v>26274</v>
      </c>
      <c r="AH258" s="29">
        <f t="shared" si="19"/>
        <v>145.13</v>
      </c>
      <c r="AI258" s="29">
        <v>197002</v>
      </c>
      <c r="AJ258" s="29">
        <v>35156</v>
      </c>
      <c r="AK258" s="29">
        <v>161846</v>
      </c>
      <c r="AL258" s="29">
        <f t="shared" si="20"/>
        <v>1088.22</v>
      </c>
      <c r="AM258" s="29">
        <f t="shared" si="21"/>
        <v>194.2</v>
      </c>
      <c r="AN258" s="29">
        <f t="shared" si="22"/>
        <v>894.02</v>
      </c>
      <c r="AO258" s="29">
        <v>13.3</v>
      </c>
      <c r="AP258" s="29">
        <v>74.7</v>
      </c>
      <c r="AQ258" s="32">
        <v>16813</v>
      </c>
      <c r="AR258" s="32">
        <v>77401</v>
      </c>
      <c r="AS258" s="32">
        <v>94214</v>
      </c>
      <c r="AT258" s="29">
        <v>2520</v>
      </c>
      <c r="AU258" s="29">
        <f t="shared" si="23"/>
        <v>2903</v>
      </c>
      <c r="AV258" s="29">
        <v>40102</v>
      </c>
      <c r="AW258" s="29">
        <v>19178</v>
      </c>
      <c r="AX258" s="29">
        <v>193572</v>
      </c>
      <c r="AY258" s="29">
        <v>92574</v>
      </c>
      <c r="AZ258" s="29">
        <v>233674</v>
      </c>
      <c r="BA258" s="29">
        <v>111752</v>
      </c>
      <c r="BB258" s="2"/>
      <c r="BC258" s="2"/>
      <c r="BD258" s="2"/>
      <c r="BE258" s="41"/>
      <c r="BF258" s="42"/>
      <c r="BG258" s="42"/>
    </row>
    <row r="259" spans="16:59" ht="13.5">
      <c r="P259" s="22">
        <v>152056</v>
      </c>
      <c r="Q259" s="23" t="s">
        <v>540</v>
      </c>
      <c r="R259" s="23" t="s">
        <v>1573</v>
      </c>
      <c r="S259" s="62">
        <v>2174</v>
      </c>
      <c r="T259" s="24" t="s">
        <v>1529</v>
      </c>
      <c r="U259" s="25" t="s">
        <v>723</v>
      </c>
      <c r="V259" s="26" t="s">
        <v>524</v>
      </c>
      <c r="W259" s="27">
        <v>3</v>
      </c>
      <c r="X259" s="27">
        <v>3091</v>
      </c>
      <c r="Y259" s="27">
        <v>116</v>
      </c>
      <c r="Z259" s="27">
        <v>347129</v>
      </c>
      <c r="AA259" s="28">
        <f t="shared" si="18"/>
        <v>2.9924913793103447</v>
      </c>
      <c r="AB259" s="25" t="s">
        <v>1574</v>
      </c>
      <c r="AC259" s="29">
        <v>2939</v>
      </c>
      <c r="AD259" s="29">
        <v>95.1</v>
      </c>
      <c r="AE259" s="29">
        <v>370534</v>
      </c>
      <c r="AF259" s="29">
        <v>93.7</v>
      </c>
      <c r="AG259" s="29">
        <v>47227</v>
      </c>
      <c r="AH259" s="29">
        <f t="shared" si="19"/>
        <v>136.05</v>
      </c>
      <c r="AI259" s="29">
        <v>155652</v>
      </c>
      <c r="AJ259" s="29">
        <v>28377</v>
      </c>
      <c r="AK259" s="29">
        <v>127275</v>
      </c>
      <c r="AL259" s="29">
        <f t="shared" si="20"/>
        <v>448.4</v>
      </c>
      <c r="AM259" s="29">
        <f t="shared" si="21"/>
        <v>81.75</v>
      </c>
      <c r="AN259" s="29">
        <f t="shared" si="22"/>
        <v>366.65</v>
      </c>
      <c r="AO259" s="29">
        <v>30.3</v>
      </c>
      <c r="AP259" s="29">
        <v>166.4</v>
      </c>
      <c r="AQ259" s="32">
        <v>9181</v>
      </c>
      <c r="AR259" s="32">
        <v>41176</v>
      </c>
      <c r="AS259" s="32">
        <v>50357</v>
      </c>
      <c r="AT259" s="29">
        <v>2289</v>
      </c>
      <c r="AU259" s="29">
        <f t="shared" si="23"/>
        <v>2721</v>
      </c>
      <c r="AV259" s="29">
        <v>30274</v>
      </c>
      <c r="AW259" s="29">
        <v>9794</v>
      </c>
      <c r="AX259" s="29">
        <v>175842</v>
      </c>
      <c r="AY259" s="29">
        <v>56888</v>
      </c>
      <c r="AZ259" s="29">
        <v>206116</v>
      </c>
      <c r="BA259" s="29">
        <v>66683</v>
      </c>
      <c r="BB259" s="2"/>
      <c r="BC259" s="2"/>
      <c r="BD259" s="2"/>
      <c r="BE259" s="41"/>
      <c r="BF259" s="42"/>
      <c r="BG259" s="42"/>
    </row>
    <row r="260" spans="16:59" ht="13.5">
      <c r="P260" s="22">
        <v>153231</v>
      </c>
      <c r="Q260" s="23" t="s">
        <v>540</v>
      </c>
      <c r="R260" s="23" t="s">
        <v>1575</v>
      </c>
      <c r="S260" s="62">
        <v>2174</v>
      </c>
      <c r="T260" s="24" t="s">
        <v>1529</v>
      </c>
      <c r="U260" s="25" t="s">
        <v>723</v>
      </c>
      <c r="V260" s="26" t="s">
        <v>524</v>
      </c>
      <c r="W260" s="27">
        <v>3</v>
      </c>
      <c r="X260" s="27">
        <v>3775</v>
      </c>
      <c r="Y260" s="27">
        <v>131</v>
      </c>
      <c r="Z260" s="27">
        <v>353062</v>
      </c>
      <c r="AA260" s="28">
        <f t="shared" si="18"/>
        <v>2.6951297709923665</v>
      </c>
      <c r="AB260" s="25" t="s">
        <v>1236</v>
      </c>
      <c r="AC260" s="29">
        <v>2768</v>
      </c>
      <c r="AD260" s="29">
        <v>73.3</v>
      </c>
      <c r="AE260" s="29">
        <v>381817</v>
      </c>
      <c r="AF260" s="29">
        <v>92.5</v>
      </c>
      <c r="AG260" s="29">
        <v>49576</v>
      </c>
      <c r="AH260" s="29">
        <f t="shared" si="19"/>
        <v>140.42</v>
      </c>
      <c r="AI260" s="29">
        <v>152499</v>
      </c>
      <c r="AJ260" s="29">
        <v>27115</v>
      </c>
      <c r="AK260" s="29">
        <v>125384</v>
      </c>
      <c r="AL260" s="29">
        <f t="shared" si="20"/>
        <v>431.93</v>
      </c>
      <c r="AM260" s="29">
        <f t="shared" si="21"/>
        <v>76.8</v>
      </c>
      <c r="AN260" s="29">
        <f t="shared" si="22"/>
        <v>355.13</v>
      </c>
      <c r="AO260" s="29">
        <v>32.5</v>
      </c>
      <c r="AP260" s="29">
        <v>182.8</v>
      </c>
      <c r="AQ260" s="32">
        <v>7183</v>
      </c>
      <c r="AR260" s="32">
        <v>33214</v>
      </c>
      <c r="AS260" s="32">
        <v>40397</v>
      </c>
      <c r="AT260" s="29">
        <v>2415</v>
      </c>
      <c r="AU260" s="29">
        <f t="shared" si="23"/>
        <v>2808</v>
      </c>
      <c r="AV260" s="29">
        <v>35253</v>
      </c>
      <c r="AW260" s="29">
        <v>9339</v>
      </c>
      <c r="AX260" s="29">
        <v>125384</v>
      </c>
      <c r="AY260" s="29">
        <v>33214</v>
      </c>
      <c r="AZ260" s="29">
        <v>160637</v>
      </c>
      <c r="BA260" s="29">
        <v>42553</v>
      </c>
      <c r="BB260" s="2"/>
      <c r="BC260" s="2"/>
      <c r="BD260" s="2"/>
      <c r="BE260" s="41"/>
      <c r="BF260" s="42"/>
      <c r="BG260" s="42"/>
    </row>
    <row r="261" spans="16:59" ht="13.5">
      <c r="P261" s="22">
        <v>154415</v>
      </c>
      <c r="Q261" s="23" t="s">
        <v>540</v>
      </c>
      <c r="R261" s="23" t="s">
        <v>1576</v>
      </c>
      <c r="S261" s="62">
        <v>2174</v>
      </c>
      <c r="T261" s="24" t="s">
        <v>1529</v>
      </c>
      <c r="U261" s="25" t="s">
        <v>723</v>
      </c>
      <c r="V261" s="26" t="s">
        <v>524</v>
      </c>
      <c r="W261" s="27">
        <v>3</v>
      </c>
      <c r="X261" s="27">
        <v>4623</v>
      </c>
      <c r="Y261" s="27">
        <v>134</v>
      </c>
      <c r="Z261" s="27">
        <v>376081</v>
      </c>
      <c r="AA261" s="28">
        <f t="shared" si="18"/>
        <v>2.8065746268656717</v>
      </c>
      <c r="AB261" s="25" t="s">
        <v>1248</v>
      </c>
      <c r="AC261" s="29">
        <v>4024</v>
      </c>
      <c r="AD261" s="29">
        <v>87</v>
      </c>
      <c r="AE261" s="29">
        <v>389649</v>
      </c>
      <c r="AF261" s="29">
        <v>96.5</v>
      </c>
      <c r="AG261" s="29">
        <v>66347</v>
      </c>
      <c r="AH261" s="29">
        <f t="shared" si="19"/>
        <v>176.42</v>
      </c>
      <c r="AI261" s="29">
        <v>245458</v>
      </c>
      <c r="AJ261" s="29">
        <v>57029</v>
      </c>
      <c r="AK261" s="29">
        <v>188429</v>
      </c>
      <c r="AL261" s="29">
        <f t="shared" si="20"/>
        <v>652.67</v>
      </c>
      <c r="AM261" s="29">
        <f t="shared" si="21"/>
        <v>151.64</v>
      </c>
      <c r="AN261" s="29">
        <f t="shared" si="22"/>
        <v>501.03</v>
      </c>
      <c r="AO261" s="29">
        <v>27</v>
      </c>
      <c r="AP261" s="29">
        <v>116.3</v>
      </c>
      <c r="AQ261" s="32">
        <v>12336</v>
      </c>
      <c r="AR261" s="32">
        <v>40759</v>
      </c>
      <c r="AS261" s="32">
        <v>53095</v>
      </c>
      <c r="AT261" s="29">
        <v>3465</v>
      </c>
      <c r="AU261" s="29">
        <f t="shared" si="23"/>
        <v>3528</v>
      </c>
      <c r="AV261" s="29">
        <v>57029</v>
      </c>
      <c r="AW261" s="29">
        <v>12336</v>
      </c>
      <c r="AX261" s="29">
        <v>188429</v>
      </c>
      <c r="AY261" s="29">
        <v>40759</v>
      </c>
      <c r="AZ261" s="29">
        <v>245458</v>
      </c>
      <c r="BA261" s="29">
        <v>53095</v>
      </c>
      <c r="BB261" s="2"/>
      <c r="BC261" s="2"/>
      <c r="BD261" s="2"/>
      <c r="BE261" s="41"/>
      <c r="BF261" s="42"/>
      <c r="BG261" s="42"/>
    </row>
    <row r="262" spans="16:59" ht="13.5">
      <c r="P262" s="22">
        <v>154831</v>
      </c>
      <c r="Q262" s="23" t="s">
        <v>540</v>
      </c>
      <c r="R262" s="23" t="s">
        <v>1577</v>
      </c>
      <c r="S262" s="62">
        <v>2174</v>
      </c>
      <c r="T262" s="24" t="s">
        <v>1529</v>
      </c>
      <c r="U262" s="25" t="s">
        <v>723</v>
      </c>
      <c r="V262" s="26" t="s">
        <v>524</v>
      </c>
      <c r="W262" s="27">
        <v>3</v>
      </c>
      <c r="X262" s="27">
        <v>4306</v>
      </c>
      <c r="Y262" s="27">
        <v>96</v>
      </c>
      <c r="Z262" s="27">
        <v>398552</v>
      </c>
      <c r="AA262" s="28">
        <f t="shared" si="18"/>
        <v>4.151583333333333</v>
      </c>
      <c r="AB262" s="25" t="s">
        <v>1273</v>
      </c>
      <c r="AC262" s="29">
        <v>3072</v>
      </c>
      <c r="AD262" s="29">
        <v>71.3</v>
      </c>
      <c r="AE262" s="29">
        <v>403342</v>
      </c>
      <c r="AF262" s="29">
        <v>98.8</v>
      </c>
      <c r="AG262" s="29">
        <v>77337</v>
      </c>
      <c r="AH262" s="29">
        <f t="shared" si="19"/>
        <v>194.04</v>
      </c>
      <c r="AI262" s="29">
        <v>263109</v>
      </c>
      <c r="AJ262" s="29">
        <v>52452</v>
      </c>
      <c r="AK262" s="29">
        <v>210657</v>
      </c>
      <c r="AL262" s="29">
        <f t="shared" si="20"/>
        <v>660.16</v>
      </c>
      <c r="AM262" s="29">
        <f t="shared" si="21"/>
        <v>131.61</v>
      </c>
      <c r="AN262" s="29">
        <f t="shared" si="22"/>
        <v>528.56</v>
      </c>
      <c r="AO262" s="29">
        <v>29.4</v>
      </c>
      <c r="AP262" s="29">
        <v>147.4</v>
      </c>
      <c r="AQ262" s="32">
        <v>12181</v>
      </c>
      <c r="AR262" s="32">
        <v>48922</v>
      </c>
      <c r="AS262" s="32">
        <v>61103</v>
      </c>
      <c r="AT262" s="29">
        <v>3360</v>
      </c>
      <c r="AU262" s="29">
        <f t="shared" si="23"/>
        <v>3881</v>
      </c>
      <c r="AV262" s="29">
        <v>52452</v>
      </c>
      <c r="AW262" s="29">
        <v>12181</v>
      </c>
      <c r="AX262" s="29">
        <v>210657</v>
      </c>
      <c r="AY262" s="29">
        <v>48922</v>
      </c>
      <c r="AZ262" s="29">
        <v>263109</v>
      </c>
      <c r="BA262" s="29">
        <v>61103</v>
      </c>
      <c r="BB262" s="2"/>
      <c r="BC262" s="2"/>
      <c r="BD262" s="2"/>
      <c r="BE262" s="41"/>
      <c r="BF262" s="42"/>
      <c r="BG262" s="42"/>
    </row>
    <row r="263" spans="16:59" ht="13.5">
      <c r="P263" s="22">
        <v>155021</v>
      </c>
      <c r="Q263" s="23" t="s">
        <v>540</v>
      </c>
      <c r="R263" s="23" t="s">
        <v>1578</v>
      </c>
      <c r="S263" s="62">
        <v>1174</v>
      </c>
      <c r="T263" s="24" t="s">
        <v>1529</v>
      </c>
      <c r="U263" s="25" t="s">
        <v>723</v>
      </c>
      <c r="V263" s="26" t="s">
        <v>524</v>
      </c>
      <c r="W263" s="27">
        <v>3</v>
      </c>
      <c r="X263" s="27">
        <v>4999</v>
      </c>
      <c r="Y263" s="27">
        <v>194</v>
      </c>
      <c r="Z263" s="27">
        <v>552751</v>
      </c>
      <c r="AA263" s="28">
        <f t="shared" si="18"/>
        <v>2.849231958762887</v>
      </c>
      <c r="AB263" s="25" t="s">
        <v>1579</v>
      </c>
      <c r="AC263" s="29">
        <v>4884</v>
      </c>
      <c r="AD263" s="29">
        <v>97.7</v>
      </c>
      <c r="AE263" s="29">
        <v>554995</v>
      </c>
      <c r="AF263" s="29">
        <v>99.6</v>
      </c>
      <c r="AG263" s="29">
        <v>63656</v>
      </c>
      <c r="AH263" s="29">
        <f t="shared" si="19"/>
        <v>115.16</v>
      </c>
      <c r="AI263" s="29">
        <v>387456</v>
      </c>
      <c r="AJ263" s="29">
        <v>73478</v>
      </c>
      <c r="AK263" s="29">
        <v>313978</v>
      </c>
      <c r="AL263" s="29">
        <f t="shared" si="20"/>
        <v>700.96</v>
      </c>
      <c r="AM263" s="29">
        <f t="shared" si="21"/>
        <v>132.93</v>
      </c>
      <c r="AN263" s="29">
        <f t="shared" si="22"/>
        <v>568.03</v>
      </c>
      <c r="AO263" s="29">
        <v>16.4</v>
      </c>
      <c r="AP263" s="29">
        <v>86.6</v>
      </c>
      <c r="AQ263" s="32">
        <v>14699</v>
      </c>
      <c r="AR263" s="32">
        <v>62808</v>
      </c>
      <c r="AS263" s="32">
        <v>77507</v>
      </c>
      <c r="AT263" s="29">
        <v>2740</v>
      </c>
      <c r="AU263" s="29">
        <f t="shared" si="23"/>
        <v>2303</v>
      </c>
      <c r="AV263" s="29">
        <v>73478</v>
      </c>
      <c r="AW263" s="29">
        <v>14699</v>
      </c>
      <c r="AX263" s="29">
        <v>313978</v>
      </c>
      <c r="AY263" s="29">
        <v>62808</v>
      </c>
      <c r="AZ263" s="29">
        <v>387456</v>
      </c>
      <c r="BA263" s="29">
        <v>77507</v>
      </c>
      <c r="BB263" s="2"/>
      <c r="BC263" s="2"/>
      <c r="BD263" s="2"/>
      <c r="BE263" s="41"/>
      <c r="BF263" s="42"/>
      <c r="BG263" s="42"/>
    </row>
    <row r="264" spans="16:59" ht="13.5">
      <c r="P264" s="22">
        <v>155241</v>
      </c>
      <c r="Q264" s="23" t="s">
        <v>540</v>
      </c>
      <c r="R264" s="23" t="s">
        <v>1580</v>
      </c>
      <c r="S264" s="62">
        <v>2174</v>
      </c>
      <c r="T264" s="24" t="s">
        <v>1529</v>
      </c>
      <c r="U264" s="25" t="s">
        <v>723</v>
      </c>
      <c r="V264" s="26" t="s">
        <v>524</v>
      </c>
      <c r="W264" s="27">
        <v>3</v>
      </c>
      <c r="X264" s="27">
        <v>1416</v>
      </c>
      <c r="Y264" s="27">
        <v>53</v>
      </c>
      <c r="Z264" s="27">
        <v>174330</v>
      </c>
      <c r="AA264" s="28">
        <f t="shared" si="18"/>
        <v>3.289245283018868</v>
      </c>
      <c r="AB264" s="25" t="s">
        <v>1252</v>
      </c>
      <c r="AC264" s="29">
        <v>1184</v>
      </c>
      <c r="AD264" s="29">
        <v>83.6</v>
      </c>
      <c r="AE264" s="29">
        <v>174330</v>
      </c>
      <c r="AF264" s="29">
        <v>100</v>
      </c>
      <c r="AG264" s="29">
        <v>45426</v>
      </c>
      <c r="AH264" s="29">
        <f t="shared" si="19"/>
        <v>260.57</v>
      </c>
      <c r="AI264" s="29">
        <v>211739</v>
      </c>
      <c r="AJ264" s="29">
        <v>48317</v>
      </c>
      <c r="AK264" s="29">
        <v>163422</v>
      </c>
      <c r="AL264" s="29">
        <f t="shared" si="20"/>
        <v>1214.59</v>
      </c>
      <c r="AM264" s="29">
        <f t="shared" si="21"/>
        <v>277.16</v>
      </c>
      <c r="AN264" s="29">
        <f t="shared" si="22"/>
        <v>937.43</v>
      </c>
      <c r="AO264" s="29">
        <v>21.5</v>
      </c>
      <c r="AP264" s="29">
        <v>94</v>
      </c>
      <c r="AQ264" s="32">
        <v>34122</v>
      </c>
      <c r="AR264" s="32">
        <v>115411</v>
      </c>
      <c r="AS264" s="32">
        <v>149533</v>
      </c>
      <c r="AT264" s="29">
        <v>5250</v>
      </c>
      <c r="AU264" s="29">
        <f t="shared" si="23"/>
        <v>5211</v>
      </c>
      <c r="AV264" s="29">
        <v>48317</v>
      </c>
      <c r="AW264" s="29">
        <v>34122</v>
      </c>
      <c r="AX264" s="29">
        <v>163422</v>
      </c>
      <c r="AY264" s="29">
        <v>115411</v>
      </c>
      <c r="AZ264" s="29">
        <v>211739</v>
      </c>
      <c r="BA264" s="29">
        <v>149533</v>
      </c>
      <c r="BB264" s="2"/>
      <c r="BC264" s="2"/>
      <c r="BD264" s="2"/>
      <c r="BE264" s="41"/>
      <c r="BF264" s="42"/>
      <c r="BG264" s="42"/>
    </row>
    <row r="265" spans="16:59" ht="13.5">
      <c r="P265" s="22">
        <v>155616</v>
      </c>
      <c r="Q265" s="23" t="s">
        <v>540</v>
      </c>
      <c r="R265" s="23" t="s">
        <v>1581</v>
      </c>
      <c r="S265" s="62">
        <v>2174</v>
      </c>
      <c r="T265" s="24" t="s">
        <v>1529</v>
      </c>
      <c r="U265" s="25" t="s">
        <v>723</v>
      </c>
      <c r="V265" s="26" t="s">
        <v>524</v>
      </c>
      <c r="W265" s="27">
        <v>3</v>
      </c>
      <c r="X265" s="27">
        <v>1911</v>
      </c>
      <c r="Y265" s="27">
        <v>57</v>
      </c>
      <c r="Z265" s="27">
        <v>240970</v>
      </c>
      <c r="AA265" s="28">
        <f t="shared" si="18"/>
        <v>4.227543859649123</v>
      </c>
      <c r="AB265" s="25" t="s">
        <v>1582</v>
      </c>
      <c r="AC265" s="29">
        <v>1857</v>
      </c>
      <c r="AD265" s="29">
        <v>97.2</v>
      </c>
      <c r="AE265" s="29">
        <v>240970</v>
      </c>
      <c r="AF265" s="29">
        <v>100</v>
      </c>
      <c r="AG265" s="29">
        <v>42220</v>
      </c>
      <c r="AH265" s="29">
        <f t="shared" si="19"/>
        <v>175.21</v>
      </c>
      <c r="AI265" s="29">
        <v>153596</v>
      </c>
      <c r="AJ265" s="29">
        <v>39041</v>
      </c>
      <c r="AK265" s="29">
        <v>114555</v>
      </c>
      <c r="AL265" s="29">
        <f t="shared" si="20"/>
        <v>637.41</v>
      </c>
      <c r="AM265" s="29">
        <f t="shared" si="21"/>
        <v>162.02</v>
      </c>
      <c r="AN265" s="29">
        <f t="shared" si="22"/>
        <v>475.39</v>
      </c>
      <c r="AO265" s="29">
        <v>27.5</v>
      </c>
      <c r="AP265" s="29">
        <v>108.1</v>
      </c>
      <c r="AQ265" s="32">
        <v>20430</v>
      </c>
      <c r="AR265" s="32">
        <v>59945</v>
      </c>
      <c r="AS265" s="32">
        <v>80375</v>
      </c>
      <c r="AT265" s="29">
        <v>3360</v>
      </c>
      <c r="AU265" s="29">
        <f t="shared" si="23"/>
        <v>3504</v>
      </c>
      <c r="AV265" s="29">
        <v>39041</v>
      </c>
      <c r="AW265" s="29">
        <v>20430</v>
      </c>
      <c r="AX265" s="29">
        <v>114555</v>
      </c>
      <c r="AY265" s="29">
        <v>59945</v>
      </c>
      <c r="AZ265" s="29">
        <v>153596</v>
      </c>
      <c r="BA265" s="29">
        <v>80375</v>
      </c>
      <c r="BB265" s="2"/>
      <c r="BC265" s="2"/>
      <c r="BD265" s="2"/>
      <c r="BE265" s="41"/>
      <c r="BF265" s="42"/>
      <c r="BG265" s="42"/>
    </row>
    <row r="266" spans="16:59" ht="13.5">
      <c r="P266" s="22">
        <v>162078</v>
      </c>
      <c r="Q266" s="23" t="s">
        <v>521</v>
      </c>
      <c r="R266" s="23" t="s">
        <v>1583</v>
      </c>
      <c r="S266" s="62">
        <v>2174</v>
      </c>
      <c r="T266" s="24" t="s">
        <v>1529</v>
      </c>
      <c r="U266" s="25" t="s">
        <v>723</v>
      </c>
      <c r="V266" s="26" t="s">
        <v>524</v>
      </c>
      <c r="W266" s="27">
        <v>3</v>
      </c>
      <c r="X266" s="27">
        <v>3876</v>
      </c>
      <c r="Y266" s="27">
        <v>118</v>
      </c>
      <c r="Z266" s="27">
        <v>330070</v>
      </c>
      <c r="AA266" s="28">
        <f t="shared" si="18"/>
        <v>2.7972033898305084</v>
      </c>
      <c r="AB266" s="25" t="s">
        <v>1275</v>
      </c>
      <c r="AC266" s="29">
        <v>2564</v>
      </c>
      <c r="AD266" s="29">
        <v>66.2</v>
      </c>
      <c r="AE266" s="29">
        <v>431728</v>
      </c>
      <c r="AF266" s="29">
        <v>76.5</v>
      </c>
      <c r="AG266" s="29">
        <v>46207</v>
      </c>
      <c r="AH266" s="29">
        <f t="shared" si="19"/>
        <v>139.99</v>
      </c>
      <c r="AI266" s="29">
        <v>129638</v>
      </c>
      <c r="AJ266" s="29">
        <v>14624</v>
      </c>
      <c r="AK266" s="29">
        <v>115014</v>
      </c>
      <c r="AL266" s="29">
        <f t="shared" si="20"/>
        <v>392.76</v>
      </c>
      <c r="AM266" s="29">
        <f t="shared" si="21"/>
        <v>44.31</v>
      </c>
      <c r="AN266" s="29">
        <f t="shared" si="22"/>
        <v>348.45</v>
      </c>
      <c r="AO266" s="29">
        <v>35.6</v>
      </c>
      <c r="AP266" s="29">
        <v>316</v>
      </c>
      <c r="AQ266" s="32">
        <v>3773</v>
      </c>
      <c r="AR266" s="32">
        <v>29673</v>
      </c>
      <c r="AS266" s="32">
        <v>33446</v>
      </c>
      <c r="AT266" s="29">
        <v>2500</v>
      </c>
      <c r="AU266" s="29">
        <f t="shared" si="23"/>
        <v>2800</v>
      </c>
      <c r="AV266" s="29">
        <v>14624</v>
      </c>
      <c r="AW266" s="29">
        <v>3773</v>
      </c>
      <c r="AX266" s="29">
        <v>115014</v>
      </c>
      <c r="AY266" s="29">
        <v>29673</v>
      </c>
      <c r="AZ266" s="29">
        <v>129638</v>
      </c>
      <c r="BA266" s="29">
        <v>33446</v>
      </c>
      <c r="BB266" s="2"/>
      <c r="BC266" s="2"/>
      <c r="BD266" s="2"/>
      <c r="BE266" s="41"/>
      <c r="BF266" s="42"/>
      <c r="BG266" s="42"/>
    </row>
    <row r="267" spans="16:59" ht="13.5">
      <c r="P267" s="22">
        <v>163821</v>
      </c>
      <c r="Q267" s="23" t="s">
        <v>521</v>
      </c>
      <c r="R267" s="23" t="s">
        <v>56</v>
      </c>
      <c r="S267" s="62">
        <v>2174</v>
      </c>
      <c r="T267" s="24" t="s">
        <v>1529</v>
      </c>
      <c r="U267" s="25" t="s">
        <v>723</v>
      </c>
      <c r="V267" s="26" t="s">
        <v>524</v>
      </c>
      <c r="W267" s="27">
        <v>3</v>
      </c>
      <c r="X267" s="27">
        <v>3413</v>
      </c>
      <c r="Y267" s="27">
        <v>102</v>
      </c>
      <c r="Z267" s="27">
        <v>278866</v>
      </c>
      <c r="AA267" s="28">
        <f t="shared" si="18"/>
        <v>2.733980392156863</v>
      </c>
      <c r="AB267" s="25" t="s">
        <v>651</v>
      </c>
      <c r="AC267" s="29">
        <v>2614</v>
      </c>
      <c r="AD267" s="29">
        <v>76.6</v>
      </c>
      <c r="AE267" s="29">
        <v>278866</v>
      </c>
      <c r="AF267" s="29">
        <v>100</v>
      </c>
      <c r="AG267" s="29">
        <v>45367</v>
      </c>
      <c r="AH267" s="29">
        <f t="shared" si="19"/>
        <v>162.68</v>
      </c>
      <c r="AI267" s="29">
        <v>121213</v>
      </c>
      <c r="AJ267" s="29">
        <v>43336</v>
      </c>
      <c r="AK267" s="29">
        <v>77877</v>
      </c>
      <c r="AL267" s="29">
        <f t="shared" si="20"/>
        <v>434.66</v>
      </c>
      <c r="AM267" s="29">
        <f t="shared" si="21"/>
        <v>155.4</v>
      </c>
      <c r="AN267" s="29">
        <f t="shared" si="22"/>
        <v>279.26</v>
      </c>
      <c r="AO267" s="29">
        <v>37.4</v>
      </c>
      <c r="AP267" s="29">
        <v>104.7</v>
      </c>
      <c r="AQ267" s="32">
        <v>12697</v>
      </c>
      <c r="AR267" s="32">
        <v>22818</v>
      </c>
      <c r="AS267" s="32">
        <v>35515</v>
      </c>
      <c r="AT267" s="29">
        <v>3150</v>
      </c>
      <c r="AU267" s="29">
        <f t="shared" si="23"/>
        <v>3254</v>
      </c>
      <c r="AV267" s="29">
        <v>43336</v>
      </c>
      <c r="AW267" s="29">
        <v>12697</v>
      </c>
      <c r="AX267" s="29">
        <v>165939</v>
      </c>
      <c r="AY267" s="29">
        <v>48620</v>
      </c>
      <c r="AZ267" s="29">
        <v>209275</v>
      </c>
      <c r="BA267" s="29">
        <v>61317</v>
      </c>
      <c r="BB267" s="2"/>
      <c r="BC267" s="2"/>
      <c r="BD267" s="2"/>
      <c r="BE267" s="41"/>
      <c r="BF267" s="42"/>
      <c r="BG267" s="42"/>
    </row>
    <row r="268" spans="16:59" ht="13.5">
      <c r="P268" s="22">
        <v>164020</v>
      </c>
      <c r="Q268" s="23" t="s">
        <v>521</v>
      </c>
      <c r="R268" s="23" t="s">
        <v>57</v>
      </c>
      <c r="S268" s="62">
        <v>2174</v>
      </c>
      <c r="T268" s="24" t="s">
        <v>1529</v>
      </c>
      <c r="U268" s="25" t="s">
        <v>723</v>
      </c>
      <c r="V268" s="26" t="s">
        <v>524</v>
      </c>
      <c r="W268" s="27">
        <v>3</v>
      </c>
      <c r="X268" s="27">
        <v>329</v>
      </c>
      <c r="Y268" s="27">
        <v>13</v>
      </c>
      <c r="Z268" s="27">
        <v>49235</v>
      </c>
      <c r="AA268" s="28">
        <f t="shared" si="18"/>
        <v>3.7873076923076923</v>
      </c>
      <c r="AB268" s="25" t="s">
        <v>58</v>
      </c>
      <c r="AC268" s="29">
        <v>311</v>
      </c>
      <c r="AD268" s="29">
        <v>94.5</v>
      </c>
      <c r="AE268" s="29">
        <v>49235</v>
      </c>
      <c r="AF268" s="29">
        <v>100</v>
      </c>
      <c r="AG268" s="29">
        <v>6412</v>
      </c>
      <c r="AH268" s="29">
        <f t="shared" si="19"/>
        <v>130.23</v>
      </c>
      <c r="AI268" s="29">
        <v>56954</v>
      </c>
      <c r="AJ268" s="29">
        <v>14962</v>
      </c>
      <c r="AK268" s="29">
        <v>41992</v>
      </c>
      <c r="AL268" s="29">
        <f t="shared" si="20"/>
        <v>1156.78</v>
      </c>
      <c r="AM268" s="29">
        <f t="shared" si="21"/>
        <v>303.89</v>
      </c>
      <c r="AN268" s="29">
        <f t="shared" si="22"/>
        <v>852.89</v>
      </c>
      <c r="AO268" s="29">
        <v>11.3</v>
      </c>
      <c r="AP268" s="29">
        <v>42.9</v>
      </c>
      <c r="AQ268" s="32">
        <v>45477</v>
      </c>
      <c r="AR268" s="32">
        <v>127635</v>
      </c>
      <c r="AS268" s="32">
        <v>173112</v>
      </c>
      <c r="AT268" s="29">
        <v>3650</v>
      </c>
      <c r="AU268" s="29">
        <f t="shared" si="23"/>
        <v>2605</v>
      </c>
      <c r="AV268" s="29">
        <v>14962</v>
      </c>
      <c r="AW268" s="29">
        <v>45477</v>
      </c>
      <c r="AX268" s="29">
        <v>67223</v>
      </c>
      <c r="AY268" s="29">
        <v>204325</v>
      </c>
      <c r="AZ268" s="29">
        <v>82185</v>
      </c>
      <c r="BA268" s="29">
        <v>249802</v>
      </c>
      <c r="BB268" s="2"/>
      <c r="BC268" s="2"/>
      <c r="BD268" s="2"/>
      <c r="BE268" s="41"/>
      <c r="BF268" s="42"/>
      <c r="BG268" s="42"/>
    </row>
    <row r="269" spans="16:59" ht="13.5">
      <c r="P269" s="22">
        <v>164038</v>
      </c>
      <c r="Q269" s="23" t="s">
        <v>521</v>
      </c>
      <c r="R269" s="23" t="s">
        <v>59</v>
      </c>
      <c r="S269" s="62">
        <v>2174</v>
      </c>
      <c r="T269" s="24" t="s">
        <v>1529</v>
      </c>
      <c r="U269" s="25" t="s">
        <v>723</v>
      </c>
      <c r="V269" s="26" t="s">
        <v>524</v>
      </c>
      <c r="W269" s="27">
        <v>3</v>
      </c>
      <c r="X269" s="27">
        <v>139</v>
      </c>
      <c r="Y269" s="27">
        <v>17</v>
      </c>
      <c r="Z269" s="27">
        <v>68024</v>
      </c>
      <c r="AA269" s="28">
        <f t="shared" si="18"/>
        <v>4.001411764705883</v>
      </c>
      <c r="AB269" s="25" t="s">
        <v>1288</v>
      </c>
      <c r="AC269" s="29">
        <v>138</v>
      </c>
      <c r="AD269" s="29">
        <v>99.3</v>
      </c>
      <c r="AE269" s="29">
        <v>68024</v>
      </c>
      <c r="AF269" s="29">
        <v>100</v>
      </c>
      <c r="AG269" s="29">
        <v>3536</v>
      </c>
      <c r="AH269" s="29">
        <f t="shared" si="19"/>
        <v>51.98</v>
      </c>
      <c r="AI269" s="29">
        <v>23924</v>
      </c>
      <c r="AJ269" s="29">
        <v>12750</v>
      </c>
      <c r="AK269" s="29">
        <v>11174</v>
      </c>
      <c r="AL269" s="29">
        <f t="shared" si="20"/>
        <v>351.7</v>
      </c>
      <c r="AM269" s="29">
        <f t="shared" si="21"/>
        <v>187.43</v>
      </c>
      <c r="AN269" s="29">
        <f t="shared" si="22"/>
        <v>164.27</v>
      </c>
      <c r="AO269" s="29">
        <v>14.8</v>
      </c>
      <c r="AP269" s="29">
        <v>27.7</v>
      </c>
      <c r="AQ269" s="32">
        <v>91727</v>
      </c>
      <c r="AR269" s="32">
        <v>80388</v>
      </c>
      <c r="AS269" s="32">
        <v>172115</v>
      </c>
      <c r="AT269" s="29">
        <v>3680</v>
      </c>
      <c r="AU269" s="29">
        <f t="shared" si="23"/>
        <v>1040</v>
      </c>
      <c r="AV269" s="29">
        <v>12750</v>
      </c>
      <c r="AW269" s="29">
        <v>91727</v>
      </c>
      <c r="AX269" s="29">
        <v>18477</v>
      </c>
      <c r="AY269" s="29">
        <v>132928</v>
      </c>
      <c r="AZ269" s="29">
        <v>31227</v>
      </c>
      <c r="BA269" s="29">
        <v>224655</v>
      </c>
      <c r="BB269" s="2"/>
      <c r="BC269" s="2"/>
      <c r="BD269" s="2"/>
      <c r="BE269" s="41"/>
      <c r="BF269" s="42"/>
      <c r="BG269" s="42"/>
    </row>
    <row r="270" spans="16:59" ht="13.5">
      <c r="P270" s="22">
        <v>164071</v>
      </c>
      <c r="Q270" s="23" t="s">
        <v>521</v>
      </c>
      <c r="R270" s="23" t="s">
        <v>60</v>
      </c>
      <c r="S270" s="62">
        <v>2174</v>
      </c>
      <c r="T270" s="24" t="s">
        <v>1529</v>
      </c>
      <c r="U270" s="25" t="s">
        <v>723</v>
      </c>
      <c r="V270" s="26" t="s">
        <v>524</v>
      </c>
      <c r="W270" s="27">
        <v>3</v>
      </c>
      <c r="X270" s="27">
        <v>1360</v>
      </c>
      <c r="Y270" s="27">
        <v>46</v>
      </c>
      <c r="Z270" s="27">
        <v>117422</v>
      </c>
      <c r="AA270" s="28">
        <f t="shared" si="18"/>
        <v>2.5526521739130437</v>
      </c>
      <c r="AB270" s="25" t="s">
        <v>61</v>
      </c>
      <c r="AC270" s="29">
        <v>1225</v>
      </c>
      <c r="AD270" s="29">
        <v>90.1</v>
      </c>
      <c r="AE270" s="29">
        <v>117422</v>
      </c>
      <c r="AF270" s="29">
        <v>100</v>
      </c>
      <c r="AG270" s="29">
        <v>20908</v>
      </c>
      <c r="AH270" s="29">
        <f t="shared" si="19"/>
        <v>178.06</v>
      </c>
      <c r="AI270" s="29">
        <v>72079</v>
      </c>
      <c r="AJ270" s="29">
        <v>16056</v>
      </c>
      <c r="AK270" s="29">
        <v>56023</v>
      </c>
      <c r="AL270" s="29">
        <f t="shared" si="20"/>
        <v>613.85</v>
      </c>
      <c r="AM270" s="29">
        <f t="shared" si="21"/>
        <v>136.74</v>
      </c>
      <c r="AN270" s="29">
        <f t="shared" si="22"/>
        <v>477.11</v>
      </c>
      <c r="AO270" s="29">
        <v>29</v>
      </c>
      <c r="AP270" s="29">
        <v>130.2</v>
      </c>
      <c r="AQ270" s="32">
        <v>11806</v>
      </c>
      <c r="AR270" s="32">
        <v>41193</v>
      </c>
      <c r="AS270" s="32">
        <v>52999</v>
      </c>
      <c r="AT270" s="29">
        <v>3400</v>
      </c>
      <c r="AU270" s="29">
        <f t="shared" si="23"/>
        <v>3561</v>
      </c>
      <c r="AV270" s="29">
        <v>16056</v>
      </c>
      <c r="AW270" s="29">
        <v>11806</v>
      </c>
      <c r="AX270" s="29">
        <v>104327</v>
      </c>
      <c r="AY270" s="29">
        <v>76711</v>
      </c>
      <c r="AZ270" s="29">
        <v>120383</v>
      </c>
      <c r="BA270" s="29">
        <v>88517</v>
      </c>
      <c r="BB270" s="2"/>
      <c r="BC270" s="2"/>
      <c r="BD270" s="2"/>
      <c r="BE270" s="41"/>
      <c r="BF270" s="42"/>
      <c r="BG270" s="42"/>
    </row>
    <row r="271" spans="16:59" ht="13.5">
      <c r="P271" s="22">
        <v>164224</v>
      </c>
      <c r="Q271" s="23" t="s">
        <v>521</v>
      </c>
      <c r="R271" s="23" t="s">
        <v>62</v>
      </c>
      <c r="S271" s="62">
        <v>2174</v>
      </c>
      <c r="T271" s="24" t="s">
        <v>1529</v>
      </c>
      <c r="U271" s="25" t="s">
        <v>723</v>
      </c>
      <c r="V271" s="26" t="s">
        <v>524</v>
      </c>
      <c r="W271" s="27">
        <v>3</v>
      </c>
      <c r="X271" s="27">
        <v>1144</v>
      </c>
      <c r="Y271" s="27">
        <v>20</v>
      </c>
      <c r="Z271" s="27">
        <v>53865</v>
      </c>
      <c r="AA271" s="28">
        <f t="shared" si="18"/>
        <v>2.69325</v>
      </c>
      <c r="AB271" s="25" t="s">
        <v>1181</v>
      </c>
      <c r="AC271" s="29">
        <v>581</v>
      </c>
      <c r="AD271" s="29">
        <v>50.8</v>
      </c>
      <c r="AE271" s="29">
        <v>56700</v>
      </c>
      <c r="AF271" s="29">
        <v>95</v>
      </c>
      <c r="AG271" s="29">
        <v>7574</v>
      </c>
      <c r="AH271" s="29">
        <f t="shared" si="19"/>
        <v>140.61</v>
      </c>
      <c r="AI271" s="29">
        <v>24372</v>
      </c>
      <c r="AJ271" s="29">
        <v>6542</v>
      </c>
      <c r="AK271" s="29">
        <v>17830</v>
      </c>
      <c r="AL271" s="29">
        <f t="shared" si="20"/>
        <v>452.46</v>
      </c>
      <c r="AM271" s="29">
        <f t="shared" si="21"/>
        <v>121.45</v>
      </c>
      <c r="AN271" s="29">
        <f t="shared" si="22"/>
        <v>331.01</v>
      </c>
      <c r="AO271" s="29">
        <v>31.1</v>
      </c>
      <c r="AP271" s="29">
        <v>115.8</v>
      </c>
      <c r="AQ271" s="32">
        <v>5719</v>
      </c>
      <c r="AR271" s="32">
        <v>15586</v>
      </c>
      <c r="AS271" s="32">
        <v>21304</v>
      </c>
      <c r="AT271" s="29">
        <v>3848</v>
      </c>
      <c r="AU271" s="29">
        <f t="shared" si="23"/>
        <v>2812</v>
      </c>
      <c r="AV271" s="29">
        <v>6652</v>
      </c>
      <c r="AW271" s="29">
        <v>5815</v>
      </c>
      <c r="AX271" s="29">
        <v>32628</v>
      </c>
      <c r="AY271" s="29">
        <v>28521</v>
      </c>
      <c r="AZ271" s="29">
        <v>39280</v>
      </c>
      <c r="BA271" s="29">
        <v>34336</v>
      </c>
      <c r="BB271" s="2"/>
      <c r="BC271" s="2"/>
      <c r="BD271" s="2"/>
      <c r="BE271" s="41"/>
      <c r="BF271" s="42"/>
      <c r="BG271" s="42"/>
    </row>
    <row r="272" spans="16:59" ht="13.5">
      <c r="P272" s="22">
        <v>173479</v>
      </c>
      <c r="Q272" s="23" t="s">
        <v>1258</v>
      </c>
      <c r="R272" s="23" t="s">
        <v>63</v>
      </c>
      <c r="S272" s="62">
        <v>2174</v>
      </c>
      <c r="T272" s="24" t="s">
        <v>1529</v>
      </c>
      <c r="U272" s="25" t="s">
        <v>723</v>
      </c>
      <c r="V272" s="26" t="s">
        <v>524</v>
      </c>
      <c r="W272" s="27">
        <v>3</v>
      </c>
      <c r="X272" s="27">
        <v>1550</v>
      </c>
      <c r="Y272" s="27">
        <v>63</v>
      </c>
      <c r="Z272" s="27">
        <v>189202</v>
      </c>
      <c r="AA272" s="28">
        <f aca="true" t="shared" si="24" ref="AA272:AA335">Z272/Y272/1000</f>
        <v>3.003206349206349</v>
      </c>
      <c r="AB272" s="25" t="s">
        <v>1166</v>
      </c>
      <c r="AC272" s="29">
        <v>1520</v>
      </c>
      <c r="AD272" s="29">
        <v>98.1</v>
      </c>
      <c r="AE272" s="29">
        <v>210452</v>
      </c>
      <c r="AF272" s="29">
        <v>89.9</v>
      </c>
      <c r="AG272" s="29">
        <v>18855</v>
      </c>
      <c r="AH272" s="29">
        <f aca="true" t="shared" si="25" ref="AH272:AH335">ROUND(AG272*1000/Z272,2)</f>
        <v>99.66</v>
      </c>
      <c r="AI272" s="29">
        <v>84166</v>
      </c>
      <c r="AJ272" s="29">
        <v>18999</v>
      </c>
      <c r="AK272" s="29">
        <v>65167</v>
      </c>
      <c r="AL272" s="29">
        <f aca="true" t="shared" si="26" ref="AL272:AL335">ROUND(AI272*1000/$Z272,2)</f>
        <v>444.85</v>
      </c>
      <c r="AM272" s="29">
        <f aca="true" t="shared" si="27" ref="AM272:AM335">ROUND(AJ272*1000/$Z272,2)</f>
        <v>100.42</v>
      </c>
      <c r="AN272" s="29">
        <f aca="true" t="shared" si="28" ref="AN272:AN335">ROUND(AK272*1000/$Z272,2)</f>
        <v>344.43</v>
      </c>
      <c r="AO272" s="29">
        <v>22.4</v>
      </c>
      <c r="AP272" s="29">
        <v>99.2</v>
      </c>
      <c r="AQ272" s="32">
        <v>12257</v>
      </c>
      <c r="AR272" s="32">
        <v>42043</v>
      </c>
      <c r="AS272" s="32">
        <v>54301</v>
      </c>
      <c r="AT272" s="29">
        <v>2150</v>
      </c>
      <c r="AU272" s="29">
        <f aca="true" t="shared" si="29" ref="AU272:AU335">ROUND(AG272*1000/Z272*20,0)</f>
        <v>1993</v>
      </c>
      <c r="AV272" s="29">
        <v>18999</v>
      </c>
      <c r="AW272" s="29">
        <v>12257</v>
      </c>
      <c r="AX272" s="29">
        <v>88627</v>
      </c>
      <c r="AY272" s="29">
        <v>57179</v>
      </c>
      <c r="AZ272" s="29">
        <v>107626</v>
      </c>
      <c r="BA272" s="29">
        <v>69436</v>
      </c>
      <c r="BB272" s="2"/>
      <c r="BC272" s="2"/>
      <c r="BD272" s="2"/>
      <c r="BE272" s="41"/>
      <c r="BF272" s="42"/>
      <c r="BG272" s="42"/>
    </row>
    <row r="273" spans="16:59" ht="13.5">
      <c r="P273" s="22">
        <v>173487</v>
      </c>
      <c r="Q273" s="23" t="s">
        <v>1258</v>
      </c>
      <c r="R273" s="23" t="s">
        <v>64</v>
      </c>
      <c r="S273" s="62">
        <v>2174</v>
      </c>
      <c r="T273" s="24" t="s">
        <v>1529</v>
      </c>
      <c r="U273" s="25" t="s">
        <v>723</v>
      </c>
      <c r="V273" s="26" t="s">
        <v>524</v>
      </c>
      <c r="W273" s="27">
        <v>3</v>
      </c>
      <c r="X273" s="27">
        <v>120</v>
      </c>
      <c r="Y273" s="27">
        <v>11</v>
      </c>
      <c r="Z273" s="27">
        <v>52016</v>
      </c>
      <c r="AA273" s="28">
        <f t="shared" si="24"/>
        <v>4.728727272727273</v>
      </c>
      <c r="AB273" s="25" t="s">
        <v>65</v>
      </c>
      <c r="AC273" s="29">
        <v>112</v>
      </c>
      <c r="AD273" s="29">
        <v>93.3</v>
      </c>
      <c r="AE273" s="29">
        <v>80735</v>
      </c>
      <c r="AF273" s="29">
        <v>64.4</v>
      </c>
      <c r="AG273" s="29">
        <v>3628</v>
      </c>
      <c r="AH273" s="29">
        <f t="shared" si="25"/>
        <v>69.75</v>
      </c>
      <c r="AI273" s="29">
        <v>10737</v>
      </c>
      <c r="AJ273" s="29">
        <v>5028</v>
      </c>
      <c r="AK273" s="29">
        <v>5709</v>
      </c>
      <c r="AL273" s="29">
        <f t="shared" si="26"/>
        <v>206.42</v>
      </c>
      <c r="AM273" s="29">
        <f t="shared" si="27"/>
        <v>96.66</v>
      </c>
      <c r="AN273" s="29">
        <f t="shared" si="28"/>
        <v>109.75</v>
      </c>
      <c r="AO273" s="29">
        <v>33.8</v>
      </c>
      <c r="AP273" s="29">
        <v>72.2</v>
      </c>
      <c r="AQ273" s="32">
        <v>41900</v>
      </c>
      <c r="AR273" s="32">
        <v>47575</v>
      </c>
      <c r="AS273" s="32">
        <v>89475</v>
      </c>
      <c r="AT273" s="29">
        <v>1186</v>
      </c>
      <c r="AU273" s="29">
        <f t="shared" si="29"/>
        <v>1395</v>
      </c>
      <c r="AV273" s="29">
        <v>5028</v>
      </c>
      <c r="AW273" s="29">
        <v>41900</v>
      </c>
      <c r="AX273" s="29">
        <v>7897</v>
      </c>
      <c r="AY273" s="29">
        <v>65808</v>
      </c>
      <c r="AZ273" s="29">
        <v>12925</v>
      </c>
      <c r="BA273" s="29">
        <v>107708</v>
      </c>
      <c r="BB273" s="2"/>
      <c r="BC273" s="2"/>
      <c r="BD273" s="2"/>
      <c r="BE273" s="41"/>
      <c r="BF273" s="42"/>
      <c r="BG273" s="42"/>
    </row>
    <row r="274" spans="16:59" ht="13.5">
      <c r="P274" s="22">
        <v>173827</v>
      </c>
      <c r="Q274" s="23" t="s">
        <v>1258</v>
      </c>
      <c r="R274" s="23" t="s">
        <v>66</v>
      </c>
      <c r="S274" s="62">
        <v>2174</v>
      </c>
      <c r="T274" s="24" t="s">
        <v>1529</v>
      </c>
      <c r="U274" s="25" t="s">
        <v>723</v>
      </c>
      <c r="V274" s="26" t="s">
        <v>524</v>
      </c>
      <c r="W274" s="27">
        <v>3</v>
      </c>
      <c r="X274" s="27">
        <v>1280</v>
      </c>
      <c r="Y274" s="27">
        <v>43</v>
      </c>
      <c r="Z274" s="27">
        <v>111998</v>
      </c>
      <c r="AA274" s="28">
        <f t="shared" si="24"/>
        <v>2.6046046511627905</v>
      </c>
      <c r="AB274" s="25" t="s">
        <v>67</v>
      </c>
      <c r="AC274" s="29">
        <v>1234</v>
      </c>
      <c r="AD274" s="29">
        <v>96.4</v>
      </c>
      <c r="AE274" s="29">
        <v>97216</v>
      </c>
      <c r="AF274" s="29">
        <v>115.2</v>
      </c>
      <c r="AG274" s="29">
        <v>15567</v>
      </c>
      <c r="AH274" s="29">
        <f t="shared" si="25"/>
        <v>138.99</v>
      </c>
      <c r="AI274" s="29">
        <v>89904</v>
      </c>
      <c r="AJ274" s="29">
        <v>44058</v>
      </c>
      <c r="AK274" s="29">
        <v>45846</v>
      </c>
      <c r="AL274" s="29">
        <f t="shared" si="26"/>
        <v>802.73</v>
      </c>
      <c r="AM274" s="29">
        <f t="shared" si="27"/>
        <v>393.38</v>
      </c>
      <c r="AN274" s="29">
        <f t="shared" si="28"/>
        <v>409.35</v>
      </c>
      <c r="AO274" s="29">
        <v>17.3</v>
      </c>
      <c r="AP274" s="29">
        <v>35.3</v>
      </c>
      <c r="AQ274" s="32">
        <v>34420</v>
      </c>
      <c r="AR274" s="32">
        <v>35817</v>
      </c>
      <c r="AS274" s="32">
        <v>70238</v>
      </c>
      <c r="AT274" s="29">
        <v>3150</v>
      </c>
      <c r="AU274" s="29">
        <f t="shared" si="29"/>
        <v>2780</v>
      </c>
      <c r="AV274" s="29">
        <v>44463</v>
      </c>
      <c r="AW274" s="29">
        <v>34737</v>
      </c>
      <c r="AX274" s="29">
        <v>81165</v>
      </c>
      <c r="AY274" s="29">
        <v>63410</v>
      </c>
      <c r="AZ274" s="29">
        <v>125628</v>
      </c>
      <c r="BA274" s="29">
        <v>98147</v>
      </c>
      <c r="BB274" s="2"/>
      <c r="BC274" s="2"/>
      <c r="BD274" s="2"/>
      <c r="BE274" s="41"/>
      <c r="BF274" s="42"/>
      <c r="BG274" s="42"/>
    </row>
    <row r="275" spans="16:59" ht="13.5">
      <c r="P275" s="22">
        <v>174017</v>
      </c>
      <c r="Q275" s="23" t="s">
        <v>1258</v>
      </c>
      <c r="R275" s="23" t="s">
        <v>68</v>
      </c>
      <c r="S275" s="62">
        <v>2174</v>
      </c>
      <c r="T275" s="24" t="s">
        <v>1529</v>
      </c>
      <c r="U275" s="25" t="s">
        <v>723</v>
      </c>
      <c r="V275" s="26" t="s">
        <v>524</v>
      </c>
      <c r="W275" s="27">
        <v>3</v>
      </c>
      <c r="X275" s="27">
        <v>2152</v>
      </c>
      <c r="Y275" s="27">
        <v>84</v>
      </c>
      <c r="Z275" s="27">
        <v>218966</v>
      </c>
      <c r="AA275" s="28">
        <f t="shared" si="24"/>
        <v>2.6067380952380956</v>
      </c>
      <c r="AB275" s="25" t="s">
        <v>651</v>
      </c>
      <c r="AC275" s="29">
        <v>1814</v>
      </c>
      <c r="AD275" s="29">
        <v>84.3</v>
      </c>
      <c r="AE275" s="29">
        <v>230574</v>
      </c>
      <c r="AF275" s="29">
        <v>95</v>
      </c>
      <c r="AG275" s="29">
        <v>30317</v>
      </c>
      <c r="AH275" s="29">
        <f t="shared" si="25"/>
        <v>138.46</v>
      </c>
      <c r="AI275" s="29">
        <v>98066</v>
      </c>
      <c r="AJ275" s="29">
        <v>30000</v>
      </c>
      <c r="AK275" s="29">
        <v>68066</v>
      </c>
      <c r="AL275" s="29">
        <f t="shared" si="26"/>
        <v>447.86</v>
      </c>
      <c r="AM275" s="29">
        <f t="shared" si="27"/>
        <v>137.01</v>
      </c>
      <c r="AN275" s="29">
        <f t="shared" si="28"/>
        <v>310.85</v>
      </c>
      <c r="AO275" s="29">
        <v>30.9</v>
      </c>
      <c r="AP275" s="29">
        <v>101.1</v>
      </c>
      <c r="AQ275" s="32">
        <v>13941</v>
      </c>
      <c r="AR275" s="32">
        <v>31629</v>
      </c>
      <c r="AS275" s="32">
        <v>45570</v>
      </c>
      <c r="AT275" s="29">
        <v>2730</v>
      </c>
      <c r="AU275" s="29">
        <f t="shared" si="29"/>
        <v>2769</v>
      </c>
      <c r="AV275" s="29">
        <v>30000</v>
      </c>
      <c r="AW275" s="29">
        <v>13941</v>
      </c>
      <c r="AX275" s="29">
        <v>133687</v>
      </c>
      <c r="AY275" s="29">
        <v>62122</v>
      </c>
      <c r="AZ275" s="29">
        <v>163687</v>
      </c>
      <c r="BA275" s="29">
        <v>76063</v>
      </c>
      <c r="BB275" s="2"/>
      <c r="BC275" s="2"/>
      <c r="BD275" s="2"/>
      <c r="BE275" s="41"/>
      <c r="BF275" s="42"/>
      <c r="BG275" s="42"/>
    </row>
    <row r="276" spans="16:59" ht="13.5">
      <c r="P276" s="22">
        <v>174416</v>
      </c>
      <c r="Q276" s="23" t="s">
        <v>1258</v>
      </c>
      <c r="R276" s="23" t="s">
        <v>69</v>
      </c>
      <c r="S276" s="62">
        <v>2174</v>
      </c>
      <c r="T276" s="24" t="s">
        <v>1529</v>
      </c>
      <c r="U276" s="25" t="s">
        <v>723</v>
      </c>
      <c r="V276" s="26" t="s">
        <v>524</v>
      </c>
      <c r="W276" s="27">
        <v>3</v>
      </c>
      <c r="X276" s="27">
        <v>161</v>
      </c>
      <c r="Y276" s="27">
        <v>5</v>
      </c>
      <c r="Z276" s="27">
        <v>17180</v>
      </c>
      <c r="AA276" s="28">
        <f t="shared" si="24"/>
        <v>3.436</v>
      </c>
      <c r="AB276" s="25" t="s">
        <v>696</v>
      </c>
      <c r="AC276" s="29">
        <v>120</v>
      </c>
      <c r="AD276" s="29">
        <v>74.5</v>
      </c>
      <c r="AE276" s="29">
        <v>24759</v>
      </c>
      <c r="AF276" s="29">
        <v>69.4</v>
      </c>
      <c r="AG276" s="29">
        <v>2171</v>
      </c>
      <c r="AH276" s="29">
        <f t="shared" si="25"/>
        <v>126.37</v>
      </c>
      <c r="AI276" s="29">
        <v>35161</v>
      </c>
      <c r="AJ276" s="29">
        <v>8691</v>
      </c>
      <c r="AK276" s="29">
        <v>26470</v>
      </c>
      <c r="AL276" s="29">
        <f t="shared" si="26"/>
        <v>2046.62</v>
      </c>
      <c r="AM276" s="29">
        <f t="shared" si="27"/>
        <v>505.88</v>
      </c>
      <c r="AN276" s="29">
        <f t="shared" si="28"/>
        <v>1540.75</v>
      </c>
      <c r="AO276" s="29">
        <v>6.2</v>
      </c>
      <c r="AP276" s="29">
        <v>25</v>
      </c>
      <c r="AQ276" s="32">
        <v>53981</v>
      </c>
      <c r="AR276" s="32">
        <v>164410</v>
      </c>
      <c r="AS276" s="32">
        <v>218391</v>
      </c>
      <c r="AT276" s="29">
        <v>2500</v>
      </c>
      <c r="AU276" s="29">
        <f t="shared" si="29"/>
        <v>2527</v>
      </c>
      <c r="AV276" s="29">
        <v>8691</v>
      </c>
      <c r="AW276" s="29">
        <v>53981</v>
      </c>
      <c r="AX276" s="29">
        <v>26470</v>
      </c>
      <c r="AY276" s="29">
        <v>164410</v>
      </c>
      <c r="AZ276" s="29">
        <v>35161</v>
      </c>
      <c r="BA276" s="29">
        <v>218391</v>
      </c>
      <c r="BB276" s="2"/>
      <c r="BC276" s="2"/>
      <c r="BD276" s="2"/>
      <c r="BE276" s="41"/>
      <c r="BF276" s="42"/>
      <c r="BG276" s="42"/>
    </row>
    <row r="277" spans="16:59" ht="13.5">
      <c r="P277" s="22">
        <v>182010</v>
      </c>
      <c r="Q277" s="23" t="s">
        <v>1141</v>
      </c>
      <c r="R277" s="23" t="s">
        <v>70</v>
      </c>
      <c r="S277" s="62">
        <v>1174</v>
      </c>
      <c r="T277" s="24" t="s">
        <v>1529</v>
      </c>
      <c r="U277" s="25" t="s">
        <v>723</v>
      </c>
      <c r="V277" s="26" t="s">
        <v>524</v>
      </c>
      <c r="W277" s="27">
        <v>3</v>
      </c>
      <c r="X277" s="27">
        <v>3575</v>
      </c>
      <c r="Y277" s="27">
        <v>97</v>
      </c>
      <c r="Z277" s="27">
        <v>365733</v>
      </c>
      <c r="AA277" s="28">
        <f t="shared" si="24"/>
        <v>3.7704432989690724</v>
      </c>
      <c r="AB277" s="25" t="s">
        <v>71</v>
      </c>
      <c r="AC277" s="29">
        <v>3028</v>
      </c>
      <c r="AD277" s="29">
        <v>84.7</v>
      </c>
      <c r="AE277" s="29">
        <v>404921</v>
      </c>
      <c r="AF277" s="29">
        <v>90.3</v>
      </c>
      <c r="AG277" s="29">
        <v>42820</v>
      </c>
      <c r="AH277" s="29">
        <f t="shared" si="25"/>
        <v>117.08</v>
      </c>
      <c r="AI277" s="29">
        <v>250798</v>
      </c>
      <c r="AJ277" s="29">
        <v>67356</v>
      </c>
      <c r="AK277" s="29">
        <v>183442</v>
      </c>
      <c r="AL277" s="29">
        <f t="shared" si="26"/>
        <v>685.74</v>
      </c>
      <c r="AM277" s="29">
        <f t="shared" si="27"/>
        <v>184.17</v>
      </c>
      <c r="AN277" s="29">
        <f t="shared" si="28"/>
        <v>501.57</v>
      </c>
      <c r="AO277" s="29">
        <v>17.1</v>
      </c>
      <c r="AP277" s="29">
        <v>63.6</v>
      </c>
      <c r="AQ277" s="32">
        <v>18841</v>
      </c>
      <c r="AR277" s="32">
        <v>51312</v>
      </c>
      <c r="AS277" s="32">
        <v>70153</v>
      </c>
      <c r="AT277" s="29">
        <v>2079</v>
      </c>
      <c r="AU277" s="29">
        <f t="shared" si="29"/>
        <v>2342</v>
      </c>
      <c r="AV277" s="29">
        <v>67356</v>
      </c>
      <c r="AW277" s="29">
        <v>18841</v>
      </c>
      <c r="AX277" s="29">
        <v>190734</v>
      </c>
      <c r="AY277" s="29">
        <v>53352</v>
      </c>
      <c r="AZ277" s="29">
        <v>258090</v>
      </c>
      <c r="BA277" s="29">
        <v>72193</v>
      </c>
      <c r="BB277" s="2"/>
      <c r="BC277" s="2"/>
      <c r="BD277" s="2"/>
      <c r="BE277" s="41"/>
      <c r="BF277" s="42"/>
      <c r="BG277" s="42"/>
    </row>
    <row r="278" spans="16:59" ht="13.5">
      <c r="P278" s="22">
        <v>184012</v>
      </c>
      <c r="Q278" s="23" t="s">
        <v>1141</v>
      </c>
      <c r="R278" s="23" t="s">
        <v>72</v>
      </c>
      <c r="S278" s="62">
        <v>2174</v>
      </c>
      <c r="T278" s="24" t="s">
        <v>1529</v>
      </c>
      <c r="U278" s="25" t="s">
        <v>723</v>
      </c>
      <c r="V278" s="26" t="s">
        <v>524</v>
      </c>
      <c r="W278" s="27">
        <v>3</v>
      </c>
      <c r="X278" s="27">
        <v>3301</v>
      </c>
      <c r="Y278" s="27">
        <v>87</v>
      </c>
      <c r="Z278" s="27">
        <v>377065</v>
      </c>
      <c r="AA278" s="28">
        <f t="shared" si="24"/>
        <v>4.3340804597701155</v>
      </c>
      <c r="AB278" s="25" t="s">
        <v>1236</v>
      </c>
      <c r="AC278" s="29">
        <v>3202</v>
      </c>
      <c r="AD278" s="29">
        <v>97</v>
      </c>
      <c r="AE278" s="29">
        <v>377065</v>
      </c>
      <c r="AF278" s="29">
        <v>100</v>
      </c>
      <c r="AG278" s="29">
        <v>43242</v>
      </c>
      <c r="AH278" s="29">
        <f t="shared" si="25"/>
        <v>114.68</v>
      </c>
      <c r="AI278" s="29">
        <v>157774</v>
      </c>
      <c r="AJ278" s="29">
        <v>39061</v>
      </c>
      <c r="AK278" s="29">
        <v>118713</v>
      </c>
      <c r="AL278" s="29">
        <f t="shared" si="26"/>
        <v>418.43</v>
      </c>
      <c r="AM278" s="29">
        <f t="shared" si="27"/>
        <v>103.59</v>
      </c>
      <c r="AN278" s="29">
        <f t="shared" si="28"/>
        <v>314.83</v>
      </c>
      <c r="AO278" s="29">
        <v>27.4</v>
      </c>
      <c r="AP278" s="29">
        <v>110.7</v>
      </c>
      <c r="AQ278" s="32">
        <v>11833</v>
      </c>
      <c r="AR278" s="32">
        <v>35963</v>
      </c>
      <c r="AS278" s="32">
        <v>47796</v>
      </c>
      <c r="AT278" s="29">
        <v>2835</v>
      </c>
      <c r="AU278" s="29">
        <f t="shared" si="29"/>
        <v>2294</v>
      </c>
      <c r="AV278" s="29">
        <v>55801</v>
      </c>
      <c r="AW278" s="29">
        <v>16904</v>
      </c>
      <c r="AX278" s="29">
        <v>142593</v>
      </c>
      <c r="AY278" s="29">
        <v>43197</v>
      </c>
      <c r="AZ278" s="29">
        <v>198394</v>
      </c>
      <c r="BA278" s="29">
        <v>60101</v>
      </c>
      <c r="BB278" s="2"/>
      <c r="BC278" s="2"/>
      <c r="BD278" s="2"/>
      <c r="BE278" s="41"/>
      <c r="BF278" s="42"/>
      <c r="BG278" s="42"/>
    </row>
    <row r="279" spans="16:59" ht="13.5">
      <c r="P279" s="22">
        <v>184268</v>
      </c>
      <c r="Q279" s="23" t="s">
        <v>1141</v>
      </c>
      <c r="R279" s="23" t="s">
        <v>73</v>
      </c>
      <c r="S279" s="62">
        <v>2174</v>
      </c>
      <c r="T279" s="24" t="s">
        <v>1529</v>
      </c>
      <c r="U279" s="25" t="s">
        <v>723</v>
      </c>
      <c r="V279" s="26" t="s">
        <v>524</v>
      </c>
      <c r="W279" s="27">
        <v>3</v>
      </c>
      <c r="X279" s="27">
        <v>3183</v>
      </c>
      <c r="Y279" s="27">
        <v>96</v>
      </c>
      <c r="Z279" s="27">
        <v>365603</v>
      </c>
      <c r="AA279" s="28">
        <f t="shared" si="24"/>
        <v>3.8083645833333333</v>
      </c>
      <c r="AB279" s="25" t="s">
        <v>1275</v>
      </c>
      <c r="AC279" s="29">
        <v>2791</v>
      </c>
      <c r="AD279" s="29">
        <v>87.7</v>
      </c>
      <c r="AE279" s="29">
        <v>439152</v>
      </c>
      <c r="AF279" s="29">
        <v>83.3</v>
      </c>
      <c r="AG279" s="29">
        <v>54706</v>
      </c>
      <c r="AH279" s="29">
        <f t="shared" si="25"/>
        <v>149.63</v>
      </c>
      <c r="AI279" s="29">
        <v>147264</v>
      </c>
      <c r="AJ279" s="29">
        <v>48692</v>
      </c>
      <c r="AK279" s="29">
        <v>98572</v>
      </c>
      <c r="AL279" s="29">
        <f t="shared" si="26"/>
        <v>402.8</v>
      </c>
      <c r="AM279" s="29">
        <f t="shared" si="27"/>
        <v>133.18</v>
      </c>
      <c r="AN279" s="29">
        <f t="shared" si="28"/>
        <v>269.61</v>
      </c>
      <c r="AO279" s="29">
        <v>37.1</v>
      </c>
      <c r="AP279" s="29">
        <v>112.4</v>
      </c>
      <c r="AQ279" s="32">
        <v>15298</v>
      </c>
      <c r="AR279" s="32">
        <v>30968</v>
      </c>
      <c r="AS279" s="32">
        <v>46266</v>
      </c>
      <c r="AT279" s="29">
        <v>2620</v>
      </c>
      <c r="AU279" s="29">
        <f t="shared" si="29"/>
        <v>2993</v>
      </c>
      <c r="AV279" s="29">
        <v>57324</v>
      </c>
      <c r="AW279" s="29">
        <v>18009</v>
      </c>
      <c r="AX279" s="29">
        <v>129198</v>
      </c>
      <c r="AY279" s="29">
        <v>40590</v>
      </c>
      <c r="AZ279" s="29">
        <v>186522</v>
      </c>
      <c r="BA279" s="29">
        <v>58599</v>
      </c>
      <c r="BB279" s="2"/>
      <c r="BC279" s="2"/>
      <c r="BD279" s="2"/>
      <c r="BE279" s="41"/>
      <c r="BF279" s="42"/>
      <c r="BG279" s="42"/>
    </row>
    <row r="280" spans="16:59" ht="13.5">
      <c r="P280" s="22">
        <v>184411</v>
      </c>
      <c r="Q280" s="23" t="s">
        <v>1141</v>
      </c>
      <c r="R280" s="23" t="s">
        <v>74</v>
      </c>
      <c r="S280" s="62">
        <v>2174</v>
      </c>
      <c r="T280" s="24" t="s">
        <v>1529</v>
      </c>
      <c r="U280" s="25" t="s">
        <v>723</v>
      </c>
      <c r="V280" s="26" t="s">
        <v>524</v>
      </c>
      <c r="W280" s="27">
        <v>3</v>
      </c>
      <c r="X280" s="27">
        <v>4159</v>
      </c>
      <c r="Y280" s="27">
        <v>98</v>
      </c>
      <c r="Z280" s="27">
        <v>486546</v>
      </c>
      <c r="AA280" s="28">
        <f t="shared" si="24"/>
        <v>4.964755102040816</v>
      </c>
      <c r="AB280" s="25" t="s">
        <v>67</v>
      </c>
      <c r="AC280" s="29">
        <v>3492</v>
      </c>
      <c r="AD280" s="29">
        <v>84</v>
      </c>
      <c r="AE280" s="29">
        <v>486546</v>
      </c>
      <c r="AF280" s="29">
        <v>100</v>
      </c>
      <c r="AG280" s="29">
        <v>71672</v>
      </c>
      <c r="AH280" s="29">
        <f t="shared" si="25"/>
        <v>147.31</v>
      </c>
      <c r="AI280" s="29">
        <v>146680</v>
      </c>
      <c r="AJ280" s="29">
        <v>48815</v>
      </c>
      <c r="AK280" s="29">
        <v>97865</v>
      </c>
      <c r="AL280" s="29">
        <f t="shared" si="26"/>
        <v>301.47</v>
      </c>
      <c r="AM280" s="29">
        <f t="shared" si="27"/>
        <v>100.33</v>
      </c>
      <c r="AN280" s="29">
        <f t="shared" si="28"/>
        <v>201.14</v>
      </c>
      <c r="AO280" s="29">
        <v>48.9</v>
      </c>
      <c r="AP280" s="29">
        <v>146.8</v>
      </c>
      <c r="AQ280" s="32">
        <v>11737</v>
      </c>
      <c r="AR280" s="32">
        <v>23531</v>
      </c>
      <c r="AS280" s="32">
        <v>35268</v>
      </c>
      <c r="AT280" s="29">
        <v>3700</v>
      </c>
      <c r="AU280" s="29">
        <f t="shared" si="29"/>
        <v>2946</v>
      </c>
      <c r="AV280" s="29">
        <v>55850</v>
      </c>
      <c r="AW280" s="29">
        <v>13429</v>
      </c>
      <c r="AX280" s="29">
        <v>161530</v>
      </c>
      <c r="AY280" s="29">
        <v>38839</v>
      </c>
      <c r="AZ280" s="29">
        <v>217380</v>
      </c>
      <c r="BA280" s="29">
        <v>52267</v>
      </c>
      <c r="BB280" s="2"/>
      <c r="BC280" s="2"/>
      <c r="BD280" s="2"/>
      <c r="BE280" s="41"/>
      <c r="BF280" s="42"/>
      <c r="BG280" s="42"/>
    </row>
    <row r="281" spans="16:59" ht="13.5">
      <c r="P281" s="22">
        <v>184616</v>
      </c>
      <c r="Q281" s="23" t="s">
        <v>1141</v>
      </c>
      <c r="R281" s="23" t="s">
        <v>75</v>
      </c>
      <c r="S281" s="62">
        <v>2174</v>
      </c>
      <c r="T281" s="24" t="s">
        <v>1529</v>
      </c>
      <c r="U281" s="25" t="s">
        <v>723</v>
      </c>
      <c r="V281" s="26" t="s">
        <v>524</v>
      </c>
      <c r="W281" s="27">
        <v>3</v>
      </c>
      <c r="X281" s="27">
        <v>2956</v>
      </c>
      <c r="Y281" s="27">
        <v>124</v>
      </c>
      <c r="Z281" s="27">
        <v>380398</v>
      </c>
      <c r="AA281" s="28">
        <f t="shared" si="24"/>
        <v>3.067725806451613</v>
      </c>
      <c r="AB281" s="25" t="s">
        <v>658</v>
      </c>
      <c r="AC281" s="29">
        <v>2424</v>
      </c>
      <c r="AD281" s="29">
        <v>82</v>
      </c>
      <c r="AE281" s="29">
        <v>380398</v>
      </c>
      <c r="AF281" s="29">
        <v>100</v>
      </c>
      <c r="AG281" s="29">
        <v>45982</v>
      </c>
      <c r="AH281" s="29">
        <f t="shared" si="25"/>
        <v>120.88</v>
      </c>
      <c r="AI281" s="29">
        <v>199290</v>
      </c>
      <c r="AJ281" s="29">
        <v>65876</v>
      </c>
      <c r="AK281" s="29">
        <v>133414</v>
      </c>
      <c r="AL281" s="29">
        <f t="shared" si="26"/>
        <v>523.9</v>
      </c>
      <c r="AM281" s="29">
        <f t="shared" si="27"/>
        <v>173.18</v>
      </c>
      <c r="AN281" s="29">
        <f t="shared" si="28"/>
        <v>350.72</v>
      </c>
      <c r="AO281" s="29">
        <v>23.1</v>
      </c>
      <c r="AP281" s="29">
        <v>69.8</v>
      </c>
      <c r="AQ281" s="32">
        <v>22286</v>
      </c>
      <c r="AR281" s="32">
        <v>45133</v>
      </c>
      <c r="AS281" s="32">
        <v>67419</v>
      </c>
      <c r="AT281" s="29">
        <v>3675</v>
      </c>
      <c r="AU281" s="29">
        <f t="shared" si="29"/>
        <v>2418</v>
      </c>
      <c r="AV281" s="29">
        <v>65876</v>
      </c>
      <c r="AW281" s="29">
        <v>22286</v>
      </c>
      <c r="AX281" s="29">
        <v>172960</v>
      </c>
      <c r="AY281" s="29">
        <v>58512</v>
      </c>
      <c r="AZ281" s="29">
        <v>238836</v>
      </c>
      <c r="BA281" s="29">
        <v>80797</v>
      </c>
      <c r="BB281" s="2"/>
      <c r="BC281" s="2"/>
      <c r="BD281" s="2"/>
      <c r="BE281" s="41"/>
      <c r="BF281" s="42"/>
      <c r="BG281" s="42"/>
    </row>
    <row r="282" spans="16:59" ht="13.5">
      <c r="P282" s="22">
        <v>192015</v>
      </c>
      <c r="Q282" s="23" t="s">
        <v>1205</v>
      </c>
      <c r="R282" s="23" t="s">
        <v>76</v>
      </c>
      <c r="S282" s="62">
        <v>1174</v>
      </c>
      <c r="T282" s="24" t="s">
        <v>1529</v>
      </c>
      <c r="U282" s="25" t="s">
        <v>723</v>
      </c>
      <c r="V282" s="26" t="s">
        <v>524</v>
      </c>
      <c r="W282" s="27">
        <v>3</v>
      </c>
      <c r="X282" s="27">
        <v>2792</v>
      </c>
      <c r="Y282" s="27">
        <v>99</v>
      </c>
      <c r="Z282" s="27">
        <v>281434</v>
      </c>
      <c r="AA282" s="28">
        <f t="shared" si="24"/>
        <v>2.842767676767677</v>
      </c>
      <c r="AB282" s="25" t="s">
        <v>77</v>
      </c>
      <c r="AC282" s="29">
        <v>2684</v>
      </c>
      <c r="AD282" s="29">
        <v>96.1</v>
      </c>
      <c r="AE282" s="29">
        <v>658313</v>
      </c>
      <c r="AF282" s="29">
        <v>42.8</v>
      </c>
      <c r="AG282" s="29">
        <v>37684</v>
      </c>
      <c r="AH282" s="29">
        <f t="shared" si="25"/>
        <v>133.9</v>
      </c>
      <c r="AI282" s="29">
        <v>88094</v>
      </c>
      <c r="AJ282" s="29">
        <v>16642</v>
      </c>
      <c r="AK282" s="29">
        <v>71452</v>
      </c>
      <c r="AL282" s="29">
        <f t="shared" si="26"/>
        <v>313.02</v>
      </c>
      <c r="AM282" s="29">
        <f t="shared" si="27"/>
        <v>59.13</v>
      </c>
      <c r="AN282" s="29">
        <f t="shared" si="28"/>
        <v>253.89</v>
      </c>
      <c r="AO282" s="29">
        <v>42.8</v>
      </c>
      <c r="AP282" s="29">
        <v>226.4</v>
      </c>
      <c r="AQ282" s="32">
        <v>5961</v>
      </c>
      <c r="AR282" s="32">
        <v>25592</v>
      </c>
      <c r="AS282" s="32">
        <v>31552</v>
      </c>
      <c r="AT282" s="29">
        <v>2205</v>
      </c>
      <c r="AU282" s="29">
        <f t="shared" si="29"/>
        <v>2678</v>
      </c>
      <c r="AV282" s="29">
        <v>18351</v>
      </c>
      <c r="AW282" s="29">
        <v>6573</v>
      </c>
      <c r="AX282" s="29">
        <v>71933</v>
      </c>
      <c r="AY282" s="29">
        <v>25764</v>
      </c>
      <c r="AZ282" s="29">
        <v>90284</v>
      </c>
      <c r="BA282" s="29">
        <v>32337</v>
      </c>
      <c r="BB282" s="2"/>
      <c r="BC282" s="2"/>
      <c r="BD282" s="2"/>
      <c r="BE282" s="41"/>
      <c r="BF282" s="42"/>
      <c r="BG282" s="42"/>
    </row>
    <row r="283" spans="16:59" ht="13.5">
      <c r="P283" s="22">
        <v>193267</v>
      </c>
      <c r="Q283" s="23" t="s">
        <v>1205</v>
      </c>
      <c r="R283" s="23" t="s">
        <v>78</v>
      </c>
      <c r="S283" s="62">
        <v>2174</v>
      </c>
      <c r="T283" s="24" t="s">
        <v>1529</v>
      </c>
      <c r="U283" s="25" t="s">
        <v>723</v>
      </c>
      <c r="V283" s="26" t="s">
        <v>524</v>
      </c>
      <c r="W283" s="27">
        <v>3</v>
      </c>
      <c r="X283" s="27">
        <v>4036</v>
      </c>
      <c r="Y283" s="27">
        <v>177</v>
      </c>
      <c r="Z283" s="27">
        <v>661000</v>
      </c>
      <c r="AA283" s="28">
        <f t="shared" si="24"/>
        <v>3.734463276836158</v>
      </c>
      <c r="AB283" s="25" t="s">
        <v>79</v>
      </c>
      <c r="AC283" s="29">
        <v>2270</v>
      </c>
      <c r="AD283" s="29">
        <v>56.2</v>
      </c>
      <c r="AE283" s="29">
        <v>661000</v>
      </c>
      <c r="AF283" s="29">
        <v>100</v>
      </c>
      <c r="AG283" s="29">
        <v>73855</v>
      </c>
      <c r="AH283" s="29">
        <f t="shared" si="25"/>
        <v>111.73</v>
      </c>
      <c r="AI283" s="29">
        <v>246012</v>
      </c>
      <c r="AJ283" s="29">
        <v>50133</v>
      </c>
      <c r="AK283" s="29">
        <v>195879</v>
      </c>
      <c r="AL283" s="29">
        <f t="shared" si="26"/>
        <v>372.18</v>
      </c>
      <c r="AM283" s="29">
        <f t="shared" si="27"/>
        <v>75.84</v>
      </c>
      <c r="AN283" s="29">
        <f t="shared" si="28"/>
        <v>296.34</v>
      </c>
      <c r="AO283" s="29">
        <v>30</v>
      </c>
      <c r="AP283" s="29">
        <v>147.3</v>
      </c>
      <c r="AQ283" s="32">
        <v>12421</v>
      </c>
      <c r="AR283" s="32">
        <v>48533</v>
      </c>
      <c r="AS283" s="32">
        <v>60954</v>
      </c>
      <c r="AT283" s="29">
        <v>1627</v>
      </c>
      <c r="AU283" s="29">
        <f t="shared" si="29"/>
        <v>2235</v>
      </c>
      <c r="AV283" s="29">
        <v>54745</v>
      </c>
      <c r="AW283" s="29">
        <v>13564</v>
      </c>
      <c r="AX283" s="29">
        <v>241413</v>
      </c>
      <c r="AY283" s="29">
        <v>59815</v>
      </c>
      <c r="AZ283" s="29">
        <v>296158</v>
      </c>
      <c r="BA283" s="29">
        <v>73379</v>
      </c>
      <c r="BB283" s="2"/>
      <c r="BC283" s="2"/>
      <c r="BD283" s="2"/>
      <c r="BE283" s="41"/>
      <c r="BF283" s="42"/>
      <c r="BG283" s="42"/>
    </row>
    <row r="284" spans="16:59" ht="13.5">
      <c r="P284" s="22">
        <v>203246</v>
      </c>
      <c r="Q284" s="23" t="s">
        <v>1144</v>
      </c>
      <c r="R284" s="23" t="s">
        <v>80</v>
      </c>
      <c r="S284" s="62">
        <v>2174</v>
      </c>
      <c r="T284" s="24" t="s">
        <v>1529</v>
      </c>
      <c r="U284" s="25" t="s">
        <v>723</v>
      </c>
      <c r="V284" s="26" t="s">
        <v>524</v>
      </c>
      <c r="W284" s="27">
        <v>3</v>
      </c>
      <c r="X284" s="27">
        <v>2738</v>
      </c>
      <c r="Y284" s="27">
        <v>91</v>
      </c>
      <c r="Z284" s="27">
        <v>246049</v>
      </c>
      <c r="AA284" s="28">
        <f t="shared" si="24"/>
        <v>2.703835164835165</v>
      </c>
      <c r="AB284" s="25" t="s">
        <v>71</v>
      </c>
      <c r="AC284" s="29">
        <v>1934</v>
      </c>
      <c r="AD284" s="29">
        <v>70.6</v>
      </c>
      <c r="AE284" s="29">
        <v>241181</v>
      </c>
      <c r="AF284" s="29">
        <v>102</v>
      </c>
      <c r="AG284" s="29">
        <v>46315</v>
      </c>
      <c r="AH284" s="29">
        <f t="shared" si="25"/>
        <v>188.23</v>
      </c>
      <c r="AI284" s="29">
        <v>150071</v>
      </c>
      <c r="AJ284" s="29">
        <v>65855</v>
      </c>
      <c r="AK284" s="29">
        <v>84216</v>
      </c>
      <c r="AL284" s="29">
        <f t="shared" si="26"/>
        <v>609.92</v>
      </c>
      <c r="AM284" s="29">
        <f t="shared" si="27"/>
        <v>267.65</v>
      </c>
      <c r="AN284" s="29">
        <f t="shared" si="28"/>
        <v>342.27</v>
      </c>
      <c r="AO284" s="29">
        <v>30.9</v>
      </c>
      <c r="AP284" s="29">
        <v>70.3</v>
      </c>
      <c r="AQ284" s="32">
        <v>24052</v>
      </c>
      <c r="AR284" s="32">
        <v>30758</v>
      </c>
      <c r="AS284" s="32">
        <v>54810</v>
      </c>
      <c r="AT284" s="29">
        <v>4090</v>
      </c>
      <c r="AU284" s="29">
        <f t="shared" si="29"/>
        <v>3765</v>
      </c>
      <c r="AV284" s="29">
        <v>65915</v>
      </c>
      <c r="AW284" s="29">
        <v>24074</v>
      </c>
      <c r="AX284" s="29">
        <v>171212</v>
      </c>
      <c r="AY284" s="29">
        <v>62532</v>
      </c>
      <c r="AZ284" s="29">
        <v>237127</v>
      </c>
      <c r="BA284" s="29">
        <v>86606</v>
      </c>
      <c r="BB284" s="2"/>
      <c r="BC284" s="2"/>
      <c r="BD284" s="2"/>
      <c r="BE284" s="41"/>
      <c r="BF284" s="42"/>
      <c r="BG284" s="42"/>
    </row>
    <row r="285" spans="16:59" ht="13.5">
      <c r="P285" s="22">
        <v>203424</v>
      </c>
      <c r="Q285" s="23" t="s">
        <v>1144</v>
      </c>
      <c r="R285" s="23" t="s">
        <v>81</v>
      </c>
      <c r="S285" s="62">
        <v>2174</v>
      </c>
      <c r="T285" s="24" t="s">
        <v>1529</v>
      </c>
      <c r="U285" s="25" t="s">
        <v>723</v>
      </c>
      <c r="V285" s="26" t="s">
        <v>524</v>
      </c>
      <c r="W285" s="27">
        <v>3</v>
      </c>
      <c r="X285" s="27">
        <v>4745</v>
      </c>
      <c r="Y285" s="27">
        <v>145</v>
      </c>
      <c r="Z285" s="27">
        <v>402528</v>
      </c>
      <c r="AA285" s="28">
        <f t="shared" si="24"/>
        <v>2.776055172413793</v>
      </c>
      <c r="AB285" s="25" t="s">
        <v>82</v>
      </c>
      <c r="AC285" s="29">
        <v>3877</v>
      </c>
      <c r="AD285" s="29">
        <v>81.7</v>
      </c>
      <c r="AE285" s="29">
        <v>402528</v>
      </c>
      <c r="AF285" s="29">
        <v>100</v>
      </c>
      <c r="AG285" s="29">
        <v>63447</v>
      </c>
      <c r="AH285" s="29">
        <f t="shared" si="25"/>
        <v>157.62</v>
      </c>
      <c r="AI285" s="29">
        <v>124657</v>
      </c>
      <c r="AJ285" s="29">
        <v>34108</v>
      </c>
      <c r="AK285" s="29">
        <v>90549</v>
      </c>
      <c r="AL285" s="29">
        <f t="shared" si="26"/>
        <v>309.69</v>
      </c>
      <c r="AM285" s="29">
        <f t="shared" si="27"/>
        <v>84.73</v>
      </c>
      <c r="AN285" s="29">
        <f t="shared" si="28"/>
        <v>224.95</v>
      </c>
      <c r="AO285" s="29">
        <v>50.9</v>
      </c>
      <c r="AP285" s="29">
        <v>186</v>
      </c>
      <c r="AQ285" s="32">
        <v>7188</v>
      </c>
      <c r="AR285" s="32">
        <v>19083</v>
      </c>
      <c r="AS285" s="32">
        <v>26271</v>
      </c>
      <c r="AT285" s="29">
        <v>3000</v>
      </c>
      <c r="AU285" s="29">
        <f t="shared" si="29"/>
        <v>3152</v>
      </c>
      <c r="AV285" s="29">
        <v>34108</v>
      </c>
      <c r="AW285" s="29">
        <v>7188</v>
      </c>
      <c r="AX285" s="29">
        <v>302164</v>
      </c>
      <c r="AY285" s="29">
        <v>63681</v>
      </c>
      <c r="AZ285" s="29">
        <v>336272</v>
      </c>
      <c r="BA285" s="29">
        <v>70869</v>
      </c>
      <c r="BB285" s="2"/>
      <c r="BC285" s="2"/>
      <c r="BD285" s="2"/>
      <c r="BE285" s="41"/>
      <c r="BF285" s="42"/>
      <c r="BG285" s="42"/>
    </row>
    <row r="286" spans="16:59" ht="13.5">
      <c r="P286" s="22">
        <v>204072</v>
      </c>
      <c r="Q286" s="23" t="s">
        <v>1144</v>
      </c>
      <c r="R286" s="23" t="s">
        <v>83</v>
      </c>
      <c r="S286" s="62">
        <v>2174</v>
      </c>
      <c r="T286" s="24" t="s">
        <v>1529</v>
      </c>
      <c r="U286" s="25" t="s">
        <v>723</v>
      </c>
      <c r="V286" s="26" t="s">
        <v>524</v>
      </c>
      <c r="W286" s="27">
        <v>3</v>
      </c>
      <c r="X286" s="27">
        <v>2947</v>
      </c>
      <c r="Y286" s="27">
        <v>118</v>
      </c>
      <c r="Z286" s="27">
        <v>445316</v>
      </c>
      <c r="AA286" s="28">
        <f t="shared" si="24"/>
        <v>3.7738644067796607</v>
      </c>
      <c r="AB286" s="25" t="s">
        <v>1252</v>
      </c>
      <c r="AC286" s="29">
        <v>1646</v>
      </c>
      <c r="AD286" s="29">
        <v>55.9</v>
      </c>
      <c r="AE286" s="29">
        <v>532630</v>
      </c>
      <c r="AF286" s="29">
        <v>83.6</v>
      </c>
      <c r="AG286" s="29">
        <v>74470</v>
      </c>
      <c r="AH286" s="29">
        <f t="shared" si="25"/>
        <v>167.23</v>
      </c>
      <c r="AI286" s="29">
        <v>181817</v>
      </c>
      <c r="AJ286" s="29">
        <v>48776</v>
      </c>
      <c r="AK286" s="29">
        <v>133041</v>
      </c>
      <c r="AL286" s="29">
        <f t="shared" si="26"/>
        <v>408.29</v>
      </c>
      <c r="AM286" s="29">
        <f t="shared" si="27"/>
        <v>109.53</v>
      </c>
      <c r="AN286" s="29">
        <f t="shared" si="28"/>
        <v>298.76</v>
      </c>
      <c r="AO286" s="29">
        <v>41</v>
      </c>
      <c r="AP286" s="29">
        <v>152.7</v>
      </c>
      <c r="AQ286" s="32">
        <v>16551</v>
      </c>
      <c r="AR286" s="32">
        <v>45145</v>
      </c>
      <c r="AS286" s="32">
        <v>61696</v>
      </c>
      <c r="AT286" s="29">
        <v>3000</v>
      </c>
      <c r="AU286" s="29">
        <f t="shared" si="29"/>
        <v>3345</v>
      </c>
      <c r="AV286" s="29">
        <v>48776</v>
      </c>
      <c r="AW286" s="29">
        <v>16551</v>
      </c>
      <c r="AX286" s="29">
        <v>223774</v>
      </c>
      <c r="AY286" s="29">
        <v>75933</v>
      </c>
      <c r="AZ286" s="29">
        <v>272550</v>
      </c>
      <c r="BA286" s="29">
        <v>92484</v>
      </c>
      <c r="BB286" s="2"/>
      <c r="BC286" s="2"/>
      <c r="BD286" s="2"/>
      <c r="BE286" s="41"/>
      <c r="BF286" s="42"/>
      <c r="BG286" s="42"/>
    </row>
    <row r="287" spans="16:59" ht="13.5">
      <c r="P287" s="22">
        <v>204153</v>
      </c>
      <c r="Q287" s="23" t="s">
        <v>1144</v>
      </c>
      <c r="R287" s="23" t="s">
        <v>84</v>
      </c>
      <c r="S287" s="62">
        <v>2174</v>
      </c>
      <c r="T287" s="24" t="s">
        <v>1529</v>
      </c>
      <c r="U287" s="25" t="s">
        <v>723</v>
      </c>
      <c r="V287" s="26" t="s">
        <v>524</v>
      </c>
      <c r="W287" s="27">
        <v>3</v>
      </c>
      <c r="X287" s="27">
        <v>3540</v>
      </c>
      <c r="Y287" s="27">
        <v>100</v>
      </c>
      <c r="Z287" s="27">
        <v>305304</v>
      </c>
      <c r="AA287" s="28">
        <f t="shared" si="24"/>
        <v>3.0530399999999998</v>
      </c>
      <c r="AB287" s="25" t="s">
        <v>85</v>
      </c>
      <c r="AC287" s="29">
        <v>3187</v>
      </c>
      <c r="AD287" s="29">
        <v>90</v>
      </c>
      <c r="AE287" s="29">
        <v>343495</v>
      </c>
      <c r="AF287" s="29">
        <v>88.9</v>
      </c>
      <c r="AG287" s="29">
        <v>59822</v>
      </c>
      <c r="AH287" s="29">
        <f t="shared" si="25"/>
        <v>195.94</v>
      </c>
      <c r="AI287" s="29">
        <v>177937</v>
      </c>
      <c r="AJ287" s="29">
        <v>43293</v>
      </c>
      <c r="AK287" s="29">
        <v>134644</v>
      </c>
      <c r="AL287" s="29">
        <f t="shared" si="26"/>
        <v>582.82</v>
      </c>
      <c r="AM287" s="29">
        <f t="shared" si="27"/>
        <v>141.8</v>
      </c>
      <c r="AN287" s="29">
        <f t="shared" si="28"/>
        <v>441.02</v>
      </c>
      <c r="AO287" s="29">
        <v>33.6</v>
      </c>
      <c r="AP287" s="29">
        <v>138.2</v>
      </c>
      <c r="AQ287" s="32">
        <v>12230</v>
      </c>
      <c r="AR287" s="32">
        <v>38035</v>
      </c>
      <c r="AS287" s="32">
        <v>50265</v>
      </c>
      <c r="AT287" s="29">
        <v>3507</v>
      </c>
      <c r="AU287" s="29">
        <f t="shared" si="29"/>
        <v>3919</v>
      </c>
      <c r="AV287" s="29">
        <v>43293</v>
      </c>
      <c r="AW287" s="29">
        <v>12230</v>
      </c>
      <c r="AX287" s="29">
        <v>193542</v>
      </c>
      <c r="AY287" s="29">
        <v>54673</v>
      </c>
      <c r="AZ287" s="29">
        <v>236835</v>
      </c>
      <c r="BA287" s="29">
        <v>66903</v>
      </c>
      <c r="BB287" s="2"/>
      <c r="BC287" s="2"/>
      <c r="BD287" s="2"/>
      <c r="BE287" s="41"/>
      <c r="BF287" s="42"/>
      <c r="BG287" s="42"/>
    </row>
    <row r="288" spans="16:59" ht="13.5">
      <c r="P288" s="22">
        <v>204161</v>
      </c>
      <c r="Q288" s="23" t="s">
        <v>1144</v>
      </c>
      <c r="R288" s="23" t="s">
        <v>86</v>
      </c>
      <c r="S288" s="62">
        <v>2174</v>
      </c>
      <c r="T288" s="24" t="s">
        <v>1529</v>
      </c>
      <c r="U288" s="25" t="s">
        <v>723</v>
      </c>
      <c r="V288" s="26" t="s">
        <v>524</v>
      </c>
      <c r="W288" s="27">
        <v>3</v>
      </c>
      <c r="X288" s="27">
        <v>3469</v>
      </c>
      <c r="Y288" s="27">
        <v>140</v>
      </c>
      <c r="Z288" s="27">
        <v>388497</v>
      </c>
      <c r="AA288" s="28">
        <f t="shared" si="24"/>
        <v>2.774978571428571</v>
      </c>
      <c r="AB288" s="25" t="s">
        <v>1454</v>
      </c>
      <c r="AC288" s="29">
        <v>3276</v>
      </c>
      <c r="AD288" s="29">
        <v>94.4</v>
      </c>
      <c r="AE288" s="29">
        <v>388497</v>
      </c>
      <c r="AF288" s="29">
        <v>100</v>
      </c>
      <c r="AG288" s="29">
        <v>43570</v>
      </c>
      <c r="AH288" s="29">
        <f t="shared" si="25"/>
        <v>112.15</v>
      </c>
      <c r="AI288" s="29">
        <v>249446</v>
      </c>
      <c r="AJ288" s="29">
        <v>55260</v>
      </c>
      <c r="AK288" s="29">
        <v>194186</v>
      </c>
      <c r="AL288" s="29">
        <f t="shared" si="26"/>
        <v>642.08</v>
      </c>
      <c r="AM288" s="29">
        <f t="shared" si="27"/>
        <v>142.24</v>
      </c>
      <c r="AN288" s="29">
        <f t="shared" si="28"/>
        <v>499.84</v>
      </c>
      <c r="AO288" s="29">
        <v>17.5</v>
      </c>
      <c r="AP288" s="29">
        <v>78.8</v>
      </c>
      <c r="AQ288" s="32">
        <v>15930</v>
      </c>
      <c r="AR288" s="32">
        <v>55978</v>
      </c>
      <c r="AS288" s="32">
        <v>71907</v>
      </c>
      <c r="AT288" s="29">
        <v>2800</v>
      </c>
      <c r="AU288" s="29">
        <f t="shared" si="29"/>
        <v>2243</v>
      </c>
      <c r="AV288" s="29">
        <v>55260</v>
      </c>
      <c r="AW288" s="29">
        <v>15930</v>
      </c>
      <c r="AX288" s="29">
        <v>194186</v>
      </c>
      <c r="AY288" s="29">
        <v>55978</v>
      </c>
      <c r="AZ288" s="29">
        <v>249446</v>
      </c>
      <c r="BA288" s="29">
        <v>71907</v>
      </c>
      <c r="BB288" s="2"/>
      <c r="BC288" s="2"/>
      <c r="BD288" s="2"/>
      <c r="BE288" s="41"/>
      <c r="BF288" s="42"/>
      <c r="BG288" s="42"/>
    </row>
    <row r="289" spans="16:59" ht="13.5">
      <c r="P289" s="22">
        <v>204196</v>
      </c>
      <c r="Q289" s="23" t="s">
        <v>1144</v>
      </c>
      <c r="R289" s="23" t="s">
        <v>87</v>
      </c>
      <c r="S289" s="62">
        <v>2174</v>
      </c>
      <c r="T289" s="24" t="s">
        <v>1529</v>
      </c>
      <c r="U289" s="25" t="s">
        <v>723</v>
      </c>
      <c r="V289" s="26" t="s">
        <v>524</v>
      </c>
      <c r="W289" s="27">
        <v>3</v>
      </c>
      <c r="X289" s="27">
        <v>1279</v>
      </c>
      <c r="Y289" s="27">
        <v>38</v>
      </c>
      <c r="Z289" s="27">
        <v>142302</v>
      </c>
      <c r="AA289" s="28">
        <f t="shared" si="24"/>
        <v>3.7447894736842104</v>
      </c>
      <c r="AB289" s="25" t="s">
        <v>1181</v>
      </c>
      <c r="AC289" s="29">
        <v>781</v>
      </c>
      <c r="AD289" s="29">
        <v>61.1</v>
      </c>
      <c r="AE289" s="29">
        <v>109541</v>
      </c>
      <c r="AF289" s="29">
        <v>129.9</v>
      </c>
      <c r="AG289" s="29">
        <v>20434</v>
      </c>
      <c r="AH289" s="29">
        <f t="shared" si="25"/>
        <v>143.6</v>
      </c>
      <c r="AI289" s="29">
        <v>80076</v>
      </c>
      <c r="AJ289" s="29">
        <v>29506</v>
      </c>
      <c r="AK289" s="29">
        <v>50570</v>
      </c>
      <c r="AL289" s="29">
        <f t="shared" si="26"/>
        <v>562.72</v>
      </c>
      <c r="AM289" s="29">
        <f t="shared" si="27"/>
        <v>207.35</v>
      </c>
      <c r="AN289" s="29">
        <f t="shared" si="28"/>
        <v>355.37</v>
      </c>
      <c r="AO289" s="29">
        <v>25.5</v>
      </c>
      <c r="AP289" s="29">
        <v>69.3</v>
      </c>
      <c r="AQ289" s="32">
        <v>23070</v>
      </c>
      <c r="AR289" s="32">
        <v>39539</v>
      </c>
      <c r="AS289" s="32">
        <v>62608</v>
      </c>
      <c r="AT289" s="29">
        <v>2800</v>
      </c>
      <c r="AU289" s="29">
        <f t="shared" si="29"/>
        <v>2872</v>
      </c>
      <c r="AV289" s="29">
        <v>29506</v>
      </c>
      <c r="AW289" s="29">
        <v>23070</v>
      </c>
      <c r="AX289" s="29">
        <v>50570</v>
      </c>
      <c r="AY289" s="29">
        <v>39539</v>
      </c>
      <c r="AZ289" s="29">
        <v>80076</v>
      </c>
      <c r="BA289" s="29">
        <v>62608</v>
      </c>
      <c r="BB289" s="2"/>
      <c r="BC289" s="2"/>
      <c r="BD289" s="2"/>
      <c r="BE289" s="41"/>
      <c r="BF289" s="42"/>
      <c r="BG289" s="42"/>
    </row>
    <row r="290" spans="16:59" ht="13.5">
      <c r="P290" s="22">
        <v>204234</v>
      </c>
      <c r="Q290" s="23" t="s">
        <v>1144</v>
      </c>
      <c r="R290" s="23" t="s">
        <v>88</v>
      </c>
      <c r="S290" s="62">
        <v>2174</v>
      </c>
      <c r="T290" s="24" t="s">
        <v>1529</v>
      </c>
      <c r="U290" s="25" t="s">
        <v>723</v>
      </c>
      <c r="V290" s="26" t="s">
        <v>524</v>
      </c>
      <c r="W290" s="27">
        <v>3</v>
      </c>
      <c r="X290" s="27">
        <v>420</v>
      </c>
      <c r="Y290" s="27">
        <v>18</v>
      </c>
      <c r="Z290" s="27">
        <v>51297</v>
      </c>
      <c r="AA290" s="28">
        <f t="shared" si="24"/>
        <v>2.8498333333333337</v>
      </c>
      <c r="AB290" s="25" t="s">
        <v>67</v>
      </c>
      <c r="AC290" s="29">
        <v>360</v>
      </c>
      <c r="AD290" s="29">
        <v>85.7</v>
      </c>
      <c r="AE290" s="29">
        <v>51297</v>
      </c>
      <c r="AF290" s="29">
        <v>100</v>
      </c>
      <c r="AG290" s="29">
        <v>11180</v>
      </c>
      <c r="AH290" s="29">
        <f t="shared" si="25"/>
        <v>217.95</v>
      </c>
      <c r="AI290" s="29">
        <v>74777</v>
      </c>
      <c r="AJ290" s="29">
        <v>27111</v>
      </c>
      <c r="AK290" s="29">
        <v>47666</v>
      </c>
      <c r="AL290" s="29">
        <f t="shared" si="26"/>
        <v>1457.73</v>
      </c>
      <c r="AM290" s="29">
        <f t="shared" si="27"/>
        <v>528.51</v>
      </c>
      <c r="AN290" s="29">
        <f t="shared" si="28"/>
        <v>929.22</v>
      </c>
      <c r="AO290" s="29">
        <v>15</v>
      </c>
      <c r="AP290" s="29">
        <v>41.2</v>
      </c>
      <c r="AQ290" s="32">
        <v>64550</v>
      </c>
      <c r="AR290" s="32">
        <v>113490</v>
      </c>
      <c r="AS290" s="32">
        <v>178040</v>
      </c>
      <c r="AT290" s="29">
        <v>3700</v>
      </c>
      <c r="AU290" s="29">
        <f t="shared" si="29"/>
        <v>4359</v>
      </c>
      <c r="AV290" s="29">
        <v>27111</v>
      </c>
      <c r="AW290" s="29">
        <v>64550</v>
      </c>
      <c r="AX290" s="29">
        <v>47666</v>
      </c>
      <c r="AY290" s="29">
        <v>113490</v>
      </c>
      <c r="AZ290" s="29">
        <v>74777</v>
      </c>
      <c r="BA290" s="29">
        <v>178040</v>
      </c>
      <c r="BB290" s="2"/>
      <c r="BC290" s="2"/>
      <c r="BD290" s="2"/>
      <c r="BE290" s="41"/>
      <c r="BF290" s="42"/>
      <c r="BG290" s="42"/>
    </row>
    <row r="291" spans="16:59" ht="13.5">
      <c r="P291" s="22">
        <v>204510</v>
      </c>
      <c r="Q291" s="23" t="s">
        <v>1144</v>
      </c>
      <c r="R291" s="23" t="s">
        <v>1253</v>
      </c>
      <c r="S291" s="62">
        <v>2174</v>
      </c>
      <c r="T291" s="24" t="s">
        <v>1529</v>
      </c>
      <c r="U291" s="25" t="s">
        <v>723</v>
      </c>
      <c r="V291" s="26" t="s">
        <v>524</v>
      </c>
      <c r="W291" s="27">
        <v>3</v>
      </c>
      <c r="X291" s="27">
        <v>4151</v>
      </c>
      <c r="Y291" s="27">
        <v>130</v>
      </c>
      <c r="Z291" s="27">
        <v>353009</v>
      </c>
      <c r="AA291" s="28">
        <f t="shared" si="24"/>
        <v>2.715453846153846</v>
      </c>
      <c r="AB291" s="25" t="s">
        <v>1248</v>
      </c>
      <c r="AC291" s="29">
        <v>3822</v>
      </c>
      <c r="AD291" s="29">
        <v>92.1</v>
      </c>
      <c r="AE291" s="29">
        <v>353009</v>
      </c>
      <c r="AF291" s="29">
        <v>100</v>
      </c>
      <c r="AG291" s="29">
        <v>64071</v>
      </c>
      <c r="AH291" s="29">
        <f t="shared" si="25"/>
        <v>181.5</v>
      </c>
      <c r="AI291" s="29">
        <v>174994</v>
      </c>
      <c r="AJ291" s="29">
        <v>59403</v>
      </c>
      <c r="AK291" s="29">
        <v>115591</v>
      </c>
      <c r="AL291" s="29">
        <f t="shared" si="26"/>
        <v>495.72</v>
      </c>
      <c r="AM291" s="29">
        <f t="shared" si="27"/>
        <v>168.28</v>
      </c>
      <c r="AN291" s="29">
        <f t="shared" si="28"/>
        <v>327.44</v>
      </c>
      <c r="AO291" s="29">
        <v>36.6</v>
      </c>
      <c r="AP291" s="29">
        <v>107.9</v>
      </c>
      <c r="AQ291" s="32">
        <v>14311</v>
      </c>
      <c r="AR291" s="32">
        <v>27847</v>
      </c>
      <c r="AS291" s="32">
        <v>42157</v>
      </c>
      <c r="AT291" s="29">
        <v>2990</v>
      </c>
      <c r="AU291" s="29">
        <f t="shared" si="29"/>
        <v>3630</v>
      </c>
      <c r="AV291" s="29">
        <v>67072</v>
      </c>
      <c r="AW291" s="29">
        <v>16158</v>
      </c>
      <c r="AX291" s="29">
        <v>271094</v>
      </c>
      <c r="AY291" s="29">
        <v>65308</v>
      </c>
      <c r="AZ291" s="29">
        <v>338166</v>
      </c>
      <c r="BA291" s="29">
        <v>81466</v>
      </c>
      <c r="BB291" s="2"/>
      <c r="BC291" s="2"/>
      <c r="BD291" s="2"/>
      <c r="BE291" s="41"/>
      <c r="BF291" s="42"/>
      <c r="BG291" s="42"/>
    </row>
    <row r="292" spans="16:59" ht="13.5">
      <c r="P292" s="22">
        <v>215619</v>
      </c>
      <c r="Q292" s="23" t="s">
        <v>1147</v>
      </c>
      <c r="R292" s="23" t="s">
        <v>89</v>
      </c>
      <c r="S292" s="62">
        <v>2174</v>
      </c>
      <c r="T292" s="24" t="s">
        <v>1529</v>
      </c>
      <c r="U292" s="25" t="s">
        <v>723</v>
      </c>
      <c r="V292" s="26" t="s">
        <v>524</v>
      </c>
      <c r="W292" s="27">
        <v>3</v>
      </c>
      <c r="X292" s="27">
        <v>4677</v>
      </c>
      <c r="Y292" s="27">
        <v>127</v>
      </c>
      <c r="Z292" s="27">
        <v>420756</v>
      </c>
      <c r="AA292" s="28">
        <f t="shared" si="24"/>
        <v>3.3130393700787404</v>
      </c>
      <c r="AB292" s="25" t="s">
        <v>90</v>
      </c>
      <c r="AC292" s="29">
        <v>3374</v>
      </c>
      <c r="AD292" s="29">
        <v>72.1</v>
      </c>
      <c r="AE292" s="29">
        <v>420756</v>
      </c>
      <c r="AF292" s="29">
        <v>100</v>
      </c>
      <c r="AG292" s="29">
        <v>63431</v>
      </c>
      <c r="AH292" s="29">
        <f t="shared" si="25"/>
        <v>150.75</v>
      </c>
      <c r="AI292" s="29">
        <v>139368</v>
      </c>
      <c r="AJ292" s="29">
        <v>53993</v>
      </c>
      <c r="AK292" s="29">
        <v>85375</v>
      </c>
      <c r="AL292" s="29">
        <f t="shared" si="26"/>
        <v>331.23</v>
      </c>
      <c r="AM292" s="29">
        <f t="shared" si="27"/>
        <v>128.32</v>
      </c>
      <c r="AN292" s="29">
        <f t="shared" si="28"/>
        <v>202.91</v>
      </c>
      <c r="AO292" s="29">
        <v>45.5</v>
      </c>
      <c r="AP292" s="29">
        <v>117.5</v>
      </c>
      <c r="AQ292" s="32">
        <v>11544</v>
      </c>
      <c r="AR292" s="32">
        <v>18254</v>
      </c>
      <c r="AS292" s="32">
        <v>29799</v>
      </c>
      <c r="AT292" s="29">
        <v>3990</v>
      </c>
      <c r="AU292" s="29">
        <f t="shared" si="29"/>
        <v>3015</v>
      </c>
      <c r="AV292" s="29">
        <v>53993</v>
      </c>
      <c r="AW292" s="29">
        <v>11544</v>
      </c>
      <c r="AX292" s="29">
        <v>150741</v>
      </c>
      <c r="AY292" s="29">
        <v>32230</v>
      </c>
      <c r="AZ292" s="29">
        <v>204734</v>
      </c>
      <c r="BA292" s="29">
        <v>43775</v>
      </c>
      <c r="BB292" s="2"/>
      <c r="BC292" s="2"/>
      <c r="BD292" s="2"/>
      <c r="BE292" s="41"/>
      <c r="BF292" s="42"/>
      <c r="BG292" s="42"/>
    </row>
    <row r="293" spans="16:59" ht="13.5">
      <c r="P293" s="22">
        <v>215660</v>
      </c>
      <c r="Q293" s="23" t="s">
        <v>1147</v>
      </c>
      <c r="R293" s="23" t="s">
        <v>91</v>
      </c>
      <c r="S293" s="62">
        <v>2174</v>
      </c>
      <c r="T293" s="24" t="s">
        <v>1529</v>
      </c>
      <c r="U293" s="25" t="s">
        <v>723</v>
      </c>
      <c r="V293" s="26" t="s">
        <v>524</v>
      </c>
      <c r="W293" s="27">
        <v>3</v>
      </c>
      <c r="X293" s="27">
        <v>2333</v>
      </c>
      <c r="Y293" s="27">
        <v>51</v>
      </c>
      <c r="Z293" s="27">
        <v>168025</v>
      </c>
      <c r="AA293" s="28">
        <f t="shared" si="24"/>
        <v>3.2946078431372547</v>
      </c>
      <c r="AB293" s="25" t="s">
        <v>71</v>
      </c>
      <c r="AC293" s="29">
        <v>1805</v>
      </c>
      <c r="AD293" s="29">
        <v>77.4</v>
      </c>
      <c r="AE293" s="29">
        <v>168025</v>
      </c>
      <c r="AF293" s="29">
        <v>100</v>
      </c>
      <c r="AG293" s="29">
        <v>29314</v>
      </c>
      <c r="AH293" s="29">
        <f t="shared" si="25"/>
        <v>174.46</v>
      </c>
      <c r="AI293" s="29">
        <v>176452</v>
      </c>
      <c r="AJ293" s="29">
        <v>47426</v>
      </c>
      <c r="AK293" s="29">
        <v>129026</v>
      </c>
      <c r="AL293" s="29">
        <f t="shared" si="26"/>
        <v>1050.15</v>
      </c>
      <c r="AM293" s="29">
        <f t="shared" si="27"/>
        <v>282.26</v>
      </c>
      <c r="AN293" s="29">
        <f t="shared" si="28"/>
        <v>767.9</v>
      </c>
      <c r="AO293" s="29">
        <v>16.6</v>
      </c>
      <c r="AP293" s="29">
        <v>61.8</v>
      </c>
      <c r="AQ293" s="32">
        <v>20328</v>
      </c>
      <c r="AR293" s="32">
        <v>55305</v>
      </c>
      <c r="AS293" s="32">
        <v>75633</v>
      </c>
      <c r="AT293" s="29">
        <v>4042</v>
      </c>
      <c r="AU293" s="29">
        <f t="shared" si="29"/>
        <v>3489</v>
      </c>
      <c r="AV293" s="29">
        <v>47426</v>
      </c>
      <c r="AW293" s="29">
        <v>20328</v>
      </c>
      <c r="AX293" s="29">
        <v>154761</v>
      </c>
      <c r="AY293" s="29">
        <v>66336</v>
      </c>
      <c r="AZ293" s="29">
        <v>202187</v>
      </c>
      <c r="BA293" s="29">
        <v>86664</v>
      </c>
      <c r="BB293" s="2"/>
      <c r="BC293" s="2"/>
      <c r="BD293" s="2"/>
      <c r="BE293" s="41"/>
      <c r="BF293" s="42"/>
      <c r="BG293" s="42"/>
    </row>
    <row r="294" spans="16:59" ht="13.5">
      <c r="P294" s="22">
        <v>215678</v>
      </c>
      <c r="Q294" s="23" t="s">
        <v>1147</v>
      </c>
      <c r="R294" s="23" t="s">
        <v>92</v>
      </c>
      <c r="S294" s="62">
        <v>2174</v>
      </c>
      <c r="T294" s="24" t="s">
        <v>1529</v>
      </c>
      <c r="U294" s="25" t="s">
        <v>723</v>
      </c>
      <c r="V294" s="26" t="s">
        <v>524</v>
      </c>
      <c r="W294" s="27">
        <v>3</v>
      </c>
      <c r="X294" s="27">
        <v>4222</v>
      </c>
      <c r="Y294" s="27">
        <v>98</v>
      </c>
      <c r="Z294" s="27">
        <v>364955</v>
      </c>
      <c r="AA294" s="28">
        <f t="shared" si="24"/>
        <v>3.724030612244898</v>
      </c>
      <c r="AB294" s="25" t="s">
        <v>93</v>
      </c>
      <c r="AC294" s="29">
        <v>3431</v>
      </c>
      <c r="AD294" s="29">
        <v>81.3</v>
      </c>
      <c r="AE294" s="29">
        <v>645866</v>
      </c>
      <c r="AF294" s="29">
        <v>56.5</v>
      </c>
      <c r="AG294" s="29">
        <v>56957</v>
      </c>
      <c r="AH294" s="29">
        <f t="shared" si="25"/>
        <v>156.07</v>
      </c>
      <c r="AI294" s="29">
        <v>152367</v>
      </c>
      <c r="AJ294" s="29">
        <v>65971</v>
      </c>
      <c r="AK294" s="29">
        <v>86396</v>
      </c>
      <c r="AL294" s="29">
        <f t="shared" si="26"/>
        <v>417.5</v>
      </c>
      <c r="AM294" s="29">
        <f t="shared" si="27"/>
        <v>180.76</v>
      </c>
      <c r="AN294" s="29">
        <f t="shared" si="28"/>
        <v>236.73</v>
      </c>
      <c r="AO294" s="29">
        <v>37.4</v>
      </c>
      <c r="AP294" s="29">
        <v>86.3</v>
      </c>
      <c r="AQ294" s="32">
        <v>15626</v>
      </c>
      <c r="AR294" s="32">
        <v>20463</v>
      </c>
      <c r="AS294" s="32">
        <v>36089</v>
      </c>
      <c r="AT294" s="29">
        <v>3045</v>
      </c>
      <c r="AU294" s="29">
        <f t="shared" si="29"/>
        <v>3121</v>
      </c>
      <c r="AV294" s="29">
        <v>74507</v>
      </c>
      <c r="AW294" s="29">
        <v>17647</v>
      </c>
      <c r="AX294" s="29">
        <v>88025</v>
      </c>
      <c r="AY294" s="29">
        <v>20849</v>
      </c>
      <c r="AZ294" s="29">
        <v>162532</v>
      </c>
      <c r="BA294" s="29">
        <v>38496</v>
      </c>
      <c r="BB294" s="2"/>
      <c r="BC294" s="2"/>
      <c r="BD294" s="2"/>
      <c r="BE294" s="41"/>
      <c r="BF294" s="42"/>
      <c r="BG294" s="42"/>
    </row>
    <row r="295" spans="16:59" ht="13.5">
      <c r="P295" s="22">
        <v>222160</v>
      </c>
      <c r="Q295" s="23" t="s">
        <v>509</v>
      </c>
      <c r="R295" s="23" t="s">
        <v>94</v>
      </c>
      <c r="S295" s="62">
        <v>2174</v>
      </c>
      <c r="T295" s="24" t="s">
        <v>1529</v>
      </c>
      <c r="U295" s="25" t="s">
        <v>723</v>
      </c>
      <c r="V295" s="26" t="s">
        <v>524</v>
      </c>
      <c r="W295" s="27">
        <v>3</v>
      </c>
      <c r="X295" s="27">
        <v>1233</v>
      </c>
      <c r="Y295" s="27">
        <v>30</v>
      </c>
      <c r="Z295" s="27">
        <v>100389</v>
      </c>
      <c r="AA295" s="28">
        <f t="shared" si="24"/>
        <v>3.3463000000000003</v>
      </c>
      <c r="AB295" s="25" t="s">
        <v>653</v>
      </c>
      <c r="AC295" s="29">
        <v>1063</v>
      </c>
      <c r="AD295" s="29">
        <v>86.2</v>
      </c>
      <c r="AE295" s="29">
        <v>100389</v>
      </c>
      <c r="AF295" s="29">
        <v>100</v>
      </c>
      <c r="AG295" s="29">
        <v>9673</v>
      </c>
      <c r="AH295" s="29">
        <f t="shared" si="25"/>
        <v>96.36</v>
      </c>
      <c r="AI295" s="29">
        <v>56030</v>
      </c>
      <c r="AJ295" s="29">
        <v>24596</v>
      </c>
      <c r="AK295" s="29">
        <v>31434</v>
      </c>
      <c r="AL295" s="29">
        <f t="shared" si="26"/>
        <v>558.13</v>
      </c>
      <c r="AM295" s="29">
        <f t="shared" si="27"/>
        <v>245.01</v>
      </c>
      <c r="AN295" s="29">
        <f t="shared" si="28"/>
        <v>313.12</v>
      </c>
      <c r="AO295" s="29">
        <v>17.3</v>
      </c>
      <c r="AP295" s="29">
        <v>39.3</v>
      </c>
      <c r="AQ295" s="32">
        <v>19948</v>
      </c>
      <c r="AR295" s="32">
        <v>25494</v>
      </c>
      <c r="AS295" s="32">
        <v>45442</v>
      </c>
      <c r="AT295" s="29">
        <v>1680</v>
      </c>
      <c r="AU295" s="29">
        <f t="shared" si="29"/>
        <v>1927</v>
      </c>
      <c r="AV295" s="29">
        <v>24596</v>
      </c>
      <c r="AW295" s="29">
        <v>19948</v>
      </c>
      <c r="AX295" s="29">
        <v>31434</v>
      </c>
      <c r="AY295" s="29">
        <v>25494</v>
      </c>
      <c r="AZ295" s="29">
        <v>56030</v>
      </c>
      <c r="BA295" s="29">
        <v>45442</v>
      </c>
      <c r="BB295" s="2"/>
      <c r="BC295" s="2"/>
      <c r="BD295" s="2"/>
      <c r="BE295" s="41"/>
      <c r="BF295" s="42"/>
      <c r="BG295" s="42"/>
    </row>
    <row r="296" spans="16:59" ht="13.5">
      <c r="P296" s="22">
        <v>223263</v>
      </c>
      <c r="Q296" s="23" t="s">
        <v>509</v>
      </c>
      <c r="R296" s="23" t="s">
        <v>95</v>
      </c>
      <c r="S296" s="62">
        <v>2174</v>
      </c>
      <c r="T296" s="24" t="s">
        <v>1529</v>
      </c>
      <c r="U296" s="25" t="s">
        <v>723</v>
      </c>
      <c r="V296" s="26" t="s">
        <v>524</v>
      </c>
      <c r="W296" s="27">
        <v>3</v>
      </c>
      <c r="X296" s="27">
        <v>493</v>
      </c>
      <c r="Y296" s="27">
        <v>27</v>
      </c>
      <c r="Z296" s="27">
        <v>114118</v>
      </c>
      <c r="AA296" s="28">
        <f t="shared" si="24"/>
        <v>4.226592592592592</v>
      </c>
      <c r="AB296" s="25" t="s">
        <v>653</v>
      </c>
      <c r="AC296" s="29">
        <v>440</v>
      </c>
      <c r="AD296" s="29">
        <v>89.2</v>
      </c>
      <c r="AE296" s="29">
        <v>122202</v>
      </c>
      <c r="AF296" s="29">
        <v>93.4</v>
      </c>
      <c r="AG296" s="29">
        <v>9815</v>
      </c>
      <c r="AH296" s="29">
        <f t="shared" si="25"/>
        <v>86.01</v>
      </c>
      <c r="AI296" s="29">
        <v>20937</v>
      </c>
      <c r="AJ296" s="29">
        <v>15649</v>
      </c>
      <c r="AK296" s="29">
        <v>5288</v>
      </c>
      <c r="AL296" s="29">
        <f t="shared" si="26"/>
        <v>183.47</v>
      </c>
      <c r="AM296" s="29">
        <f t="shared" si="27"/>
        <v>137.13</v>
      </c>
      <c r="AN296" s="29">
        <f t="shared" si="28"/>
        <v>46.34</v>
      </c>
      <c r="AO296" s="29">
        <v>46.9</v>
      </c>
      <c r="AP296" s="29">
        <v>62.7</v>
      </c>
      <c r="AQ296" s="32">
        <v>31742</v>
      </c>
      <c r="AR296" s="32">
        <v>10726</v>
      </c>
      <c r="AS296" s="32">
        <v>42469</v>
      </c>
      <c r="AT296" s="29">
        <v>1680</v>
      </c>
      <c r="AU296" s="29">
        <f t="shared" si="29"/>
        <v>1720</v>
      </c>
      <c r="AV296" s="29">
        <v>15706</v>
      </c>
      <c r="AW296" s="29">
        <v>31858</v>
      </c>
      <c r="AX296" s="29">
        <v>9049</v>
      </c>
      <c r="AY296" s="29">
        <v>18355</v>
      </c>
      <c r="AZ296" s="29">
        <v>24755</v>
      </c>
      <c r="BA296" s="29">
        <v>50213</v>
      </c>
      <c r="BB296" s="2"/>
      <c r="BC296" s="2"/>
      <c r="BD296" s="2"/>
      <c r="BE296" s="41"/>
      <c r="BF296" s="42"/>
      <c r="BG296" s="42"/>
    </row>
    <row r="297" spans="16:59" ht="13.5">
      <c r="P297" s="22">
        <v>223298</v>
      </c>
      <c r="Q297" s="23" t="s">
        <v>509</v>
      </c>
      <c r="R297" s="23" t="s">
        <v>96</v>
      </c>
      <c r="S297" s="62">
        <v>2174</v>
      </c>
      <c r="T297" s="24" t="s">
        <v>1529</v>
      </c>
      <c r="U297" s="25" t="s">
        <v>723</v>
      </c>
      <c r="V297" s="26" t="s">
        <v>524</v>
      </c>
      <c r="W297" s="27">
        <v>3</v>
      </c>
      <c r="X297" s="27">
        <v>2393</v>
      </c>
      <c r="Y297" s="27">
        <v>79</v>
      </c>
      <c r="Z297" s="27">
        <v>282987</v>
      </c>
      <c r="AA297" s="28">
        <f t="shared" si="24"/>
        <v>3.5821139240506326</v>
      </c>
      <c r="AB297" s="25" t="s">
        <v>653</v>
      </c>
      <c r="AC297" s="29">
        <v>1054</v>
      </c>
      <c r="AD297" s="29">
        <v>44</v>
      </c>
      <c r="AE297" s="29">
        <v>282987</v>
      </c>
      <c r="AF297" s="29">
        <v>100</v>
      </c>
      <c r="AG297" s="29">
        <v>14125</v>
      </c>
      <c r="AH297" s="29">
        <f t="shared" si="25"/>
        <v>49.91</v>
      </c>
      <c r="AI297" s="29">
        <v>113333</v>
      </c>
      <c r="AJ297" s="29">
        <v>25822</v>
      </c>
      <c r="AK297" s="29">
        <v>87511</v>
      </c>
      <c r="AL297" s="29">
        <f t="shared" si="26"/>
        <v>400.49</v>
      </c>
      <c r="AM297" s="29">
        <f t="shared" si="27"/>
        <v>91.25</v>
      </c>
      <c r="AN297" s="29">
        <f t="shared" si="28"/>
        <v>309.24</v>
      </c>
      <c r="AO297" s="29">
        <v>12.5</v>
      </c>
      <c r="AP297" s="29">
        <v>54.7</v>
      </c>
      <c r="AQ297" s="32">
        <v>10791</v>
      </c>
      <c r="AR297" s="32">
        <v>36570</v>
      </c>
      <c r="AS297" s="32">
        <v>47360</v>
      </c>
      <c r="AT297" s="29">
        <v>2520</v>
      </c>
      <c r="AU297" s="29">
        <f t="shared" si="29"/>
        <v>998</v>
      </c>
      <c r="AV297" s="29">
        <v>43619</v>
      </c>
      <c r="AW297" s="29">
        <v>18228</v>
      </c>
      <c r="AX297" s="29">
        <v>145904</v>
      </c>
      <c r="AY297" s="29">
        <v>60971</v>
      </c>
      <c r="AZ297" s="29">
        <v>189523</v>
      </c>
      <c r="BA297" s="29">
        <v>79199</v>
      </c>
      <c r="BB297" s="2"/>
      <c r="BC297" s="2"/>
      <c r="BD297" s="2"/>
      <c r="BE297" s="41"/>
      <c r="BF297" s="42"/>
      <c r="BG297" s="42"/>
    </row>
    <row r="298" spans="16:59" ht="13.5">
      <c r="P298" s="22">
        <v>232319</v>
      </c>
      <c r="Q298" s="23" t="s">
        <v>528</v>
      </c>
      <c r="R298" s="23" t="s">
        <v>97</v>
      </c>
      <c r="S298" s="62">
        <v>2174</v>
      </c>
      <c r="T298" s="24" t="s">
        <v>1529</v>
      </c>
      <c r="U298" s="25" t="s">
        <v>723</v>
      </c>
      <c r="V298" s="26" t="s">
        <v>524</v>
      </c>
      <c r="W298" s="27">
        <v>3</v>
      </c>
      <c r="X298" s="27">
        <v>472</v>
      </c>
      <c r="Y298" s="27">
        <v>8</v>
      </c>
      <c r="Z298" s="27">
        <v>33129</v>
      </c>
      <c r="AA298" s="28">
        <f t="shared" si="24"/>
        <v>4.141125</v>
      </c>
      <c r="AB298" s="25" t="s">
        <v>653</v>
      </c>
      <c r="AC298" s="29">
        <v>462</v>
      </c>
      <c r="AD298" s="29">
        <v>97.9</v>
      </c>
      <c r="AE298" s="29">
        <v>36554</v>
      </c>
      <c r="AF298" s="29">
        <v>90.6</v>
      </c>
      <c r="AG298" s="29">
        <v>3164</v>
      </c>
      <c r="AH298" s="29">
        <f t="shared" si="25"/>
        <v>95.51</v>
      </c>
      <c r="AI298" s="29">
        <v>20972</v>
      </c>
      <c r="AJ298" s="29">
        <v>3450</v>
      </c>
      <c r="AK298" s="29">
        <v>17522</v>
      </c>
      <c r="AL298" s="29">
        <f t="shared" si="26"/>
        <v>633.04</v>
      </c>
      <c r="AM298" s="29">
        <f t="shared" si="27"/>
        <v>104.14</v>
      </c>
      <c r="AN298" s="29">
        <f t="shared" si="28"/>
        <v>528.9</v>
      </c>
      <c r="AO298" s="29">
        <v>15.1</v>
      </c>
      <c r="AP298" s="29">
        <v>91.7</v>
      </c>
      <c r="AQ298" s="32">
        <v>7309</v>
      </c>
      <c r="AR298" s="32">
        <v>37123</v>
      </c>
      <c r="AS298" s="32">
        <v>44432</v>
      </c>
      <c r="AT298" s="29">
        <v>1680</v>
      </c>
      <c r="AU298" s="29">
        <f t="shared" si="29"/>
        <v>1910</v>
      </c>
      <c r="AV298" s="29">
        <v>3450</v>
      </c>
      <c r="AW298" s="29">
        <v>7309</v>
      </c>
      <c r="AX298" s="29">
        <v>17522</v>
      </c>
      <c r="AY298" s="29">
        <v>37123</v>
      </c>
      <c r="AZ298" s="29">
        <v>20972</v>
      </c>
      <c r="BA298" s="29">
        <v>44432</v>
      </c>
      <c r="BB298" s="2"/>
      <c r="BC298" s="2"/>
      <c r="BD298" s="2"/>
      <c r="BE298" s="41"/>
      <c r="BF298" s="42"/>
      <c r="BG298" s="42"/>
    </row>
    <row r="299" spans="16:59" ht="13.5">
      <c r="P299" s="22">
        <v>242039</v>
      </c>
      <c r="Q299" s="23" t="s">
        <v>1291</v>
      </c>
      <c r="R299" s="23" t="s">
        <v>98</v>
      </c>
      <c r="S299" s="62">
        <v>2174</v>
      </c>
      <c r="T299" s="24" t="s">
        <v>1529</v>
      </c>
      <c r="U299" s="25" t="s">
        <v>723</v>
      </c>
      <c r="V299" s="26" t="s">
        <v>524</v>
      </c>
      <c r="W299" s="27">
        <v>3</v>
      </c>
      <c r="X299" s="27">
        <v>4199</v>
      </c>
      <c r="Y299" s="27">
        <v>159</v>
      </c>
      <c r="Z299" s="27">
        <v>657223</v>
      </c>
      <c r="AA299" s="28">
        <f t="shared" si="24"/>
        <v>4.133477987421384</v>
      </c>
      <c r="AB299" s="25" t="s">
        <v>1181</v>
      </c>
      <c r="AC299" s="29">
        <v>3590</v>
      </c>
      <c r="AD299" s="29">
        <v>85.5</v>
      </c>
      <c r="AE299" s="29">
        <v>586652</v>
      </c>
      <c r="AF299" s="29">
        <v>112</v>
      </c>
      <c r="AG299" s="29">
        <v>127096</v>
      </c>
      <c r="AH299" s="29">
        <f t="shared" si="25"/>
        <v>193.38</v>
      </c>
      <c r="AI299" s="29">
        <v>272796</v>
      </c>
      <c r="AJ299" s="29">
        <v>150810</v>
      </c>
      <c r="AK299" s="29">
        <v>121986</v>
      </c>
      <c r="AL299" s="29">
        <f t="shared" si="26"/>
        <v>415.07</v>
      </c>
      <c r="AM299" s="29">
        <f t="shared" si="27"/>
        <v>229.47</v>
      </c>
      <c r="AN299" s="29">
        <f t="shared" si="28"/>
        <v>185.61</v>
      </c>
      <c r="AO299" s="29">
        <v>46.6</v>
      </c>
      <c r="AP299" s="29">
        <v>84.3</v>
      </c>
      <c r="AQ299" s="32">
        <v>35916</v>
      </c>
      <c r="AR299" s="32">
        <v>29051</v>
      </c>
      <c r="AS299" s="32">
        <v>64967</v>
      </c>
      <c r="AT299" s="29">
        <v>2415</v>
      </c>
      <c r="AU299" s="29">
        <f t="shared" si="29"/>
        <v>3868</v>
      </c>
      <c r="AV299" s="29">
        <v>150925</v>
      </c>
      <c r="AW299" s="29">
        <v>35943</v>
      </c>
      <c r="AX299" s="29">
        <v>198519</v>
      </c>
      <c r="AY299" s="29">
        <v>47278</v>
      </c>
      <c r="AZ299" s="29">
        <v>349444</v>
      </c>
      <c r="BA299" s="29">
        <v>83221</v>
      </c>
      <c r="BB299" s="2"/>
      <c r="BC299" s="2"/>
      <c r="BD299" s="2"/>
      <c r="BE299" s="41"/>
      <c r="BF299" s="42"/>
      <c r="BG299" s="42"/>
    </row>
    <row r="300" spans="16:59" ht="13.5">
      <c r="P300" s="22">
        <v>244031</v>
      </c>
      <c r="Q300" s="23" t="s">
        <v>1291</v>
      </c>
      <c r="R300" s="23" t="s">
        <v>99</v>
      </c>
      <c r="S300" s="62">
        <v>2174</v>
      </c>
      <c r="T300" s="24" t="s">
        <v>1529</v>
      </c>
      <c r="U300" s="25" t="s">
        <v>723</v>
      </c>
      <c r="V300" s="26" t="s">
        <v>524</v>
      </c>
      <c r="W300" s="27">
        <v>3</v>
      </c>
      <c r="X300" s="27">
        <v>4948</v>
      </c>
      <c r="Y300" s="27">
        <v>160</v>
      </c>
      <c r="Z300" s="27">
        <v>436910</v>
      </c>
      <c r="AA300" s="28">
        <f t="shared" si="24"/>
        <v>2.7306875</v>
      </c>
      <c r="AB300" s="25" t="s">
        <v>100</v>
      </c>
      <c r="AC300" s="29">
        <v>4579</v>
      </c>
      <c r="AD300" s="29">
        <v>92.5</v>
      </c>
      <c r="AE300" s="29">
        <v>483159</v>
      </c>
      <c r="AF300" s="29">
        <v>90.4</v>
      </c>
      <c r="AG300" s="29">
        <v>62058</v>
      </c>
      <c r="AH300" s="29">
        <f t="shared" si="25"/>
        <v>142.04</v>
      </c>
      <c r="AI300" s="29">
        <v>300819</v>
      </c>
      <c r="AJ300" s="29">
        <v>211472</v>
      </c>
      <c r="AK300" s="29">
        <v>89347</v>
      </c>
      <c r="AL300" s="29">
        <f t="shared" si="26"/>
        <v>688.51</v>
      </c>
      <c r="AM300" s="29">
        <f t="shared" si="27"/>
        <v>484.02</v>
      </c>
      <c r="AN300" s="29">
        <f t="shared" si="28"/>
        <v>204.5</v>
      </c>
      <c r="AO300" s="29">
        <v>20.6</v>
      </c>
      <c r="AP300" s="29">
        <v>29.3</v>
      </c>
      <c r="AQ300" s="32">
        <v>42739</v>
      </c>
      <c r="AR300" s="32">
        <v>18057</v>
      </c>
      <c r="AS300" s="32">
        <v>60796</v>
      </c>
      <c r="AT300" s="29">
        <v>2625</v>
      </c>
      <c r="AU300" s="29">
        <f t="shared" si="29"/>
        <v>2841</v>
      </c>
      <c r="AV300" s="29">
        <v>211472</v>
      </c>
      <c r="AW300" s="29">
        <v>42739</v>
      </c>
      <c r="AX300" s="29">
        <v>239149</v>
      </c>
      <c r="AY300" s="29">
        <v>48332</v>
      </c>
      <c r="AZ300" s="29">
        <v>450621</v>
      </c>
      <c r="BA300" s="29">
        <v>91071</v>
      </c>
      <c r="BB300" s="2"/>
      <c r="BC300" s="2"/>
      <c r="BD300" s="2"/>
      <c r="BE300" s="41"/>
      <c r="BF300" s="42"/>
      <c r="BG300" s="42"/>
    </row>
    <row r="301" spans="16:59" ht="13.5">
      <c r="P301" s="22">
        <v>244040</v>
      </c>
      <c r="Q301" s="23" t="s">
        <v>1291</v>
      </c>
      <c r="R301" s="23" t="s">
        <v>101</v>
      </c>
      <c r="S301" s="62">
        <v>2174</v>
      </c>
      <c r="T301" s="24" t="s">
        <v>1529</v>
      </c>
      <c r="U301" s="25" t="s">
        <v>723</v>
      </c>
      <c r="V301" s="26" t="s">
        <v>524</v>
      </c>
      <c r="W301" s="27">
        <v>3</v>
      </c>
      <c r="X301" s="27">
        <v>1260</v>
      </c>
      <c r="Y301" s="27">
        <v>62</v>
      </c>
      <c r="Z301" s="27">
        <v>161106</v>
      </c>
      <c r="AA301" s="28">
        <f t="shared" si="24"/>
        <v>2.598483870967742</v>
      </c>
      <c r="AB301" s="25" t="s">
        <v>658</v>
      </c>
      <c r="AC301" s="29">
        <v>1220</v>
      </c>
      <c r="AD301" s="29">
        <v>96.8</v>
      </c>
      <c r="AE301" s="29">
        <v>161106</v>
      </c>
      <c r="AF301" s="29">
        <v>100</v>
      </c>
      <c r="AG301" s="29">
        <v>37409</v>
      </c>
      <c r="AH301" s="29">
        <f t="shared" si="25"/>
        <v>232.2</v>
      </c>
      <c r="AI301" s="29">
        <v>155942</v>
      </c>
      <c r="AJ301" s="29">
        <v>79030</v>
      </c>
      <c r="AK301" s="29">
        <v>76912</v>
      </c>
      <c r="AL301" s="29">
        <f t="shared" si="26"/>
        <v>967.95</v>
      </c>
      <c r="AM301" s="29">
        <f t="shared" si="27"/>
        <v>490.55</v>
      </c>
      <c r="AN301" s="29">
        <f t="shared" si="28"/>
        <v>477.4</v>
      </c>
      <c r="AO301" s="29">
        <v>24</v>
      </c>
      <c r="AP301" s="29">
        <v>47.3</v>
      </c>
      <c r="AQ301" s="32">
        <v>62722</v>
      </c>
      <c r="AR301" s="32">
        <v>61041</v>
      </c>
      <c r="AS301" s="32">
        <v>123763</v>
      </c>
      <c r="AT301" s="29">
        <v>4200</v>
      </c>
      <c r="AU301" s="29">
        <f t="shared" si="29"/>
        <v>4644</v>
      </c>
      <c r="AV301" s="29">
        <v>79030</v>
      </c>
      <c r="AW301" s="29">
        <v>62722</v>
      </c>
      <c r="AX301" s="29">
        <v>148881</v>
      </c>
      <c r="AY301" s="29">
        <v>118160</v>
      </c>
      <c r="AZ301" s="29">
        <v>227911</v>
      </c>
      <c r="BA301" s="29">
        <v>180882</v>
      </c>
      <c r="BB301" s="2"/>
      <c r="BC301" s="2"/>
      <c r="BD301" s="2"/>
      <c r="BE301" s="41"/>
      <c r="BF301" s="42"/>
      <c r="BG301" s="42"/>
    </row>
    <row r="302" spans="16:59" ht="13.5">
      <c r="P302" s="22">
        <v>244074</v>
      </c>
      <c r="Q302" s="23" t="s">
        <v>1291</v>
      </c>
      <c r="R302" s="23" t="s">
        <v>102</v>
      </c>
      <c r="S302" s="62">
        <v>2174</v>
      </c>
      <c r="T302" s="24" t="s">
        <v>1529</v>
      </c>
      <c r="U302" s="25" t="s">
        <v>723</v>
      </c>
      <c r="V302" s="26" t="s">
        <v>524</v>
      </c>
      <c r="W302" s="27">
        <v>3</v>
      </c>
      <c r="X302" s="27">
        <v>3585</v>
      </c>
      <c r="Y302" s="27">
        <v>111</v>
      </c>
      <c r="Z302" s="27">
        <v>298889</v>
      </c>
      <c r="AA302" s="28">
        <f t="shared" si="24"/>
        <v>2.692693693693694</v>
      </c>
      <c r="AB302" s="25" t="s">
        <v>71</v>
      </c>
      <c r="AC302" s="29">
        <v>3136</v>
      </c>
      <c r="AD302" s="29">
        <v>87.5</v>
      </c>
      <c r="AE302" s="29">
        <v>298889</v>
      </c>
      <c r="AF302" s="29">
        <v>100</v>
      </c>
      <c r="AG302" s="29">
        <v>34357</v>
      </c>
      <c r="AH302" s="29">
        <f t="shared" si="25"/>
        <v>114.95</v>
      </c>
      <c r="AI302" s="29">
        <v>197881</v>
      </c>
      <c r="AJ302" s="29">
        <v>88738</v>
      </c>
      <c r="AK302" s="29">
        <v>109143</v>
      </c>
      <c r="AL302" s="29">
        <f t="shared" si="26"/>
        <v>662.06</v>
      </c>
      <c r="AM302" s="29">
        <f t="shared" si="27"/>
        <v>296.89</v>
      </c>
      <c r="AN302" s="29">
        <f t="shared" si="28"/>
        <v>365.16</v>
      </c>
      <c r="AO302" s="29">
        <v>17.4</v>
      </c>
      <c r="AP302" s="29">
        <v>38.7</v>
      </c>
      <c r="AQ302" s="32">
        <v>24753</v>
      </c>
      <c r="AR302" s="32">
        <v>30444</v>
      </c>
      <c r="AS302" s="32">
        <v>55197</v>
      </c>
      <c r="AT302" s="29">
        <v>1627</v>
      </c>
      <c r="AU302" s="29">
        <f t="shared" si="29"/>
        <v>2299</v>
      </c>
      <c r="AV302" s="29">
        <v>88738</v>
      </c>
      <c r="AW302" s="29">
        <v>24753</v>
      </c>
      <c r="AX302" s="29">
        <v>177463</v>
      </c>
      <c r="AY302" s="29">
        <v>49502</v>
      </c>
      <c r="AZ302" s="29">
        <v>266201</v>
      </c>
      <c r="BA302" s="29">
        <v>74254</v>
      </c>
      <c r="BB302" s="2"/>
      <c r="BC302" s="2"/>
      <c r="BD302" s="2"/>
      <c r="BE302" s="41"/>
      <c r="BF302" s="42"/>
      <c r="BG302" s="42"/>
    </row>
    <row r="303" spans="16:59" ht="13.5">
      <c r="P303" s="22">
        <v>244627</v>
      </c>
      <c r="Q303" s="23" t="s">
        <v>1291</v>
      </c>
      <c r="R303" s="23" t="s">
        <v>103</v>
      </c>
      <c r="S303" s="62">
        <v>2174</v>
      </c>
      <c r="T303" s="24" t="s">
        <v>1529</v>
      </c>
      <c r="U303" s="25" t="s">
        <v>723</v>
      </c>
      <c r="V303" s="26" t="s">
        <v>524</v>
      </c>
      <c r="W303" s="27">
        <v>3</v>
      </c>
      <c r="X303" s="27">
        <v>2071</v>
      </c>
      <c r="Y303" s="27">
        <v>55</v>
      </c>
      <c r="Z303" s="27">
        <v>273020</v>
      </c>
      <c r="AA303" s="28">
        <f t="shared" si="24"/>
        <v>4.964</v>
      </c>
      <c r="AB303" s="25" t="s">
        <v>104</v>
      </c>
      <c r="AC303" s="29">
        <v>1413</v>
      </c>
      <c r="AD303" s="29">
        <v>68.2</v>
      </c>
      <c r="AE303" s="29">
        <v>321200</v>
      </c>
      <c r="AF303" s="29">
        <v>85</v>
      </c>
      <c r="AG303" s="29">
        <v>54754</v>
      </c>
      <c r="AH303" s="29">
        <f t="shared" si="25"/>
        <v>200.55</v>
      </c>
      <c r="AI303" s="29">
        <v>102685</v>
      </c>
      <c r="AJ303" s="29">
        <v>51409</v>
      </c>
      <c r="AK303" s="29">
        <v>51276</v>
      </c>
      <c r="AL303" s="29">
        <f t="shared" si="26"/>
        <v>376.11</v>
      </c>
      <c r="AM303" s="29">
        <f t="shared" si="27"/>
        <v>188.3</v>
      </c>
      <c r="AN303" s="29">
        <f t="shared" si="28"/>
        <v>187.81</v>
      </c>
      <c r="AO303" s="29">
        <v>53.3</v>
      </c>
      <c r="AP303" s="29">
        <v>106.5</v>
      </c>
      <c r="AQ303" s="32">
        <v>24823</v>
      </c>
      <c r="AR303" s="32">
        <v>24759</v>
      </c>
      <c r="AS303" s="32">
        <v>49582</v>
      </c>
      <c r="AT303" s="29">
        <v>3000</v>
      </c>
      <c r="AU303" s="29">
        <f t="shared" si="29"/>
        <v>4011</v>
      </c>
      <c r="AV303" s="29">
        <v>56828</v>
      </c>
      <c r="AW303" s="29">
        <v>27440</v>
      </c>
      <c r="AX303" s="29">
        <v>86638</v>
      </c>
      <c r="AY303" s="29">
        <v>41834</v>
      </c>
      <c r="AZ303" s="29">
        <v>143466</v>
      </c>
      <c r="BA303" s="29">
        <v>69274</v>
      </c>
      <c r="BB303" s="2"/>
      <c r="BC303" s="2"/>
      <c r="BD303" s="2"/>
      <c r="BE303" s="41"/>
      <c r="BF303" s="42"/>
      <c r="BG303" s="42"/>
    </row>
    <row r="304" spans="16:59" ht="13.5">
      <c r="P304" s="22">
        <v>244643</v>
      </c>
      <c r="Q304" s="23" t="s">
        <v>1291</v>
      </c>
      <c r="R304" s="23" t="s">
        <v>105</v>
      </c>
      <c r="S304" s="62">
        <v>2174</v>
      </c>
      <c r="T304" s="24" t="s">
        <v>1529</v>
      </c>
      <c r="U304" s="25" t="s">
        <v>723</v>
      </c>
      <c r="V304" s="26" t="s">
        <v>524</v>
      </c>
      <c r="W304" s="27">
        <v>3</v>
      </c>
      <c r="X304" s="27">
        <v>1034</v>
      </c>
      <c r="Y304" s="27">
        <v>22</v>
      </c>
      <c r="Z304" s="27">
        <v>90827</v>
      </c>
      <c r="AA304" s="28">
        <f t="shared" si="24"/>
        <v>4.1285</v>
      </c>
      <c r="AB304" s="25" t="s">
        <v>106</v>
      </c>
      <c r="AC304" s="29">
        <v>863</v>
      </c>
      <c r="AD304" s="29">
        <v>83.5</v>
      </c>
      <c r="AE304" s="29">
        <v>98725</v>
      </c>
      <c r="AF304" s="29">
        <v>92</v>
      </c>
      <c r="AG304" s="29">
        <v>13990</v>
      </c>
      <c r="AH304" s="29">
        <f t="shared" si="25"/>
        <v>154.03</v>
      </c>
      <c r="AI304" s="29">
        <v>63325</v>
      </c>
      <c r="AJ304" s="29">
        <v>38503</v>
      </c>
      <c r="AK304" s="29">
        <v>24822</v>
      </c>
      <c r="AL304" s="29">
        <f t="shared" si="26"/>
        <v>697.2</v>
      </c>
      <c r="AM304" s="29">
        <f t="shared" si="27"/>
        <v>423.92</v>
      </c>
      <c r="AN304" s="29">
        <f t="shared" si="28"/>
        <v>273.29</v>
      </c>
      <c r="AO304" s="29">
        <v>22.1</v>
      </c>
      <c r="AP304" s="29">
        <v>36.3</v>
      </c>
      <c r="AQ304" s="32">
        <v>37237</v>
      </c>
      <c r="AR304" s="32">
        <v>24006</v>
      </c>
      <c r="AS304" s="32">
        <v>61243</v>
      </c>
      <c r="AT304" s="29">
        <v>3275</v>
      </c>
      <c r="AU304" s="29">
        <f t="shared" si="29"/>
        <v>3081</v>
      </c>
      <c r="AV304" s="29">
        <v>38503</v>
      </c>
      <c r="AW304" s="29">
        <v>37237</v>
      </c>
      <c r="AX304" s="29">
        <v>81796</v>
      </c>
      <c r="AY304" s="29">
        <v>79106</v>
      </c>
      <c r="AZ304" s="29">
        <v>120299</v>
      </c>
      <c r="BA304" s="29">
        <v>116343</v>
      </c>
      <c r="BB304" s="2"/>
      <c r="BC304" s="2"/>
      <c r="BD304" s="2"/>
      <c r="BE304" s="41"/>
      <c r="BF304" s="42"/>
      <c r="BG304" s="42"/>
    </row>
    <row r="305" spans="16:59" ht="13.5">
      <c r="P305" s="22">
        <v>244813</v>
      </c>
      <c r="Q305" s="23" t="s">
        <v>1291</v>
      </c>
      <c r="R305" s="23" t="s">
        <v>107</v>
      </c>
      <c r="S305" s="62">
        <v>1174</v>
      </c>
      <c r="T305" s="24" t="s">
        <v>1529</v>
      </c>
      <c r="U305" s="25" t="s">
        <v>723</v>
      </c>
      <c r="V305" s="26" t="s">
        <v>524</v>
      </c>
      <c r="W305" s="27">
        <v>3</v>
      </c>
      <c r="X305" s="27">
        <v>3970</v>
      </c>
      <c r="Y305" s="27">
        <v>127</v>
      </c>
      <c r="Z305" s="27">
        <v>423703</v>
      </c>
      <c r="AA305" s="28">
        <f t="shared" si="24"/>
        <v>3.336244094488189</v>
      </c>
      <c r="AB305" s="25" t="s">
        <v>1243</v>
      </c>
      <c r="AC305" s="29">
        <v>3092</v>
      </c>
      <c r="AD305" s="29">
        <v>77.9</v>
      </c>
      <c r="AE305" s="29">
        <v>423703</v>
      </c>
      <c r="AF305" s="29">
        <v>100</v>
      </c>
      <c r="AG305" s="29">
        <v>56657</v>
      </c>
      <c r="AH305" s="29">
        <f t="shared" si="25"/>
        <v>133.72</v>
      </c>
      <c r="AI305" s="29">
        <v>270159</v>
      </c>
      <c r="AJ305" s="29">
        <v>86205</v>
      </c>
      <c r="AK305" s="29">
        <v>183954</v>
      </c>
      <c r="AL305" s="29">
        <f t="shared" si="26"/>
        <v>637.61</v>
      </c>
      <c r="AM305" s="29">
        <f t="shared" si="27"/>
        <v>203.46</v>
      </c>
      <c r="AN305" s="29">
        <f t="shared" si="28"/>
        <v>434.16</v>
      </c>
      <c r="AO305" s="29">
        <v>21</v>
      </c>
      <c r="AP305" s="29">
        <v>65.7</v>
      </c>
      <c r="AQ305" s="32">
        <v>21714</v>
      </c>
      <c r="AR305" s="32">
        <v>46336</v>
      </c>
      <c r="AS305" s="32">
        <v>68050</v>
      </c>
      <c r="AT305" s="29">
        <v>4305</v>
      </c>
      <c r="AU305" s="29">
        <f t="shared" si="29"/>
        <v>2674</v>
      </c>
      <c r="AV305" s="29">
        <v>87852</v>
      </c>
      <c r="AW305" s="29">
        <v>22129</v>
      </c>
      <c r="AX305" s="29">
        <v>227443</v>
      </c>
      <c r="AY305" s="29">
        <v>57290</v>
      </c>
      <c r="AZ305" s="29">
        <v>315295</v>
      </c>
      <c r="BA305" s="29">
        <v>79419</v>
      </c>
      <c r="BB305" s="2"/>
      <c r="BC305" s="2"/>
      <c r="BD305" s="2"/>
      <c r="BE305" s="41"/>
      <c r="BF305" s="42"/>
      <c r="BG305" s="42"/>
    </row>
    <row r="306" spans="16:59" ht="13.5">
      <c r="P306" s="22">
        <v>245259</v>
      </c>
      <c r="Q306" s="23" t="s">
        <v>1291</v>
      </c>
      <c r="R306" s="23" t="s">
        <v>108</v>
      </c>
      <c r="S306" s="62">
        <v>2174</v>
      </c>
      <c r="T306" s="24" t="s">
        <v>1529</v>
      </c>
      <c r="U306" s="25" t="s">
        <v>723</v>
      </c>
      <c r="V306" s="26" t="s">
        <v>524</v>
      </c>
      <c r="W306" s="27">
        <v>3</v>
      </c>
      <c r="X306" s="27">
        <v>947</v>
      </c>
      <c r="Y306" s="27">
        <v>21</v>
      </c>
      <c r="Z306" s="27">
        <v>55922</v>
      </c>
      <c r="AA306" s="28">
        <f t="shared" si="24"/>
        <v>2.6629523809523805</v>
      </c>
      <c r="AB306" s="25" t="s">
        <v>71</v>
      </c>
      <c r="AC306" s="29">
        <v>693</v>
      </c>
      <c r="AD306" s="29">
        <v>73.2</v>
      </c>
      <c r="AE306" s="29">
        <v>55922</v>
      </c>
      <c r="AF306" s="29">
        <v>100</v>
      </c>
      <c r="AG306" s="29">
        <v>11348</v>
      </c>
      <c r="AH306" s="29">
        <f t="shared" si="25"/>
        <v>202.93</v>
      </c>
      <c r="AI306" s="29">
        <v>52689</v>
      </c>
      <c r="AJ306" s="29">
        <v>34117</v>
      </c>
      <c r="AK306" s="29">
        <v>18572</v>
      </c>
      <c r="AL306" s="29">
        <f t="shared" si="26"/>
        <v>942.19</v>
      </c>
      <c r="AM306" s="29">
        <f t="shared" si="27"/>
        <v>610.08</v>
      </c>
      <c r="AN306" s="29">
        <f t="shared" si="28"/>
        <v>332.11</v>
      </c>
      <c r="AO306" s="29">
        <v>21.5</v>
      </c>
      <c r="AP306" s="29">
        <v>33.3</v>
      </c>
      <c r="AQ306" s="32">
        <v>36026</v>
      </c>
      <c r="AR306" s="32">
        <v>19611</v>
      </c>
      <c r="AS306" s="32">
        <v>55638</v>
      </c>
      <c r="AT306" s="29">
        <v>3780</v>
      </c>
      <c r="AU306" s="29">
        <f t="shared" si="29"/>
        <v>4059</v>
      </c>
      <c r="AV306" s="29">
        <v>37915</v>
      </c>
      <c r="AW306" s="29">
        <v>40037</v>
      </c>
      <c r="AX306" s="29">
        <v>39216</v>
      </c>
      <c r="AY306" s="29">
        <v>41411</v>
      </c>
      <c r="AZ306" s="29">
        <v>77131</v>
      </c>
      <c r="BA306" s="29">
        <v>81448</v>
      </c>
      <c r="BB306" s="2"/>
      <c r="BC306" s="2"/>
      <c r="BD306" s="2"/>
      <c r="BE306" s="41"/>
      <c r="BF306" s="42"/>
      <c r="BG306" s="42"/>
    </row>
    <row r="307" spans="16:59" ht="13.5">
      <c r="P307" s="22">
        <v>252034</v>
      </c>
      <c r="Q307" s="23" t="s">
        <v>1150</v>
      </c>
      <c r="R307" s="23" t="s">
        <v>109</v>
      </c>
      <c r="S307" s="62">
        <v>2174</v>
      </c>
      <c r="T307" s="24" t="s">
        <v>1529</v>
      </c>
      <c r="U307" s="25" t="s">
        <v>723</v>
      </c>
      <c r="V307" s="26" t="s">
        <v>524</v>
      </c>
      <c r="W307" s="27">
        <v>3</v>
      </c>
      <c r="X307" s="27">
        <v>1678</v>
      </c>
      <c r="Y307" s="27">
        <v>44</v>
      </c>
      <c r="Z307" s="27">
        <v>169170</v>
      </c>
      <c r="AA307" s="28">
        <f t="shared" si="24"/>
        <v>3.8447727272727277</v>
      </c>
      <c r="AB307" s="25" t="s">
        <v>1168</v>
      </c>
      <c r="AC307" s="29">
        <v>1428</v>
      </c>
      <c r="AD307" s="29">
        <v>85.1</v>
      </c>
      <c r="AE307" s="29">
        <v>214580</v>
      </c>
      <c r="AF307" s="29">
        <v>78.8</v>
      </c>
      <c r="AG307" s="29">
        <v>25357</v>
      </c>
      <c r="AH307" s="29">
        <f t="shared" si="25"/>
        <v>149.89</v>
      </c>
      <c r="AI307" s="29">
        <v>54917</v>
      </c>
      <c r="AJ307" s="29">
        <v>16079</v>
      </c>
      <c r="AK307" s="29">
        <v>38838</v>
      </c>
      <c r="AL307" s="29">
        <f t="shared" si="26"/>
        <v>324.63</v>
      </c>
      <c r="AM307" s="29">
        <f t="shared" si="27"/>
        <v>95.05</v>
      </c>
      <c r="AN307" s="29">
        <f t="shared" si="28"/>
        <v>229.58</v>
      </c>
      <c r="AO307" s="29">
        <v>46.2</v>
      </c>
      <c r="AP307" s="29">
        <v>157.7</v>
      </c>
      <c r="AQ307" s="32">
        <v>9582</v>
      </c>
      <c r="AR307" s="32">
        <v>23145</v>
      </c>
      <c r="AS307" s="32">
        <v>32728</v>
      </c>
      <c r="AT307" s="29">
        <v>2540</v>
      </c>
      <c r="AU307" s="29">
        <f t="shared" si="29"/>
        <v>2998</v>
      </c>
      <c r="AV307" s="29">
        <v>18984</v>
      </c>
      <c r="AW307" s="29">
        <v>11313</v>
      </c>
      <c r="AX307" s="29">
        <v>48154</v>
      </c>
      <c r="AY307" s="29">
        <v>28697</v>
      </c>
      <c r="AZ307" s="29">
        <v>67138</v>
      </c>
      <c r="BA307" s="29">
        <v>40011</v>
      </c>
      <c r="BB307" s="2"/>
      <c r="BC307" s="2"/>
      <c r="BD307" s="2"/>
      <c r="BE307" s="41"/>
      <c r="BF307" s="42"/>
      <c r="BG307" s="42"/>
    </row>
    <row r="308" spans="16:59" ht="13.5">
      <c r="P308" s="22">
        <v>253669</v>
      </c>
      <c r="Q308" s="23" t="s">
        <v>1150</v>
      </c>
      <c r="R308" s="23" t="s">
        <v>110</v>
      </c>
      <c r="S308" s="62">
        <v>2174</v>
      </c>
      <c r="T308" s="24" t="s">
        <v>1529</v>
      </c>
      <c r="U308" s="25" t="s">
        <v>723</v>
      </c>
      <c r="V308" s="26" t="s">
        <v>524</v>
      </c>
      <c r="W308" s="27">
        <v>3</v>
      </c>
      <c r="X308" s="27">
        <v>4334</v>
      </c>
      <c r="Y308" s="27">
        <v>106</v>
      </c>
      <c r="Z308" s="27">
        <v>281956</v>
      </c>
      <c r="AA308" s="28">
        <f t="shared" si="24"/>
        <v>2.6599622641509435</v>
      </c>
      <c r="AB308" s="25" t="s">
        <v>111</v>
      </c>
      <c r="AC308" s="29">
        <v>3311</v>
      </c>
      <c r="AD308" s="29">
        <v>76.4</v>
      </c>
      <c r="AE308" s="29">
        <v>335791</v>
      </c>
      <c r="AF308" s="29">
        <v>84</v>
      </c>
      <c r="AG308" s="29">
        <v>40556</v>
      </c>
      <c r="AH308" s="29">
        <f t="shared" si="25"/>
        <v>143.84</v>
      </c>
      <c r="AI308" s="29">
        <v>83514</v>
      </c>
      <c r="AJ308" s="29">
        <v>28838</v>
      </c>
      <c r="AK308" s="29">
        <v>54676</v>
      </c>
      <c r="AL308" s="29">
        <f t="shared" si="26"/>
        <v>296.2</v>
      </c>
      <c r="AM308" s="29">
        <f t="shared" si="27"/>
        <v>102.28</v>
      </c>
      <c r="AN308" s="29">
        <f t="shared" si="28"/>
        <v>193.92</v>
      </c>
      <c r="AO308" s="29">
        <v>48.6</v>
      </c>
      <c r="AP308" s="29">
        <v>140.6</v>
      </c>
      <c r="AQ308" s="32">
        <v>6654</v>
      </c>
      <c r="AR308" s="32">
        <v>12616</v>
      </c>
      <c r="AS308" s="32">
        <v>19269</v>
      </c>
      <c r="AT308" s="29">
        <v>2678</v>
      </c>
      <c r="AU308" s="29">
        <f t="shared" si="29"/>
        <v>2877</v>
      </c>
      <c r="AV308" s="29">
        <v>33202</v>
      </c>
      <c r="AW308" s="29">
        <v>7661</v>
      </c>
      <c r="AX308" s="29">
        <v>93031</v>
      </c>
      <c r="AY308" s="29">
        <v>21465</v>
      </c>
      <c r="AZ308" s="29">
        <v>126233</v>
      </c>
      <c r="BA308" s="29">
        <v>29126</v>
      </c>
      <c r="BB308" s="2"/>
      <c r="BC308" s="2"/>
      <c r="BD308" s="2"/>
      <c r="BE308" s="41"/>
      <c r="BF308" s="42"/>
      <c r="BG308" s="42"/>
    </row>
    <row r="309" spans="16:59" ht="13.5">
      <c r="P309" s="22">
        <v>253812</v>
      </c>
      <c r="Q309" s="23" t="s">
        <v>1150</v>
      </c>
      <c r="R309" s="23" t="s">
        <v>1040</v>
      </c>
      <c r="S309" s="62">
        <v>2174</v>
      </c>
      <c r="T309" s="24" t="s">
        <v>1529</v>
      </c>
      <c r="U309" s="25" t="s">
        <v>723</v>
      </c>
      <c r="V309" s="26" t="s">
        <v>524</v>
      </c>
      <c r="W309" s="27">
        <v>3</v>
      </c>
      <c r="X309" s="27">
        <v>740</v>
      </c>
      <c r="Y309" s="27">
        <v>25</v>
      </c>
      <c r="Z309" s="27">
        <v>63396</v>
      </c>
      <c r="AA309" s="28">
        <f t="shared" si="24"/>
        <v>2.5358400000000003</v>
      </c>
      <c r="AB309" s="25" t="s">
        <v>653</v>
      </c>
      <c r="AC309" s="29">
        <v>417</v>
      </c>
      <c r="AD309" s="29">
        <v>56.4</v>
      </c>
      <c r="AE309" s="29">
        <v>71707</v>
      </c>
      <c r="AF309" s="29">
        <v>88.4</v>
      </c>
      <c r="AG309" s="29">
        <v>8787</v>
      </c>
      <c r="AH309" s="29">
        <f t="shared" si="25"/>
        <v>138.6</v>
      </c>
      <c r="AI309" s="29">
        <v>25613</v>
      </c>
      <c r="AJ309" s="29">
        <v>4564</v>
      </c>
      <c r="AK309" s="29">
        <v>21049</v>
      </c>
      <c r="AL309" s="29">
        <f t="shared" si="26"/>
        <v>404.02</v>
      </c>
      <c r="AM309" s="29">
        <f t="shared" si="27"/>
        <v>71.99</v>
      </c>
      <c r="AN309" s="29">
        <f t="shared" si="28"/>
        <v>332.02</v>
      </c>
      <c r="AO309" s="29">
        <v>34.3</v>
      </c>
      <c r="AP309" s="29">
        <v>192.5</v>
      </c>
      <c r="AQ309" s="32">
        <v>6168</v>
      </c>
      <c r="AR309" s="32">
        <v>28445</v>
      </c>
      <c r="AS309" s="32">
        <v>34612</v>
      </c>
      <c r="AT309" s="29">
        <v>2780</v>
      </c>
      <c r="AU309" s="29">
        <f t="shared" si="29"/>
        <v>2772</v>
      </c>
      <c r="AV309" s="29">
        <v>5321</v>
      </c>
      <c r="AW309" s="29">
        <v>7191</v>
      </c>
      <c r="AX309" s="29">
        <v>23292</v>
      </c>
      <c r="AY309" s="29">
        <v>31476</v>
      </c>
      <c r="AZ309" s="29">
        <v>28613</v>
      </c>
      <c r="BA309" s="29">
        <v>38666</v>
      </c>
      <c r="BB309" s="2"/>
      <c r="BC309" s="2"/>
      <c r="BD309" s="2"/>
      <c r="BE309" s="41"/>
      <c r="BF309" s="42"/>
      <c r="BG309" s="42"/>
    </row>
    <row r="310" spans="16:59" ht="13.5">
      <c r="P310" s="22">
        <v>254436</v>
      </c>
      <c r="Q310" s="23" t="s">
        <v>1150</v>
      </c>
      <c r="R310" s="23" t="s">
        <v>1041</v>
      </c>
      <c r="S310" s="62">
        <v>2174</v>
      </c>
      <c r="T310" s="24" t="s">
        <v>1529</v>
      </c>
      <c r="U310" s="25" t="s">
        <v>723</v>
      </c>
      <c r="V310" s="26" t="s">
        <v>524</v>
      </c>
      <c r="W310" s="27">
        <v>3</v>
      </c>
      <c r="X310" s="27">
        <v>990</v>
      </c>
      <c r="Y310" s="27">
        <v>75</v>
      </c>
      <c r="Z310" s="27">
        <v>238760</v>
      </c>
      <c r="AA310" s="28">
        <f t="shared" si="24"/>
        <v>3.183466666666667</v>
      </c>
      <c r="AB310" s="25" t="s">
        <v>1288</v>
      </c>
      <c r="AC310" s="29">
        <v>1107</v>
      </c>
      <c r="AD310" s="29">
        <v>111.8</v>
      </c>
      <c r="AE310" s="29">
        <v>278229</v>
      </c>
      <c r="AF310" s="29">
        <v>85.8</v>
      </c>
      <c r="AG310" s="29">
        <v>42477</v>
      </c>
      <c r="AH310" s="29">
        <f t="shared" si="25"/>
        <v>177.91</v>
      </c>
      <c r="AI310" s="29">
        <v>47790</v>
      </c>
      <c r="AJ310" s="29">
        <v>23142</v>
      </c>
      <c r="AK310" s="29">
        <v>24648</v>
      </c>
      <c r="AL310" s="29">
        <f t="shared" si="26"/>
        <v>200.16</v>
      </c>
      <c r="AM310" s="29">
        <f t="shared" si="27"/>
        <v>96.93</v>
      </c>
      <c r="AN310" s="29">
        <f t="shared" si="28"/>
        <v>103.23</v>
      </c>
      <c r="AO310" s="29">
        <v>88.9</v>
      </c>
      <c r="AP310" s="29">
        <v>183.5</v>
      </c>
      <c r="AQ310" s="32">
        <v>23376</v>
      </c>
      <c r="AR310" s="32">
        <v>24897</v>
      </c>
      <c r="AS310" s="32">
        <v>48273</v>
      </c>
      <c r="AT310" s="29">
        <v>2620</v>
      </c>
      <c r="AU310" s="29">
        <f t="shared" si="29"/>
        <v>3558</v>
      </c>
      <c r="AV310" s="29">
        <v>26792</v>
      </c>
      <c r="AW310" s="29">
        <v>27063</v>
      </c>
      <c r="AX310" s="29">
        <v>47141</v>
      </c>
      <c r="AY310" s="29">
        <v>47617</v>
      </c>
      <c r="AZ310" s="29">
        <v>73933</v>
      </c>
      <c r="BA310" s="29">
        <v>74680</v>
      </c>
      <c r="BB310" s="2"/>
      <c r="BC310" s="2"/>
      <c r="BD310" s="2"/>
      <c r="BE310" s="41"/>
      <c r="BF310" s="42"/>
      <c r="BG310" s="42"/>
    </row>
    <row r="311" spans="16:59" ht="13.5">
      <c r="P311" s="22">
        <v>254631</v>
      </c>
      <c r="Q311" s="23" t="s">
        <v>1150</v>
      </c>
      <c r="R311" s="23" t="s">
        <v>1042</v>
      </c>
      <c r="S311" s="62">
        <v>2174</v>
      </c>
      <c r="T311" s="24" t="s">
        <v>1529</v>
      </c>
      <c r="U311" s="25" t="s">
        <v>723</v>
      </c>
      <c r="V311" s="26" t="s">
        <v>524</v>
      </c>
      <c r="W311" s="27">
        <v>3</v>
      </c>
      <c r="X311" s="27">
        <v>2645</v>
      </c>
      <c r="Y311" s="27">
        <v>101</v>
      </c>
      <c r="Z311" s="27">
        <v>263008</v>
      </c>
      <c r="AA311" s="28">
        <f t="shared" si="24"/>
        <v>2.604039603960396</v>
      </c>
      <c r="AB311" s="25" t="s">
        <v>1168</v>
      </c>
      <c r="AC311" s="29">
        <v>1511</v>
      </c>
      <c r="AD311" s="29">
        <v>57.1</v>
      </c>
      <c r="AE311" s="29">
        <v>311895</v>
      </c>
      <c r="AF311" s="29">
        <v>84.3</v>
      </c>
      <c r="AG311" s="29">
        <v>42836</v>
      </c>
      <c r="AH311" s="29">
        <f t="shared" si="25"/>
        <v>162.87</v>
      </c>
      <c r="AI311" s="29">
        <v>88597</v>
      </c>
      <c r="AJ311" s="29">
        <v>34993</v>
      </c>
      <c r="AK311" s="29">
        <v>53604</v>
      </c>
      <c r="AL311" s="29">
        <f t="shared" si="26"/>
        <v>336.86</v>
      </c>
      <c r="AM311" s="29">
        <f t="shared" si="27"/>
        <v>133.05</v>
      </c>
      <c r="AN311" s="29">
        <f t="shared" si="28"/>
        <v>203.81</v>
      </c>
      <c r="AO311" s="29">
        <v>48.3</v>
      </c>
      <c r="AP311" s="29">
        <v>122.4</v>
      </c>
      <c r="AQ311" s="32">
        <v>13230</v>
      </c>
      <c r="AR311" s="32">
        <v>20266</v>
      </c>
      <c r="AS311" s="32">
        <v>33496</v>
      </c>
      <c r="AT311" s="29">
        <v>2546</v>
      </c>
      <c r="AU311" s="29">
        <f t="shared" si="29"/>
        <v>3257</v>
      </c>
      <c r="AV311" s="29">
        <v>35951</v>
      </c>
      <c r="AW311" s="29">
        <v>13592</v>
      </c>
      <c r="AX311" s="29">
        <v>111193</v>
      </c>
      <c r="AY311" s="29">
        <v>42039</v>
      </c>
      <c r="AZ311" s="29">
        <v>147144</v>
      </c>
      <c r="BA311" s="29">
        <v>55631</v>
      </c>
      <c r="BB311" s="2"/>
      <c r="BC311" s="2"/>
      <c r="BD311" s="2"/>
      <c r="BE311" s="41"/>
      <c r="BF311" s="42"/>
      <c r="BG311" s="42"/>
    </row>
    <row r="312" spans="16:59" ht="13.5">
      <c r="P312" s="22">
        <v>254827</v>
      </c>
      <c r="Q312" s="23" t="s">
        <v>1150</v>
      </c>
      <c r="R312" s="23" t="s">
        <v>1043</v>
      </c>
      <c r="S312" s="62">
        <v>2174</v>
      </c>
      <c r="T312" s="24" t="s">
        <v>1529</v>
      </c>
      <c r="U312" s="25" t="s">
        <v>723</v>
      </c>
      <c r="V312" s="26" t="s">
        <v>524</v>
      </c>
      <c r="W312" s="27">
        <v>3</v>
      </c>
      <c r="X312" s="27">
        <v>1917</v>
      </c>
      <c r="Y312" s="27">
        <v>50</v>
      </c>
      <c r="Z312" s="27">
        <v>142569</v>
      </c>
      <c r="AA312" s="28">
        <f t="shared" si="24"/>
        <v>2.8513800000000002</v>
      </c>
      <c r="AB312" s="25" t="s">
        <v>1248</v>
      </c>
      <c r="AC312" s="29">
        <v>1253</v>
      </c>
      <c r="AD312" s="29">
        <v>65.4</v>
      </c>
      <c r="AE312" s="29">
        <v>179376</v>
      </c>
      <c r="AF312" s="29">
        <v>79.5</v>
      </c>
      <c r="AG312" s="29">
        <v>18903</v>
      </c>
      <c r="AH312" s="29">
        <f t="shared" si="25"/>
        <v>132.59</v>
      </c>
      <c r="AI312" s="29">
        <v>62819</v>
      </c>
      <c r="AJ312" s="29">
        <v>20878</v>
      </c>
      <c r="AK312" s="29">
        <v>41941</v>
      </c>
      <c r="AL312" s="29">
        <f t="shared" si="26"/>
        <v>440.62</v>
      </c>
      <c r="AM312" s="29">
        <f t="shared" si="27"/>
        <v>146.44</v>
      </c>
      <c r="AN312" s="29">
        <f t="shared" si="28"/>
        <v>294.18</v>
      </c>
      <c r="AO312" s="29">
        <v>30.1</v>
      </c>
      <c r="AP312" s="29">
        <v>90.5</v>
      </c>
      <c r="AQ312" s="32">
        <v>10891</v>
      </c>
      <c r="AR312" s="32">
        <v>21878</v>
      </c>
      <c r="AS312" s="32">
        <v>32769</v>
      </c>
      <c r="AT312" s="29">
        <v>2546</v>
      </c>
      <c r="AU312" s="29">
        <f t="shared" si="29"/>
        <v>2652</v>
      </c>
      <c r="AV312" s="29">
        <v>22218</v>
      </c>
      <c r="AW312" s="29">
        <v>11590</v>
      </c>
      <c r="AX312" s="29">
        <v>53469</v>
      </c>
      <c r="AY312" s="29">
        <v>27892</v>
      </c>
      <c r="AZ312" s="29">
        <v>75687</v>
      </c>
      <c r="BA312" s="29">
        <v>39482</v>
      </c>
      <c r="BB312" s="2"/>
      <c r="BC312" s="2"/>
      <c r="BD312" s="2"/>
      <c r="BE312" s="41"/>
      <c r="BF312" s="42"/>
      <c r="BG312" s="42"/>
    </row>
    <row r="313" spans="16:59" ht="13.5">
      <c r="P313" s="22">
        <v>264032</v>
      </c>
      <c r="Q313" s="23" t="s">
        <v>664</v>
      </c>
      <c r="R313" s="23" t="s">
        <v>1044</v>
      </c>
      <c r="S313" s="62">
        <v>2174</v>
      </c>
      <c r="T313" s="24" t="s">
        <v>1529</v>
      </c>
      <c r="U313" s="25" t="s">
        <v>723</v>
      </c>
      <c r="V313" s="26" t="s">
        <v>524</v>
      </c>
      <c r="W313" s="27">
        <v>3</v>
      </c>
      <c r="X313" s="27">
        <v>2349</v>
      </c>
      <c r="Y313" s="27">
        <v>110</v>
      </c>
      <c r="Z313" s="27">
        <v>286384</v>
      </c>
      <c r="AA313" s="28">
        <f t="shared" si="24"/>
        <v>2.603490909090909</v>
      </c>
      <c r="AB313" s="25" t="s">
        <v>1045</v>
      </c>
      <c r="AC313" s="29">
        <v>1943</v>
      </c>
      <c r="AD313" s="29">
        <v>82.7</v>
      </c>
      <c r="AE313" s="29">
        <v>286384</v>
      </c>
      <c r="AF313" s="29">
        <v>100</v>
      </c>
      <c r="AG313" s="29">
        <v>28912</v>
      </c>
      <c r="AH313" s="29">
        <f t="shared" si="25"/>
        <v>100.96</v>
      </c>
      <c r="AI313" s="29">
        <v>154458</v>
      </c>
      <c r="AJ313" s="29">
        <v>59612</v>
      </c>
      <c r="AK313" s="29">
        <v>94846</v>
      </c>
      <c r="AL313" s="29">
        <f t="shared" si="26"/>
        <v>539.34</v>
      </c>
      <c r="AM313" s="29">
        <f t="shared" si="27"/>
        <v>208.15</v>
      </c>
      <c r="AN313" s="29">
        <f t="shared" si="28"/>
        <v>331.18</v>
      </c>
      <c r="AO313" s="29">
        <v>18.7</v>
      </c>
      <c r="AP313" s="29">
        <v>48.5</v>
      </c>
      <c r="AQ313" s="32">
        <v>25378</v>
      </c>
      <c r="AR313" s="32">
        <v>40377</v>
      </c>
      <c r="AS313" s="32">
        <v>65755</v>
      </c>
      <c r="AT313" s="29">
        <v>2022</v>
      </c>
      <c r="AU313" s="29">
        <f t="shared" si="29"/>
        <v>2019</v>
      </c>
      <c r="AV313" s="29">
        <v>59612</v>
      </c>
      <c r="AW313" s="29">
        <v>25378</v>
      </c>
      <c r="AX313" s="29">
        <v>136863</v>
      </c>
      <c r="AY313" s="29">
        <v>58264</v>
      </c>
      <c r="AZ313" s="29">
        <v>196475</v>
      </c>
      <c r="BA313" s="29">
        <v>83642</v>
      </c>
      <c r="BB313" s="2"/>
      <c r="BC313" s="2"/>
      <c r="BD313" s="2"/>
      <c r="BE313" s="41"/>
      <c r="BF313" s="42"/>
      <c r="BG313" s="42"/>
    </row>
    <row r="314" spans="16:59" ht="13.5">
      <c r="P314" s="22">
        <v>264415</v>
      </c>
      <c r="Q314" s="23" t="s">
        <v>664</v>
      </c>
      <c r="R314" s="23" t="s">
        <v>1046</v>
      </c>
      <c r="S314" s="62">
        <v>2174</v>
      </c>
      <c r="T314" s="24" t="s">
        <v>1529</v>
      </c>
      <c r="U314" s="25" t="s">
        <v>723</v>
      </c>
      <c r="V314" s="26" t="s">
        <v>524</v>
      </c>
      <c r="W314" s="27">
        <v>3</v>
      </c>
      <c r="X314" s="27">
        <v>2859</v>
      </c>
      <c r="Y314" s="27">
        <v>101</v>
      </c>
      <c r="Z314" s="27">
        <v>282875</v>
      </c>
      <c r="AA314" s="28">
        <f t="shared" si="24"/>
        <v>2.8007425742574257</v>
      </c>
      <c r="AB314" s="25" t="s">
        <v>1181</v>
      </c>
      <c r="AC314" s="29">
        <v>2573</v>
      </c>
      <c r="AD314" s="29">
        <v>90</v>
      </c>
      <c r="AE314" s="29">
        <v>282875</v>
      </c>
      <c r="AF314" s="29">
        <v>100</v>
      </c>
      <c r="AG314" s="29">
        <v>67963</v>
      </c>
      <c r="AH314" s="29">
        <f t="shared" si="25"/>
        <v>240.26</v>
      </c>
      <c r="AI314" s="29">
        <v>117442</v>
      </c>
      <c r="AJ314" s="29">
        <v>46974</v>
      </c>
      <c r="AK314" s="29">
        <v>70468</v>
      </c>
      <c r="AL314" s="29">
        <f t="shared" si="26"/>
        <v>415.17</v>
      </c>
      <c r="AM314" s="29">
        <f t="shared" si="27"/>
        <v>166.06</v>
      </c>
      <c r="AN314" s="29">
        <f t="shared" si="28"/>
        <v>249.11</v>
      </c>
      <c r="AO314" s="29">
        <v>57.9</v>
      </c>
      <c r="AP314" s="29">
        <v>144.7</v>
      </c>
      <c r="AQ314" s="32">
        <v>16430</v>
      </c>
      <c r="AR314" s="32">
        <v>24648</v>
      </c>
      <c r="AS314" s="32">
        <v>41078</v>
      </c>
      <c r="AT314" s="29">
        <v>4760</v>
      </c>
      <c r="AU314" s="29">
        <f t="shared" si="29"/>
        <v>4805</v>
      </c>
      <c r="AV314" s="29">
        <v>46974</v>
      </c>
      <c r="AW314" s="29">
        <v>16430</v>
      </c>
      <c r="AX314" s="29">
        <v>112062</v>
      </c>
      <c r="AY314" s="29">
        <v>39196</v>
      </c>
      <c r="AZ314" s="29">
        <v>159036</v>
      </c>
      <c r="BA314" s="29">
        <v>55626</v>
      </c>
      <c r="BB314" s="2"/>
      <c r="BC314" s="2"/>
      <c r="BD314" s="2"/>
      <c r="BE314" s="41"/>
      <c r="BF314" s="42"/>
      <c r="BG314" s="42"/>
    </row>
    <row r="315" spans="16:59" ht="13.5">
      <c r="P315" s="22">
        <v>272299</v>
      </c>
      <c r="Q315" s="23" t="s">
        <v>497</v>
      </c>
      <c r="R315" s="23" t="s">
        <v>1047</v>
      </c>
      <c r="S315" s="62">
        <v>2174</v>
      </c>
      <c r="T315" s="24" t="s">
        <v>1529</v>
      </c>
      <c r="U315" s="25" t="s">
        <v>723</v>
      </c>
      <c r="V315" s="26" t="s">
        <v>524</v>
      </c>
      <c r="W315" s="27">
        <v>3</v>
      </c>
      <c r="X315" s="27">
        <v>1059</v>
      </c>
      <c r="Y315" s="27">
        <v>47</v>
      </c>
      <c r="Z315" s="27">
        <v>152140</v>
      </c>
      <c r="AA315" s="28">
        <f t="shared" si="24"/>
        <v>3.237021276595745</v>
      </c>
      <c r="AB315" s="25" t="s">
        <v>1045</v>
      </c>
      <c r="AC315" s="29">
        <v>1018</v>
      </c>
      <c r="AD315" s="29">
        <v>96.1</v>
      </c>
      <c r="AE315" s="29">
        <v>156629</v>
      </c>
      <c r="AF315" s="29">
        <v>97.1</v>
      </c>
      <c r="AG315" s="29">
        <v>27194</v>
      </c>
      <c r="AH315" s="29">
        <f t="shared" si="25"/>
        <v>178.74</v>
      </c>
      <c r="AI315" s="29">
        <v>65580</v>
      </c>
      <c r="AJ315" s="29">
        <v>23756</v>
      </c>
      <c r="AK315" s="29">
        <v>41824</v>
      </c>
      <c r="AL315" s="29">
        <f t="shared" si="26"/>
        <v>431.05</v>
      </c>
      <c r="AM315" s="29">
        <f t="shared" si="27"/>
        <v>156.15</v>
      </c>
      <c r="AN315" s="29">
        <f t="shared" si="28"/>
        <v>274.9</v>
      </c>
      <c r="AO315" s="29">
        <v>41.5</v>
      </c>
      <c r="AP315" s="29">
        <v>114.5</v>
      </c>
      <c r="AQ315" s="32">
        <v>22432</v>
      </c>
      <c r="AR315" s="32">
        <v>39494</v>
      </c>
      <c r="AS315" s="32">
        <v>61926</v>
      </c>
      <c r="AT315" s="29">
        <v>1785</v>
      </c>
      <c r="AU315" s="29">
        <f t="shared" si="29"/>
        <v>3575</v>
      </c>
      <c r="AV315" s="29">
        <v>24062</v>
      </c>
      <c r="AW315" s="29">
        <v>22721</v>
      </c>
      <c r="AX315" s="29">
        <v>59027</v>
      </c>
      <c r="AY315" s="29">
        <v>55738</v>
      </c>
      <c r="AZ315" s="29">
        <v>83089</v>
      </c>
      <c r="BA315" s="29">
        <v>78460</v>
      </c>
      <c r="BB315" s="2"/>
      <c r="BC315" s="2"/>
      <c r="BD315" s="2"/>
      <c r="BE315" s="41"/>
      <c r="BF315" s="42"/>
      <c r="BG315" s="42"/>
    </row>
    <row r="316" spans="16:59" ht="13.5">
      <c r="P316" s="22">
        <v>273015</v>
      </c>
      <c r="Q316" s="23" t="s">
        <v>497</v>
      </c>
      <c r="R316" s="23" t="s">
        <v>1048</v>
      </c>
      <c r="S316" s="62">
        <v>2174</v>
      </c>
      <c r="T316" s="24" t="s">
        <v>1529</v>
      </c>
      <c r="U316" s="25" t="s">
        <v>723</v>
      </c>
      <c r="V316" s="26" t="s">
        <v>524</v>
      </c>
      <c r="W316" s="27">
        <v>3</v>
      </c>
      <c r="X316" s="27">
        <v>191</v>
      </c>
      <c r="Y316" s="27">
        <v>8</v>
      </c>
      <c r="Z316" s="27">
        <v>20562</v>
      </c>
      <c r="AA316" s="28">
        <f t="shared" si="24"/>
        <v>2.57025</v>
      </c>
      <c r="AB316" s="25" t="s">
        <v>1049</v>
      </c>
      <c r="AC316" s="29">
        <v>176</v>
      </c>
      <c r="AD316" s="29">
        <v>92.1</v>
      </c>
      <c r="AE316" s="29">
        <v>20562</v>
      </c>
      <c r="AF316" s="29">
        <v>100</v>
      </c>
      <c r="AG316" s="29">
        <v>1924</v>
      </c>
      <c r="AH316" s="29">
        <f t="shared" si="25"/>
        <v>93.57</v>
      </c>
      <c r="AI316" s="29">
        <v>21613</v>
      </c>
      <c r="AJ316" s="29">
        <v>3234</v>
      </c>
      <c r="AK316" s="29">
        <v>18379</v>
      </c>
      <c r="AL316" s="29">
        <f t="shared" si="26"/>
        <v>1051.11</v>
      </c>
      <c r="AM316" s="29">
        <f t="shared" si="27"/>
        <v>157.28</v>
      </c>
      <c r="AN316" s="29">
        <f t="shared" si="28"/>
        <v>893.83</v>
      </c>
      <c r="AO316" s="29">
        <v>8.9</v>
      </c>
      <c r="AP316" s="29">
        <v>59.5</v>
      </c>
      <c r="AQ316" s="32">
        <v>16932</v>
      </c>
      <c r="AR316" s="32">
        <v>96225</v>
      </c>
      <c r="AS316" s="32">
        <v>113157</v>
      </c>
      <c r="AT316" s="29">
        <v>1600</v>
      </c>
      <c r="AU316" s="29">
        <f t="shared" si="29"/>
        <v>1871</v>
      </c>
      <c r="AV316" s="29">
        <v>3234</v>
      </c>
      <c r="AW316" s="29">
        <v>16932</v>
      </c>
      <c r="AX316" s="29">
        <v>21849</v>
      </c>
      <c r="AY316" s="29">
        <v>114393</v>
      </c>
      <c r="AZ316" s="29">
        <v>25083</v>
      </c>
      <c r="BA316" s="29">
        <v>131325</v>
      </c>
      <c r="BB316" s="2"/>
      <c r="BC316" s="2"/>
      <c r="BD316" s="2"/>
      <c r="BE316" s="41"/>
      <c r="BF316" s="42"/>
      <c r="BG316" s="42"/>
    </row>
    <row r="317" spans="16:59" ht="13.5">
      <c r="P317" s="22">
        <v>273821</v>
      </c>
      <c r="Q317" s="23" t="s">
        <v>497</v>
      </c>
      <c r="R317" s="23" t="s">
        <v>1050</v>
      </c>
      <c r="S317" s="62">
        <v>2174</v>
      </c>
      <c r="T317" s="24" t="s">
        <v>1529</v>
      </c>
      <c r="U317" s="25" t="s">
        <v>723</v>
      </c>
      <c r="V317" s="26" t="s">
        <v>524</v>
      </c>
      <c r="W317" s="27">
        <v>3</v>
      </c>
      <c r="X317" s="27">
        <v>1322</v>
      </c>
      <c r="Y317" s="27">
        <v>30</v>
      </c>
      <c r="Z317" s="27">
        <v>83401</v>
      </c>
      <c r="AA317" s="28">
        <f t="shared" si="24"/>
        <v>2.7800333333333334</v>
      </c>
      <c r="AB317" s="25" t="s">
        <v>658</v>
      </c>
      <c r="AC317" s="29">
        <v>929</v>
      </c>
      <c r="AD317" s="29">
        <v>70.3</v>
      </c>
      <c r="AE317" s="29">
        <v>105641</v>
      </c>
      <c r="AF317" s="29">
        <v>78.9</v>
      </c>
      <c r="AG317" s="29">
        <v>7336</v>
      </c>
      <c r="AH317" s="29">
        <f t="shared" si="25"/>
        <v>87.96</v>
      </c>
      <c r="AI317" s="29">
        <v>33115</v>
      </c>
      <c r="AJ317" s="29">
        <v>6690</v>
      </c>
      <c r="AK317" s="29">
        <v>26425</v>
      </c>
      <c r="AL317" s="29">
        <f t="shared" si="26"/>
        <v>397.06</v>
      </c>
      <c r="AM317" s="29">
        <f t="shared" si="27"/>
        <v>80.21</v>
      </c>
      <c r="AN317" s="29">
        <f t="shared" si="28"/>
        <v>316.84</v>
      </c>
      <c r="AO317" s="29">
        <v>22.2</v>
      </c>
      <c r="AP317" s="29">
        <v>109.7</v>
      </c>
      <c r="AQ317" s="32">
        <v>5061</v>
      </c>
      <c r="AR317" s="32">
        <v>19989</v>
      </c>
      <c r="AS317" s="32">
        <v>25049</v>
      </c>
      <c r="AT317" s="29">
        <v>1660</v>
      </c>
      <c r="AU317" s="29">
        <f t="shared" si="29"/>
        <v>1759</v>
      </c>
      <c r="AV317" s="29">
        <v>8026</v>
      </c>
      <c r="AW317" s="29">
        <v>6071</v>
      </c>
      <c r="AX317" s="29">
        <v>35334</v>
      </c>
      <c r="AY317" s="29">
        <v>26728</v>
      </c>
      <c r="AZ317" s="29">
        <v>43360</v>
      </c>
      <c r="BA317" s="29">
        <v>32799</v>
      </c>
      <c r="BB317" s="2"/>
      <c r="BC317" s="2"/>
      <c r="BD317" s="2"/>
      <c r="BE317" s="41"/>
      <c r="BF317" s="42"/>
      <c r="BG317" s="42"/>
    </row>
    <row r="318" spans="16:59" ht="13.5">
      <c r="P318" s="22">
        <v>282103</v>
      </c>
      <c r="Q318" s="23" t="s">
        <v>505</v>
      </c>
      <c r="R318" s="23" t="s">
        <v>1051</v>
      </c>
      <c r="S318" s="62">
        <v>2174</v>
      </c>
      <c r="T318" s="24" t="s">
        <v>1529</v>
      </c>
      <c r="U318" s="25" t="s">
        <v>723</v>
      </c>
      <c r="V318" s="26" t="s">
        <v>524</v>
      </c>
      <c r="W318" s="27">
        <v>3</v>
      </c>
      <c r="X318" s="27">
        <v>1635</v>
      </c>
      <c r="Y318" s="27">
        <v>43</v>
      </c>
      <c r="Z318" s="27">
        <v>121339</v>
      </c>
      <c r="AA318" s="28">
        <f t="shared" si="24"/>
        <v>2.821837209302325</v>
      </c>
      <c r="AB318" s="25" t="s">
        <v>1052</v>
      </c>
      <c r="AC318" s="29">
        <v>1419</v>
      </c>
      <c r="AD318" s="29">
        <v>86.8</v>
      </c>
      <c r="AE318" s="29">
        <v>121399</v>
      </c>
      <c r="AF318" s="29">
        <v>100</v>
      </c>
      <c r="AG318" s="29">
        <v>23716</v>
      </c>
      <c r="AH318" s="29">
        <f t="shared" si="25"/>
        <v>195.45</v>
      </c>
      <c r="AI318" s="29">
        <v>151865</v>
      </c>
      <c r="AJ318" s="29">
        <v>19959</v>
      </c>
      <c r="AK318" s="29">
        <v>131906</v>
      </c>
      <c r="AL318" s="29">
        <f t="shared" si="26"/>
        <v>1251.58</v>
      </c>
      <c r="AM318" s="29">
        <f t="shared" si="27"/>
        <v>164.49</v>
      </c>
      <c r="AN318" s="29">
        <f t="shared" si="28"/>
        <v>1087.09</v>
      </c>
      <c r="AO318" s="29">
        <v>15.6</v>
      </c>
      <c r="AP318" s="29">
        <v>118.8</v>
      </c>
      <c r="AQ318" s="32">
        <v>12207</v>
      </c>
      <c r="AR318" s="32">
        <v>80676</v>
      </c>
      <c r="AS318" s="32">
        <v>92884</v>
      </c>
      <c r="AT318" s="29">
        <v>2100</v>
      </c>
      <c r="AU318" s="29">
        <f t="shared" si="29"/>
        <v>3909</v>
      </c>
      <c r="AV318" s="29">
        <v>21565</v>
      </c>
      <c r="AW318" s="29">
        <v>13190</v>
      </c>
      <c r="AX318" s="29">
        <v>176859</v>
      </c>
      <c r="AY318" s="29">
        <v>108171</v>
      </c>
      <c r="AZ318" s="29">
        <v>198424</v>
      </c>
      <c r="BA318" s="29">
        <v>121360</v>
      </c>
      <c r="BB318" s="2"/>
      <c r="BC318" s="2"/>
      <c r="BD318" s="2"/>
      <c r="BE318" s="41"/>
      <c r="BF318" s="42"/>
      <c r="BG318" s="42"/>
    </row>
    <row r="319" spans="16:59" ht="13.5">
      <c r="P319" s="22">
        <v>284220</v>
      </c>
      <c r="Q319" s="23" t="s">
        <v>505</v>
      </c>
      <c r="R319" s="23" t="s">
        <v>1053</v>
      </c>
      <c r="S319" s="62">
        <v>1174</v>
      </c>
      <c r="T319" s="24" t="s">
        <v>1529</v>
      </c>
      <c r="U319" s="25" t="s">
        <v>723</v>
      </c>
      <c r="V319" s="26" t="s">
        <v>524</v>
      </c>
      <c r="W319" s="27">
        <v>3</v>
      </c>
      <c r="X319" s="27">
        <v>1341</v>
      </c>
      <c r="Y319" s="27">
        <v>40</v>
      </c>
      <c r="Z319" s="27">
        <v>163766</v>
      </c>
      <c r="AA319" s="28">
        <f t="shared" si="24"/>
        <v>4.09415</v>
      </c>
      <c r="AB319" s="25" t="s">
        <v>653</v>
      </c>
      <c r="AC319" s="29">
        <v>1090</v>
      </c>
      <c r="AD319" s="29">
        <v>81.3</v>
      </c>
      <c r="AE319" s="29">
        <v>163766</v>
      </c>
      <c r="AF319" s="29">
        <v>100</v>
      </c>
      <c r="AG319" s="29">
        <v>22052</v>
      </c>
      <c r="AH319" s="29">
        <f t="shared" si="25"/>
        <v>134.66</v>
      </c>
      <c r="AI319" s="29">
        <v>100892</v>
      </c>
      <c r="AJ319" s="29">
        <v>30222</v>
      </c>
      <c r="AK319" s="29">
        <v>70670</v>
      </c>
      <c r="AL319" s="29">
        <f t="shared" si="26"/>
        <v>616.07</v>
      </c>
      <c r="AM319" s="29">
        <f t="shared" si="27"/>
        <v>184.54</v>
      </c>
      <c r="AN319" s="29">
        <f t="shared" si="28"/>
        <v>431.53</v>
      </c>
      <c r="AO319" s="29">
        <v>21.9</v>
      </c>
      <c r="AP319" s="29">
        <v>73</v>
      </c>
      <c r="AQ319" s="32">
        <v>22537</v>
      </c>
      <c r="AR319" s="32">
        <v>52699</v>
      </c>
      <c r="AS319" s="32">
        <v>75236</v>
      </c>
      <c r="AT319" s="29">
        <v>4000</v>
      </c>
      <c r="AU319" s="29">
        <f t="shared" si="29"/>
        <v>2693</v>
      </c>
      <c r="AV319" s="29">
        <v>30222</v>
      </c>
      <c r="AW319" s="29">
        <v>22537</v>
      </c>
      <c r="AX319" s="29">
        <v>70670</v>
      </c>
      <c r="AY319" s="29">
        <v>52699</v>
      </c>
      <c r="AZ319" s="29">
        <v>100892</v>
      </c>
      <c r="BA319" s="29">
        <v>75236</v>
      </c>
      <c r="BB319" s="2"/>
      <c r="BC319" s="2"/>
      <c r="BD319" s="2"/>
      <c r="BE319" s="41"/>
      <c r="BF319" s="42"/>
      <c r="BG319" s="42"/>
    </row>
    <row r="320" spans="16:59" ht="13.5">
      <c r="P320" s="22">
        <v>284459</v>
      </c>
      <c r="Q320" s="23" t="s">
        <v>505</v>
      </c>
      <c r="R320" s="23" t="s">
        <v>1054</v>
      </c>
      <c r="S320" s="62">
        <v>2174</v>
      </c>
      <c r="T320" s="24" t="s">
        <v>1529</v>
      </c>
      <c r="U320" s="25" t="s">
        <v>723</v>
      </c>
      <c r="V320" s="26" t="s">
        <v>524</v>
      </c>
      <c r="W320" s="27">
        <v>3</v>
      </c>
      <c r="X320" s="27">
        <v>3381</v>
      </c>
      <c r="Y320" s="27">
        <v>129</v>
      </c>
      <c r="Z320" s="27">
        <v>362640</v>
      </c>
      <c r="AA320" s="28">
        <f t="shared" si="24"/>
        <v>2.811162790697675</v>
      </c>
      <c r="AB320" s="25" t="s">
        <v>1055</v>
      </c>
      <c r="AC320" s="29">
        <v>3187</v>
      </c>
      <c r="AD320" s="29">
        <v>94.3</v>
      </c>
      <c r="AE320" s="29">
        <v>362640</v>
      </c>
      <c r="AF320" s="29">
        <v>100</v>
      </c>
      <c r="AG320" s="29">
        <v>57139</v>
      </c>
      <c r="AH320" s="29">
        <f t="shared" si="25"/>
        <v>157.56</v>
      </c>
      <c r="AI320" s="29">
        <v>208039</v>
      </c>
      <c r="AJ320" s="29">
        <v>40828</v>
      </c>
      <c r="AK320" s="29">
        <v>167211</v>
      </c>
      <c r="AL320" s="29">
        <f t="shared" si="26"/>
        <v>573.68</v>
      </c>
      <c r="AM320" s="29">
        <f t="shared" si="27"/>
        <v>112.59</v>
      </c>
      <c r="AN320" s="29">
        <f t="shared" si="28"/>
        <v>461.09</v>
      </c>
      <c r="AO320" s="29">
        <v>27.5</v>
      </c>
      <c r="AP320" s="29">
        <v>140</v>
      </c>
      <c r="AQ320" s="32">
        <v>12076</v>
      </c>
      <c r="AR320" s="32">
        <v>49456</v>
      </c>
      <c r="AS320" s="32">
        <v>61532</v>
      </c>
      <c r="AT320" s="29">
        <v>4120</v>
      </c>
      <c r="AU320" s="29">
        <f t="shared" si="29"/>
        <v>3151</v>
      </c>
      <c r="AV320" s="29">
        <v>41045</v>
      </c>
      <c r="AW320" s="29">
        <v>12140</v>
      </c>
      <c r="AX320" s="29">
        <v>167211</v>
      </c>
      <c r="AY320" s="29">
        <v>49456</v>
      </c>
      <c r="AZ320" s="29">
        <v>208256</v>
      </c>
      <c r="BA320" s="29">
        <v>61596</v>
      </c>
      <c r="BB320" s="2"/>
      <c r="BC320" s="2"/>
      <c r="BD320" s="2"/>
      <c r="BE320" s="41"/>
      <c r="BF320" s="42"/>
      <c r="BG320" s="42"/>
    </row>
    <row r="321" spans="16:59" ht="13.5">
      <c r="P321" s="22">
        <v>285242</v>
      </c>
      <c r="Q321" s="23" t="s">
        <v>505</v>
      </c>
      <c r="R321" s="23" t="s">
        <v>1056</v>
      </c>
      <c r="S321" s="62">
        <v>2174</v>
      </c>
      <c r="T321" s="24" t="s">
        <v>1529</v>
      </c>
      <c r="U321" s="25" t="s">
        <v>723</v>
      </c>
      <c r="V321" s="26" t="s">
        <v>524</v>
      </c>
      <c r="W321" s="27">
        <v>3</v>
      </c>
      <c r="X321" s="27">
        <v>3226</v>
      </c>
      <c r="Y321" s="27">
        <v>139</v>
      </c>
      <c r="Z321" s="27">
        <v>388487</v>
      </c>
      <c r="AA321" s="28">
        <f t="shared" si="24"/>
        <v>2.7948705035971226</v>
      </c>
      <c r="AB321" s="25" t="s">
        <v>1186</v>
      </c>
      <c r="AC321" s="29">
        <v>2890</v>
      </c>
      <c r="AD321" s="29">
        <v>89.6</v>
      </c>
      <c r="AE321" s="29">
        <v>388487</v>
      </c>
      <c r="AF321" s="29">
        <v>100</v>
      </c>
      <c r="AG321" s="29">
        <v>59385</v>
      </c>
      <c r="AH321" s="29">
        <f t="shared" si="25"/>
        <v>152.86</v>
      </c>
      <c r="AI321" s="29">
        <v>312483</v>
      </c>
      <c r="AJ321" s="29">
        <v>62035</v>
      </c>
      <c r="AK321" s="29">
        <v>250448</v>
      </c>
      <c r="AL321" s="29">
        <f t="shared" si="26"/>
        <v>804.36</v>
      </c>
      <c r="AM321" s="29">
        <f t="shared" si="27"/>
        <v>159.68</v>
      </c>
      <c r="AN321" s="29">
        <f t="shared" si="28"/>
        <v>644.68</v>
      </c>
      <c r="AO321" s="29">
        <v>19</v>
      </c>
      <c r="AP321" s="29">
        <v>95.7</v>
      </c>
      <c r="AQ321" s="32">
        <v>19230</v>
      </c>
      <c r="AR321" s="32">
        <v>77634</v>
      </c>
      <c r="AS321" s="32">
        <v>96864</v>
      </c>
      <c r="AT321" s="29">
        <v>2730</v>
      </c>
      <c r="AU321" s="29">
        <f t="shared" si="29"/>
        <v>3057</v>
      </c>
      <c r="AV321" s="29">
        <v>62035</v>
      </c>
      <c r="AW321" s="29">
        <v>19230</v>
      </c>
      <c r="AX321" s="29">
        <v>250448</v>
      </c>
      <c r="AY321" s="29">
        <v>77634</v>
      </c>
      <c r="AZ321" s="29">
        <v>312483</v>
      </c>
      <c r="BA321" s="29">
        <v>96864</v>
      </c>
      <c r="BB321" s="2"/>
      <c r="BC321" s="2"/>
      <c r="BD321" s="2"/>
      <c r="BE321" s="41"/>
      <c r="BF321" s="42"/>
      <c r="BG321" s="42"/>
    </row>
    <row r="322" spans="16:59" ht="13.5">
      <c r="P322" s="22">
        <v>285421</v>
      </c>
      <c r="Q322" s="23" t="s">
        <v>505</v>
      </c>
      <c r="R322" s="23" t="s">
        <v>1057</v>
      </c>
      <c r="S322" s="62">
        <v>2174</v>
      </c>
      <c r="T322" s="24" t="s">
        <v>1529</v>
      </c>
      <c r="U322" s="25" t="s">
        <v>723</v>
      </c>
      <c r="V322" s="26" t="s">
        <v>524</v>
      </c>
      <c r="W322" s="27">
        <v>3</v>
      </c>
      <c r="X322" s="27">
        <v>3186</v>
      </c>
      <c r="Y322" s="27">
        <v>106</v>
      </c>
      <c r="Z322" s="27">
        <v>333301</v>
      </c>
      <c r="AA322" s="28">
        <f t="shared" si="24"/>
        <v>3.1443490566037737</v>
      </c>
      <c r="AB322" s="25" t="s">
        <v>1562</v>
      </c>
      <c r="AC322" s="29">
        <v>2568</v>
      </c>
      <c r="AD322" s="29">
        <v>80.6</v>
      </c>
      <c r="AE322" s="29">
        <v>349966</v>
      </c>
      <c r="AF322" s="29">
        <v>95.2</v>
      </c>
      <c r="AG322" s="29">
        <v>46130</v>
      </c>
      <c r="AH322" s="29">
        <f t="shared" si="25"/>
        <v>138.4</v>
      </c>
      <c r="AI322" s="29">
        <v>243789</v>
      </c>
      <c r="AJ322" s="29">
        <v>84036</v>
      </c>
      <c r="AK322" s="29">
        <v>159753</v>
      </c>
      <c r="AL322" s="29">
        <f t="shared" si="26"/>
        <v>731.44</v>
      </c>
      <c r="AM322" s="29">
        <f t="shared" si="27"/>
        <v>252.13</v>
      </c>
      <c r="AN322" s="29">
        <f t="shared" si="28"/>
        <v>479.31</v>
      </c>
      <c r="AO322" s="29">
        <v>18.9</v>
      </c>
      <c r="AP322" s="29">
        <v>54.9</v>
      </c>
      <c r="AQ322" s="32">
        <v>26377</v>
      </c>
      <c r="AR322" s="32">
        <v>50142</v>
      </c>
      <c r="AS322" s="32">
        <v>76519</v>
      </c>
      <c r="AT322" s="29">
        <v>2520</v>
      </c>
      <c r="AU322" s="29">
        <f t="shared" si="29"/>
        <v>2768</v>
      </c>
      <c r="AV322" s="29">
        <v>84036</v>
      </c>
      <c r="AW322" s="29">
        <v>26377</v>
      </c>
      <c r="AX322" s="29">
        <v>212562</v>
      </c>
      <c r="AY322" s="29">
        <v>66718</v>
      </c>
      <c r="AZ322" s="29">
        <v>296598</v>
      </c>
      <c r="BA322" s="29">
        <v>93094</v>
      </c>
      <c r="BB322" s="2"/>
      <c r="BC322" s="2"/>
      <c r="BD322" s="2"/>
      <c r="BE322" s="41"/>
      <c r="BF322" s="42"/>
      <c r="BG322" s="42"/>
    </row>
    <row r="323" spans="16:59" ht="13.5">
      <c r="P323" s="22">
        <v>285439</v>
      </c>
      <c r="Q323" s="23" t="s">
        <v>505</v>
      </c>
      <c r="R323" s="23" t="s">
        <v>1058</v>
      </c>
      <c r="S323" s="62">
        <v>2174</v>
      </c>
      <c r="T323" s="24" t="s">
        <v>1529</v>
      </c>
      <c r="U323" s="25" t="s">
        <v>723</v>
      </c>
      <c r="V323" s="26" t="s">
        <v>524</v>
      </c>
      <c r="W323" s="27">
        <v>3</v>
      </c>
      <c r="X323" s="27">
        <v>2462</v>
      </c>
      <c r="Y323" s="27">
        <v>69</v>
      </c>
      <c r="Z323" s="27">
        <v>227874</v>
      </c>
      <c r="AA323" s="28">
        <f t="shared" si="24"/>
        <v>3.302521739130435</v>
      </c>
      <c r="AB323" s="25" t="s">
        <v>1059</v>
      </c>
      <c r="AC323" s="29">
        <v>1637</v>
      </c>
      <c r="AD323" s="29">
        <v>66.5</v>
      </c>
      <c r="AE323" s="29">
        <v>238277</v>
      </c>
      <c r="AF323" s="29">
        <v>95.6</v>
      </c>
      <c r="AG323" s="29">
        <v>45990</v>
      </c>
      <c r="AH323" s="29">
        <f t="shared" si="25"/>
        <v>201.82</v>
      </c>
      <c r="AI323" s="29">
        <v>195775</v>
      </c>
      <c r="AJ323" s="29">
        <v>31478</v>
      </c>
      <c r="AK323" s="29">
        <v>164297</v>
      </c>
      <c r="AL323" s="29">
        <f t="shared" si="26"/>
        <v>859.14</v>
      </c>
      <c r="AM323" s="29">
        <f t="shared" si="27"/>
        <v>138.14</v>
      </c>
      <c r="AN323" s="29">
        <f t="shared" si="28"/>
        <v>721</v>
      </c>
      <c r="AO323" s="29">
        <v>23.5</v>
      </c>
      <c r="AP323" s="29">
        <v>146.1</v>
      </c>
      <c r="AQ323" s="32">
        <v>12786</v>
      </c>
      <c r="AR323" s="32">
        <v>66733</v>
      </c>
      <c r="AS323" s="32">
        <v>79519</v>
      </c>
      <c r="AT323" s="29">
        <v>3780</v>
      </c>
      <c r="AU323" s="29">
        <f t="shared" si="29"/>
        <v>4036</v>
      </c>
      <c r="AV323" s="29">
        <v>31478</v>
      </c>
      <c r="AW323" s="29">
        <v>12786</v>
      </c>
      <c r="AX323" s="29">
        <v>164297</v>
      </c>
      <c r="AY323" s="29">
        <v>66733</v>
      </c>
      <c r="AZ323" s="29">
        <v>195775</v>
      </c>
      <c r="BA323" s="29">
        <v>79519</v>
      </c>
      <c r="BB323" s="2"/>
      <c r="BC323" s="2"/>
      <c r="BD323" s="2"/>
      <c r="BE323" s="41"/>
      <c r="BF323" s="42"/>
      <c r="BG323" s="42"/>
    </row>
    <row r="324" spans="16:59" ht="13.5">
      <c r="P324" s="22">
        <v>286028</v>
      </c>
      <c r="Q324" s="23" t="s">
        <v>505</v>
      </c>
      <c r="R324" s="23" t="s">
        <v>1060</v>
      </c>
      <c r="S324" s="62">
        <v>2174</v>
      </c>
      <c r="T324" s="24" t="s">
        <v>1529</v>
      </c>
      <c r="U324" s="25" t="s">
        <v>723</v>
      </c>
      <c r="V324" s="26" t="s">
        <v>524</v>
      </c>
      <c r="W324" s="27">
        <v>3</v>
      </c>
      <c r="X324" s="27">
        <v>2970</v>
      </c>
      <c r="Y324" s="27">
        <v>98</v>
      </c>
      <c r="Z324" s="27">
        <v>342000</v>
      </c>
      <c r="AA324" s="28">
        <f t="shared" si="24"/>
        <v>3.489795918367347</v>
      </c>
      <c r="AB324" s="25" t="s">
        <v>1061</v>
      </c>
      <c r="AC324" s="29">
        <v>2293</v>
      </c>
      <c r="AD324" s="29">
        <v>77.2</v>
      </c>
      <c r="AE324" s="29">
        <v>360000</v>
      </c>
      <c r="AF324" s="29">
        <v>95</v>
      </c>
      <c r="AG324" s="29">
        <v>34108</v>
      </c>
      <c r="AH324" s="29">
        <f t="shared" si="25"/>
        <v>99.73</v>
      </c>
      <c r="AI324" s="29">
        <v>165320</v>
      </c>
      <c r="AJ324" s="29">
        <v>34887</v>
      </c>
      <c r="AK324" s="29">
        <v>130433</v>
      </c>
      <c r="AL324" s="29">
        <f t="shared" si="26"/>
        <v>483.39</v>
      </c>
      <c r="AM324" s="29">
        <f t="shared" si="27"/>
        <v>102.01</v>
      </c>
      <c r="AN324" s="29">
        <f t="shared" si="28"/>
        <v>381.38</v>
      </c>
      <c r="AO324" s="29">
        <v>20.6</v>
      </c>
      <c r="AP324" s="29">
        <v>97.8</v>
      </c>
      <c r="AQ324" s="32">
        <v>11746</v>
      </c>
      <c r="AR324" s="32">
        <v>43917</v>
      </c>
      <c r="AS324" s="32">
        <v>55663</v>
      </c>
      <c r="AT324" s="29">
        <v>2600</v>
      </c>
      <c r="AU324" s="29">
        <f t="shared" si="29"/>
        <v>1995</v>
      </c>
      <c r="AV324" s="29">
        <v>34887</v>
      </c>
      <c r="AW324" s="29">
        <v>11746</v>
      </c>
      <c r="AX324" s="29">
        <v>130433</v>
      </c>
      <c r="AY324" s="29">
        <v>43917</v>
      </c>
      <c r="AZ324" s="29">
        <v>165320</v>
      </c>
      <c r="BA324" s="29">
        <v>55663</v>
      </c>
      <c r="BB324" s="2"/>
      <c r="BC324" s="2"/>
      <c r="BD324" s="2"/>
      <c r="BE324" s="41"/>
      <c r="BF324" s="42"/>
      <c r="BG324" s="42"/>
    </row>
    <row r="325" spans="16:59" ht="13.5">
      <c r="P325" s="22">
        <v>286214</v>
      </c>
      <c r="Q325" s="23" t="s">
        <v>505</v>
      </c>
      <c r="R325" s="23" t="s">
        <v>1062</v>
      </c>
      <c r="S325" s="62">
        <v>2174</v>
      </c>
      <c r="T325" s="24" t="s">
        <v>1529</v>
      </c>
      <c r="U325" s="25" t="s">
        <v>723</v>
      </c>
      <c r="V325" s="26" t="s">
        <v>524</v>
      </c>
      <c r="W325" s="27">
        <v>3</v>
      </c>
      <c r="X325" s="27">
        <v>3729</v>
      </c>
      <c r="Y325" s="27">
        <v>96</v>
      </c>
      <c r="Z325" s="27">
        <v>322545</v>
      </c>
      <c r="AA325" s="28">
        <f t="shared" si="24"/>
        <v>3.35984375</v>
      </c>
      <c r="AB325" s="25" t="s">
        <v>71</v>
      </c>
      <c r="AC325" s="29">
        <v>3143</v>
      </c>
      <c r="AD325" s="29">
        <v>84.3</v>
      </c>
      <c r="AE325" s="29">
        <v>338371</v>
      </c>
      <c r="AF325" s="29">
        <v>95.3</v>
      </c>
      <c r="AG325" s="29">
        <v>54803</v>
      </c>
      <c r="AH325" s="29">
        <f t="shared" si="25"/>
        <v>169.91</v>
      </c>
      <c r="AI325" s="29">
        <v>199972</v>
      </c>
      <c r="AJ325" s="29">
        <v>40674</v>
      </c>
      <c r="AK325" s="29">
        <v>159298</v>
      </c>
      <c r="AL325" s="29">
        <f t="shared" si="26"/>
        <v>619.98</v>
      </c>
      <c r="AM325" s="29">
        <f t="shared" si="27"/>
        <v>126.1</v>
      </c>
      <c r="AN325" s="29">
        <f t="shared" si="28"/>
        <v>493.88</v>
      </c>
      <c r="AO325" s="29">
        <v>27.4</v>
      </c>
      <c r="AP325" s="29">
        <v>134.7</v>
      </c>
      <c r="AQ325" s="32">
        <v>10907</v>
      </c>
      <c r="AR325" s="32">
        <v>42719</v>
      </c>
      <c r="AS325" s="32">
        <v>53626</v>
      </c>
      <c r="AT325" s="29">
        <v>3150</v>
      </c>
      <c r="AU325" s="29">
        <f t="shared" si="29"/>
        <v>3398</v>
      </c>
      <c r="AV325" s="29">
        <v>40674</v>
      </c>
      <c r="AW325" s="29">
        <v>10907</v>
      </c>
      <c r="AX325" s="29">
        <v>159298</v>
      </c>
      <c r="AY325" s="29">
        <v>42719</v>
      </c>
      <c r="AZ325" s="29">
        <v>199972</v>
      </c>
      <c r="BA325" s="29">
        <v>53626</v>
      </c>
      <c r="BB325" s="2"/>
      <c r="BC325" s="2"/>
      <c r="BD325" s="2"/>
      <c r="BE325" s="41"/>
      <c r="BF325" s="42"/>
      <c r="BG325" s="42"/>
    </row>
    <row r="326" spans="16:59" ht="13.5">
      <c r="P326" s="22">
        <v>286231</v>
      </c>
      <c r="Q326" s="23" t="s">
        <v>505</v>
      </c>
      <c r="R326" s="23" t="s">
        <v>1063</v>
      </c>
      <c r="S326" s="62">
        <v>2174</v>
      </c>
      <c r="T326" s="24" t="s">
        <v>1529</v>
      </c>
      <c r="U326" s="25" t="s">
        <v>723</v>
      </c>
      <c r="V326" s="26" t="s">
        <v>524</v>
      </c>
      <c r="W326" s="27">
        <v>3</v>
      </c>
      <c r="X326" s="27">
        <v>1698</v>
      </c>
      <c r="Y326" s="27">
        <v>59</v>
      </c>
      <c r="Z326" s="27">
        <v>235155</v>
      </c>
      <c r="AA326" s="28">
        <f t="shared" si="24"/>
        <v>3.985677966101695</v>
      </c>
      <c r="AB326" s="25" t="s">
        <v>1275</v>
      </c>
      <c r="AC326" s="29">
        <v>1567</v>
      </c>
      <c r="AD326" s="29">
        <v>92.3</v>
      </c>
      <c r="AE326" s="29">
        <v>235155</v>
      </c>
      <c r="AF326" s="29">
        <v>100</v>
      </c>
      <c r="AG326" s="29">
        <v>20304</v>
      </c>
      <c r="AH326" s="29">
        <f t="shared" si="25"/>
        <v>86.34</v>
      </c>
      <c r="AI326" s="29">
        <v>65684</v>
      </c>
      <c r="AJ326" s="29">
        <v>19626</v>
      </c>
      <c r="AK326" s="29">
        <v>46058</v>
      </c>
      <c r="AL326" s="29">
        <f t="shared" si="26"/>
        <v>279.32</v>
      </c>
      <c r="AM326" s="29">
        <f t="shared" si="27"/>
        <v>83.46</v>
      </c>
      <c r="AN326" s="29">
        <f t="shared" si="28"/>
        <v>195.86</v>
      </c>
      <c r="AO326" s="29">
        <v>30.9</v>
      </c>
      <c r="AP326" s="29">
        <v>103.5</v>
      </c>
      <c r="AQ326" s="32">
        <v>11558</v>
      </c>
      <c r="AR326" s="32">
        <v>27125</v>
      </c>
      <c r="AS326" s="32">
        <v>38683</v>
      </c>
      <c r="AT326" s="29">
        <v>2800</v>
      </c>
      <c r="AU326" s="29">
        <f t="shared" si="29"/>
        <v>1727</v>
      </c>
      <c r="AV326" s="29">
        <v>19626</v>
      </c>
      <c r="AW326" s="29">
        <v>11558</v>
      </c>
      <c r="AX326" s="29">
        <v>46058</v>
      </c>
      <c r="AY326" s="29">
        <v>27125</v>
      </c>
      <c r="AZ326" s="29">
        <v>65684</v>
      </c>
      <c r="BA326" s="29">
        <v>38683</v>
      </c>
      <c r="BB326" s="2"/>
      <c r="BC326" s="2"/>
      <c r="BD326" s="2"/>
      <c r="BE326" s="41"/>
      <c r="BF326" s="42"/>
      <c r="BG326" s="42"/>
    </row>
    <row r="327" spans="16:59" ht="13.5">
      <c r="P327" s="22">
        <v>286249</v>
      </c>
      <c r="Q327" s="23" t="s">
        <v>505</v>
      </c>
      <c r="R327" s="23" t="s">
        <v>1064</v>
      </c>
      <c r="S327" s="62">
        <v>2174</v>
      </c>
      <c r="T327" s="24" t="s">
        <v>1529</v>
      </c>
      <c r="U327" s="25" t="s">
        <v>723</v>
      </c>
      <c r="V327" s="26" t="s">
        <v>524</v>
      </c>
      <c r="W327" s="27">
        <v>3</v>
      </c>
      <c r="X327" s="27">
        <v>2789</v>
      </c>
      <c r="Y327" s="27">
        <v>102</v>
      </c>
      <c r="Z327" s="27">
        <v>257280</v>
      </c>
      <c r="AA327" s="28">
        <f t="shared" si="24"/>
        <v>2.5223529411764707</v>
      </c>
      <c r="AB327" s="25" t="s">
        <v>71</v>
      </c>
      <c r="AC327" s="29">
        <v>2287</v>
      </c>
      <c r="AD327" s="29">
        <v>82</v>
      </c>
      <c r="AE327" s="29">
        <v>283650</v>
      </c>
      <c r="AF327" s="29">
        <v>90.7</v>
      </c>
      <c r="AG327" s="29">
        <v>35438</v>
      </c>
      <c r="AH327" s="29">
        <f t="shared" si="25"/>
        <v>137.74</v>
      </c>
      <c r="AI327" s="29">
        <v>216558</v>
      </c>
      <c r="AJ327" s="29">
        <v>35438</v>
      </c>
      <c r="AK327" s="29">
        <v>181120</v>
      </c>
      <c r="AL327" s="29">
        <f t="shared" si="26"/>
        <v>841.72</v>
      </c>
      <c r="AM327" s="29">
        <f t="shared" si="27"/>
        <v>137.74</v>
      </c>
      <c r="AN327" s="29">
        <f t="shared" si="28"/>
        <v>703.98</v>
      </c>
      <c r="AO327" s="29">
        <v>16.4</v>
      </c>
      <c r="AP327" s="29">
        <v>100</v>
      </c>
      <c r="AQ327" s="32">
        <v>12706</v>
      </c>
      <c r="AR327" s="32">
        <v>64941</v>
      </c>
      <c r="AS327" s="32">
        <v>77647</v>
      </c>
      <c r="AT327" s="29">
        <v>3500</v>
      </c>
      <c r="AU327" s="29">
        <f t="shared" si="29"/>
        <v>2755</v>
      </c>
      <c r="AV327" s="29">
        <v>35438</v>
      </c>
      <c r="AW327" s="29">
        <v>12706</v>
      </c>
      <c r="AX327" s="29">
        <v>181120</v>
      </c>
      <c r="AY327" s="29">
        <v>64941</v>
      </c>
      <c r="AZ327" s="29">
        <v>216558</v>
      </c>
      <c r="BA327" s="29">
        <v>77647</v>
      </c>
      <c r="BB327" s="2"/>
      <c r="BC327" s="2"/>
      <c r="BD327" s="2"/>
      <c r="BE327" s="41"/>
      <c r="BF327" s="42"/>
      <c r="BG327" s="42"/>
    </row>
    <row r="328" spans="16:59" ht="13.5">
      <c r="P328" s="22">
        <v>293016</v>
      </c>
      <c r="Q328" s="23" t="s">
        <v>531</v>
      </c>
      <c r="R328" s="23" t="s">
        <v>1065</v>
      </c>
      <c r="S328" s="62">
        <v>2174</v>
      </c>
      <c r="T328" s="24" t="s">
        <v>1529</v>
      </c>
      <c r="U328" s="25" t="s">
        <v>723</v>
      </c>
      <c r="V328" s="26" t="s">
        <v>524</v>
      </c>
      <c r="W328" s="27">
        <v>3</v>
      </c>
      <c r="X328" s="27">
        <v>744</v>
      </c>
      <c r="Y328" s="27">
        <v>42</v>
      </c>
      <c r="Z328" s="27">
        <v>111326</v>
      </c>
      <c r="AA328" s="28">
        <f t="shared" si="24"/>
        <v>2.6506190476190477</v>
      </c>
      <c r="AB328" s="25" t="s">
        <v>1066</v>
      </c>
      <c r="AC328" s="29">
        <v>708</v>
      </c>
      <c r="AD328" s="29">
        <v>95.2</v>
      </c>
      <c r="AE328" s="29">
        <v>111326</v>
      </c>
      <c r="AF328" s="29">
        <v>100</v>
      </c>
      <c r="AG328" s="29">
        <v>8536</v>
      </c>
      <c r="AH328" s="29">
        <f t="shared" si="25"/>
        <v>76.68</v>
      </c>
      <c r="AI328" s="29">
        <v>58630</v>
      </c>
      <c r="AJ328" s="29">
        <v>14889</v>
      </c>
      <c r="AK328" s="29">
        <v>43741</v>
      </c>
      <c r="AL328" s="29">
        <f t="shared" si="26"/>
        <v>526.65</v>
      </c>
      <c r="AM328" s="29">
        <f t="shared" si="27"/>
        <v>133.74</v>
      </c>
      <c r="AN328" s="29">
        <f t="shared" si="28"/>
        <v>392.91</v>
      </c>
      <c r="AO328" s="29">
        <v>14.6</v>
      </c>
      <c r="AP328" s="29">
        <v>57.3</v>
      </c>
      <c r="AQ328" s="32">
        <v>20012</v>
      </c>
      <c r="AR328" s="32">
        <v>58792</v>
      </c>
      <c r="AS328" s="32">
        <v>78804</v>
      </c>
      <c r="AT328" s="29">
        <v>3700</v>
      </c>
      <c r="AU328" s="29">
        <f t="shared" si="29"/>
        <v>1534</v>
      </c>
      <c r="AV328" s="29">
        <v>14889</v>
      </c>
      <c r="AW328" s="29">
        <v>20012</v>
      </c>
      <c r="AX328" s="29">
        <v>51797</v>
      </c>
      <c r="AY328" s="29">
        <v>69620</v>
      </c>
      <c r="AZ328" s="29">
        <v>66686</v>
      </c>
      <c r="BA328" s="29">
        <v>89632</v>
      </c>
      <c r="BB328" s="2"/>
      <c r="BC328" s="2"/>
      <c r="BD328" s="2"/>
      <c r="BE328" s="41"/>
      <c r="BF328" s="42"/>
      <c r="BG328" s="42"/>
    </row>
    <row r="329" spans="16:59" ht="13.5">
      <c r="P329" s="22">
        <v>294462</v>
      </c>
      <c r="Q329" s="23" t="s">
        <v>531</v>
      </c>
      <c r="R329" s="23" t="s">
        <v>1067</v>
      </c>
      <c r="S329" s="62">
        <v>2174</v>
      </c>
      <c r="T329" s="24" t="s">
        <v>1529</v>
      </c>
      <c r="U329" s="25" t="s">
        <v>723</v>
      </c>
      <c r="V329" s="26" t="s">
        <v>524</v>
      </c>
      <c r="W329" s="27">
        <v>3</v>
      </c>
      <c r="X329" s="27">
        <v>785</v>
      </c>
      <c r="Y329" s="27">
        <v>36</v>
      </c>
      <c r="Z329" s="27">
        <v>94573</v>
      </c>
      <c r="AA329" s="28">
        <f t="shared" si="24"/>
        <v>2.6270277777777777</v>
      </c>
      <c r="AB329" s="25" t="s">
        <v>1068</v>
      </c>
      <c r="AC329" s="29">
        <v>586</v>
      </c>
      <c r="AD329" s="29">
        <v>74.6</v>
      </c>
      <c r="AE329" s="29">
        <v>94573</v>
      </c>
      <c r="AF329" s="29">
        <v>100</v>
      </c>
      <c r="AG329" s="29">
        <v>12956</v>
      </c>
      <c r="AH329" s="29">
        <f t="shared" si="25"/>
        <v>136.99</v>
      </c>
      <c r="AI329" s="29">
        <v>51091</v>
      </c>
      <c r="AJ329" s="29">
        <v>14464</v>
      </c>
      <c r="AK329" s="29">
        <v>36627</v>
      </c>
      <c r="AL329" s="29">
        <f t="shared" si="26"/>
        <v>540.23</v>
      </c>
      <c r="AM329" s="29">
        <f t="shared" si="27"/>
        <v>152.94</v>
      </c>
      <c r="AN329" s="29">
        <f t="shared" si="28"/>
        <v>387.29</v>
      </c>
      <c r="AO329" s="29">
        <v>25.4</v>
      </c>
      <c r="AP329" s="29">
        <v>89.6</v>
      </c>
      <c r="AQ329" s="32">
        <v>18425</v>
      </c>
      <c r="AR329" s="32">
        <v>46659</v>
      </c>
      <c r="AS329" s="32">
        <v>65084</v>
      </c>
      <c r="AT329" s="29">
        <v>2730</v>
      </c>
      <c r="AU329" s="29">
        <f t="shared" si="29"/>
        <v>2740</v>
      </c>
      <c r="AV329" s="29">
        <v>20200</v>
      </c>
      <c r="AW329" s="29">
        <v>25732</v>
      </c>
      <c r="AX329" s="29">
        <v>43828</v>
      </c>
      <c r="AY329" s="29">
        <v>55832</v>
      </c>
      <c r="AZ329" s="29">
        <v>64028</v>
      </c>
      <c r="BA329" s="29">
        <v>81564</v>
      </c>
      <c r="BB329" s="2"/>
      <c r="BC329" s="2"/>
      <c r="BD329" s="2"/>
      <c r="BE329" s="41"/>
      <c r="BF329" s="42"/>
      <c r="BG329" s="42"/>
    </row>
    <row r="330" spans="16:59" ht="13.5">
      <c r="P330" s="22">
        <v>303623</v>
      </c>
      <c r="Q330" s="23" t="s">
        <v>755</v>
      </c>
      <c r="R330" s="23" t="s">
        <v>1069</v>
      </c>
      <c r="S330" s="62">
        <v>2174</v>
      </c>
      <c r="T330" s="24" t="s">
        <v>1529</v>
      </c>
      <c r="U330" s="25" t="s">
        <v>723</v>
      </c>
      <c r="V330" s="26" t="s">
        <v>524</v>
      </c>
      <c r="W330" s="27">
        <v>3</v>
      </c>
      <c r="X330" s="27">
        <v>141</v>
      </c>
      <c r="Y330" s="27">
        <v>8</v>
      </c>
      <c r="Z330" s="27">
        <v>25045</v>
      </c>
      <c r="AA330" s="28">
        <f t="shared" si="24"/>
        <v>3.130625</v>
      </c>
      <c r="AB330" s="25" t="s">
        <v>1070</v>
      </c>
      <c r="AC330" s="29">
        <v>141</v>
      </c>
      <c r="AD330" s="29">
        <v>100</v>
      </c>
      <c r="AE330" s="29">
        <v>25045</v>
      </c>
      <c r="AF330" s="29">
        <v>100</v>
      </c>
      <c r="AG330" s="29">
        <v>4230</v>
      </c>
      <c r="AH330" s="29">
        <f t="shared" si="25"/>
        <v>168.9</v>
      </c>
      <c r="AI330" s="29">
        <v>12737</v>
      </c>
      <c r="AJ330" s="29">
        <v>5535</v>
      </c>
      <c r="AK330" s="29">
        <v>7202</v>
      </c>
      <c r="AL330" s="29">
        <f t="shared" si="26"/>
        <v>508.56</v>
      </c>
      <c r="AM330" s="29">
        <f t="shared" si="27"/>
        <v>221</v>
      </c>
      <c r="AN330" s="29">
        <f t="shared" si="28"/>
        <v>287.56</v>
      </c>
      <c r="AO330" s="29">
        <v>33.2</v>
      </c>
      <c r="AP330" s="29">
        <v>76.4</v>
      </c>
      <c r="AQ330" s="32">
        <v>39255</v>
      </c>
      <c r="AR330" s="32">
        <v>51078</v>
      </c>
      <c r="AS330" s="32">
        <v>90333</v>
      </c>
      <c r="AT330" s="29">
        <v>2730</v>
      </c>
      <c r="AU330" s="29">
        <f t="shared" si="29"/>
        <v>3378</v>
      </c>
      <c r="AV330" s="29">
        <v>5535</v>
      </c>
      <c r="AW330" s="29">
        <v>39255</v>
      </c>
      <c r="AX330" s="29">
        <v>12289</v>
      </c>
      <c r="AY330" s="29">
        <v>87156</v>
      </c>
      <c r="AZ330" s="29">
        <v>17824</v>
      </c>
      <c r="BA330" s="29">
        <v>126411</v>
      </c>
      <c r="BB330" s="2"/>
      <c r="BC330" s="2"/>
      <c r="BD330" s="2"/>
      <c r="BE330" s="41"/>
      <c r="BF330" s="42"/>
      <c r="BG330" s="42"/>
    </row>
    <row r="331" spans="16:59" ht="13.5">
      <c r="P331" s="22">
        <v>304077</v>
      </c>
      <c r="Q331" s="23" t="s">
        <v>755</v>
      </c>
      <c r="R331" s="23" t="s">
        <v>1071</v>
      </c>
      <c r="S331" s="62">
        <v>2174</v>
      </c>
      <c r="T331" s="24" t="s">
        <v>1529</v>
      </c>
      <c r="U331" s="25" t="s">
        <v>723</v>
      </c>
      <c r="V331" s="26" t="s">
        <v>524</v>
      </c>
      <c r="W331" s="27">
        <v>3</v>
      </c>
      <c r="X331" s="27">
        <v>377</v>
      </c>
      <c r="Y331" s="27">
        <v>26</v>
      </c>
      <c r="Z331" s="27">
        <v>103646</v>
      </c>
      <c r="AA331" s="28">
        <f t="shared" si="24"/>
        <v>3.9863846153846154</v>
      </c>
      <c r="AB331" s="25" t="s">
        <v>1280</v>
      </c>
      <c r="AC331" s="29">
        <v>377</v>
      </c>
      <c r="AD331" s="29">
        <v>100</v>
      </c>
      <c r="AE331" s="29">
        <v>103646</v>
      </c>
      <c r="AF331" s="29">
        <v>100</v>
      </c>
      <c r="AG331" s="29">
        <v>18741</v>
      </c>
      <c r="AH331" s="29">
        <f t="shared" si="25"/>
        <v>180.82</v>
      </c>
      <c r="AI331" s="29">
        <v>28781</v>
      </c>
      <c r="AJ331" s="29">
        <v>18091</v>
      </c>
      <c r="AK331" s="29">
        <v>10690</v>
      </c>
      <c r="AL331" s="29">
        <f t="shared" si="26"/>
        <v>277.69</v>
      </c>
      <c r="AM331" s="29">
        <f t="shared" si="27"/>
        <v>174.55</v>
      </c>
      <c r="AN331" s="29">
        <f t="shared" si="28"/>
        <v>103.14</v>
      </c>
      <c r="AO331" s="29">
        <v>65.1</v>
      </c>
      <c r="AP331" s="29">
        <v>103.6</v>
      </c>
      <c r="AQ331" s="32">
        <v>47987</v>
      </c>
      <c r="AR331" s="32">
        <v>28355</v>
      </c>
      <c r="AS331" s="32">
        <v>76342</v>
      </c>
      <c r="AT331" s="29">
        <v>2730</v>
      </c>
      <c r="AU331" s="29">
        <f t="shared" si="29"/>
        <v>3616</v>
      </c>
      <c r="AV331" s="29">
        <v>18091</v>
      </c>
      <c r="AW331" s="29">
        <v>47987</v>
      </c>
      <c r="AX331" s="29">
        <v>17109</v>
      </c>
      <c r="AY331" s="29">
        <v>45382</v>
      </c>
      <c r="AZ331" s="29">
        <v>35200</v>
      </c>
      <c r="BA331" s="29">
        <v>93369</v>
      </c>
      <c r="BB331" s="2"/>
      <c r="BC331" s="2"/>
      <c r="BD331" s="2"/>
      <c r="BE331" s="41"/>
      <c r="BF331" s="42"/>
      <c r="BG331" s="42"/>
    </row>
    <row r="332" spans="16:59" ht="13.5">
      <c r="P332" s="22">
        <v>312011</v>
      </c>
      <c r="Q332" s="23" t="s">
        <v>1157</v>
      </c>
      <c r="R332" s="23" t="s">
        <v>1072</v>
      </c>
      <c r="S332" s="62">
        <v>2174</v>
      </c>
      <c r="T332" s="24" t="s">
        <v>1529</v>
      </c>
      <c r="U332" s="25" t="s">
        <v>723</v>
      </c>
      <c r="V332" s="26" t="s">
        <v>524</v>
      </c>
      <c r="W332" s="27">
        <v>3</v>
      </c>
      <c r="X332" s="27">
        <v>1883</v>
      </c>
      <c r="Y332" s="27">
        <v>57</v>
      </c>
      <c r="Z332" s="27">
        <v>205652</v>
      </c>
      <c r="AA332" s="28">
        <f t="shared" si="24"/>
        <v>3.6079298245614035</v>
      </c>
      <c r="AB332" s="25" t="s">
        <v>1229</v>
      </c>
      <c r="AC332" s="29">
        <v>1581</v>
      </c>
      <c r="AD332" s="29">
        <v>84</v>
      </c>
      <c r="AE332" s="29">
        <v>420126</v>
      </c>
      <c r="AF332" s="29">
        <v>49</v>
      </c>
      <c r="AG332" s="29">
        <v>26048</v>
      </c>
      <c r="AH332" s="29">
        <f t="shared" si="25"/>
        <v>126.66</v>
      </c>
      <c r="AI332" s="29">
        <v>84321</v>
      </c>
      <c r="AJ332" s="29">
        <v>3482</v>
      </c>
      <c r="AK332" s="29">
        <v>80839</v>
      </c>
      <c r="AL332" s="29">
        <f t="shared" si="26"/>
        <v>410.02</v>
      </c>
      <c r="AM332" s="29">
        <f t="shared" si="27"/>
        <v>16.93</v>
      </c>
      <c r="AN332" s="29">
        <f t="shared" si="28"/>
        <v>393.09</v>
      </c>
      <c r="AO332" s="29">
        <v>30.9</v>
      </c>
      <c r="AP332" s="29">
        <v>748.1</v>
      </c>
      <c r="AQ332" s="32">
        <v>1849</v>
      </c>
      <c r="AR332" s="32">
        <v>42931</v>
      </c>
      <c r="AS332" s="32">
        <v>44780</v>
      </c>
      <c r="AT332" s="29">
        <v>1741</v>
      </c>
      <c r="AU332" s="29">
        <f t="shared" si="29"/>
        <v>2533</v>
      </c>
      <c r="AV332" s="29">
        <v>3553</v>
      </c>
      <c r="AW332" s="29">
        <v>1887</v>
      </c>
      <c r="AX332" s="29">
        <v>109539</v>
      </c>
      <c r="AY332" s="29">
        <v>58173</v>
      </c>
      <c r="AZ332" s="29">
        <v>113092</v>
      </c>
      <c r="BA332" s="29">
        <v>60059</v>
      </c>
      <c r="BB332" s="2"/>
      <c r="BC332" s="2"/>
      <c r="BD332" s="2"/>
      <c r="BE332" s="41"/>
      <c r="BF332" s="42"/>
      <c r="BG332" s="42"/>
    </row>
    <row r="333" spans="16:59" ht="13.5">
      <c r="P333" s="22">
        <v>313246</v>
      </c>
      <c r="Q333" s="23" t="s">
        <v>1157</v>
      </c>
      <c r="R333" s="23" t="s">
        <v>1073</v>
      </c>
      <c r="S333" s="62">
        <v>2174</v>
      </c>
      <c r="T333" s="24" t="s">
        <v>1529</v>
      </c>
      <c r="U333" s="25" t="s">
        <v>723</v>
      </c>
      <c r="V333" s="26" t="s">
        <v>524</v>
      </c>
      <c r="W333" s="27">
        <v>3</v>
      </c>
      <c r="X333" s="27">
        <v>1959</v>
      </c>
      <c r="Y333" s="27">
        <v>55</v>
      </c>
      <c r="Z333" s="27">
        <v>147888</v>
      </c>
      <c r="AA333" s="28">
        <f t="shared" si="24"/>
        <v>2.6888727272727273</v>
      </c>
      <c r="AB333" s="25" t="s">
        <v>71</v>
      </c>
      <c r="AC333" s="29">
        <v>1868</v>
      </c>
      <c r="AD333" s="29">
        <v>95.4</v>
      </c>
      <c r="AE333" s="29">
        <v>147888</v>
      </c>
      <c r="AF333" s="29">
        <v>100</v>
      </c>
      <c r="AG333" s="29">
        <v>17274</v>
      </c>
      <c r="AH333" s="29">
        <f t="shared" si="25"/>
        <v>116.8</v>
      </c>
      <c r="AI333" s="29">
        <v>68080</v>
      </c>
      <c r="AJ333" s="29">
        <v>47514</v>
      </c>
      <c r="AK333" s="29">
        <v>20566</v>
      </c>
      <c r="AL333" s="29">
        <f t="shared" si="26"/>
        <v>460.35</v>
      </c>
      <c r="AM333" s="29">
        <f t="shared" si="27"/>
        <v>321.28</v>
      </c>
      <c r="AN333" s="29">
        <f t="shared" si="28"/>
        <v>139.06</v>
      </c>
      <c r="AO333" s="29">
        <v>25.4</v>
      </c>
      <c r="AP333" s="29">
        <v>36.4</v>
      </c>
      <c r="AQ333" s="32">
        <v>24254</v>
      </c>
      <c r="AR333" s="32">
        <v>10498</v>
      </c>
      <c r="AS333" s="32">
        <v>34752</v>
      </c>
      <c r="AT333" s="29">
        <v>3000</v>
      </c>
      <c r="AU333" s="29">
        <f t="shared" si="29"/>
        <v>2336</v>
      </c>
      <c r="AV333" s="29">
        <v>47514</v>
      </c>
      <c r="AW333" s="29">
        <v>24254</v>
      </c>
      <c r="AX333" s="29">
        <v>58341</v>
      </c>
      <c r="AY333" s="29">
        <v>29781</v>
      </c>
      <c r="AZ333" s="29">
        <v>105855</v>
      </c>
      <c r="BA333" s="29">
        <v>54035</v>
      </c>
      <c r="BB333" s="2"/>
      <c r="BC333" s="2"/>
      <c r="BD333" s="2"/>
      <c r="BE333" s="41"/>
      <c r="BF333" s="42"/>
      <c r="BG333" s="42"/>
    </row>
    <row r="334" spans="16:59" ht="13.5">
      <c r="P334" s="22">
        <v>313254</v>
      </c>
      <c r="Q334" s="23" t="s">
        <v>1157</v>
      </c>
      <c r="R334" s="23" t="s">
        <v>1074</v>
      </c>
      <c r="S334" s="62">
        <v>2174</v>
      </c>
      <c r="T334" s="24" t="s">
        <v>1529</v>
      </c>
      <c r="U334" s="25" t="s">
        <v>723</v>
      </c>
      <c r="V334" s="26" t="s">
        <v>524</v>
      </c>
      <c r="W334" s="27">
        <v>3</v>
      </c>
      <c r="X334" s="27">
        <v>2703</v>
      </c>
      <c r="Y334" s="27">
        <v>67</v>
      </c>
      <c r="Z334" s="27">
        <v>214859</v>
      </c>
      <c r="AA334" s="28">
        <f t="shared" si="24"/>
        <v>3.2068507462686564</v>
      </c>
      <c r="AB334" s="25" t="s">
        <v>71</v>
      </c>
      <c r="AC334" s="29">
        <v>1581</v>
      </c>
      <c r="AD334" s="29">
        <v>58.5</v>
      </c>
      <c r="AE334" s="29">
        <v>214859</v>
      </c>
      <c r="AF334" s="29">
        <v>100</v>
      </c>
      <c r="AG334" s="29">
        <v>27184</v>
      </c>
      <c r="AH334" s="29">
        <f t="shared" si="25"/>
        <v>126.52</v>
      </c>
      <c r="AI334" s="29">
        <v>93193</v>
      </c>
      <c r="AJ334" s="29">
        <v>40622</v>
      </c>
      <c r="AK334" s="29">
        <v>52571</v>
      </c>
      <c r="AL334" s="29">
        <f t="shared" si="26"/>
        <v>433.74</v>
      </c>
      <c r="AM334" s="29">
        <f t="shared" si="27"/>
        <v>189.06</v>
      </c>
      <c r="AN334" s="29">
        <f t="shared" si="28"/>
        <v>244.68</v>
      </c>
      <c r="AO334" s="29">
        <v>29.2</v>
      </c>
      <c r="AP334" s="29">
        <v>66.9</v>
      </c>
      <c r="AQ334" s="32">
        <v>15028</v>
      </c>
      <c r="AR334" s="32">
        <v>19449</v>
      </c>
      <c r="AS334" s="32">
        <v>34478</v>
      </c>
      <c r="AT334" s="29">
        <v>3675</v>
      </c>
      <c r="AU334" s="29">
        <f t="shared" si="29"/>
        <v>2530</v>
      </c>
      <c r="AV334" s="29">
        <v>40622</v>
      </c>
      <c r="AW334" s="29">
        <v>15028</v>
      </c>
      <c r="AX334" s="29">
        <v>75454</v>
      </c>
      <c r="AY334" s="29">
        <v>27915</v>
      </c>
      <c r="AZ334" s="29">
        <v>116076</v>
      </c>
      <c r="BA334" s="29">
        <v>42943</v>
      </c>
      <c r="BB334" s="2"/>
      <c r="BC334" s="2"/>
      <c r="BD334" s="2"/>
      <c r="BE334" s="41"/>
      <c r="BF334" s="42"/>
      <c r="BG334" s="42"/>
    </row>
    <row r="335" spans="16:59" ht="13.5">
      <c r="P335" s="22">
        <v>313432</v>
      </c>
      <c r="Q335" s="23" t="s">
        <v>1157</v>
      </c>
      <c r="R335" s="23" t="s">
        <v>1075</v>
      </c>
      <c r="S335" s="62">
        <v>2174</v>
      </c>
      <c r="T335" s="24" t="s">
        <v>1529</v>
      </c>
      <c r="U335" s="25" t="s">
        <v>723</v>
      </c>
      <c r="V335" s="26" t="s">
        <v>524</v>
      </c>
      <c r="W335" s="27">
        <v>3</v>
      </c>
      <c r="X335" s="27">
        <v>3106</v>
      </c>
      <c r="Y335" s="27">
        <v>92</v>
      </c>
      <c r="Z335" s="27">
        <v>245984</v>
      </c>
      <c r="AA335" s="28">
        <f t="shared" si="24"/>
        <v>2.6737391304347824</v>
      </c>
      <c r="AB335" s="25" t="s">
        <v>71</v>
      </c>
      <c r="AC335" s="29">
        <v>1902</v>
      </c>
      <c r="AD335" s="29">
        <v>61.2</v>
      </c>
      <c r="AE335" s="29">
        <v>245984</v>
      </c>
      <c r="AF335" s="29">
        <v>100</v>
      </c>
      <c r="AG335" s="29">
        <v>27908</v>
      </c>
      <c r="AH335" s="29">
        <f t="shared" si="25"/>
        <v>113.45</v>
      </c>
      <c r="AI335" s="29">
        <v>110879</v>
      </c>
      <c r="AJ335" s="29">
        <v>33800</v>
      </c>
      <c r="AK335" s="29">
        <v>77079</v>
      </c>
      <c r="AL335" s="29">
        <f t="shared" si="26"/>
        <v>450.76</v>
      </c>
      <c r="AM335" s="29">
        <f t="shared" si="27"/>
        <v>137.41</v>
      </c>
      <c r="AN335" s="29">
        <f t="shared" si="28"/>
        <v>313.35</v>
      </c>
      <c r="AO335" s="29">
        <v>25.2</v>
      </c>
      <c r="AP335" s="29">
        <v>82.6</v>
      </c>
      <c r="AQ335" s="32">
        <v>10882</v>
      </c>
      <c r="AR335" s="32">
        <v>24816</v>
      </c>
      <c r="AS335" s="32">
        <v>35698</v>
      </c>
      <c r="AT335" s="29">
        <v>2940</v>
      </c>
      <c r="AU335" s="29">
        <f t="shared" si="29"/>
        <v>2269</v>
      </c>
      <c r="AV335" s="29">
        <v>33800</v>
      </c>
      <c r="AW335" s="29">
        <v>10882</v>
      </c>
      <c r="AX335" s="29">
        <v>117554</v>
      </c>
      <c r="AY335" s="29">
        <v>37847</v>
      </c>
      <c r="AZ335" s="29">
        <v>151354</v>
      </c>
      <c r="BA335" s="29">
        <v>48730</v>
      </c>
      <c r="BB335" s="2"/>
      <c r="BC335" s="2"/>
      <c r="BD335" s="2"/>
      <c r="BE335" s="41"/>
      <c r="BF335" s="42"/>
      <c r="BG335" s="42"/>
    </row>
    <row r="336" spans="16:59" ht="13.5">
      <c r="P336" s="22">
        <v>313629</v>
      </c>
      <c r="Q336" s="23" t="s">
        <v>1157</v>
      </c>
      <c r="R336" s="23" t="s">
        <v>1076</v>
      </c>
      <c r="S336" s="62">
        <v>2174</v>
      </c>
      <c r="T336" s="24" t="s">
        <v>1529</v>
      </c>
      <c r="U336" s="25" t="s">
        <v>723</v>
      </c>
      <c r="V336" s="26" t="s">
        <v>524</v>
      </c>
      <c r="W336" s="27">
        <v>3</v>
      </c>
      <c r="X336" s="27">
        <v>1902</v>
      </c>
      <c r="Y336" s="27">
        <v>49</v>
      </c>
      <c r="Z336" s="27">
        <v>149140</v>
      </c>
      <c r="AA336" s="28">
        <f aca="true" t="shared" si="30" ref="AA336:AA399">Z336/Y336/1000</f>
        <v>3.043673469387755</v>
      </c>
      <c r="AB336" s="25" t="s">
        <v>658</v>
      </c>
      <c r="AC336" s="29">
        <v>1536</v>
      </c>
      <c r="AD336" s="29">
        <v>80.8</v>
      </c>
      <c r="AE336" s="29">
        <v>149140</v>
      </c>
      <c r="AF336" s="29">
        <v>100</v>
      </c>
      <c r="AG336" s="29">
        <v>20115</v>
      </c>
      <c r="AH336" s="29">
        <f aca="true" t="shared" si="31" ref="AH336:AH399">ROUND(AG336*1000/Z336,2)</f>
        <v>134.87</v>
      </c>
      <c r="AI336" s="29">
        <v>144877</v>
      </c>
      <c r="AJ336" s="29">
        <v>21352</v>
      </c>
      <c r="AK336" s="29">
        <v>123525</v>
      </c>
      <c r="AL336" s="29">
        <f aca="true" t="shared" si="32" ref="AL336:AL399">ROUND(AI336*1000/$Z336,2)</f>
        <v>971.42</v>
      </c>
      <c r="AM336" s="29">
        <f aca="true" t="shared" si="33" ref="AM336:AM399">ROUND(AJ336*1000/$Z336,2)</f>
        <v>143.17</v>
      </c>
      <c r="AN336" s="29">
        <f aca="true" t="shared" si="34" ref="AN336:AN399">ROUND(AK336*1000/$Z336,2)</f>
        <v>828.25</v>
      </c>
      <c r="AO336" s="29">
        <v>13.9</v>
      </c>
      <c r="AP336" s="29">
        <v>94.2</v>
      </c>
      <c r="AQ336" s="32">
        <v>11226</v>
      </c>
      <c r="AR336" s="32">
        <v>64945</v>
      </c>
      <c r="AS336" s="32">
        <v>76171</v>
      </c>
      <c r="AT336" s="29">
        <v>2667</v>
      </c>
      <c r="AU336" s="29">
        <f aca="true" t="shared" si="35" ref="AU336:AU399">ROUND(AG336*1000/Z336*20,0)</f>
        <v>2697</v>
      </c>
      <c r="AV336" s="29">
        <v>21352</v>
      </c>
      <c r="AW336" s="29">
        <v>11226</v>
      </c>
      <c r="AX336" s="29">
        <v>123525</v>
      </c>
      <c r="AY336" s="29">
        <v>64945</v>
      </c>
      <c r="AZ336" s="29">
        <v>144877</v>
      </c>
      <c r="BA336" s="29">
        <v>76171</v>
      </c>
      <c r="BB336" s="2"/>
      <c r="BC336" s="2"/>
      <c r="BD336" s="2"/>
      <c r="BE336" s="41"/>
      <c r="BF336" s="42"/>
      <c r="BG336" s="42"/>
    </row>
    <row r="337" spans="16:59" ht="13.5">
      <c r="P337" s="22">
        <v>314048</v>
      </c>
      <c r="Q337" s="23" t="s">
        <v>1157</v>
      </c>
      <c r="R337" s="23" t="s">
        <v>1077</v>
      </c>
      <c r="S337" s="62">
        <v>2174</v>
      </c>
      <c r="T337" s="24" t="s">
        <v>1529</v>
      </c>
      <c r="U337" s="25" t="s">
        <v>723</v>
      </c>
      <c r="V337" s="26" t="s">
        <v>524</v>
      </c>
      <c r="W337" s="27">
        <v>3</v>
      </c>
      <c r="X337" s="27">
        <v>1904</v>
      </c>
      <c r="Y337" s="27">
        <v>49</v>
      </c>
      <c r="Z337" s="27">
        <v>180463</v>
      </c>
      <c r="AA337" s="28">
        <f t="shared" si="30"/>
        <v>3.682918367346939</v>
      </c>
      <c r="AB337" s="25" t="s">
        <v>71</v>
      </c>
      <c r="AC337" s="29">
        <v>1193</v>
      </c>
      <c r="AD337" s="29">
        <v>62.7</v>
      </c>
      <c r="AE337" s="29">
        <v>180463</v>
      </c>
      <c r="AF337" s="29">
        <v>100</v>
      </c>
      <c r="AG337" s="29">
        <v>20710</v>
      </c>
      <c r="AH337" s="29">
        <f t="shared" si="31"/>
        <v>114.76</v>
      </c>
      <c r="AI337" s="29">
        <v>98767</v>
      </c>
      <c r="AJ337" s="29">
        <v>27823</v>
      </c>
      <c r="AK337" s="29">
        <v>70944</v>
      </c>
      <c r="AL337" s="29">
        <f t="shared" si="32"/>
        <v>547.3</v>
      </c>
      <c r="AM337" s="29">
        <f t="shared" si="33"/>
        <v>154.18</v>
      </c>
      <c r="AN337" s="29">
        <f t="shared" si="34"/>
        <v>393.12</v>
      </c>
      <c r="AO337" s="29">
        <v>21</v>
      </c>
      <c r="AP337" s="29">
        <v>74.4</v>
      </c>
      <c r="AQ337" s="32">
        <v>14613</v>
      </c>
      <c r="AR337" s="32">
        <v>37261</v>
      </c>
      <c r="AS337" s="32">
        <v>51873</v>
      </c>
      <c r="AT337" s="29">
        <v>2835</v>
      </c>
      <c r="AU337" s="29">
        <f t="shared" si="35"/>
        <v>2295</v>
      </c>
      <c r="AV337" s="29">
        <v>27823</v>
      </c>
      <c r="AW337" s="29">
        <v>14613</v>
      </c>
      <c r="AX337" s="29">
        <v>70944</v>
      </c>
      <c r="AY337" s="29">
        <v>37261</v>
      </c>
      <c r="AZ337" s="29">
        <v>98767</v>
      </c>
      <c r="BA337" s="29">
        <v>51873</v>
      </c>
      <c r="BB337" s="2"/>
      <c r="BC337" s="2"/>
      <c r="BD337" s="2"/>
      <c r="BE337" s="41"/>
      <c r="BF337" s="42"/>
      <c r="BG337" s="42"/>
    </row>
    <row r="338" spans="16:59" ht="13.5">
      <c r="P338" s="22">
        <v>323012</v>
      </c>
      <c r="Q338" s="23" t="s">
        <v>1465</v>
      </c>
      <c r="R338" s="23" t="s">
        <v>1262</v>
      </c>
      <c r="S338" s="62">
        <v>2174</v>
      </c>
      <c r="T338" s="24" t="s">
        <v>1529</v>
      </c>
      <c r="U338" s="25" t="s">
        <v>723</v>
      </c>
      <c r="V338" s="26" t="s">
        <v>524</v>
      </c>
      <c r="W338" s="27">
        <v>3</v>
      </c>
      <c r="X338" s="27">
        <v>3237</v>
      </c>
      <c r="Y338" s="27">
        <v>94</v>
      </c>
      <c r="Z338" s="27">
        <v>375000</v>
      </c>
      <c r="AA338" s="28">
        <f t="shared" si="30"/>
        <v>3.9893617021276597</v>
      </c>
      <c r="AB338" s="25" t="s">
        <v>1066</v>
      </c>
      <c r="AC338" s="29">
        <v>2798</v>
      </c>
      <c r="AD338" s="29">
        <v>86.4</v>
      </c>
      <c r="AE338" s="29">
        <v>375000</v>
      </c>
      <c r="AF338" s="29">
        <v>100</v>
      </c>
      <c r="AG338" s="29">
        <v>32071</v>
      </c>
      <c r="AH338" s="29">
        <f t="shared" si="31"/>
        <v>85.52</v>
      </c>
      <c r="AI338" s="29">
        <v>245662</v>
      </c>
      <c r="AJ338" s="29">
        <v>68409</v>
      </c>
      <c r="AK338" s="29">
        <v>177253</v>
      </c>
      <c r="AL338" s="29">
        <f t="shared" si="32"/>
        <v>655.1</v>
      </c>
      <c r="AM338" s="29">
        <f t="shared" si="33"/>
        <v>182.42</v>
      </c>
      <c r="AN338" s="29">
        <f t="shared" si="34"/>
        <v>472.67</v>
      </c>
      <c r="AO338" s="29">
        <v>13.1</v>
      </c>
      <c r="AP338" s="29">
        <v>46.9</v>
      </c>
      <c r="AQ338" s="32">
        <v>21133</v>
      </c>
      <c r="AR338" s="32">
        <v>54758</v>
      </c>
      <c r="AS338" s="32">
        <v>75892</v>
      </c>
      <c r="AT338" s="29">
        <v>1710</v>
      </c>
      <c r="AU338" s="29">
        <f t="shared" si="35"/>
        <v>1710</v>
      </c>
      <c r="AV338" s="29">
        <v>68409</v>
      </c>
      <c r="AW338" s="29">
        <v>21133</v>
      </c>
      <c r="AX338" s="29">
        <v>177253</v>
      </c>
      <c r="AY338" s="29">
        <v>54758</v>
      </c>
      <c r="AZ338" s="29">
        <v>245662</v>
      </c>
      <c r="BA338" s="29">
        <v>75892</v>
      </c>
      <c r="BB338" s="2"/>
      <c r="BC338" s="2"/>
      <c r="BD338" s="2"/>
      <c r="BE338" s="41"/>
      <c r="BF338" s="42"/>
      <c r="BG338" s="42"/>
    </row>
    <row r="339" spans="16:59" ht="13.5">
      <c r="P339" s="22">
        <v>323021</v>
      </c>
      <c r="Q339" s="23" t="s">
        <v>1465</v>
      </c>
      <c r="R339" s="23" t="s">
        <v>1078</v>
      </c>
      <c r="S339" s="62">
        <v>2174</v>
      </c>
      <c r="T339" s="24" t="s">
        <v>1529</v>
      </c>
      <c r="U339" s="25" t="s">
        <v>723</v>
      </c>
      <c r="V339" s="26" t="s">
        <v>524</v>
      </c>
      <c r="W339" s="27">
        <v>3</v>
      </c>
      <c r="X339" s="27">
        <v>166</v>
      </c>
      <c r="Y339" s="27">
        <v>4</v>
      </c>
      <c r="Z339" s="27">
        <v>12664</v>
      </c>
      <c r="AA339" s="28">
        <f t="shared" si="30"/>
        <v>3.166</v>
      </c>
      <c r="AB339" s="25" t="s">
        <v>658</v>
      </c>
      <c r="AC339" s="29">
        <v>144</v>
      </c>
      <c r="AD339" s="29">
        <v>86.7</v>
      </c>
      <c r="AE339" s="29">
        <v>12664</v>
      </c>
      <c r="AF339" s="29">
        <v>100</v>
      </c>
      <c r="AG339" s="29">
        <v>2058</v>
      </c>
      <c r="AH339" s="29">
        <f t="shared" si="31"/>
        <v>162.51</v>
      </c>
      <c r="AI339" s="29">
        <v>17737</v>
      </c>
      <c r="AJ339" s="29">
        <v>4413</v>
      </c>
      <c r="AK339" s="29">
        <v>13324</v>
      </c>
      <c r="AL339" s="29">
        <f t="shared" si="32"/>
        <v>1400.58</v>
      </c>
      <c r="AM339" s="29">
        <f t="shared" si="33"/>
        <v>348.47</v>
      </c>
      <c r="AN339" s="29">
        <f t="shared" si="34"/>
        <v>1052.12</v>
      </c>
      <c r="AO339" s="29">
        <v>11.6</v>
      </c>
      <c r="AP339" s="29">
        <v>46.6</v>
      </c>
      <c r="AQ339" s="32">
        <v>26584</v>
      </c>
      <c r="AR339" s="32">
        <v>80265</v>
      </c>
      <c r="AS339" s="32">
        <v>106849</v>
      </c>
      <c r="AT339" s="29">
        <v>4080</v>
      </c>
      <c r="AU339" s="29">
        <f t="shared" si="35"/>
        <v>3250</v>
      </c>
      <c r="AV339" s="29">
        <v>4430</v>
      </c>
      <c r="AW339" s="29">
        <v>26687</v>
      </c>
      <c r="AX339" s="29">
        <v>13324</v>
      </c>
      <c r="AY339" s="29">
        <v>80265</v>
      </c>
      <c r="AZ339" s="29">
        <v>17754</v>
      </c>
      <c r="BA339" s="29">
        <v>106952</v>
      </c>
      <c r="BB339" s="2"/>
      <c r="BC339" s="2"/>
      <c r="BD339" s="2"/>
      <c r="BE339" s="41"/>
      <c r="BF339" s="42"/>
      <c r="BG339" s="42"/>
    </row>
    <row r="340" spans="16:59" ht="13.5">
      <c r="P340" s="22">
        <v>323411</v>
      </c>
      <c r="Q340" s="23" t="s">
        <v>1465</v>
      </c>
      <c r="R340" s="23" t="s">
        <v>1079</v>
      </c>
      <c r="S340" s="62">
        <v>2174</v>
      </c>
      <c r="T340" s="24" t="s">
        <v>1529</v>
      </c>
      <c r="U340" s="25" t="s">
        <v>723</v>
      </c>
      <c r="V340" s="26" t="s">
        <v>524</v>
      </c>
      <c r="W340" s="27">
        <v>3</v>
      </c>
      <c r="X340" s="27">
        <v>1785</v>
      </c>
      <c r="Y340" s="27">
        <v>55</v>
      </c>
      <c r="Z340" s="27">
        <v>147781</v>
      </c>
      <c r="AA340" s="28">
        <f t="shared" si="30"/>
        <v>2.6869272727272726</v>
      </c>
      <c r="AB340" s="25" t="s">
        <v>71</v>
      </c>
      <c r="AC340" s="29">
        <v>1038</v>
      </c>
      <c r="AD340" s="29">
        <v>58.2</v>
      </c>
      <c r="AE340" s="29">
        <v>147781</v>
      </c>
      <c r="AF340" s="29">
        <v>100</v>
      </c>
      <c r="AG340" s="29">
        <v>23497</v>
      </c>
      <c r="AH340" s="29">
        <f t="shared" si="31"/>
        <v>159</v>
      </c>
      <c r="AI340" s="29">
        <v>83352</v>
      </c>
      <c r="AJ340" s="29">
        <v>27133</v>
      </c>
      <c r="AK340" s="29">
        <v>56219</v>
      </c>
      <c r="AL340" s="29">
        <f t="shared" si="32"/>
        <v>564.02</v>
      </c>
      <c r="AM340" s="29">
        <f t="shared" si="33"/>
        <v>183.6</v>
      </c>
      <c r="AN340" s="29">
        <f t="shared" si="34"/>
        <v>380.42</v>
      </c>
      <c r="AO340" s="29">
        <v>28.2</v>
      </c>
      <c r="AP340" s="29">
        <v>86.6</v>
      </c>
      <c r="AQ340" s="32">
        <v>15201</v>
      </c>
      <c r="AR340" s="32">
        <v>31495</v>
      </c>
      <c r="AS340" s="32">
        <v>46696</v>
      </c>
      <c r="AT340" s="29">
        <v>3150</v>
      </c>
      <c r="AU340" s="29">
        <f t="shared" si="35"/>
        <v>3180</v>
      </c>
      <c r="AV340" s="29">
        <v>27133</v>
      </c>
      <c r="AW340" s="29">
        <v>15201</v>
      </c>
      <c r="AX340" s="29">
        <v>56219</v>
      </c>
      <c r="AY340" s="29">
        <v>31495</v>
      </c>
      <c r="AZ340" s="29">
        <v>83352</v>
      </c>
      <c r="BA340" s="29">
        <v>46696</v>
      </c>
      <c r="BB340" s="2"/>
      <c r="BC340" s="2"/>
      <c r="BD340" s="2"/>
      <c r="BE340" s="41"/>
      <c r="BF340" s="42"/>
      <c r="BG340" s="42"/>
    </row>
    <row r="341" spans="16:59" ht="13.5">
      <c r="P341" s="22">
        <v>332097</v>
      </c>
      <c r="Q341" s="23" t="s">
        <v>1182</v>
      </c>
      <c r="R341" s="23" t="s">
        <v>1080</v>
      </c>
      <c r="S341" s="62">
        <v>2174</v>
      </c>
      <c r="T341" s="24" t="s">
        <v>1529</v>
      </c>
      <c r="U341" s="25" t="s">
        <v>723</v>
      </c>
      <c r="V341" s="26" t="s">
        <v>524</v>
      </c>
      <c r="W341" s="27">
        <v>3</v>
      </c>
      <c r="X341" s="27">
        <v>579</v>
      </c>
      <c r="Y341" s="27">
        <v>26</v>
      </c>
      <c r="Z341" s="27">
        <v>98400</v>
      </c>
      <c r="AA341" s="28">
        <f t="shared" si="30"/>
        <v>3.784615384615385</v>
      </c>
      <c r="AB341" s="25" t="s">
        <v>1283</v>
      </c>
      <c r="AC341" s="29">
        <v>284</v>
      </c>
      <c r="AD341" s="29">
        <v>49.1</v>
      </c>
      <c r="AE341" s="29">
        <v>112186</v>
      </c>
      <c r="AF341" s="29">
        <v>87.7</v>
      </c>
      <c r="AG341" s="29">
        <v>8239</v>
      </c>
      <c r="AH341" s="29">
        <f t="shared" si="31"/>
        <v>83.73</v>
      </c>
      <c r="AI341" s="29">
        <v>17686</v>
      </c>
      <c r="AJ341" s="29">
        <v>8003</v>
      </c>
      <c r="AK341" s="29">
        <v>9683</v>
      </c>
      <c r="AL341" s="29">
        <f t="shared" si="32"/>
        <v>179.74</v>
      </c>
      <c r="AM341" s="29">
        <f t="shared" si="33"/>
        <v>81.33</v>
      </c>
      <c r="AN341" s="29">
        <f t="shared" si="34"/>
        <v>98.4</v>
      </c>
      <c r="AO341" s="29">
        <v>46.6</v>
      </c>
      <c r="AP341" s="29">
        <v>102.9</v>
      </c>
      <c r="AQ341" s="32">
        <v>13822</v>
      </c>
      <c r="AR341" s="32">
        <v>16724</v>
      </c>
      <c r="AS341" s="32">
        <v>30546</v>
      </c>
      <c r="AT341" s="29">
        <v>2650</v>
      </c>
      <c r="AU341" s="29">
        <f t="shared" si="35"/>
        <v>1675</v>
      </c>
      <c r="AV341" s="29">
        <v>8003</v>
      </c>
      <c r="AW341" s="29">
        <v>13822</v>
      </c>
      <c r="AX341" s="29">
        <v>15688</v>
      </c>
      <c r="AY341" s="29">
        <v>27095</v>
      </c>
      <c r="AZ341" s="29">
        <v>23691</v>
      </c>
      <c r="BA341" s="29">
        <v>40917</v>
      </c>
      <c r="BB341" s="2"/>
      <c r="BC341" s="2"/>
      <c r="BD341" s="2"/>
      <c r="BE341" s="41"/>
      <c r="BF341" s="42"/>
      <c r="BG341" s="42"/>
    </row>
    <row r="342" spans="16:59" ht="13.5">
      <c r="P342" s="22">
        <v>333018</v>
      </c>
      <c r="Q342" s="23" t="s">
        <v>1182</v>
      </c>
      <c r="R342" s="23" t="s">
        <v>677</v>
      </c>
      <c r="S342" s="62">
        <v>2174</v>
      </c>
      <c r="T342" s="24" t="s">
        <v>1529</v>
      </c>
      <c r="U342" s="25" t="s">
        <v>723</v>
      </c>
      <c r="V342" s="26" t="s">
        <v>524</v>
      </c>
      <c r="W342" s="27">
        <v>3</v>
      </c>
      <c r="X342" s="27">
        <v>1503</v>
      </c>
      <c r="Y342" s="27">
        <v>48</v>
      </c>
      <c r="Z342" s="27">
        <v>146200</v>
      </c>
      <c r="AA342" s="28">
        <f t="shared" si="30"/>
        <v>3.0458333333333334</v>
      </c>
      <c r="AB342" s="25" t="s">
        <v>1081</v>
      </c>
      <c r="AC342" s="29">
        <v>1223</v>
      </c>
      <c r="AD342" s="29">
        <v>81.4</v>
      </c>
      <c r="AE342" s="29">
        <v>146200</v>
      </c>
      <c r="AF342" s="29">
        <v>100</v>
      </c>
      <c r="AG342" s="29">
        <v>17005</v>
      </c>
      <c r="AH342" s="29">
        <f t="shared" si="31"/>
        <v>116.31</v>
      </c>
      <c r="AI342" s="29">
        <v>109076</v>
      </c>
      <c r="AJ342" s="29">
        <v>61207</v>
      </c>
      <c r="AK342" s="29">
        <v>47869</v>
      </c>
      <c r="AL342" s="29">
        <f t="shared" si="32"/>
        <v>746.07</v>
      </c>
      <c r="AM342" s="29">
        <f t="shared" si="33"/>
        <v>418.65</v>
      </c>
      <c r="AN342" s="29">
        <f t="shared" si="34"/>
        <v>327.42</v>
      </c>
      <c r="AO342" s="29">
        <v>15.6</v>
      </c>
      <c r="AP342" s="29">
        <v>27.8</v>
      </c>
      <c r="AQ342" s="32">
        <v>40723</v>
      </c>
      <c r="AR342" s="32">
        <v>31849</v>
      </c>
      <c r="AS342" s="32">
        <v>72572</v>
      </c>
      <c r="AT342" s="29">
        <v>3670</v>
      </c>
      <c r="AU342" s="29">
        <f t="shared" si="35"/>
        <v>2326</v>
      </c>
      <c r="AV342" s="29">
        <v>61207</v>
      </c>
      <c r="AW342" s="29">
        <v>40723</v>
      </c>
      <c r="AX342" s="29">
        <v>78857</v>
      </c>
      <c r="AY342" s="29">
        <v>52466</v>
      </c>
      <c r="AZ342" s="29">
        <v>140064</v>
      </c>
      <c r="BA342" s="29">
        <v>93190</v>
      </c>
      <c r="BB342" s="2"/>
      <c r="BC342" s="2"/>
      <c r="BD342" s="2"/>
      <c r="BE342" s="41"/>
      <c r="BF342" s="42"/>
      <c r="BG342" s="42"/>
    </row>
    <row r="343" spans="16:59" ht="13.5">
      <c r="P343" s="22">
        <v>333450</v>
      </c>
      <c r="Q343" s="23" t="s">
        <v>1182</v>
      </c>
      <c r="R343" s="23" t="s">
        <v>1082</v>
      </c>
      <c r="S343" s="62">
        <v>2174</v>
      </c>
      <c r="T343" s="24" t="s">
        <v>1529</v>
      </c>
      <c r="U343" s="25" t="s">
        <v>723</v>
      </c>
      <c r="V343" s="26" t="s">
        <v>524</v>
      </c>
      <c r="W343" s="27">
        <v>3</v>
      </c>
      <c r="X343" s="27">
        <v>3070</v>
      </c>
      <c r="Y343" s="27">
        <v>113</v>
      </c>
      <c r="Z343" s="27">
        <v>324605</v>
      </c>
      <c r="AA343" s="28">
        <f t="shared" si="30"/>
        <v>2.8726106194690266</v>
      </c>
      <c r="AB343" s="25" t="s">
        <v>746</v>
      </c>
      <c r="AC343" s="29">
        <v>2786</v>
      </c>
      <c r="AD343" s="29">
        <v>90.7</v>
      </c>
      <c r="AE343" s="29">
        <v>331230</v>
      </c>
      <c r="AF343" s="29">
        <v>98</v>
      </c>
      <c r="AG343" s="29">
        <v>46823</v>
      </c>
      <c r="AH343" s="29">
        <f t="shared" si="31"/>
        <v>144.25</v>
      </c>
      <c r="AI343" s="29">
        <v>260867</v>
      </c>
      <c r="AJ343" s="29">
        <v>46383</v>
      </c>
      <c r="AK343" s="29">
        <v>214484</v>
      </c>
      <c r="AL343" s="29">
        <f t="shared" si="32"/>
        <v>803.64</v>
      </c>
      <c r="AM343" s="29">
        <f t="shared" si="33"/>
        <v>142.89</v>
      </c>
      <c r="AN343" s="29">
        <f t="shared" si="34"/>
        <v>660.75</v>
      </c>
      <c r="AO343" s="29">
        <v>17.9</v>
      </c>
      <c r="AP343" s="29">
        <v>100.9</v>
      </c>
      <c r="AQ343" s="32">
        <v>15108</v>
      </c>
      <c r="AR343" s="32">
        <v>69864</v>
      </c>
      <c r="AS343" s="32">
        <v>84973</v>
      </c>
      <c r="AT343" s="29">
        <v>2688</v>
      </c>
      <c r="AU343" s="29">
        <f t="shared" si="35"/>
        <v>2885</v>
      </c>
      <c r="AV343" s="29">
        <v>46383</v>
      </c>
      <c r="AW343" s="29">
        <v>15108</v>
      </c>
      <c r="AX343" s="29">
        <v>286219</v>
      </c>
      <c r="AY343" s="29">
        <v>93231</v>
      </c>
      <c r="AZ343" s="29">
        <v>332602</v>
      </c>
      <c r="BA343" s="29">
        <v>108339</v>
      </c>
      <c r="BB343" s="2"/>
      <c r="BC343" s="2"/>
      <c r="BD343" s="2"/>
      <c r="BE343" s="41"/>
      <c r="BF343" s="42"/>
      <c r="BG343" s="42"/>
    </row>
    <row r="344" spans="16:59" ht="13.5">
      <c r="P344" s="22">
        <v>333638</v>
      </c>
      <c r="Q344" s="23" t="s">
        <v>1182</v>
      </c>
      <c r="R344" s="23" t="s">
        <v>1083</v>
      </c>
      <c r="S344" s="62">
        <v>2174</v>
      </c>
      <c r="T344" s="24" t="s">
        <v>1529</v>
      </c>
      <c r="U344" s="25" t="s">
        <v>723</v>
      </c>
      <c r="V344" s="26" t="s">
        <v>524</v>
      </c>
      <c r="W344" s="27">
        <v>3</v>
      </c>
      <c r="X344" s="27">
        <v>1671</v>
      </c>
      <c r="Y344" s="27">
        <v>51</v>
      </c>
      <c r="Z344" s="27">
        <v>179866</v>
      </c>
      <c r="AA344" s="28">
        <f t="shared" si="30"/>
        <v>3.52678431372549</v>
      </c>
      <c r="AB344" s="25" t="s">
        <v>1084</v>
      </c>
      <c r="AC344" s="29">
        <v>1432</v>
      </c>
      <c r="AD344" s="29">
        <v>85.7</v>
      </c>
      <c r="AE344" s="29">
        <v>181157</v>
      </c>
      <c r="AF344" s="29">
        <v>99.3</v>
      </c>
      <c r="AG344" s="29">
        <v>22753</v>
      </c>
      <c r="AH344" s="29">
        <f t="shared" si="31"/>
        <v>126.5</v>
      </c>
      <c r="AI344" s="29">
        <v>107752</v>
      </c>
      <c r="AJ344" s="29">
        <v>36400</v>
      </c>
      <c r="AK344" s="29">
        <v>71352</v>
      </c>
      <c r="AL344" s="29">
        <f t="shared" si="32"/>
        <v>599.07</v>
      </c>
      <c r="AM344" s="29">
        <f t="shared" si="33"/>
        <v>202.37</v>
      </c>
      <c r="AN344" s="29">
        <f t="shared" si="34"/>
        <v>396.7</v>
      </c>
      <c r="AO344" s="29">
        <v>21.1</v>
      </c>
      <c r="AP344" s="29">
        <v>62.5</v>
      </c>
      <c r="AQ344" s="32">
        <v>21783</v>
      </c>
      <c r="AR344" s="32">
        <v>42700</v>
      </c>
      <c r="AS344" s="32">
        <v>64484</v>
      </c>
      <c r="AT344" s="29">
        <v>2520</v>
      </c>
      <c r="AU344" s="29">
        <f t="shared" si="35"/>
        <v>2530</v>
      </c>
      <c r="AV344" s="29">
        <v>36400</v>
      </c>
      <c r="AW344" s="29">
        <v>21783</v>
      </c>
      <c r="AX344" s="29">
        <v>87202</v>
      </c>
      <c r="AY344" s="29">
        <v>52186</v>
      </c>
      <c r="AZ344" s="29">
        <v>123602</v>
      </c>
      <c r="BA344" s="29">
        <v>73969</v>
      </c>
      <c r="BB344" s="2"/>
      <c r="BC344" s="2"/>
      <c r="BD344" s="2"/>
      <c r="BE344" s="41"/>
      <c r="BF344" s="42"/>
      <c r="BG344" s="42"/>
    </row>
    <row r="345" spans="16:59" ht="13.5">
      <c r="P345" s="22">
        <v>335631</v>
      </c>
      <c r="Q345" s="23" t="s">
        <v>1182</v>
      </c>
      <c r="R345" s="23" t="s">
        <v>1085</v>
      </c>
      <c r="S345" s="62">
        <v>2174</v>
      </c>
      <c r="T345" s="24" t="s">
        <v>1529</v>
      </c>
      <c r="U345" s="25" t="s">
        <v>723</v>
      </c>
      <c r="V345" s="26" t="s">
        <v>524</v>
      </c>
      <c r="W345" s="27">
        <v>3</v>
      </c>
      <c r="X345" s="27">
        <v>1721</v>
      </c>
      <c r="Y345" s="27">
        <v>45</v>
      </c>
      <c r="Z345" s="27">
        <v>139140</v>
      </c>
      <c r="AA345" s="28">
        <f t="shared" si="30"/>
        <v>3.092</v>
      </c>
      <c r="AB345" s="25" t="s">
        <v>1252</v>
      </c>
      <c r="AC345" s="29">
        <v>1512</v>
      </c>
      <c r="AD345" s="29">
        <v>87.9</v>
      </c>
      <c r="AE345" s="29">
        <v>139140</v>
      </c>
      <c r="AF345" s="29">
        <v>100</v>
      </c>
      <c r="AG345" s="29">
        <v>16488</v>
      </c>
      <c r="AH345" s="29">
        <f t="shared" si="31"/>
        <v>118.5</v>
      </c>
      <c r="AI345" s="29">
        <v>127850</v>
      </c>
      <c r="AJ345" s="29">
        <v>27669</v>
      </c>
      <c r="AK345" s="29">
        <v>100181</v>
      </c>
      <c r="AL345" s="29">
        <f t="shared" si="32"/>
        <v>918.86</v>
      </c>
      <c r="AM345" s="29">
        <f t="shared" si="33"/>
        <v>198.86</v>
      </c>
      <c r="AN345" s="29">
        <f t="shared" si="34"/>
        <v>720</v>
      </c>
      <c r="AO345" s="29">
        <v>12.9</v>
      </c>
      <c r="AP345" s="29">
        <v>59.6</v>
      </c>
      <c r="AQ345" s="32">
        <v>16077</v>
      </c>
      <c r="AR345" s="32">
        <v>58211</v>
      </c>
      <c r="AS345" s="32">
        <v>74288</v>
      </c>
      <c r="AT345" s="29">
        <v>2700</v>
      </c>
      <c r="AU345" s="29">
        <f t="shared" si="35"/>
        <v>2370</v>
      </c>
      <c r="AV345" s="29">
        <v>28602</v>
      </c>
      <c r="AW345" s="29">
        <v>16619</v>
      </c>
      <c r="AX345" s="29">
        <v>139521</v>
      </c>
      <c r="AY345" s="29">
        <v>81070</v>
      </c>
      <c r="AZ345" s="29">
        <v>168123</v>
      </c>
      <c r="BA345" s="29">
        <v>97689</v>
      </c>
      <c r="BB345" s="2"/>
      <c r="BC345" s="2"/>
      <c r="BD345" s="2"/>
      <c r="BE345" s="41"/>
      <c r="BF345" s="42"/>
      <c r="BG345" s="42"/>
    </row>
    <row r="346" spans="16:59" ht="13.5">
      <c r="P346" s="22">
        <v>335878</v>
      </c>
      <c r="Q346" s="23" t="s">
        <v>1182</v>
      </c>
      <c r="R346" s="23" t="s">
        <v>132</v>
      </c>
      <c r="S346" s="62">
        <v>2174</v>
      </c>
      <c r="T346" s="24" t="s">
        <v>1529</v>
      </c>
      <c r="U346" s="25" t="s">
        <v>723</v>
      </c>
      <c r="V346" s="26" t="s">
        <v>524</v>
      </c>
      <c r="W346" s="27">
        <v>3</v>
      </c>
      <c r="X346" s="27">
        <v>1838</v>
      </c>
      <c r="Y346" s="27">
        <v>95</v>
      </c>
      <c r="Z346" s="27">
        <v>353823</v>
      </c>
      <c r="AA346" s="28">
        <f t="shared" si="30"/>
        <v>3.7244526315789472</v>
      </c>
      <c r="AB346" s="25" t="s">
        <v>696</v>
      </c>
      <c r="AC346" s="29">
        <v>1238</v>
      </c>
      <c r="AD346" s="29">
        <v>67.4</v>
      </c>
      <c r="AE346" s="29">
        <v>374416</v>
      </c>
      <c r="AF346" s="29">
        <v>94.5</v>
      </c>
      <c r="AG346" s="29">
        <v>25255</v>
      </c>
      <c r="AH346" s="29">
        <f t="shared" si="31"/>
        <v>71.38</v>
      </c>
      <c r="AI346" s="29">
        <v>165621</v>
      </c>
      <c r="AJ346" s="29">
        <v>83576</v>
      </c>
      <c r="AK346" s="29">
        <v>82045</v>
      </c>
      <c r="AL346" s="29">
        <f t="shared" si="32"/>
        <v>468.09</v>
      </c>
      <c r="AM346" s="29">
        <f t="shared" si="33"/>
        <v>236.21</v>
      </c>
      <c r="AN346" s="29">
        <f t="shared" si="34"/>
        <v>231.88</v>
      </c>
      <c r="AO346" s="29">
        <v>15.2</v>
      </c>
      <c r="AP346" s="29">
        <v>30.2</v>
      </c>
      <c r="AQ346" s="32">
        <v>45471</v>
      </c>
      <c r="AR346" s="32">
        <v>44638</v>
      </c>
      <c r="AS346" s="32">
        <v>90109</v>
      </c>
      <c r="AT346" s="29">
        <v>2772</v>
      </c>
      <c r="AU346" s="29">
        <f t="shared" si="35"/>
        <v>1428</v>
      </c>
      <c r="AV346" s="29">
        <v>83576</v>
      </c>
      <c r="AW346" s="29">
        <v>45471</v>
      </c>
      <c r="AX346" s="29">
        <v>125448</v>
      </c>
      <c r="AY346" s="29">
        <v>68252</v>
      </c>
      <c r="AZ346" s="29">
        <v>209024</v>
      </c>
      <c r="BA346" s="29">
        <v>113724</v>
      </c>
      <c r="BB346" s="2"/>
      <c r="BC346" s="2"/>
      <c r="BD346" s="2"/>
      <c r="BE346" s="41"/>
      <c r="BF346" s="42"/>
      <c r="BG346" s="42"/>
    </row>
    <row r="347" spans="16:59" ht="13.5">
      <c r="P347" s="22">
        <v>342092</v>
      </c>
      <c r="Q347" s="23" t="s">
        <v>1457</v>
      </c>
      <c r="R347" s="23" t="s">
        <v>133</v>
      </c>
      <c r="S347" s="62">
        <v>2174</v>
      </c>
      <c r="T347" s="24" t="s">
        <v>1529</v>
      </c>
      <c r="U347" s="25" t="s">
        <v>723</v>
      </c>
      <c r="V347" s="26" t="s">
        <v>524</v>
      </c>
      <c r="W347" s="27">
        <v>3</v>
      </c>
      <c r="X347" s="27">
        <v>44</v>
      </c>
      <c r="Y347" s="27">
        <v>37</v>
      </c>
      <c r="Z347" s="27">
        <v>118598</v>
      </c>
      <c r="AA347" s="28">
        <f t="shared" si="30"/>
        <v>3.2053513513513514</v>
      </c>
      <c r="AB347" s="25" t="s">
        <v>134</v>
      </c>
      <c r="AC347" s="29">
        <v>44</v>
      </c>
      <c r="AD347" s="29">
        <v>100</v>
      </c>
      <c r="AE347" s="29">
        <v>118598</v>
      </c>
      <c r="AF347" s="29">
        <v>100</v>
      </c>
      <c r="AG347" s="29">
        <v>27673</v>
      </c>
      <c r="AH347" s="29">
        <f t="shared" si="31"/>
        <v>233.33</v>
      </c>
      <c r="AI347" s="29">
        <v>46651</v>
      </c>
      <c r="AJ347" s="29">
        <v>25554</v>
      </c>
      <c r="AK347" s="29">
        <v>21097</v>
      </c>
      <c r="AL347" s="29">
        <f t="shared" si="32"/>
        <v>393.35</v>
      </c>
      <c r="AM347" s="29">
        <f t="shared" si="33"/>
        <v>215.47</v>
      </c>
      <c r="AN347" s="29">
        <f t="shared" si="34"/>
        <v>177.89</v>
      </c>
      <c r="AO347" s="29">
        <v>59.3</v>
      </c>
      <c r="AP347" s="29">
        <v>108.3</v>
      </c>
      <c r="AQ347" s="32">
        <v>580773</v>
      </c>
      <c r="AR347" s="32">
        <v>479477</v>
      </c>
      <c r="AS347" s="32">
        <v>1060250</v>
      </c>
      <c r="AT347" s="29">
        <v>2856</v>
      </c>
      <c r="AU347" s="29">
        <f t="shared" si="35"/>
        <v>4667</v>
      </c>
      <c r="AV347" s="29">
        <v>25554</v>
      </c>
      <c r="AW347" s="29">
        <v>580773</v>
      </c>
      <c r="AX347" s="29">
        <v>26561</v>
      </c>
      <c r="AY347" s="29">
        <v>603659</v>
      </c>
      <c r="AZ347" s="29">
        <v>52115</v>
      </c>
      <c r="BA347" s="29">
        <v>1184432</v>
      </c>
      <c r="BB347" s="2"/>
      <c r="BC347" s="2"/>
      <c r="BD347" s="2"/>
      <c r="BE347" s="41"/>
      <c r="BF347" s="42"/>
      <c r="BG347" s="42"/>
    </row>
    <row r="348" spans="16:59" ht="13.5">
      <c r="P348" s="22">
        <v>343650</v>
      </c>
      <c r="Q348" s="23" t="s">
        <v>1457</v>
      </c>
      <c r="R348" s="23" t="s">
        <v>135</v>
      </c>
      <c r="S348" s="62">
        <v>2174</v>
      </c>
      <c r="T348" s="24" t="s">
        <v>1529</v>
      </c>
      <c r="U348" s="25" t="s">
        <v>723</v>
      </c>
      <c r="V348" s="26" t="s">
        <v>524</v>
      </c>
      <c r="W348" s="27">
        <v>3</v>
      </c>
      <c r="X348" s="27">
        <v>2092</v>
      </c>
      <c r="Y348" s="27">
        <v>87</v>
      </c>
      <c r="Z348" s="27">
        <v>243211</v>
      </c>
      <c r="AA348" s="28">
        <f t="shared" si="30"/>
        <v>2.7955287356321836</v>
      </c>
      <c r="AB348" s="25" t="s">
        <v>1275</v>
      </c>
      <c r="AC348" s="29">
        <v>1922</v>
      </c>
      <c r="AD348" s="29">
        <v>91.9</v>
      </c>
      <c r="AE348" s="29">
        <v>378371</v>
      </c>
      <c r="AF348" s="29">
        <v>64.3</v>
      </c>
      <c r="AG348" s="29">
        <v>46368</v>
      </c>
      <c r="AH348" s="29">
        <f t="shared" si="31"/>
        <v>190.65</v>
      </c>
      <c r="AI348" s="29">
        <v>293395</v>
      </c>
      <c r="AJ348" s="29">
        <v>82551</v>
      </c>
      <c r="AK348" s="29">
        <v>210844</v>
      </c>
      <c r="AL348" s="29">
        <f t="shared" si="32"/>
        <v>1206.34</v>
      </c>
      <c r="AM348" s="29">
        <f t="shared" si="33"/>
        <v>339.42</v>
      </c>
      <c r="AN348" s="29">
        <f t="shared" si="34"/>
        <v>866.92</v>
      </c>
      <c r="AO348" s="29">
        <v>15.8</v>
      </c>
      <c r="AP348" s="29">
        <v>56.2</v>
      </c>
      <c r="AQ348" s="32">
        <v>39460</v>
      </c>
      <c r="AR348" s="32">
        <v>100786</v>
      </c>
      <c r="AS348" s="32">
        <v>140246</v>
      </c>
      <c r="AT348" s="29">
        <v>3230</v>
      </c>
      <c r="AU348" s="29">
        <f t="shared" si="35"/>
        <v>3813</v>
      </c>
      <c r="AV348" s="29">
        <v>83992</v>
      </c>
      <c r="AW348" s="29">
        <v>40149</v>
      </c>
      <c r="AX348" s="29">
        <v>210844</v>
      </c>
      <c r="AY348" s="29">
        <v>100786</v>
      </c>
      <c r="AZ348" s="29">
        <v>294836</v>
      </c>
      <c r="BA348" s="29">
        <v>140935</v>
      </c>
      <c r="BB348" s="2"/>
      <c r="BC348" s="2"/>
      <c r="BD348" s="2"/>
      <c r="BE348" s="41"/>
      <c r="BF348" s="42"/>
      <c r="BG348" s="42"/>
    </row>
    <row r="349" spans="16:59" ht="13.5">
      <c r="P349" s="22">
        <v>344079</v>
      </c>
      <c r="Q349" s="23" t="s">
        <v>1457</v>
      </c>
      <c r="R349" s="23" t="s">
        <v>1251</v>
      </c>
      <c r="S349" s="62">
        <v>2174</v>
      </c>
      <c r="T349" s="24" t="s">
        <v>1529</v>
      </c>
      <c r="U349" s="25" t="s">
        <v>723</v>
      </c>
      <c r="V349" s="26" t="s">
        <v>524</v>
      </c>
      <c r="W349" s="27">
        <v>3</v>
      </c>
      <c r="X349" s="27">
        <v>1104</v>
      </c>
      <c r="Y349" s="27">
        <v>32</v>
      </c>
      <c r="Z349" s="27">
        <v>130373</v>
      </c>
      <c r="AA349" s="28">
        <f t="shared" si="30"/>
        <v>4.07415625</v>
      </c>
      <c r="AB349" s="25" t="s">
        <v>1229</v>
      </c>
      <c r="AC349" s="29">
        <v>987</v>
      </c>
      <c r="AD349" s="29">
        <v>89.4</v>
      </c>
      <c r="AE349" s="29">
        <v>144815</v>
      </c>
      <c r="AF349" s="29">
        <v>90</v>
      </c>
      <c r="AG349" s="29">
        <v>18906</v>
      </c>
      <c r="AH349" s="29">
        <f t="shared" si="31"/>
        <v>145.01</v>
      </c>
      <c r="AI349" s="29">
        <v>179005</v>
      </c>
      <c r="AJ349" s="29">
        <v>49613</v>
      </c>
      <c r="AK349" s="29">
        <v>129392</v>
      </c>
      <c r="AL349" s="29">
        <f t="shared" si="32"/>
        <v>1373.02</v>
      </c>
      <c r="AM349" s="29">
        <f t="shared" si="33"/>
        <v>380.55</v>
      </c>
      <c r="AN349" s="29">
        <f t="shared" si="34"/>
        <v>992.48</v>
      </c>
      <c r="AO349" s="29">
        <v>10.6</v>
      </c>
      <c r="AP349" s="29">
        <v>38.1</v>
      </c>
      <c r="AQ349" s="32">
        <v>44939</v>
      </c>
      <c r="AR349" s="32">
        <v>117203</v>
      </c>
      <c r="AS349" s="32">
        <v>162142</v>
      </c>
      <c r="AT349" s="29">
        <v>4095</v>
      </c>
      <c r="AU349" s="29">
        <f t="shared" si="35"/>
        <v>2900</v>
      </c>
      <c r="AV349" s="29">
        <v>49613</v>
      </c>
      <c r="AW349" s="29">
        <v>44939</v>
      </c>
      <c r="AX349" s="29">
        <v>129392</v>
      </c>
      <c r="AY349" s="29">
        <v>117203</v>
      </c>
      <c r="AZ349" s="29">
        <v>179005</v>
      </c>
      <c r="BA349" s="29">
        <v>162142</v>
      </c>
      <c r="BB349" s="2"/>
      <c r="BC349" s="2"/>
      <c r="BD349" s="2"/>
      <c r="BE349" s="41"/>
      <c r="BF349" s="42"/>
      <c r="BG349" s="42"/>
    </row>
    <row r="350" spans="16:59" ht="13.5">
      <c r="P350" s="22">
        <v>344419</v>
      </c>
      <c r="Q350" s="23" t="s">
        <v>1457</v>
      </c>
      <c r="R350" s="23" t="s">
        <v>136</v>
      </c>
      <c r="S350" s="62">
        <v>2174</v>
      </c>
      <c r="T350" s="24" t="s">
        <v>1529</v>
      </c>
      <c r="U350" s="25" t="s">
        <v>723</v>
      </c>
      <c r="V350" s="26" t="s">
        <v>524</v>
      </c>
      <c r="W350" s="27">
        <v>3</v>
      </c>
      <c r="X350" s="27">
        <v>4166</v>
      </c>
      <c r="Y350" s="27">
        <v>131</v>
      </c>
      <c r="Z350" s="27">
        <v>424795</v>
      </c>
      <c r="AA350" s="28">
        <f t="shared" si="30"/>
        <v>3.242709923664122</v>
      </c>
      <c r="AB350" s="25" t="s">
        <v>1275</v>
      </c>
      <c r="AC350" s="29">
        <v>2631</v>
      </c>
      <c r="AD350" s="29">
        <v>63.2</v>
      </c>
      <c r="AE350" s="29">
        <v>424795</v>
      </c>
      <c r="AF350" s="29">
        <v>100</v>
      </c>
      <c r="AG350" s="29">
        <v>63518</v>
      </c>
      <c r="AH350" s="29">
        <f t="shared" si="31"/>
        <v>149.53</v>
      </c>
      <c r="AI350" s="29">
        <v>298206</v>
      </c>
      <c r="AJ350" s="29">
        <v>115264</v>
      </c>
      <c r="AK350" s="29">
        <v>182942</v>
      </c>
      <c r="AL350" s="29">
        <f t="shared" si="32"/>
        <v>702</v>
      </c>
      <c r="AM350" s="29">
        <f t="shared" si="33"/>
        <v>271.34</v>
      </c>
      <c r="AN350" s="29">
        <f t="shared" si="34"/>
        <v>430.66</v>
      </c>
      <c r="AO350" s="29">
        <v>21.3</v>
      </c>
      <c r="AP350" s="29">
        <v>55.1</v>
      </c>
      <c r="AQ350" s="32">
        <v>27668</v>
      </c>
      <c r="AR350" s="32">
        <v>43913</v>
      </c>
      <c r="AS350" s="32">
        <v>71581</v>
      </c>
      <c r="AT350" s="29">
        <v>3150</v>
      </c>
      <c r="AU350" s="29">
        <f t="shared" si="35"/>
        <v>2991</v>
      </c>
      <c r="AV350" s="29">
        <v>115264</v>
      </c>
      <c r="AW350" s="29">
        <v>27668</v>
      </c>
      <c r="AX350" s="29">
        <v>182942</v>
      </c>
      <c r="AY350" s="29">
        <v>43913</v>
      </c>
      <c r="AZ350" s="29">
        <v>298206</v>
      </c>
      <c r="BA350" s="29">
        <v>71581</v>
      </c>
      <c r="BB350" s="2"/>
      <c r="BC350" s="2"/>
      <c r="BD350" s="2"/>
      <c r="BE350" s="41"/>
      <c r="BF350" s="42"/>
      <c r="BG350" s="42"/>
    </row>
    <row r="351" spans="16:59" ht="13.5">
      <c r="P351" s="22">
        <v>352152</v>
      </c>
      <c r="Q351" s="23" t="s">
        <v>137</v>
      </c>
      <c r="R351" s="23" t="s">
        <v>138</v>
      </c>
      <c r="S351" s="62">
        <v>2174</v>
      </c>
      <c r="T351" s="24" t="s">
        <v>1529</v>
      </c>
      <c r="U351" s="25" t="s">
        <v>723</v>
      </c>
      <c r="V351" s="26" t="s">
        <v>524</v>
      </c>
      <c r="W351" s="27">
        <v>3</v>
      </c>
      <c r="X351" s="27">
        <v>3995</v>
      </c>
      <c r="Y351" s="27">
        <v>123</v>
      </c>
      <c r="Z351" s="27">
        <v>388391</v>
      </c>
      <c r="AA351" s="28">
        <f t="shared" si="30"/>
        <v>3.157650406504065</v>
      </c>
      <c r="AB351" s="25" t="s">
        <v>672</v>
      </c>
      <c r="AC351" s="29">
        <v>3437</v>
      </c>
      <c r="AD351" s="29">
        <v>86</v>
      </c>
      <c r="AE351" s="29">
        <v>390097</v>
      </c>
      <c r="AF351" s="29">
        <v>99.6</v>
      </c>
      <c r="AG351" s="29">
        <v>52587</v>
      </c>
      <c r="AH351" s="29">
        <f t="shared" si="31"/>
        <v>135.4</v>
      </c>
      <c r="AI351" s="29">
        <v>183432</v>
      </c>
      <c r="AJ351" s="29">
        <v>70653</v>
      </c>
      <c r="AK351" s="29">
        <v>112779</v>
      </c>
      <c r="AL351" s="29">
        <f t="shared" si="32"/>
        <v>472.29</v>
      </c>
      <c r="AM351" s="29">
        <f t="shared" si="33"/>
        <v>181.91</v>
      </c>
      <c r="AN351" s="29">
        <f t="shared" si="34"/>
        <v>290.37</v>
      </c>
      <c r="AO351" s="29">
        <v>28.7</v>
      </c>
      <c r="AP351" s="29">
        <v>74.4</v>
      </c>
      <c r="AQ351" s="32">
        <v>17685</v>
      </c>
      <c r="AR351" s="32">
        <v>28230</v>
      </c>
      <c r="AS351" s="32">
        <v>45915</v>
      </c>
      <c r="AT351" s="29">
        <v>2610</v>
      </c>
      <c r="AU351" s="29">
        <f t="shared" si="35"/>
        <v>2708</v>
      </c>
      <c r="AV351" s="29">
        <v>72615</v>
      </c>
      <c r="AW351" s="29">
        <v>18176</v>
      </c>
      <c r="AX351" s="29">
        <v>185489</v>
      </c>
      <c r="AY351" s="29">
        <v>46430</v>
      </c>
      <c r="AZ351" s="29">
        <v>258104</v>
      </c>
      <c r="BA351" s="29">
        <v>64607</v>
      </c>
      <c r="BB351" s="2"/>
      <c r="BC351" s="2"/>
      <c r="BD351" s="2"/>
      <c r="BE351" s="41"/>
      <c r="BF351" s="42"/>
      <c r="BG351" s="42"/>
    </row>
    <row r="352" spans="16:59" ht="13.5">
      <c r="P352" s="22">
        <v>354422</v>
      </c>
      <c r="Q352" s="23" t="s">
        <v>137</v>
      </c>
      <c r="R352" s="23" t="s">
        <v>1289</v>
      </c>
      <c r="S352" s="62">
        <v>2174</v>
      </c>
      <c r="T352" s="24" t="s">
        <v>1529</v>
      </c>
      <c r="U352" s="25" t="s">
        <v>723</v>
      </c>
      <c r="V352" s="26" t="s">
        <v>524</v>
      </c>
      <c r="W352" s="27">
        <v>3</v>
      </c>
      <c r="X352" s="27">
        <v>2332</v>
      </c>
      <c r="Y352" s="27">
        <v>78</v>
      </c>
      <c r="Z352" s="27">
        <v>268760</v>
      </c>
      <c r="AA352" s="28">
        <f t="shared" si="30"/>
        <v>3.445641025641026</v>
      </c>
      <c r="AB352" s="25" t="s">
        <v>658</v>
      </c>
      <c r="AC352" s="29">
        <v>2238</v>
      </c>
      <c r="AD352" s="29">
        <v>96</v>
      </c>
      <c r="AE352" s="29">
        <v>268760</v>
      </c>
      <c r="AF352" s="29">
        <v>100</v>
      </c>
      <c r="AG352" s="29">
        <v>40679</v>
      </c>
      <c r="AH352" s="29">
        <f t="shared" si="31"/>
        <v>151.36</v>
      </c>
      <c r="AI352" s="29">
        <v>190394</v>
      </c>
      <c r="AJ352" s="29">
        <v>94591</v>
      </c>
      <c r="AK352" s="29">
        <v>95803</v>
      </c>
      <c r="AL352" s="29">
        <f t="shared" si="32"/>
        <v>708.42</v>
      </c>
      <c r="AM352" s="29">
        <f t="shared" si="33"/>
        <v>351.95</v>
      </c>
      <c r="AN352" s="29">
        <f t="shared" si="34"/>
        <v>356.46</v>
      </c>
      <c r="AO352" s="29">
        <v>21.4</v>
      </c>
      <c r="AP352" s="29">
        <v>43</v>
      </c>
      <c r="AQ352" s="32">
        <v>40562</v>
      </c>
      <c r="AR352" s="32">
        <v>41082</v>
      </c>
      <c r="AS352" s="32">
        <v>81644</v>
      </c>
      <c r="AT352" s="29">
        <v>2940</v>
      </c>
      <c r="AU352" s="29">
        <f t="shared" si="35"/>
        <v>3027</v>
      </c>
      <c r="AV352" s="29">
        <v>94591</v>
      </c>
      <c r="AW352" s="29">
        <v>40562</v>
      </c>
      <c r="AX352" s="29">
        <v>136831</v>
      </c>
      <c r="AY352" s="29">
        <v>58675</v>
      </c>
      <c r="AZ352" s="29">
        <v>231422</v>
      </c>
      <c r="BA352" s="29">
        <v>99238</v>
      </c>
      <c r="BB352" s="2"/>
      <c r="BC352" s="2"/>
      <c r="BD352" s="2"/>
      <c r="BE352" s="41"/>
      <c r="BF352" s="42"/>
      <c r="BG352" s="42"/>
    </row>
    <row r="353" spans="16:59" ht="13.5">
      <c r="P353" s="22">
        <v>383503</v>
      </c>
      <c r="Q353" s="23" t="s">
        <v>762</v>
      </c>
      <c r="R353" s="23" t="s">
        <v>139</v>
      </c>
      <c r="S353" s="62">
        <v>2174</v>
      </c>
      <c r="T353" s="24" t="s">
        <v>1529</v>
      </c>
      <c r="U353" s="25" t="s">
        <v>723</v>
      </c>
      <c r="V353" s="26" t="s">
        <v>524</v>
      </c>
      <c r="W353" s="27">
        <v>3</v>
      </c>
      <c r="X353" s="27">
        <v>2598</v>
      </c>
      <c r="Y353" s="27">
        <v>88</v>
      </c>
      <c r="Z353" s="27">
        <v>222386</v>
      </c>
      <c r="AA353" s="28">
        <f t="shared" si="30"/>
        <v>2.5271136363636364</v>
      </c>
      <c r="AB353" s="25" t="s">
        <v>696</v>
      </c>
      <c r="AC353" s="29">
        <v>2154</v>
      </c>
      <c r="AD353" s="29">
        <v>82.9</v>
      </c>
      <c r="AE353" s="29">
        <v>255818</v>
      </c>
      <c r="AF353" s="29">
        <v>86.9</v>
      </c>
      <c r="AG353" s="29">
        <v>28686</v>
      </c>
      <c r="AH353" s="29">
        <f t="shared" si="31"/>
        <v>128.99</v>
      </c>
      <c r="AI353" s="29">
        <v>211396</v>
      </c>
      <c r="AJ353" s="29">
        <v>55931</v>
      </c>
      <c r="AK353" s="29">
        <v>155465</v>
      </c>
      <c r="AL353" s="29">
        <f t="shared" si="32"/>
        <v>950.58</v>
      </c>
      <c r="AM353" s="29">
        <f t="shared" si="33"/>
        <v>251.5</v>
      </c>
      <c r="AN353" s="29">
        <f t="shared" si="34"/>
        <v>699.08</v>
      </c>
      <c r="AO353" s="29">
        <v>13.6</v>
      </c>
      <c r="AP353" s="29">
        <v>51.3</v>
      </c>
      <c r="AQ353" s="32">
        <v>21528</v>
      </c>
      <c r="AR353" s="32">
        <v>59840</v>
      </c>
      <c r="AS353" s="32">
        <v>81369</v>
      </c>
      <c r="AT353" s="29">
        <v>2205</v>
      </c>
      <c r="AU353" s="29">
        <f t="shared" si="35"/>
        <v>2580</v>
      </c>
      <c r="AV353" s="29">
        <v>75512</v>
      </c>
      <c r="AW353" s="29">
        <v>29065</v>
      </c>
      <c r="AX353" s="29">
        <v>155465</v>
      </c>
      <c r="AY353" s="29">
        <v>59840</v>
      </c>
      <c r="AZ353" s="29">
        <v>230977</v>
      </c>
      <c r="BA353" s="29">
        <v>88906</v>
      </c>
      <c r="BB353" s="2"/>
      <c r="BC353" s="2"/>
      <c r="BD353" s="2"/>
      <c r="BE353" s="41"/>
      <c r="BF353" s="42"/>
      <c r="BG353" s="42"/>
    </row>
    <row r="354" spans="16:59" ht="13.5">
      <c r="P354" s="22">
        <v>393258</v>
      </c>
      <c r="Q354" s="23" t="s">
        <v>140</v>
      </c>
      <c r="R354" s="23" t="s">
        <v>141</v>
      </c>
      <c r="S354" s="62">
        <v>2174</v>
      </c>
      <c r="T354" s="24" t="s">
        <v>1529</v>
      </c>
      <c r="U354" s="25" t="s">
        <v>723</v>
      </c>
      <c r="V354" s="26" t="s">
        <v>524</v>
      </c>
      <c r="W354" s="27">
        <v>3</v>
      </c>
      <c r="X354" s="27">
        <v>2497</v>
      </c>
      <c r="Y354" s="27">
        <v>83</v>
      </c>
      <c r="Z354" s="27">
        <v>258208</v>
      </c>
      <c r="AA354" s="28">
        <f t="shared" si="30"/>
        <v>3.1109397590361447</v>
      </c>
      <c r="AB354" s="25" t="s">
        <v>1168</v>
      </c>
      <c r="AC354" s="29">
        <v>1894</v>
      </c>
      <c r="AD354" s="29">
        <v>75.9</v>
      </c>
      <c r="AE354" s="29">
        <v>278914</v>
      </c>
      <c r="AF354" s="29">
        <v>92.6</v>
      </c>
      <c r="AG354" s="29">
        <v>28539</v>
      </c>
      <c r="AH354" s="29">
        <f t="shared" si="31"/>
        <v>110.53</v>
      </c>
      <c r="AI354" s="29">
        <v>144268</v>
      </c>
      <c r="AJ354" s="29">
        <v>28489</v>
      </c>
      <c r="AK354" s="29">
        <v>115779</v>
      </c>
      <c r="AL354" s="29">
        <f t="shared" si="32"/>
        <v>558.73</v>
      </c>
      <c r="AM354" s="29">
        <f t="shared" si="33"/>
        <v>110.33</v>
      </c>
      <c r="AN354" s="29">
        <f t="shared" si="34"/>
        <v>448.39</v>
      </c>
      <c r="AO354" s="29">
        <v>19.8</v>
      </c>
      <c r="AP354" s="29">
        <v>100.2</v>
      </c>
      <c r="AQ354" s="32">
        <v>11409</v>
      </c>
      <c r="AR354" s="32">
        <v>46367</v>
      </c>
      <c r="AS354" s="32">
        <v>57777</v>
      </c>
      <c r="AT354" s="29">
        <v>1780</v>
      </c>
      <c r="AU354" s="29">
        <f t="shared" si="35"/>
        <v>2211</v>
      </c>
      <c r="AV354" s="29">
        <v>28489</v>
      </c>
      <c r="AW354" s="29">
        <v>11409</v>
      </c>
      <c r="AX354" s="29">
        <v>115779</v>
      </c>
      <c r="AY354" s="29">
        <v>46367</v>
      </c>
      <c r="AZ354" s="29">
        <v>144268</v>
      </c>
      <c r="BA354" s="29">
        <v>57777</v>
      </c>
      <c r="BB354" s="2"/>
      <c r="BC354" s="2"/>
      <c r="BD354" s="2"/>
      <c r="BE354" s="41"/>
      <c r="BF354" s="42"/>
      <c r="BG354" s="42"/>
    </row>
    <row r="355" spans="16:59" ht="13.5">
      <c r="P355" s="22">
        <v>394033</v>
      </c>
      <c r="Q355" s="23" t="s">
        <v>140</v>
      </c>
      <c r="R355" s="23" t="s">
        <v>142</v>
      </c>
      <c r="S355" s="62">
        <v>2174</v>
      </c>
      <c r="T355" s="24" t="s">
        <v>1529</v>
      </c>
      <c r="U355" s="25" t="s">
        <v>723</v>
      </c>
      <c r="V355" s="26" t="s">
        <v>524</v>
      </c>
      <c r="W355" s="27">
        <v>3</v>
      </c>
      <c r="X355" s="27">
        <v>4282</v>
      </c>
      <c r="Y355" s="27">
        <v>79</v>
      </c>
      <c r="Z355" s="27">
        <v>258842</v>
      </c>
      <c r="AA355" s="28">
        <f t="shared" si="30"/>
        <v>3.2764810126582278</v>
      </c>
      <c r="AB355" s="25" t="s">
        <v>1280</v>
      </c>
      <c r="AC355" s="29">
        <v>1678</v>
      </c>
      <c r="AD355" s="29">
        <v>39.2</v>
      </c>
      <c r="AE355" s="29">
        <v>258842</v>
      </c>
      <c r="AF355" s="29">
        <v>100</v>
      </c>
      <c r="AG355" s="29">
        <v>33856</v>
      </c>
      <c r="AH355" s="29">
        <f t="shared" si="31"/>
        <v>130.8</v>
      </c>
      <c r="AI355" s="29">
        <v>147398</v>
      </c>
      <c r="AJ355" s="29">
        <v>38156</v>
      </c>
      <c r="AK355" s="29">
        <v>109242</v>
      </c>
      <c r="AL355" s="29">
        <f t="shared" si="32"/>
        <v>569.45</v>
      </c>
      <c r="AM355" s="29">
        <f t="shared" si="33"/>
        <v>147.41</v>
      </c>
      <c r="AN355" s="29">
        <f t="shared" si="34"/>
        <v>422.04</v>
      </c>
      <c r="AO355" s="29">
        <v>23</v>
      </c>
      <c r="AP355" s="29">
        <v>88.7</v>
      </c>
      <c r="AQ355" s="32">
        <v>8911</v>
      </c>
      <c r="AR355" s="32">
        <v>25512</v>
      </c>
      <c r="AS355" s="32">
        <v>34423</v>
      </c>
      <c r="AT355" s="29">
        <v>2205</v>
      </c>
      <c r="AU355" s="29">
        <f t="shared" si="35"/>
        <v>2616</v>
      </c>
      <c r="AV355" s="29">
        <v>38374</v>
      </c>
      <c r="AW355" s="29">
        <v>8962</v>
      </c>
      <c r="AX355" s="29">
        <v>132604</v>
      </c>
      <c r="AY355" s="29">
        <v>30968</v>
      </c>
      <c r="AZ355" s="29">
        <v>170978</v>
      </c>
      <c r="BA355" s="29">
        <v>39929</v>
      </c>
      <c r="BB355" s="2"/>
      <c r="BC355" s="2"/>
      <c r="BD355" s="2"/>
      <c r="BE355" s="41"/>
      <c r="BF355" s="42"/>
      <c r="BG355" s="42"/>
    </row>
    <row r="356" spans="16:59" ht="13.5">
      <c r="P356" s="22">
        <v>404420</v>
      </c>
      <c r="Q356" s="23" t="s">
        <v>697</v>
      </c>
      <c r="R356" s="23" t="s">
        <v>143</v>
      </c>
      <c r="S356" s="62">
        <v>2174</v>
      </c>
      <c r="T356" s="24" t="s">
        <v>1529</v>
      </c>
      <c r="U356" s="25" t="s">
        <v>723</v>
      </c>
      <c r="V356" s="26" t="s">
        <v>524</v>
      </c>
      <c r="W356" s="27">
        <v>3</v>
      </c>
      <c r="X356" s="27">
        <v>4953</v>
      </c>
      <c r="Y356" s="27">
        <v>165</v>
      </c>
      <c r="Z356" s="27">
        <v>440310</v>
      </c>
      <c r="AA356" s="28">
        <f t="shared" si="30"/>
        <v>2.6685454545454546</v>
      </c>
      <c r="AB356" s="25" t="s">
        <v>1243</v>
      </c>
      <c r="AC356" s="29">
        <v>3599</v>
      </c>
      <c r="AD356" s="29">
        <v>72.7</v>
      </c>
      <c r="AE356" s="29">
        <v>440310</v>
      </c>
      <c r="AF356" s="29">
        <v>100</v>
      </c>
      <c r="AG356" s="29">
        <v>53457</v>
      </c>
      <c r="AH356" s="29">
        <f t="shared" si="31"/>
        <v>121.41</v>
      </c>
      <c r="AI356" s="29">
        <v>212733</v>
      </c>
      <c r="AJ356" s="29">
        <v>92997</v>
      </c>
      <c r="AK356" s="29">
        <v>119736</v>
      </c>
      <c r="AL356" s="29">
        <f t="shared" si="32"/>
        <v>483.14</v>
      </c>
      <c r="AM356" s="29">
        <f t="shared" si="33"/>
        <v>211.21</v>
      </c>
      <c r="AN356" s="29">
        <f t="shared" si="34"/>
        <v>271.94</v>
      </c>
      <c r="AO356" s="29">
        <v>25.1</v>
      </c>
      <c r="AP356" s="29">
        <v>57.5</v>
      </c>
      <c r="AQ356" s="32">
        <v>18776</v>
      </c>
      <c r="AR356" s="32">
        <v>24174</v>
      </c>
      <c r="AS356" s="32">
        <v>42950</v>
      </c>
      <c r="AT356" s="29">
        <v>2800</v>
      </c>
      <c r="AU356" s="29">
        <f t="shared" si="35"/>
        <v>2428</v>
      </c>
      <c r="AV356" s="29">
        <v>92997</v>
      </c>
      <c r="AW356" s="29">
        <v>18776</v>
      </c>
      <c r="AX356" s="29">
        <v>176312</v>
      </c>
      <c r="AY356" s="29">
        <v>35597</v>
      </c>
      <c r="AZ356" s="29">
        <v>269309</v>
      </c>
      <c r="BA356" s="29">
        <v>54373</v>
      </c>
      <c r="BB356" s="2"/>
      <c r="BC356" s="2"/>
      <c r="BD356" s="2"/>
      <c r="BE356" s="41"/>
      <c r="BF356" s="42"/>
      <c r="BG356" s="42"/>
    </row>
    <row r="357" spans="16:59" ht="13.5">
      <c r="P357" s="22">
        <v>404632</v>
      </c>
      <c r="Q357" s="23" t="s">
        <v>697</v>
      </c>
      <c r="R357" s="23" t="s">
        <v>144</v>
      </c>
      <c r="S357" s="62">
        <v>2174</v>
      </c>
      <c r="T357" s="24" t="s">
        <v>1529</v>
      </c>
      <c r="U357" s="25" t="s">
        <v>723</v>
      </c>
      <c r="V357" s="26" t="s">
        <v>524</v>
      </c>
      <c r="W357" s="27">
        <v>3</v>
      </c>
      <c r="X357" s="27">
        <v>818</v>
      </c>
      <c r="Y357" s="27">
        <v>31</v>
      </c>
      <c r="Z357" s="27">
        <v>83000</v>
      </c>
      <c r="AA357" s="28">
        <f t="shared" si="30"/>
        <v>2.67741935483871</v>
      </c>
      <c r="AB357" s="25" t="s">
        <v>145</v>
      </c>
      <c r="AC357" s="29">
        <v>744</v>
      </c>
      <c r="AD357" s="29">
        <v>91</v>
      </c>
      <c r="AE357" s="29">
        <v>92325</v>
      </c>
      <c r="AF357" s="29">
        <v>89.9</v>
      </c>
      <c r="AG357" s="29">
        <v>11222</v>
      </c>
      <c r="AH357" s="29">
        <f t="shared" si="31"/>
        <v>135.2</v>
      </c>
      <c r="AI357" s="29">
        <v>65388</v>
      </c>
      <c r="AJ357" s="29">
        <v>15402</v>
      </c>
      <c r="AK357" s="29">
        <v>49986</v>
      </c>
      <c r="AL357" s="29">
        <f t="shared" si="32"/>
        <v>787.81</v>
      </c>
      <c r="AM357" s="29">
        <f t="shared" si="33"/>
        <v>185.57</v>
      </c>
      <c r="AN357" s="29">
        <f t="shared" si="34"/>
        <v>602.24</v>
      </c>
      <c r="AO357" s="29">
        <v>17.2</v>
      </c>
      <c r="AP357" s="29">
        <v>72.9</v>
      </c>
      <c r="AQ357" s="32">
        <v>18829</v>
      </c>
      <c r="AR357" s="32">
        <v>61108</v>
      </c>
      <c r="AS357" s="32">
        <v>79936</v>
      </c>
      <c r="AT357" s="29">
        <v>2730</v>
      </c>
      <c r="AU357" s="29">
        <f t="shared" si="35"/>
        <v>2704</v>
      </c>
      <c r="AV357" s="29">
        <v>15402</v>
      </c>
      <c r="AW357" s="29">
        <v>18829</v>
      </c>
      <c r="AX357" s="29">
        <v>66125</v>
      </c>
      <c r="AY357" s="29">
        <v>80837</v>
      </c>
      <c r="AZ357" s="29">
        <v>81527</v>
      </c>
      <c r="BA357" s="29">
        <v>99666</v>
      </c>
      <c r="BB357" s="2"/>
      <c r="BC357" s="2"/>
      <c r="BD357" s="2"/>
      <c r="BE357" s="41"/>
      <c r="BF357" s="42"/>
      <c r="BG357" s="42"/>
    </row>
    <row r="358" spans="16:59" ht="13.5">
      <c r="P358" s="22">
        <v>422011</v>
      </c>
      <c r="Q358" s="23" t="s">
        <v>735</v>
      </c>
      <c r="R358" s="23" t="s">
        <v>146</v>
      </c>
      <c r="S358" s="62">
        <v>2174</v>
      </c>
      <c r="T358" s="24" t="s">
        <v>1529</v>
      </c>
      <c r="U358" s="25" t="s">
        <v>723</v>
      </c>
      <c r="V358" s="26" t="s">
        <v>524</v>
      </c>
      <c r="W358" s="27">
        <v>3</v>
      </c>
      <c r="X358" s="27">
        <v>938</v>
      </c>
      <c r="Y358" s="27">
        <v>16</v>
      </c>
      <c r="Z358" s="27">
        <v>39930</v>
      </c>
      <c r="AA358" s="28">
        <f t="shared" si="30"/>
        <v>2.495625</v>
      </c>
      <c r="AB358" s="25" t="s">
        <v>1229</v>
      </c>
      <c r="AC358" s="29">
        <v>618</v>
      </c>
      <c r="AD358" s="29">
        <v>65.9</v>
      </c>
      <c r="AE358" s="29">
        <v>39930</v>
      </c>
      <c r="AF358" s="29">
        <v>100</v>
      </c>
      <c r="AG358" s="29">
        <v>5810</v>
      </c>
      <c r="AH358" s="29">
        <f t="shared" si="31"/>
        <v>145.5</v>
      </c>
      <c r="AI358" s="29">
        <v>38582</v>
      </c>
      <c r="AJ358" s="29">
        <v>8668</v>
      </c>
      <c r="AK358" s="29">
        <v>29914</v>
      </c>
      <c r="AL358" s="29">
        <f t="shared" si="32"/>
        <v>966.24</v>
      </c>
      <c r="AM358" s="29">
        <f t="shared" si="33"/>
        <v>217.08</v>
      </c>
      <c r="AN358" s="29">
        <f t="shared" si="34"/>
        <v>749.16</v>
      </c>
      <c r="AO358" s="29">
        <v>15.1</v>
      </c>
      <c r="AP358" s="29">
        <v>67</v>
      </c>
      <c r="AQ358" s="32">
        <v>9241</v>
      </c>
      <c r="AR358" s="32">
        <v>31891</v>
      </c>
      <c r="AS358" s="32">
        <v>41132</v>
      </c>
      <c r="AT358" s="29">
        <v>3150</v>
      </c>
      <c r="AU358" s="29">
        <f t="shared" si="35"/>
        <v>2910</v>
      </c>
      <c r="AV358" s="29">
        <v>8668</v>
      </c>
      <c r="AW358" s="29">
        <v>9241</v>
      </c>
      <c r="AX358" s="29">
        <v>32719</v>
      </c>
      <c r="AY358" s="29">
        <v>34882</v>
      </c>
      <c r="AZ358" s="29">
        <v>41387</v>
      </c>
      <c r="BA358" s="29">
        <v>44123</v>
      </c>
      <c r="BB358" s="2"/>
      <c r="BC358" s="2"/>
      <c r="BD358" s="2"/>
      <c r="BE358" s="41"/>
      <c r="BF358" s="42"/>
      <c r="BG358" s="42"/>
    </row>
    <row r="359" spans="16:59" ht="13.5">
      <c r="P359" s="22">
        <v>423033</v>
      </c>
      <c r="Q359" s="23" t="s">
        <v>735</v>
      </c>
      <c r="R359" s="23" t="s">
        <v>147</v>
      </c>
      <c r="S359" s="62">
        <v>2174</v>
      </c>
      <c r="T359" s="24" t="s">
        <v>1529</v>
      </c>
      <c r="U359" s="25" t="s">
        <v>723</v>
      </c>
      <c r="V359" s="26" t="s">
        <v>524</v>
      </c>
      <c r="W359" s="27">
        <v>3</v>
      </c>
      <c r="X359" s="27">
        <v>437</v>
      </c>
      <c r="Y359" s="27">
        <v>15</v>
      </c>
      <c r="Z359" s="27">
        <v>48652</v>
      </c>
      <c r="AA359" s="28">
        <f t="shared" si="30"/>
        <v>3.2434666666666665</v>
      </c>
      <c r="AB359" s="25" t="s">
        <v>704</v>
      </c>
      <c r="AC359" s="29">
        <v>437</v>
      </c>
      <c r="AD359" s="29">
        <v>100</v>
      </c>
      <c r="AE359" s="29">
        <v>48652</v>
      </c>
      <c r="AF359" s="29">
        <v>100</v>
      </c>
      <c r="AG359" s="29">
        <v>3301</v>
      </c>
      <c r="AH359" s="29">
        <f t="shared" si="31"/>
        <v>67.85</v>
      </c>
      <c r="AI359" s="29">
        <v>18327</v>
      </c>
      <c r="AJ359" s="29">
        <v>8441</v>
      </c>
      <c r="AK359" s="29">
        <v>9886</v>
      </c>
      <c r="AL359" s="29">
        <f t="shared" si="32"/>
        <v>376.7</v>
      </c>
      <c r="AM359" s="29">
        <f t="shared" si="33"/>
        <v>173.5</v>
      </c>
      <c r="AN359" s="29">
        <f t="shared" si="34"/>
        <v>203.2</v>
      </c>
      <c r="AO359" s="29">
        <v>18</v>
      </c>
      <c r="AP359" s="29">
        <v>39.1</v>
      </c>
      <c r="AQ359" s="32">
        <v>19316</v>
      </c>
      <c r="AR359" s="32">
        <v>22622</v>
      </c>
      <c r="AS359" s="32">
        <v>41938</v>
      </c>
      <c r="AT359" s="29">
        <v>1249</v>
      </c>
      <c r="AU359" s="29">
        <f t="shared" si="35"/>
        <v>1357</v>
      </c>
      <c r="AV359" s="29">
        <v>9911</v>
      </c>
      <c r="AW359" s="29">
        <v>22680</v>
      </c>
      <c r="AX359" s="29">
        <v>15923</v>
      </c>
      <c r="AY359" s="29">
        <v>36437</v>
      </c>
      <c r="AZ359" s="29">
        <v>25834</v>
      </c>
      <c r="BA359" s="29">
        <v>59117</v>
      </c>
      <c r="BB359" s="2"/>
      <c r="BC359" s="2"/>
      <c r="BD359" s="2"/>
      <c r="BE359" s="41"/>
      <c r="BF359" s="42"/>
      <c r="BG359" s="42"/>
    </row>
    <row r="360" spans="16:59" ht="13.5">
      <c r="P360" s="22">
        <v>432121</v>
      </c>
      <c r="Q360" s="23" t="s">
        <v>1160</v>
      </c>
      <c r="R360" s="23" t="s">
        <v>148</v>
      </c>
      <c r="S360" s="62">
        <v>2174</v>
      </c>
      <c r="T360" s="24" t="s">
        <v>1529</v>
      </c>
      <c r="U360" s="25" t="s">
        <v>723</v>
      </c>
      <c r="V360" s="26" t="s">
        <v>524</v>
      </c>
      <c r="W360" s="27">
        <v>3</v>
      </c>
      <c r="X360" s="27">
        <v>3812</v>
      </c>
      <c r="Y360" s="27">
        <v>122</v>
      </c>
      <c r="Z360" s="27">
        <v>321786</v>
      </c>
      <c r="AA360" s="28">
        <f t="shared" si="30"/>
        <v>2.637590163934426</v>
      </c>
      <c r="AB360" s="25" t="s">
        <v>1166</v>
      </c>
      <c r="AC360" s="29">
        <v>2531</v>
      </c>
      <c r="AD360" s="29">
        <v>66.4</v>
      </c>
      <c r="AE360" s="29">
        <v>362361</v>
      </c>
      <c r="AF360" s="29">
        <v>88.8</v>
      </c>
      <c r="AG360" s="29">
        <v>40399</v>
      </c>
      <c r="AH360" s="29">
        <f t="shared" si="31"/>
        <v>125.55</v>
      </c>
      <c r="AI360" s="29">
        <v>269173</v>
      </c>
      <c r="AJ360" s="29">
        <v>51675</v>
      </c>
      <c r="AK360" s="29">
        <v>217498</v>
      </c>
      <c r="AL360" s="29">
        <f t="shared" si="32"/>
        <v>836.5</v>
      </c>
      <c r="AM360" s="29">
        <f t="shared" si="33"/>
        <v>160.59</v>
      </c>
      <c r="AN360" s="29">
        <f t="shared" si="34"/>
        <v>675.91</v>
      </c>
      <c r="AO360" s="29">
        <v>15</v>
      </c>
      <c r="AP360" s="29">
        <v>78.2</v>
      </c>
      <c r="AQ360" s="32">
        <v>13556</v>
      </c>
      <c r="AR360" s="32">
        <v>57056</v>
      </c>
      <c r="AS360" s="32">
        <v>70612</v>
      </c>
      <c r="AT360" s="29">
        <v>2820</v>
      </c>
      <c r="AU360" s="29">
        <f t="shared" si="35"/>
        <v>2511</v>
      </c>
      <c r="AV360" s="29">
        <v>59304</v>
      </c>
      <c r="AW360" s="29">
        <v>15557</v>
      </c>
      <c r="AX360" s="29">
        <v>245561</v>
      </c>
      <c r="AY360" s="29">
        <v>64418</v>
      </c>
      <c r="AZ360" s="29">
        <v>304865</v>
      </c>
      <c r="BA360" s="29">
        <v>79975</v>
      </c>
      <c r="BB360" s="2"/>
      <c r="BC360" s="2"/>
      <c r="BD360" s="2"/>
      <c r="BE360" s="41"/>
      <c r="BF360" s="42"/>
      <c r="BG360" s="42"/>
    </row>
    <row r="361" spans="16:59" ht="13.5">
      <c r="P361" s="22">
        <v>444065</v>
      </c>
      <c r="Q361" s="23" t="s">
        <v>149</v>
      </c>
      <c r="R361" s="23" t="s">
        <v>150</v>
      </c>
      <c r="S361" s="62">
        <v>2174</v>
      </c>
      <c r="T361" s="24" t="s">
        <v>1529</v>
      </c>
      <c r="U361" s="25" t="s">
        <v>723</v>
      </c>
      <c r="V361" s="26" t="s">
        <v>524</v>
      </c>
      <c r="W361" s="27">
        <v>3</v>
      </c>
      <c r="X361" s="27">
        <v>2032</v>
      </c>
      <c r="Y361" s="27">
        <v>70</v>
      </c>
      <c r="Z361" s="27">
        <v>211916</v>
      </c>
      <c r="AA361" s="28">
        <f t="shared" si="30"/>
        <v>3.0273714285714286</v>
      </c>
      <c r="AB361" s="25" t="s">
        <v>1252</v>
      </c>
      <c r="AC361" s="29">
        <v>2011</v>
      </c>
      <c r="AD361" s="29">
        <v>99</v>
      </c>
      <c r="AE361" s="29">
        <v>287769</v>
      </c>
      <c r="AF361" s="29">
        <v>73.6</v>
      </c>
      <c r="AG361" s="29">
        <v>27741</v>
      </c>
      <c r="AH361" s="29">
        <f t="shared" si="31"/>
        <v>130.91</v>
      </c>
      <c r="AI361" s="29">
        <v>117452</v>
      </c>
      <c r="AJ361" s="29">
        <v>45923</v>
      </c>
      <c r="AK361" s="29">
        <v>71529</v>
      </c>
      <c r="AL361" s="29">
        <f t="shared" si="32"/>
        <v>554.24</v>
      </c>
      <c r="AM361" s="29">
        <f t="shared" si="33"/>
        <v>216.7</v>
      </c>
      <c r="AN361" s="29">
        <f t="shared" si="34"/>
        <v>337.53</v>
      </c>
      <c r="AO361" s="29">
        <v>23.6</v>
      </c>
      <c r="AP361" s="29">
        <v>60.4</v>
      </c>
      <c r="AQ361" s="32">
        <v>22600</v>
      </c>
      <c r="AR361" s="32">
        <v>35201</v>
      </c>
      <c r="AS361" s="32">
        <v>57801</v>
      </c>
      <c r="AT361" s="29">
        <v>2310</v>
      </c>
      <c r="AU361" s="29">
        <f t="shared" si="35"/>
        <v>2618</v>
      </c>
      <c r="AV361" s="29">
        <v>45923</v>
      </c>
      <c r="AW361" s="29">
        <v>22600</v>
      </c>
      <c r="AX361" s="29">
        <v>140844</v>
      </c>
      <c r="AY361" s="29">
        <v>69313</v>
      </c>
      <c r="AZ361" s="29">
        <v>186767</v>
      </c>
      <c r="BA361" s="29">
        <v>91913</v>
      </c>
      <c r="BB361" s="2"/>
      <c r="BC361" s="2"/>
      <c r="BD361" s="2"/>
      <c r="BE361" s="41"/>
      <c r="BF361" s="42"/>
      <c r="BG361" s="42"/>
    </row>
    <row r="362" spans="16:59" ht="13.5">
      <c r="P362" s="22">
        <v>452033</v>
      </c>
      <c r="Q362" s="23" t="s">
        <v>705</v>
      </c>
      <c r="R362" s="23" t="s">
        <v>151</v>
      </c>
      <c r="S362" s="62">
        <v>2174</v>
      </c>
      <c r="T362" s="24" t="s">
        <v>1529</v>
      </c>
      <c r="U362" s="25" t="s">
        <v>723</v>
      </c>
      <c r="V362" s="26" t="s">
        <v>524</v>
      </c>
      <c r="W362" s="27">
        <v>3</v>
      </c>
      <c r="X362" s="27">
        <v>3379</v>
      </c>
      <c r="Y362" s="27">
        <v>101</v>
      </c>
      <c r="Z362" s="27">
        <v>252449</v>
      </c>
      <c r="AA362" s="28">
        <f t="shared" si="30"/>
        <v>2.499495049504951</v>
      </c>
      <c r="AB362" s="25" t="s">
        <v>1248</v>
      </c>
      <c r="AC362" s="29">
        <v>2501</v>
      </c>
      <c r="AD362" s="29">
        <v>74</v>
      </c>
      <c r="AE362" s="29">
        <v>252449</v>
      </c>
      <c r="AF362" s="29">
        <v>100</v>
      </c>
      <c r="AG362" s="29">
        <v>22279</v>
      </c>
      <c r="AH362" s="29">
        <f t="shared" si="31"/>
        <v>88.25</v>
      </c>
      <c r="AI362" s="29">
        <v>75923</v>
      </c>
      <c r="AJ362" s="29">
        <v>12779</v>
      </c>
      <c r="AK362" s="29">
        <v>63144</v>
      </c>
      <c r="AL362" s="29">
        <f t="shared" si="32"/>
        <v>300.75</v>
      </c>
      <c r="AM362" s="29">
        <f t="shared" si="33"/>
        <v>50.62</v>
      </c>
      <c r="AN362" s="29">
        <f t="shared" si="34"/>
        <v>250.13</v>
      </c>
      <c r="AO362" s="29">
        <v>29.3</v>
      </c>
      <c r="AP362" s="29">
        <v>174.3</v>
      </c>
      <c r="AQ362" s="32">
        <v>3782</v>
      </c>
      <c r="AR362" s="32">
        <v>18687</v>
      </c>
      <c r="AS362" s="32">
        <v>22469</v>
      </c>
      <c r="AT362" s="29">
        <v>1386</v>
      </c>
      <c r="AU362" s="29">
        <f t="shared" si="35"/>
        <v>1765</v>
      </c>
      <c r="AV362" s="29">
        <v>13726</v>
      </c>
      <c r="AW362" s="29">
        <v>4062</v>
      </c>
      <c r="AX362" s="29">
        <v>81352</v>
      </c>
      <c r="AY362" s="29">
        <v>24076</v>
      </c>
      <c r="AZ362" s="29">
        <v>95078</v>
      </c>
      <c r="BA362" s="29">
        <v>28138</v>
      </c>
      <c r="BB362" s="2"/>
      <c r="BC362" s="2"/>
      <c r="BD362" s="2"/>
      <c r="BE362" s="41"/>
      <c r="BF362" s="42"/>
      <c r="BG362" s="42"/>
    </row>
    <row r="363" spans="16:59" ht="13.5">
      <c r="P363" s="22">
        <v>454281</v>
      </c>
      <c r="Q363" s="23" t="s">
        <v>705</v>
      </c>
      <c r="R363" s="23" t="s">
        <v>152</v>
      </c>
      <c r="S363" s="62">
        <v>2174</v>
      </c>
      <c r="T363" s="24" t="s">
        <v>1529</v>
      </c>
      <c r="U363" s="25" t="s">
        <v>723</v>
      </c>
      <c r="V363" s="26" t="s">
        <v>524</v>
      </c>
      <c r="W363" s="27">
        <v>3</v>
      </c>
      <c r="X363" s="27">
        <v>668</v>
      </c>
      <c r="Y363" s="27">
        <v>13</v>
      </c>
      <c r="Z363" s="27">
        <v>50917</v>
      </c>
      <c r="AA363" s="28">
        <f t="shared" si="30"/>
        <v>3.9166923076923075</v>
      </c>
      <c r="AB363" s="25" t="s">
        <v>1172</v>
      </c>
      <c r="AC363" s="29">
        <v>546</v>
      </c>
      <c r="AD363" s="29">
        <v>81.7</v>
      </c>
      <c r="AE363" s="29">
        <v>50917</v>
      </c>
      <c r="AF363" s="29">
        <v>100</v>
      </c>
      <c r="AG363" s="29">
        <v>3863</v>
      </c>
      <c r="AH363" s="29">
        <f t="shared" si="31"/>
        <v>75.87</v>
      </c>
      <c r="AI363" s="29">
        <v>41781</v>
      </c>
      <c r="AJ363" s="29">
        <v>13295</v>
      </c>
      <c r="AK363" s="29">
        <v>28486</v>
      </c>
      <c r="AL363" s="29">
        <f t="shared" si="32"/>
        <v>820.57</v>
      </c>
      <c r="AM363" s="29">
        <f t="shared" si="33"/>
        <v>261.11</v>
      </c>
      <c r="AN363" s="29">
        <f t="shared" si="34"/>
        <v>559.46</v>
      </c>
      <c r="AO363" s="29">
        <v>9.2</v>
      </c>
      <c r="AP363" s="29">
        <v>29.1</v>
      </c>
      <c r="AQ363" s="32">
        <v>19903</v>
      </c>
      <c r="AR363" s="32">
        <v>42644</v>
      </c>
      <c r="AS363" s="32">
        <v>62546</v>
      </c>
      <c r="AT363" s="29">
        <v>1770</v>
      </c>
      <c r="AU363" s="29">
        <f t="shared" si="35"/>
        <v>1517</v>
      </c>
      <c r="AV363" s="29">
        <v>13295</v>
      </c>
      <c r="AW363" s="29">
        <v>19903</v>
      </c>
      <c r="AX363" s="29">
        <v>36609</v>
      </c>
      <c r="AY363" s="29">
        <v>54804</v>
      </c>
      <c r="AZ363" s="29">
        <v>49904</v>
      </c>
      <c r="BA363" s="29">
        <v>74707</v>
      </c>
      <c r="BB363" s="2"/>
      <c r="BC363" s="2"/>
      <c r="BD363" s="2"/>
      <c r="BE363" s="41"/>
      <c r="BF363" s="42"/>
      <c r="BG363" s="42"/>
    </row>
    <row r="364" spans="16:59" ht="13.5">
      <c r="P364" s="22">
        <v>472093</v>
      </c>
      <c r="Q364" s="23" t="s">
        <v>707</v>
      </c>
      <c r="R364" s="23" t="s">
        <v>153</v>
      </c>
      <c r="S364" s="62">
        <v>2174</v>
      </c>
      <c r="T364" s="24" t="s">
        <v>1529</v>
      </c>
      <c r="U364" s="25" t="s">
        <v>723</v>
      </c>
      <c r="V364" s="26" t="s">
        <v>524</v>
      </c>
      <c r="W364" s="27">
        <v>3</v>
      </c>
      <c r="X364" s="27">
        <v>707</v>
      </c>
      <c r="Y364" s="27">
        <v>21</v>
      </c>
      <c r="Z364" s="27">
        <v>77907</v>
      </c>
      <c r="AA364" s="28">
        <f t="shared" si="30"/>
        <v>3.7098571428571425</v>
      </c>
      <c r="AB364" s="25" t="s">
        <v>1168</v>
      </c>
      <c r="AC364" s="29">
        <v>301</v>
      </c>
      <c r="AD364" s="29">
        <v>42.6</v>
      </c>
      <c r="AE364" s="29">
        <v>79023</v>
      </c>
      <c r="AF364" s="29">
        <v>98.6</v>
      </c>
      <c r="AG364" s="29">
        <v>9913</v>
      </c>
      <c r="AH364" s="29">
        <f t="shared" si="31"/>
        <v>127.24</v>
      </c>
      <c r="AI364" s="29">
        <v>42843</v>
      </c>
      <c r="AJ364" s="29">
        <v>27712</v>
      </c>
      <c r="AK364" s="29">
        <v>15131</v>
      </c>
      <c r="AL364" s="29">
        <f t="shared" si="32"/>
        <v>549.92</v>
      </c>
      <c r="AM364" s="29">
        <f t="shared" si="33"/>
        <v>355.71</v>
      </c>
      <c r="AN364" s="29">
        <f t="shared" si="34"/>
        <v>194.22</v>
      </c>
      <c r="AO364" s="29">
        <v>23.1</v>
      </c>
      <c r="AP364" s="29">
        <v>35.8</v>
      </c>
      <c r="AQ364" s="32">
        <v>39197</v>
      </c>
      <c r="AR364" s="32">
        <v>21402</v>
      </c>
      <c r="AS364" s="32">
        <v>60598</v>
      </c>
      <c r="AT364" s="29">
        <v>1155</v>
      </c>
      <c r="AU364" s="29">
        <f t="shared" si="35"/>
        <v>2545</v>
      </c>
      <c r="AV364" s="29">
        <v>27712</v>
      </c>
      <c r="AW364" s="29">
        <v>39197</v>
      </c>
      <c r="AX364" s="29">
        <v>16835</v>
      </c>
      <c r="AY364" s="29">
        <v>23812</v>
      </c>
      <c r="AZ364" s="29">
        <v>44547</v>
      </c>
      <c r="BA364" s="29">
        <v>63008</v>
      </c>
      <c r="BB364" s="2"/>
      <c r="BC364" s="2"/>
      <c r="BD364" s="2"/>
      <c r="BE364" s="41"/>
      <c r="BF364" s="42"/>
      <c r="BG364" s="42"/>
    </row>
    <row r="365" spans="16:59" ht="13.5">
      <c r="P365" s="22">
        <v>473537</v>
      </c>
      <c r="Q365" s="23" t="s">
        <v>707</v>
      </c>
      <c r="R365" s="23" t="s">
        <v>154</v>
      </c>
      <c r="S365" s="62">
        <v>2174</v>
      </c>
      <c r="T365" s="24" t="s">
        <v>1529</v>
      </c>
      <c r="U365" s="25" t="s">
        <v>723</v>
      </c>
      <c r="V365" s="26" t="s">
        <v>524</v>
      </c>
      <c r="W365" s="27">
        <v>3</v>
      </c>
      <c r="X365" s="27">
        <v>216</v>
      </c>
      <c r="Y365" s="27">
        <v>14</v>
      </c>
      <c r="Z365" s="27">
        <v>37471</v>
      </c>
      <c r="AA365" s="28">
        <f t="shared" si="30"/>
        <v>2.6765</v>
      </c>
      <c r="AB365" s="25" t="s">
        <v>155</v>
      </c>
      <c r="AC365" s="29">
        <v>204</v>
      </c>
      <c r="AD365" s="29">
        <v>94.4</v>
      </c>
      <c r="AE365" s="29">
        <v>37471</v>
      </c>
      <c r="AF365" s="29">
        <v>100</v>
      </c>
      <c r="AG365" s="29">
        <v>2930</v>
      </c>
      <c r="AH365" s="29">
        <f t="shared" si="31"/>
        <v>78.19</v>
      </c>
      <c r="AI365" s="29">
        <v>31012</v>
      </c>
      <c r="AJ365" s="29">
        <v>13877</v>
      </c>
      <c r="AK365" s="29">
        <v>17135</v>
      </c>
      <c r="AL365" s="29">
        <f t="shared" si="32"/>
        <v>827.63</v>
      </c>
      <c r="AM365" s="29">
        <f t="shared" si="33"/>
        <v>370.34</v>
      </c>
      <c r="AN365" s="29">
        <f t="shared" si="34"/>
        <v>457.29</v>
      </c>
      <c r="AO365" s="29">
        <v>9.4</v>
      </c>
      <c r="AP365" s="29">
        <v>21.1</v>
      </c>
      <c r="AQ365" s="32">
        <v>64245</v>
      </c>
      <c r="AR365" s="32">
        <v>79329</v>
      </c>
      <c r="AS365" s="32">
        <v>143574</v>
      </c>
      <c r="AT365" s="29">
        <v>1321</v>
      </c>
      <c r="AU365" s="29">
        <f t="shared" si="35"/>
        <v>1564</v>
      </c>
      <c r="AV365" s="29">
        <v>13877</v>
      </c>
      <c r="AW365" s="29">
        <v>64245</v>
      </c>
      <c r="AX365" s="29">
        <v>17135</v>
      </c>
      <c r="AY365" s="29">
        <v>79329</v>
      </c>
      <c r="AZ365" s="29">
        <v>31012</v>
      </c>
      <c r="BA365" s="29">
        <v>143574</v>
      </c>
      <c r="BB365" s="2"/>
      <c r="BC365" s="2"/>
      <c r="BD365" s="2"/>
      <c r="BE365" s="41"/>
      <c r="BF365" s="42"/>
      <c r="BG365" s="42"/>
    </row>
    <row r="366" spans="16:53" s="40" customFormat="1" ht="13.5">
      <c r="P366" s="37" t="s">
        <v>503</v>
      </c>
      <c r="Q366" s="38" t="s">
        <v>504</v>
      </c>
      <c r="R366" s="63">
        <f>COUNTA(R236:R365)</f>
        <v>130</v>
      </c>
      <c r="S366" s="63"/>
      <c r="T366" s="66" t="str">
        <f>CONCATENATE(T365," 計")</f>
        <v>Ｂc3 計</v>
      </c>
      <c r="U366" s="39"/>
      <c r="V366" s="39"/>
      <c r="W366" s="39"/>
      <c r="X366" s="39">
        <f>SUM(X236:X365)</f>
        <v>294345</v>
      </c>
      <c r="Y366" s="39">
        <f>SUM(Y236:Y365)</f>
        <v>9667</v>
      </c>
      <c r="Z366" s="39">
        <f>SUM(Z236:Z365)</f>
        <v>30632307</v>
      </c>
      <c r="AA366" s="39">
        <f t="shared" si="30"/>
        <v>3.1687500775835313</v>
      </c>
      <c r="AB366" s="39"/>
      <c r="AC366" s="39">
        <f>SUM(AC236:AC365)</f>
        <v>232984</v>
      </c>
      <c r="AD366" s="37">
        <f>AC366/X366*100</f>
        <v>79.15337444155668</v>
      </c>
      <c r="AE366" s="39">
        <f>SUM(AE236:AE365)</f>
        <v>33450264</v>
      </c>
      <c r="AF366" s="39">
        <f>Z366/AE366*100</f>
        <v>91.5756808376759</v>
      </c>
      <c r="AG366" s="39">
        <f>SUM(AG236:AG365)</f>
        <v>4252244</v>
      </c>
      <c r="AH366" s="29">
        <f t="shared" si="31"/>
        <v>138.82</v>
      </c>
      <c r="AI366" s="39">
        <f>SUM(AI236:AI365)</f>
        <v>16308703</v>
      </c>
      <c r="AJ366" s="39">
        <f>SUM(AJ236:AJ365)</f>
        <v>5258075</v>
      </c>
      <c r="AK366" s="39">
        <f>SUM(AK236:AK365)</f>
        <v>11050628</v>
      </c>
      <c r="AL366" s="39">
        <f t="shared" si="32"/>
        <v>532.4</v>
      </c>
      <c r="AM366" s="39">
        <f t="shared" si="33"/>
        <v>171.65</v>
      </c>
      <c r="AN366" s="39">
        <f t="shared" si="34"/>
        <v>360.75</v>
      </c>
      <c r="AO366" s="39">
        <f>AG366/AI366*100</f>
        <v>26.07346519217377</v>
      </c>
      <c r="AP366" s="39">
        <f>AG366/AJ366*100</f>
        <v>80.87073691417487</v>
      </c>
      <c r="AQ366" s="37">
        <f>AJ366*1000/$X366</f>
        <v>17863.64640133177</v>
      </c>
      <c r="AR366" s="37">
        <f>AK366*1000/$X366</f>
        <v>37543.11437258999</v>
      </c>
      <c r="AS366" s="37">
        <f>AI366*1000/$X366</f>
        <v>55406.76077392176</v>
      </c>
      <c r="AT366" s="39">
        <f>AVERAGE(AT236:AT365)</f>
        <v>2715.076923076923</v>
      </c>
      <c r="AU366" s="39">
        <f t="shared" si="35"/>
        <v>2776</v>
      </c>
      <c r="AV366" s="39">
        <f>SUM(AV236:AV365)</f>
        <v>5439764</v>
      </c>
      <c r="AW366" s="39">
        <f>AV366*1000/$X366</f>
        <v>18480.91185513598</v>
      </c>
      <c r="AX366" s="39">
        <f>SUM(AX236:AX365)</f>
        <v>14270812</v>
      </c>
      <c r="AY366" s="39">
        <f>AX366*1000/$X366</f>
        <v>48483.28322206934</v>
      </c>
      <c r="AZ366" s="39">
        <f>SUM(AZ236:AZ365)</f>
        <v>19710576</v>
      </c>
      <c r="BA366" s="39">
        <f>AZ366*1000/$X366</f>
        <v>66964.19507720532</v>
      </c>
    </row>
    <row r="367" spans="16:56" ht="13.5">
      <c r="P367" s="22" t="s">
        <v>156</v>
      </c>
      <c r="Q367" s="23" t="s">
        <v>742</v>
      </c>
      <c r="R367" s="23" t="s">
        <v>157</v>
      </c>
      <c r="S367" s="62">
        <v>2174</v>
      </c>
      <c r="T367" s="24" t="s">
        <v>158</v>
      </c>
      <c r="U367" s="25" t="s">
        <v>723</v>
      </c>
      <c r="V367" s="26" t="s">
        <v>524</v>
      </c>
      <c r="W367" s="27">
        <v>4</v>
      </c>
      <c r="X367" s="27">
        <v>640</v>
      </c>
      <c r="Y367" s="27">
        <v>27</v>
      </c>
      <c r="Z367" s="27">
        <v>122032</v>
      </c>
      <c r="AA367" s="28">
        <f t="shared" si="30"/>
        <v>4.519703703703703</v>
      </c>
      <c r="AB367" s="25" t="s">
        <v>159</v>
      </c>
      <c r="AC367" s="29">
        <v>640</v>
      </c>
      <c r="AD367" s="29">
        <v>100</v>
      </c>
      <c r="AE367" s="29">
        <v>173420</v>
      </c>
      <c r="AF367" s="29">
        <v>70.4</v>
      </c>
      <c r="AG367" s="29">
        <v>8617</v>
      </c>
      <c r="AH367" s="29">
        <f t="shared" si="31"/>
        <v>70.61</v>
      </c>
      <c r="AI367" s="29">
        <v>38358</v>
      </c>
      <c r="AJ367" s="29">
        <v>10857</v>
      </c>
      <c r="AK367" s="29">
        <v>27501</v>
      </c>
      <c r="AL367" s="29">
        <f t="shared" si="32"/>
        <v>314.33</v>
      </c>
      <c r="AM367" s="29">
        <f t="shared" si="33"/>
        <v>88.97</v>
      </c>
      <c r="AN367" s="29">
        <f t="shared" si="34"/>
        <v>225.36</v>
      </c>
      <c r="AO367" s="29">
        <v>22.5</v>
      </c>
      <c r="AP367" s="29">
        <v>79.4</v>
      </c>
      <c r="AQ367" s="32">
        <v>16964</v>
      </c>
      <c r="AR367" s="32">
        <v>42970</v>
      </c>
      <c r="AS367" s="32">
        <v>59934</v>
      </c>
      <c r="AT367" s="29">
        <v>1050</v>
      </c>
      <c r="AU367" s="29">
        <f t="shared" si="35"/>
        <v>1412</v>
      </c>
      <c r="AV367" s="29">
        <v>10857</v>
      </c>
      <c r="AW367" s="29">
        <v>16964</v>
      </c>
      <c r="AX367" s="29">
        <v>27501</v>
      </c>
      <c r="AY367" s="29">
        <v>42970</v>
      </c>
      <c r="AZ367" s="29">
        <v>38358</v>
      </c>
      <c r="BA367" s="29">
        <v>59934</v>
      </c>
      <c r="BB367" s="2"/>
      <c r="BC367" s="2"/>
      <c r="BD367" s="2"/>
    </row>
    <row r="368" spans="16:56" ht="13.5">
      <c r="P368" s="22">
        <v>154431</v>
      </c>
      <c r="Q368" s="23" t="s">
        <v>540</v>
      </c>
      <c r="R368" s="23" t="s">
        <v>160</v>
      </c>
      <c r="S368" s="62">
        <v>2174</v>
      </c>
      <c r="T368" s="24" t="s">
        <v>158</v>
      </c>
      <c r="U368" s="25" t="s">
        <v>723</v>
      </c>
      <c r="V368" s="26" t="s">
        <v>524</v>
      </c>
      <c r="W368" s="27">
        <v>4</v>
      </c>
      <c r="X368" s="27">
        <v>1086</v>
      </c>
      <c r="Y368" s="27">
        <v>35</v>
      </c>
      <c r="Z368" s="27">
        <v>89110</v>
      </c>
      <c r="AA368" s="28">
        <f t="shared" si="30"/>
        <v>2.546</v>
      </c>
      <c r="AB368" s="25" t="s">
        <v>161</v>
      </c>
      <c r="AC368" s="29">
        <v>635</v>
      </c>
      <c r="AD368" s="29">
        <v>58.5</v>
      </c>
      <c r="AE368" s="29">
        <v>93758</v>
      </c>
      <c r="AF368" s="29">
        <v>95</v>
      </c>
      <c r="AG368" s="29">
        <v>16888</v>
      </c>
      <c r="AH368" s="29">
        <f t="shared" si="31"/>
        <v>189.52</v>
      </c>
      <c r="AI368" s="29">
        <v>37837</v>
      </c>
      <c r="AJ368" s="29">
        <v>15287</v>
      </c>
      <c r="AK368" s="29">
        <v>22550</v>
      </c>
      <c r="AL368" s="29">
        <f t="shared" si="32"/>
        <v>424.61</v>
      </c>
      <c r="AM368" s="29">
        <f t="shared" si="33"/>
        <v>171.55</v>
      </c>
      <c r="AN368" s="29">
        <f t="shared" si="34"/>
        <v>253.06</v>
      </c>
      <c r="AO368" s="29">
        <v>44.6</v>
      </c>
      <c r="AP368" s="29">
        <v>110.5</v>
      </c>
      <c r="AQ368" s="32">
        <v>14076</v>
      </c>
      <c r="AR368" s="32">
        <v>20764</v>
      </c>
      <c r="AS368" s="32">
        <v>34841</v>
      </c>
      <c r="AT368" s="29">
        <v>3570</v>
      </c>
      <c r="AU368" s="29">
        <f t="shared" si="35"/>
        <v>3790</v>
      </c>
      <c r="AV368" s="29">
        <v>17462</v>
      </c>
      <c r="AW368" s="29">
        <v>16079</v>
      </c>
      <c r="AX368" s="29">
        <v>24263</v>
      </c>
      <c r="AY368" s="29">
        <v>22342</v>
      </c>
      <c r="AZ368" s="29">
        <v>41725</v>
      </c>
      <c r="BA368" s="29">
        <v>38421</v>
      </c>
      <c r="BB368" s="2"/>
      <c r="BC368" s="2"/>
      <c r="BD368" s="2"/>
    </row>
    <row r="369" spans="16:56" ht="13.5">
      <c r="P369" s="22">
        <v>155225</v>
      </c>
      <c r="Q369" s="23" t="s">
        <v>540</v>
      </c>
      <c r="R369" s="23" t="s">
        <v>162</v>
      </c>
      <c r="S369" s="62">
        <v>2174</v>
      </c>
      <c r="T369" s="24" t="s">
        <v>158</v>
      </c>
      <c r="U369" s="25" t="s">
        <v>723</v>
      </c>
      <c r="V369" s="26" t="s">
        <v>524</v>
      </c>
      <c r="W369" s="27">
        <v>4</v>
      </c>
      <c r="X369" s="27">
        <v>1085</v>
      </c>
      <c r="Y369" s="27">
        <v>39</v>
      </c>
      <c r="Z369" s="27">
        <v>148189</v>
      </c>
      <c r="AA369" s="28">
        <f t="shared" si="30"/>
        <v>3.799717948717949</v>
      </c>
      <c r="AB369" s="25" t="s">
        <v>161</v>
      </c>
      <c r="AC369" s="29">
        <v>494</v>
      </c>
      <c r="AD369" s="29">
        <v>45.5</v>
      </c>
      <c r="AE369" s="29">
        <v>148189</v>
      </c>
      <c r="AF369" s="29">
        <v>100</v>
      </c>
      <c r="AG369" s="29">
        <v>7747</v>
      </c>
      <c r="AH369" s="29">
        <f t="shared" si="31"/>
        <v>52.28</v>
      </c>
      <c r="AI369" s="29">
        <v>34332</v>
      </c>
      <c r="AJ369" s="29">
        <v>19519</v>
      </c>
      <c r="AK369" s="29">
        <v>14813</v>
      </c>
      <c r="AL369" s="29">
        <f t="shared" si="32"/>
        <v>231.68</v>
      </c>
      <c r="AM369" s="29">
        <f t="shared" si="33"/>
        <v>131.72</v>
      </c>
      <c r="AN369" s="29">
        <f t="shared" si="34"/>
        <v>99.96</v>
      </c>
      <c r="AO369" s="29">
        <v>22.6</v>
      </c>
      <c r="AP369" s="29">
        <v>39.7</v>
      </c>
      <c r="AQ369" s="32">
        <v>17990</v>
      </c>
      <c r="AR369" s="32">
        <v>13653</v>
      </c>
      <c r="AS369" s="32">
        <v>31642</v>
      </c>
      <c r="AT369" s="29">
        <v>4200</v>
      </c>
      <c r="AU369" s="29">
        <f t="shared" si="35"/>
        <v>1046</v>
      </c>
      <c r="AV369" s="29">
        <v>19519</v>
      </c>
      <c r="AW369" s="29">
        <v>17990</v>
      </c>
      <c r="AX369" s="29">
        <v>17793</v>
      </c>
      <c r="AY369" s="29">
        <v>16399</v>
      </c>
      <c r="AZ369" s="29">
        <v>37312</v>
      </c>
      <c r="BA369" s="29">
        <v>34389</v>
      </c>
      <c r="BB369" s="2"/>
      <c r="BC369" s="2"/>
      <c r="BD369" s="2"/>
    </row>
    <row r="370" spans="16:56" ht="13.5">
      <c r="P370" s="22">
        <v>163431</v>
      </c>
      <c r="Q370" s="23" t="s">
        <v>521</v>
      </c>
      <c r="R370" s="23" t="s">
        <v>163</v>
      </c>
      <c r="S370" s="62">
        <v>2174</v>
      </c>
      <c r="T370" s="24" t="s">
        <v>158</v>
      </c>
      <c r="U370" s="25" t="s">
        <v>723</v>
      </c>
      <c r="V370" s="26" t="s">
        <v>524</v>
      </c>
      <c r="W370" s="27">
        <v>4</v>
      </c>
      <c r="X370" s="27">
        <v>702</v>
      </c>
      <c r="Y370" s="27">
        <v>13</v>
      </c>
      <c r="Z370" s="27">
        <v>53832</v>
      </c>
      <c r="AA370" s="28">
        <f t="shared" si="30"/>
        <v>4.140923076923077</v>
      </c>
      <c r="AB370" s="25" t="s">
        <v>164</v>
      </c>
      <c r="AC370" s="29">
        <v>317</v>
      </c>
      <c r="AD370" s="29">
        <v>45.2</v>
      </c>
      <c r="AE370" s="29">
        <v>53832</v>
      </c>
      <c r="AF370" s="29">
        <v>100</v>
      </c>
      <c r="AG370" s="29">
        <v>4859</v>
      </c>
      <c r="AH370" s="29">
        <f t="shared" si="31"/>
        <v>90.26</v>
      </c>
      <c r="AI370" s="29">
        <v>7848</v>
      </c>
      <c r="AJ370" s="29">
        <v>2711</v>
      </c>
      <c r="AK370" s="29">
        <v>5137</v>
      </c>
      <c r="AL370" s="29">
        <f t="shared" si="32"/>
        <v>145.79</v>
      </c>
      <c r="AM370" s="29">
        <f t="shared" si="33"/>
        <v>50.36</v>
      </c>
      <c r="AN370" s="29">
        <f t="shared" si="34"/>
        <v>95.43</v>
      </c>
      <c r="AO370" s="29">
        <v>61.9</v>
      </c>
      <c r="AP370" s="29">
        <v>179.2</v>
      </c>
      <c r="AQ370" s="32">
        <v>3862</v>
      </c>
      <c r="AR370" s="32">
        <v>7318</v>
      </c>
      <c r="AS370" s="32">
        <v>11179</v>
      </c>
      <c r="AT370" s="29">
        <v>3400</v>
      </c>
      <c r="AU370" s="29">
        <f t="shared" si="35"/>
        <v>1805</v>
      </c>
      <c r="AV370" s="29">
        <v>2711</v>
      </c>
      <c r="AW370" s="29">
        <v>3862</v>
      </c>
      <c r="AX370" s="29">
        <v>5137</v>
      </c>
      <c r="AY370" s="29">
        <v>7318</v>
      </c>
      <c r="AZ370" s="29">
        <v>7848</v>
      </c>
      <c r="BA370" s="29">
        <v>11179</v>
      </c>
      <c r="BB370" s="2"/>
      <c r="BC370" s="2"/>
      <c r="BD370" s="2"/>
    </row>
    <row r="371" spans="16:56" ht="13.5">
      <c r="P371" s="22">
        <v>163627</v>
      </c>
      <c r="Q371" s="23" t="s">
        <v>521</v>
      </c>
      <c r="R371" s="23" t="s">
        <v>165</v>
      </c>
      <c r="S371" s="62">
        <v>2174</v>
      </c>
      <c r="T371" s="24" t="s">
        <v>158</v>
      </c>
      <c r="U371" s="25" t="s">
        <v>723</v>
      </c>
      <c r="V371" s="26" t="s">
        <v>524</v>
      </c>
      <c r="W371" s="27">
        <v>4</v>
      </c>
      <c r="X371" s="27">
        <v>3240</v>
      </c>
      <c r="Y371" s="27">
        <v>86</v>
      </c>
      <c r="Z371" s="27">
        <v>236970</v>
      </c>
      <c r="AA371" s="28">
        <f t="shared" si="30"/>
        <v>2.7554651162790695</v>
      </c>
      <c r="AB371" s="25" t="s">
        <v>166</v>
      </c>
      <c r="AC371" s="29">
        <v>1539</v>
      </c>
      <c r="AD371" s="29">
        <v>47.5</v>
      </c>
      <c r="AE371" s="29">
        <v>302544</v>
      </c>
      <c r="AF371" s="29">
        <v>78.3</v>
      </c>
      <c r="AG371" s="29">
        <v>43019</v>
      </c>
      <c r="AH371" s="29">
        <f t="shared" si="31"/>
        <v>181.54</v>
      </c>
      <c r="AI371" s="29">
        <v>66493</v>
      </c>
      <c r="AJ371" s="29">
        <v>38255</v>
      </c>
      <c r="AK371" s="29">
        <v>28238</v>
      </c>
      <c r="AL371" s="29">
        <f t="shared" si="32"/>
        <v>280.6</v>
      </c>
      <c r="AM371" s="29">
        <f t="shared" si="33"/>
        <v>161.43</v>
      </c>
      <c r="AN371" s="29">
        <f t="shared" si="34"/>
        <v>119.16</v>
      </c>
      <c r="AO371" s="29">
        <v>64.7</v>
      </c>
      <c r="AP371" s="29">
        <v>112.5</v>
      </c>
      <c r="AQ371" s="32">
        <v>11807</v>
      </c>
      <c r="AR371" s="32">
        <v>8715</v>
      </c>
      <c r="AS371" s="32">
        <v>20523</v>
      </c>
      <c r="AT371" s="29">
        <v>3360</v>
      </c>
      <c r="AU371" s="29">
        <f t="shared" si="35"/>
        <v>3631</v>
      </c>
      <c r="AV371" s="29">
        <v>38686</v>
      </c>
      <c r="AW371" s="29">
        <v>11940</v>
      </c>
      <c r="AX371" s="29">
        <v>39140</v>
      </c>
      <c r="AY371" s="29">
        <v>12080</v>
      </c>
      <c r="AZ371" s="29">
        <v>77826</v>
      </c>
      <c r="BA371" s="29">
        <v>24020</v>
      </c>
      <c r="BB371" s="2"/>
      <c r="BC371" s="2"/>
      <c r="BD371" s="2"/>
    </row>
    <row r="372" spans="16:56" ht="13.5">
      <c r="P372" s="22">
        <v>172014</v>
      </c>
      <c r="Q372" s="23" t="s">
        <v>1258</v>
      </c>
      <c r="R372" s="23" t="s">
        <v>167</v>
      </c>
      <c r="S372" s="62">
        <v>1174</v>
      </c>
      <c r="T372" s="24" t="s">
        <v>158</v>
      </c>
      <c r="U372" s="25" t="s">
        <v>723</v>
      </c>
      <c r="V372" s="26" t="s">
        <v>524</v>
      </c>
      <c r="W372" s="27">
        <v>4</v>
      </c>
      <c r="X372" s="27">
        <v>686</v>
      </c>
      <c r="Y372" s="27">
        <v>22</v>
      </c>
      <c r="Z372" s="27">
        <v>75733</v>
      </c>
      <c r="AA372" s="28">
        <f t="shared" si="30"/>
        <v>3.442409090909091</v>
      </c>
      <c r="AB372" s="25" t="s">
        <v>168</v>
      </c>
      <c r="AC372" s="29">
        <v>588</v>
      </c>
      <c r="AD372" s="29">
        <v>85.7</v>
      </c>
      <c r="AE372" s="29">
        <v>125172</v>
      </c>
      <c r="AF372" s="29">
        <v>60.5</v>
      </c>
      <c r="AG372" s="29">
        <v>8386</v>
      </c>
      <c r="AH372" s="29">
        <f t="shared" si="31"/>
        <v>110.73</v>
      </c>
      <c r="AI372" s="29">
        <v>36383</v>
      </c>
      <c r="AJ372" s="29">
        <v>14323</v>
      </c>
      <c r="AK372" s="29">
        <v>22060</v>
      </c>
      <c r="AL372" s="29">
        <f t="shared" si="32"/>
        <v>480.41</v>
      </c>
      <c r="AM372" s="29">
        <f t="shared" si="33"/>
        <v>189.12</v>
      </c>
      <c r="AN372" s="29">
        <f t="shared" si="34"/>
        <v>291.29</v>
      </c>
      <c r="AO372" s="29">
        <v>23</v>
      </c>
      <c r="AP372" s="29">
        <v>58.5</v>
      </c>
      <c r="AQ372" s="32">
        <v>20879</v>
      </c>
      <c r="AR372" s="32">
        <v>32157</v>
      </c>
      <c r="AS372" s="32">
        <v>53036</v>
      </c>
      <c r="AT372" s="29">
        <v>2341</v>
      </c>
      <c r="AU372" s="29">
        <f t="shared" si="35"/>
        <v>2215</v>
      </c>
      <c r="AV372" s="29">
        <v>14323</v>
      </c>
      <c r="AW372" s="29">
        <v>20879</v>
      </c>
      <c r="AX372" s="29">
        <v>22060</v>
      </c>
      <c r="AY372" s="29">
        <v>32157</v>
      </c>
      <c r="AZ372" s="29">
        <v>36383</v>
      </c>
      <c r="BA372" s="29">
        <v>53036</v>
      </c>
      <c r="BB372" s="2"/>
      <c r="BC372" s="2"/>
      <c r="BD372" s="2"/>
    </row>
    <row r="373" spans="16:56" ht="13.5">
      <c r="P373" s="22">
        <v>184624</v>
      </c>
      <c r="Q373" s="23" t="s">
        <v>1141</v>
      </c>
      <c r="R373" s="23" t="s">
        <v>169</v>
      </c>
      <c r="S373" s="62">
        <v>2174</v>
      </c>
      <c r="T373" s="24" t="s">
        <v>158</v>
      </c>
      <c r="U373" s="25" t="s">
        <v>723</v>
      </c>
      <c r="V373" s="26" t="s">
        <v>524</v>
      </c>
      <c r="W373" s="27">
        <v>4</v>
      </c>
      <c r="X373" s="27">
        <v>1604</v>
      </c>
      <c r="Y373" s="27">
        <v>48</v>
      </c>
      <c r="Z373" s="27">
        <v>152541</v>
      </c>
      <c r="AA373" s="28">
        <f t="shared" si="30"/>
        <v>3.1779375</v>
      </c>
      <c r="AB373" s="25" t="s">
        <v>170</v>
      </c>
      <c r="AC373" s="29">
        <v>1189</v>
      </c>
      <c r="AD373" s="29">
        <v>74.1</v>
      </c>
      <c r="AE373" s="29">
        <v>152541</v>
      </c>
      <c r="AF373" s="29">
        <v>100</v>
      </c>
      <c r="AG373" s="29">
        <v>19713</v>
      </c>
      <c r="AH373" s="29">
        <f t="shared" si="31"/>
        <v>129.23</v>
      </c>
      <c r="AI373" s="29">
        <v>110748</v>
      </c>
      <c r="AJ373" s="29">
        <v>19578</v>
      </c>
      <c r="AK373" s="29">
        <v>91170</v>
      </c>
      <c r="AL373" s="29">
        <f t="shared" si="32"/>
        <v>726.02</v>
      </c>
      <c r="AM373" s="29">
        <f t="shared" si="33"/>
        <v>128.35</v>
      </c>
      <c r="AN373" s="29">
        <f t="shared" si="34"/>
        <v>597.68</v>
      </c>
      <c r="AO373" s="29">
        <v>17.8</v>
      </c>
      <c r="AP373" s="29">
        <v>100.7</v>
      </c>
      <c r="AQ373" s="32">
        <v>12206</v>
      </c>
      <c r="AR373" s="32">
        <v>56839</v>
      </c>
      <c r="AS373" s="32">
        <v>69045</v>
      </c>
      <c r="AT373" s="29">
        <v>4200</v>
      </c>
      <c r="AU373" s="29">
        <f t="shared" si="35"/>
        <v>2585</v>
      </c>
      <c r="AV373" s="29">
        <v>19578</v>
      </c>
      <c r="AW373" s="29">
        <v>12206</v>
      </c>
      <c r="AX373" s="29">
        <v>91170</v>
      </c>
      <c r="AY373" s="29">
        <v>56839</v>
      </c>
      <c r="AZ373" s="29">
        <v>110748</v>
      </c>
      <c r="BA373" s="29">
        <v>69045</v>
      </c>
      <c r="BB373" s="2"/>
      <c r="BC373" s="2"/>
      <c r="BD373" s="2"/>
    </row>
    <row r="374" spans="16:56" ht="13.5">
      <c r="P374" s="22">
        <v>193054</v>
      </c>
      <c r="Q374" s="23" t="s">
        <v>1205</v>
      </c>
      <c r="R374" s="23" t="s">
        <v>171</v>
      </c>
      <c r="S374" s="62">
        <v>2174</v>
      </c>
      <c r="T374" s="24" t="s">
        <v>158</v>
      </c>
      <c r="U374" s="25" t="s">
        <v>723</v>
      </c>
      <c r="V374" s="26" t="s">
        <v>524</v>
      </c>
      <c r="W374" s="27">
        <v>4</v>
      </c>
      <c r="X374" s="27">
        <v>1375</v>
      </c>
      <c r="Y374" s="27">
        <v>47</v>
      </c>
      <c r="Z374" s="27">
        <v>120939</v>
      </c>
      <c r="AA374" s="28">
        <f t="shared" si="30"/>
        <v>2.5731702127659575</v>
      </c>
      <c r="AB374" s="25" t="s">
        <v>172</v>
      </c>
      <c r="AC374" s="29">
        <v>1250</v>
      </c>
      <c r="AD374" s="29">
        <v>90.9</v>
      </c>
      <c r="AE374" s="29">
        <v>125144</v>
      </c>
      <c r="AF374" s="29">
        <v>96.6</v>
      </c>
      <c r="AG374" s="29">
        <v>11483</v>
      </c>
      <c r="AH374" s="29">
        <f t="shared" si="31"/>
        <v>94.95</v>
      </c>
      <c r="AI374" s="29">
        <v>97882</v>
      </c>
      <c r="AJ374" s="29">
        <v>11860</v>
      </c>
      <c r="AK374" s="29">
        <v>86022</v>
      </c>
      <c r="AL374" s="29">
        <f t="shared" si="32"/>
        <v>809.35</v>
      </c>
      <c r="AM374" s="29">
        <f t="shared" si="33"/>
        <v>98.07</v>
      </c>
      <c r="AN374" s="29">
        <f t="shared" si="34"/>
        <v>711.28</v>
      </c>
      <c r="AO374" s="29">
        <v>11.7</v>
      </c>
      <c r="AP374" s="29">
        <v>96.8</v>
      </c>
      <c r="AQ374" s="32">
        <v>8625</v>
      </c>
      <c r="AR374" s="32">
        <v>62561</v>
      </c>
      <c r="AS374" s="32">
        <v>71187</v>
      </c>
      <c r="AT374" s="29">
        <v>1680</v>
      </c>
      <c r="AU374" s="29">
        <f t="shared" si="35"/>
        <v>1899</v>
      </c>
      <c r="AV374" s="29">
        <v>11860</v>
      </c>
      <c r="AW374" s="29">
        <v>8625</v>
      </c>
      <c r="AX374" s="29">
        <v>86022</v>
      </c>
      <c r="AY374" s="29">
        <v>62561</v>
      </c>
      <c r="AZ374" s="29">
        <v>97882</v>
      </c>
      <c r="BA374" s="29">
        <v>71187</v>
      </c>
      <c r="BB374" s="2"/>
      <c r="BC374" s="2"/>
      <c r="BD374" s="2"/>
    </row>
    <row r="375" spans="16:56" ht="13.5">
      <c r="P375" s="22">
        <v>213420</v>
      </c>
      <c r="Q375" s="23" t="s">
        <v>1147</v>
      </c>
      <c r="R375" s="23" t="s">
        <v>173</v>
      </c>
      <c r="S375" s="62">
        <v>2174</v>
      </c>
      <c r="T375" s="24" t="s">
        <v>158</v>
      </c>
      <c r="U375" s="25" t="s">
        <v>723</v>
      </c>
      <c r="V375" s="26" t="s">
        <v>524</v>
      </c>
      <c r="W375" s="27">
        <v>4</v>
      </c>
      <c r="X375" s="27">
        <v>2881</v>
      </c>
      <c r="Y375" s="27">
        <v>69</v>
      </c>
      <c r="Z375" s="27">
        <v>215930</v>
      </c>
      <c r="AA375" s="28">
        <f t="shared" si="30"/>
        <v>3.1294202898550725</v>
      </c>
      <c r="AB375" s="25" t="s">
        <v>174</v>
      </c>
      <c r="AC375" s="29">
        <v>2106</v>
      </c>
      <c r="AD375" s="29">
        <v>73.1</v>
      </c>
      <c r="AE375" s="29">
        <v>215930</v>
      </c>
      <c r="AF375" s="29">
        <v>100</v>
      </c>
      <c r="AG375" s="29">
        <v>32294</v>
      </c>
      <c r="AH375" s="29">
        <f t="shared" si="31"/>
        <v>149.56</v>
      </c>
      <c r="AI375" s="29">
        <v>106687</v>
      </c>
      <c r="AJ375" s="29">
        <v>42107</v>
      </c>
      <c r="AK375" s="29">
        <v>64580</v>
      </c>
      <c r="AL375" s="29">
        <f t="shared" si="32"/>
        <v>494.08</v>
      </c>
      <c r="AM375" s="29">
        <f t="shared" si="33"/>
        <v>195</v>
      </c>
      <c r="AN375" s="29">
        <f t="shared" si="34"/>
        <v>299.08</v>
      </c>
      <c r="AO375" s="29">
        <v>30.3</v>
      </c>
      <c r="AP375" s="29">
        <v>76.7</v>
      </c>
      <c r="AQ375" s="32">
        <v>14615</v>
      </c>
      <c r="AR375" s="32">
        <v>22416</v>
      </c>
      <c r="AS375" s="32">
        <v>37031</v>
      </c>
      <c r="AT375" s="29">
        <v>3990</v>
      </c>
      <c r="AU375" s="29">
        <f t="shared" si="35"/>
        <v>2991</v>
      </c>
      <c r="AV375" s="29">
        <v>42107</v>
      </c>
      <c r="AW375" s="29">
        <v>14615</v>
      </c>
      <c r="AX375" s="29">
        <v>109808</v>
      </c>
      <c r="AY375" s="29">
        <v>38115</v>
      </c>
      <c r="AZ375" s="29">
        <v>151915</v>
      </c>
      <c r="BA375" s="29">
        <v>52730</v>
      </c>
      <c r="BB375" s="2"/>
      <c r="BC375" s="2"/>
      <c r="BD375" s="2"/>
    </row>
    <row r="376" spans="16:56" ht="13.5">
      <c r="P376" s="22">
        <v>216224</v>
      </c>
      <c r="Q376" s="23" t="s">
        <v>1147</v>
      </c>
      <c r="R376" s="23" t="s">
        <v>175</v>
      </c>
      <c r="S376" s="62">
        <v>2174</v>
      </c>
      <c r="T376" s="24" t="s">
        <v>158</v>
      </c>
      <c r="U376" s="25" t="s">
        <v>723</v>
      </c>
      <c r="V376" s="26" t="s">
        <v>524</v>
      </c>
      <c r="W376" s="27">
        <v>4</v>
      </c>
      <c r="X376" s="27">
        <v>1248</v>
      </c>
      <c r="Y376" s="27">
        <v>28</v>
      </c>
      <c r="Z376" s="27">
        <v>72838</v>
      </c>
      <c r="AA376" s="28">
        <f t="shared" si="30"/>
        <v>2.6013571428571427</v>
      </c>
      <c r="AB376" s="25" t="s">
        <v>176</v>
      </c>
      <c r="AC376" s="29">
        <v>1048</v>
      </c>
      <c r="AD376" s="29">
        <v>84</v>
      </c>
      <c r="AE376" s="29">
        <v>91048</v>
      </c>
      <c r="AF376" s="29">
        <v>80</v>
      </c>
      <c r="AG376" s="29">
        <v>22206</v>
      </c>
      <c r="AH376" s="29">
        <f t="shared" si="31"/>
        <v>304.87</v>
      </c>
      <c r="AI376" s="29">
        <v>88250</v>
      </c>
      <c r="AJ376" s="29">
        <v>48582</v>
      </c>
      <c r="AK376" s="29">
        <v>39668</v>
      </c>
      <c r="AL376" s="29">
        <f t="shared" si="32"/>
        <v>1211.59</v>
      </c>
      <c r="AM376" s="29">
        <f t="shared" si="33"/>
        <v>666.99</v>
      </c>
      <c r="AN376" s="29">
        <f t="shared" si="34"/>
        <v>544.61</v>
      </c>
      <c r="AO376" s="29">
        <v>25.2</v>
      </c>
      <c r="AP376" s="29">
        <v>45.7</v>
      </c>
      <c r="AQ376" s="32">
        <v>38928</v>
      </c>
      <c r="AR376" s="32">
        <v>31785</v>
      </c>
      <c r="AS376" s="32">
        <v>70713</v>
      </c>
      <c r="AT376" s="29">
        <v>4830</v>
      </c>
      <c r="AU376" s="29">
        <f t="shared" si="35"/>
        <v>6097</v>
      </c>
      <c r="AV376" s="29">
        <v>58582</v>
      </c>
      <c r="AW376" s="29">
        <v>46941</v>
      </c>
      <c r="AX376" s="29">
        <v>64089</v>
      </c>
      <c r="AY376" s="29">
        <v>51353</v>
      </c>
      <c r="AZ376" s="29">
        <v>122671</v>
      </c>
      <c r="BA376" s="29">
        <v>98294</v>
      </c>
      <c r="BB376" s="2"/>
      <c r="BC376" s="2"/>
      <c r="BD376" s="2"/>
    </row>
    <row r="377" spans="16:56" ht="13.5">
      <c r="P377" s="22">
        <v>222062</v>
      </c>
      <c r="Q377" s="23" t="s">
        <v>509</v>
      </c>
      <c r="R377" s="23" t="s">
        <v>177</v>
      </c>
      <c r="S377" s="62">
        <v>2174</v>
      </c>
      <c r="T377" s="24" t="s">
        <v>158</v>
      </c>
      <c r="U377" s="25" t="s">
        <v>723</v>
      </c>
      <c r="V377" s="26" t="s">
        <v>524</v>
      </c>
      <c r="W377" s="27">
        <v>4</v>
      </c>
      <c r="X377" s="27">
        <v>788</v>
      </c>
      <c r="Y377" s="27">
        <v>16</v>
      </c>
      <c r="Z377" s="27">
        <v>54160</v>
      </c>
      <c r="AA377" s="28">
        <f t="shared" si="30"/>
        <v>3.385</v>
      </c>
      <c r="AB377" s="25" t="s">
        <v>714</v>
      </c>
      <c r="AC377" s="29">
        <v>400</v>
      </c>
      <c r="AD377" s="29">
        <v>50.8</v>
      </c>
      <c r="AE377" s="29">
        <v>71503</v>
      </c>
      <c r="AF377" s="29">
        <v>75.7</v>
      </c>
      <c r="AG377" s="29">
        <v>4643</v>
      </c>
      <c r="AH377" s="29">
        <f t="shared" si="31"/>
        <v>85.73</v>
      </c>
      <c r="AI377" s="29">
        <v>8491</v>
      </c>
      <c r="AJ377" s="29">
        <v>3385</v>
      </c>
      <c r="AK377" s="29">
        <v>5106</v>
      </c>
      <c r="AL377" s="29">
        <f t="shared" si="32"/>
        <v>156.78</v>
      </c>
      <c r="AM377" s="29">
        <f t="shared" si="33"/>
        <v>62.5</v>
      </c>
      <c r="AN377" s="29">
        <f t="shared" si="34"/>
        <v>94.28</v>
      </c>
      <c r="AO377" s="29">
        <v>54.7</v>
      </c>
      <c r="AP377" s="29">
        <v>137.2</v>
      </c>
      <c r="AQ377" s="32">
        <v>4296</v>
      </c>
      <c r="AR377" s="32">
        <v>6480</v>
      </c>
      <c r="AS377" s="32">
        <v>10775</v>
      </c>
      <c r="AT377" s="29">
        <v>1510</v>
      </c>
      <c r="AU377" s="29">
        <f t="shared" si="35"/>
        <v>1715</v>
      </c>
      <c r="AV377" s="29">
        <v>3570</v>
      </c>
      <c r="AW377" s="29">
        <v>4530</v>
      </c>
      <c r="AX377" s="29">
        <v>5846</v>
      </c>
      <c r="AY377" s="29">
        <v>7419</v>
      </c>
      <c r="AZ377" s="29">
        <v>9416</v>
      </c>
      <c r="BA377" s="29">
        <v>11949</v>
      </c>
      <c r="BB377" s="2"/>
      <c r="BC377" s="2"/>
      <c r="BD377" s="2"/>
    </row>
    <row r="378" spans="16:56" ht="13.5">
      <c r="P378" s="22">
        <v>222143</v>
      </c>
      <c r="Q378" s="23" t="s">
        <v>509</v>
      </c>
      <c r="R378" s="23" t="s">
        <v>178</v>
      </c>
      <c r="S378" s="62">
        <v>2174</v>
      </c>
      <c r="T378" s="24" t="s">
        <v>158</v>
      </c>
      <c r="U378" s="25" t="s">
        <v>723</v>
      </c>
      <c r="V378" s="26" t="s">
        <v>524</v>
      </c>
      <c r="W378" s="27">
        <v>4</v>
      </c>
      <c r="X378" s="27">
        <v>1067</v>
      </c>
      <c r="Y378" s="27">
        <v>14</v>
      </c>
      <c r="Z378" s="27">
        <v>36112</v>
      </c>
      <c r="AA378" s="28">
        <f t="shared" si="30"/>
        <v>2.5794285714285716</v>
      </c>
      <c r="AB378" s="25" t="s">
        <v>714</v>
      </c>
      <c r="AC378" s="29">
        <v>466</v>
      </c>
      <c r="AD378" s="29">
        <v>43.7</v>
      </c>
      <c r="AE378" s="29">
        <v>41992</v>
      </c>
      <c r="AF378" s="29">
        <v>86</v>
      </c>
      <c r="AG378" s="29">
        <v>3800</v>
      </c>
      <c r="AH378" s="29">
        <f t="shared" si="31"/>
        <v>105.23</v>
      </c>
      <c r="AI378" s="29">
        <v>11747</v>
      </c>
      <c r="AJ378" s="29">
        <v>2303</v>
      </c>
      <c r="AK378" s="29">
        <v>9444</v>
      </c>
      <c r="AL378" s="29">
        <f t="shared" si="32"/>
        <v>325.29</v>
      </c>
      <c r="AM378" s="29">
        <f t="shared" si="33"/>
        <v>63.77</v>
      </c>
      <c r="AN378" s="29">
        <f t="shared" si="34"/>
        <v>261.52</v>
      </c>
      <c r="AO378" s="29">
        <v>32.3</v>
      </c>
      <c r="AP378" s="29">
        <v>165</v>
      </c>
      <c r="AQ378" s="32">
        <v>2158</v>
      </c>
      <c r="AR378" s="32">
        <v>8851</v>
      </c>
      <c r="AS378" s="32">
        <v>11009</v>
      </c>
      <c r="AT378" s="29">
        <v>1890</v>
      </c>
      <c r="AU378" s="29">
        <f t="shared" si="35"/>
        <v>2105</v>
      </c>
      <c r="AV378" s="29">
        <v>3885</v>
      </c>
      <c r="AW378" s="29">
        <v>3641</v>
      </c>
      <c r="AX378" s="29">
        <v>11074</v>
      </c>
      <c r="AY378" s="29">
        <v>10379</v>
      </c>
      <c r="AZ378" s="29">
        <v>14959</v>
      </c>
      <c r="BA378" s="29">
        <v>14020</v>
      </c>
      <c r="BB378" s="2"/>
      <c r="BC378" s="2"/>
      <c r="BD378" s="2"/>
    </row>
    <row r="379" spans="16:56" ht="13.5">
      <c r="P379" s="22">
        <v>222216</v>
      </c>
      <c r="Q379" s="23" t="s">
        <v>509</v>
      </c>
      <c r="R379" s="23" t="s">
        <v>179</v>
      </c>
      <c r="S379" s="62">
        <v>2174</v>
      </c>
      <c r="T379" s="24" t="s">
        <v>158</v>
      </c>
      <c r="U379" s="25" t="s">
        <v>723</v>
      </c>
      <c r="V379" s="26" t="s">
        <v>524</v>
      </c>
      <c r="W379" s="27">
        <v>4</v>
      </c>
      <c r="X379" s="27">
        <v>1331</v>
      </c>
      <c r="Y379" s="27">
        <v>26</v>
      </c>
      <c r="Z379" s="27">
        <v>84068</v>
      </c>
      <c r="AA379" s="28">
        <f t="shared" si="30"/>
        <v>3.2333846153846153</v>
      </c>
      <c r="AB379" s="25" t="s">
        <v>180</v>
      </c>
      <c r="AC379" s="29">
        <v>943</v>
      </c>
      <c r="AD379" s="29">
        <v>70.8</v>
      </c>
      <c r="AE379" s="29">
        <v>94003</v>
      </c>
      <c r="AF379" s="29">
        <v>89.4</v>
      </c>
      <c r="AG379" s="29">
        <v>8446</v>
      </c>
      <c r="AH379" s="29">
        <f t="shared" si="31"/>
        <v>100.47</v>
      </c>
      <c r="AI379" s="29">
        <v>60872</v>
      </c>
      <c r="AJ379" s="29">
        <v>41101</v>
      </c>
      <c r="AK379" s="29">
        <v>19771</v>
      </c>
      <c r="AL379" s="29">
        <f t="shared" si="32"/>
        <v>724.08</v>
      </c>
      <c r="AM379" s="29">
        <f t="shared" si="33"/>
        <v>488.9</v>
      </c>
      <c r="AN379" s="29">
        <f t="shared" si="34"/>
        <v>235.18</v>
      </c>
      <c r="AO379" s="29">
        <v>13.9</v>
      </c>
      <c r="AP379" s="29">
        <v>20.5</v>
      </c>
      <c r="AQ379" s="32">
        <v>30880</v>
      </c>
      <c r="AR379" s="32">
        <v>14854</v>
      </c>
      <c r="AS379" s="32">
        <v>45734</v>
      </c>
      <c r="AT379" s="29">
        <v>2226</v>
      </c>
      <c r="AU379" s="29">
        <f t="shared" si="35"/>
        <v>2009</v>
      </c>
      <c r="AV379" s="29">
        <v>41101</v>
      </c>
      <c r="AW379" s="29">
        <v>30880</v>
      </c>
      <c r="AX379" s="29">
        <v>27398</v>
      </c>
      <c r="AY379" s="29">
        <v>20585</v>
      </c>
      <c r="AZ379" s="29">
        <v>68499</v>
      </c>
      <c r="BA379" s="29">
        <v>51464</v>
      </c>
      <c r="BB379" s="2"/>
      <c r="BC379" s="2"/>
      <c r="BD379" s="2"/>
    </row>
    <row r="380" spans="16:56" ht="13.5">
      <c r="P380" s="22">
        <v>224821</v>
      </c>
      <c r="Q380" s="23" t="s">
        <v>509</v>
      </c>
      <c r="R380" s="23" t="s">
        <v>181</v>
      </c>
      <c r="S380" s="62">
        <v>2174</v>
      </c>
      <c r="T380" s="24" t="s">
        <v>158</v>
      </c>
      <c r="U380" s="25" t="s">
        <v>723</v>
      </c>
      <c r="V380" s="26" t="s">
        <v>524</v>
      </c>
      <c r="W380" s="27">
        <v>4</v>
      </c>
      <c r="X380" s="27">
        <v>314</v>
      </c>
      <c r="Y380" s="27">
        <v>8</v>
      </c>
      <c r="Z380" s="27">
        <v>23201</v>
      </c>
      <c r="AA380" s="28">
        <f t="shared" si="30"/>
        <v>2.900125</v>
      </c>
      <c r="AB380" s="25" t="s">
        <v>761</v>
      </c>
      <c r="AC380" s="29">
        <v>279</v>
      </c>
      <c r="AD380" s="29">
        <v>88.9</v>
      </c>
      <c r="AE380" s="29">
        <v>23201</v>
      </c>
      <c r="AF380" s="29">
        <v>100</v>
      </c>
      <c r="AG380" s="29">
        <v>2559</v>
      </c>
      <c r="AH380" s="29">
        <f t="shared" si="31"/>
        <v>110.3</v>
      </c>
      <c r="AI380" s="29">
        <v>3825</v>
      </c>
      <c r="AJ380" s="29">
        <v>2618</v>
      </c>
      <c r="AK380" s="29">
        <v>1207</v>
      </c>
      <c r="AL380" s="29">
        <f t="shared" si="32"/>
        <v>164.86</v>
      </c>
      <c r="AM380" s="29">
        <f t="shared" si="33"/>
        <v>112.84</v>
      </c>
      <c r="AN380" s="29">
        <f t="shared" si="34"/>
        <v>52.02</v>
      </c>
      <c r="AO380" s="29">
        <v>66.9</v>
      </c>
      <c r="AP380" s="29">
        <v>97.7</v>
      </c>
      <c r="AQ380" s="32">
        <v>8338</v>
      </c>
      <c r="AR380" s="32">
        <v>3844</v>
      </c>
      <c r="AS380" s="32">
        <v>12182</v>
      </c>
      <c r="AT380" s="29">
        <v>1890</v>
      </c>
      <c r="AU380" s="29">
        <f t="shared" si="35"/>
        <v>2206</v>
      </c>
      <c r="AV380" s="29">
        <v>2618</v>
      </c>
      <c r="AW380" s="29">
        <v>8338</v>
      </c>
      <c r="AX380" s="29">
        <v>1474</v>
      </c>
      <c r="AY380" s="29">
        <v>4694</v>
      </c>
      <c r="AZ380" s="29">
        <v>4092</v>
      </c>
      <c r="BA380" s="29">
        <v>13032</v>
      </c>
      <c r="BB380" s="2"/>
      <c r="BC380" s="2"/>
      <c r="BD380" s="2"/>
    </row>
    <row r="381" spans="16:56" ht="13.5">
      <c r="P381" s="22">
        <v>245615</v>
      </c>
      <c r="Q381" s="23" t="s">
        <v>1291</v>
      </c>
      <c r="R381" s="23" t="s">
        <v>182</v>
      </c>
      <c r="S381" s="62">
        <v>2174</v>
      </c>
      <c r="T381" s="24" t="s">
        <v>158</v>
      </c>
      <c r="U381" s="25" t="s">
        <v>723</v>
      </c>
      <c r="V381" s="26" t="s">
        <v>524</v>
      </c>
      <c r="W381" s="27">
        <v>4</v>
      </c>
      <c r="X381" s="27">
        <v>3000</v>
      </c>
      <c r="Y381" s="27">
        <v>79</v>
      </c>
      <c r="Z381" s="27">
        <v>265607</v>
      </c>
      <c r="AA381" s="28">
        <f t="shared" si="30"/>
        <v>3.362113924050633</v>
      </c>
      <c r="AB381" s="25" t="s">
        <v>183</v>
      </c>
      <c r="AC381" s="29">
        <v>1495</v>
      </c>
      <c r="AD381" s="29">
        <v>49.8</v>
      </c>
      <c r="AE381" s="29">
        <v>265607</v>
      </c>
      <c r="AF381" s="29">
        <v>100</v>
      </c>
      <c r="AG381" s="29">
        <v>30415</v>
      </c>
      <c r="AH381" s="29">
        <f t="shared" si="31"/>
        <v>114.51</v>
      </c>
      <c r="AI381" s="29">
        <v>85631</v>
      </c>
      <c r="AJ381" s="29">
        <v>43056</v>
      </c>
      <c r="AK381" s="29">
        <v>42575</v>
      </c>
      <c r="AL381" s="29">
        <f t="shared" si="32"/>
        <v>322.4</v>
      </c>
      <c r="AM381" s="29">
        <f t="shared" si="33"/>
        <v>162.1</v>
      </c>
      <c r="AN381" s="29">
        <f t="shared" si="34"/>
        <v>160.29</v>
      </c>
      <c r="AO381" s="29">
        <v>35.5</v>
      </c>
      <c r="AP381" s="29">
        <v>70.6</v>
      </c>
      <c r="AQ381" s="32">
        <v>14352</v>
      </c>
      <c r="AR381" s="32">
        <v>14192</v>
      </c>
      <c r="AS381" s="32">
        <v>28544</v>
      </c>
      <c r="AT381" s="29">
        <v>2150</v>
      </c>
      <c r="AU381" s="29">
        <f t="shared" si="35"/>
        <v>2290</v>
      </c>
      <c r="AV381" s="29">
        <v>43056</v>
      </c>
      <c r="AW381" s="29">
        <v>14352</v>
      </c>
      <c r="AX381" s="29">
        <v>93039</v>
      </c>
      <c r="AY381" s="29">
        <v>31013</v>
      </c>
      <c r="AZ381" s="29">
        <v>136095</v>
      </c>
      <c r="BA381" s="29">
        <v>45365</v>
      </c>
      <c r="BB381" s="2"/>
      <c r="BC381" s="2"/>
      <c r="BD381" s="2"/>
    </row>
    <row r="382" spans="16:56" ht="13.5">
      <c r="P382" s="22">
        <v>252026</v>
      </c>
      <c r="Q382" s="23" t="s">
        <v>1150</v>
      </c>
      <c r="R382" s="23" t="s">
        <v>184</v>
      </c>
      <c r="S382" s="62">
        <v>2174</v>
      </c>
      <c r="T382" s="24" t="s">
        <v>158</v>
      </c>
      <c r="U382" s="25" t="s">
        <v>723</v>
      </c>
      <c r="V382" s="26" t="s">
        <v>524</v>
      </c>
      <c r="W382" s="27">
        <v>4</v>
      </c>
      <c r="X382" s="27">
        <v>2539</v>
      </c>
      <c r="Y382" s="27">
        <v>66</v>
      </c>
      <c r="Z382" s="27">
        <v>213116</v>
      </c>
      <c r="AA382" s="28">
        <f t="shared" si="30"/>
        <v>3.229030303030303</v>
      </c>
      <c r="AB382" s="25" t="s">
        <v>714</v>
      </c>
      <c r="AC382" s="29">
        <v>1825</v>
      </c>
      <c r="AD382" s="29">
        <v>71.9</v>
      </c>
      <c r="AE382" s="29">
        <v>249108</v>
      </c>
      <c r="AF382" s="29">
        <v>85.6</v>
      </c>
      <c r="AG382" s="29">
        <v>30666</v>
      </c>
      <c r="AH382" s="29">
        <f t="shared" si="31"/>
        <v>143.89</v>
      </c>
      <c r="AI382" s="29">
        <v>98799</v>
      </c>
      <c r="AJ382" s="29">
        <v>20191</v>
      </c>
      <c r="AK382" s="29">
        <v>78608</v>
      </c>
      <c r="AL382" s="29">
        <f t="shared" si="32"/>
        <v>463.59</v>
      </c>
      <c r="AM382" s="29">
        <f t="shared" si="33"/>
        <v>94.74</v>
      </c>
      <c r="AN382" s="29">
        <f t="shared" si="34"/>
        <v>368.85</v>
      </c>
      <c r="AO382" s="29">
        <v>31</v>
      </c>
      <c r="AP382" s="29">
        <v>151.9</v>
      </c>
      <c r="AQ382" s="32">
        <v>7952</v>
      </c>
      <c r="AR382" s="32">
        <v>30960</v>
      </c>
      <c r="AS382" s="32">
        <v>38913</v>
      </c>
      <c r="AT382" s="29">
        <v>2562</v>
      </c>
      <c r="AU382" s="29">
        <f t="shared" si="35"/>
        <v>2878</v>
      </c>
      <c r="AV382" s="29">
        <v>22312</v>
      </c>
      <c r="AW382" s="29">
        <v>8788</v>
      </c>
      <c r="AX382" s="29">
        <v>108088</v>
      </c>
      <c r="AY382" s="29">
        <v>42571</v>
      </c>
      <c r="AZ382" s="29">
        <v>130400</v>
      </c>
      <c r="BA382" s="29">
        <v>51359</v>
      </c>
      <c r="BB382" s="2"/>
      <c r="BC382" s="2"/>
      <c r="BD382" s="2"/>
    </row>
    <row r="383" spans="16:56" ht="13.5">
      <c r="P383" s="22">
        <v>284211</v>
      </c>
      <c r="Q383" s="23" t="s">
        <v>505</v>
      </c>
      <c r="R383" s="23" t="s">
        <v>185</v>
      </c>
      <c r="S383" s="62">
        <v>2174</v>
      </c>
      <c r="T383" s="24" t="s">
        <v>158</v>
      </c>
      <c r="U383" s="25" t="s">
        <v>723</v>
      </c>
      <c r="V383" s="26" t="s">
        <v>524</v>
      </c>
      <c r="W383" s="27">
        <v>4</v>
      </c>
      <c r="X383" s="27">
        <v>4942</v>
      </c>
      <c r="Y383" s="27">
        <v>78</v>
      </c>
      <c r="Z383" s="27">
        <v>299470</v>
      </c>
      <c r="AA383" s="28">
        <f t="shared" si="30"/>
        <v>3.839358974358974</v>
      </c>
      <c r="AB383" s="25" t="s">
        <v>719</v>
      </c>
      <c r="AC383" s="29">
        <v>4496</v>
      </c>
      <c r="AD383" s="29">
        <v>91</v>
      </c>
      <c r="AE383" s="29">
        <v>315230</v>
      </c>
      <c r="AF383" s="29">
        <v>95</v>
      </c>
      <c r="AG383" s="29">
        <v>57778</v>
      </c>
      <c r="AH383" s="29">
        <f t="shared" si="31"/>
        <v>192.93</v>
      </c>
      <c r="AI383" s="29">
        <v>219663</v>
      </c>
      <c r="AJ383" s="29">
        <v>43782</v>
      </c>
      <c r="AK383" s="29">
        <v>175881</v>
      </c>
      <c r="AL383" s="29">
        <f t="shared" si="32"/>
        <v>733.51</v>
      </c>
      <c r="AM383" s="29">
        <f t="shared" si="33"/>
        <v>146.2</v>
      </c>
      <c r="AN383" s="29">
        <f t="shared" si="34"/>
        <v>587.31</v>
      </c>
      <c r="AO383" s="29">
        <v>26.3</v>
      </c>
      <c r="AP383" s="29">
        <v>132</v>
      </c>
      <c r="AQ383" s="32">
        <v>8859</v>
      </c>
      <c r="AR383" s="32">
        <v>35589</v>
      </c>
      <c r="AS383" s="32">
        <v>44448</v>
      </c>
      <c r="AT383" s="29">
        <v>3670</v>
      </c>
      <c r="AU383" s="29">
        <f t="shared" si="35"/>
        <v>3859</v>
      </c>
      <c r="AV383" s="29">
        <v>43782</v>
      </c>
      <c r="AW383" s="29">
        <v>8859</v>
      </c>
      <c r="AX383" s="29">
        <v>175881</v>
      </c>
      <c r="AY383" s="29">
        <v>35589</v>
      </c>
      <c r="AZ383" s="29">
        <v>219663</v>
      </c>
      <c r="BA383" s="29">
        <v>44448</v>
      </c>
      <c r="BB383" s="2"/>
      <c r="BC383" s="2"/>
      <c r="BD383" s="2"/>
    </row>
    <row r="384" spans="16:56" ht="13.5">
      <c r="P384" s="22">
        <v>313262</v>
      </c>
      <c r="Q384" s="23" t="s">
        <v>1157</v>
      </c>
      <c r="R384" s="23" t="s">
        <v>186</v>
      </c>
      <c r="S384" s="62">
        <v>2174</v>
      </c>
      <c r="T384" s="24" t="s">
        <v>158</v>
      </c>
      <c r="U384" s="25" t="s">
        <v>723</v>
      </c>
      <c r="V384" s="26" t="s">
        <v>524</v>
      </c>
      <c r="W384" s="27">
        <v>4</v>
      </c>
      <c r="X384" s="27">
        <v>1563</v>
      </c>
      <c r="Y384" s="27">
        <v>48</v>
      </c>
      <c r="Z384" s="27">
        <v>122208</v>
      </c>
      <c r="AA384" s="28">
        <f t="shared" si="30"/>
        <v>2.546</v>
      </c>
      <c r="AB384" s="25" t="s">
        <v>761</v>
      </c>
      <c r="AC384" s="29">
        <v>1253</v>
      </c>
      <c r="AD384" s="29">
        <v>80.2</v>
      </c>
      <c r="AE384" s="29">
        <v>122208</v>
      </c>
      <c r="AF384" s="29">
        <v>100</v>
      </c>
      <c r="AG384" s="29">
        <v>15939</v>
      </c>
      <c r="AH384" s="29">
        <f t="shared" si="31"/>
        <v>130.43</v>
      </c>
      <c r="AI384" s="29">
        <v>81013</v>
      </c>
      <c r="AJ384" s="29">
        <v>49339</v>
      </c>
      <c r="AK384" s="29">
        <v>31674</v>
      </c>
      <c r="AL384" s="29">
        <f t="shared" si="32"/>
        <v>662.91</v>
      </c>
      <c r="AM384" s="29">
        <f t="shared" si="33"/>
        <v>403.73</v>
      </c>
      <c r="AN384" s="29">
        <f t="shared" si="34"/>
        <v>259.18</v>
      </c>
      <c r="AO384" s="29">
        <v>19.7</v>
      </c>
      <c r="AP384" s="29">
        <v>32.3</v>
      </c>
      <c r="AQ384" s="32">
        <v>31567</v>
      </c>
      <c r="AR384" s="32">
        <v>20265</v>
      </c>
      <c r="AS384" s="32">
        <v>51832</v>
      </c>
      <c r="AT384" s="29">
        <v>2760</v>
      </c>
      <c r="AU384" s="29">
        <f t="shared" si="35"/>
        <v>2609</v>
      </c>
      <c r="AV384" s="29">
        <v>49339</v>
      </c>
      <c r="AW384" s="29">
        <v>31567</v>
      </c>
      <c r="AX384" s="29">
        <v>47257</v>
      </c>
      <c r="AY384" s="29">
        <v>30235</v>
      </c>
      <c r="AZ384" s="29">
        <v>96596</v>
      </c>
      <c r="BA384" s="29">
        <v>61802</v>
      </c>
      <c r="BB384" s="2"/>
      <c r="BC384" s="2"/>
      <c r="BD384" s="2"/>
    </row>
    <row r="385" spans="16:56" ht="13.5">
      <c r="P385" s="22">
        <v>323039</v>
      </c>
      <c r="Q385" s="23" t="s">
        <v>1465</v>
      </c>
      <c r="R385" s="23" t="s">
        <v>187</v>
      </c>
      <c r="S385" s="62">
        <v>2174</v>
      </c>
      <c r="T385" s="24" t="s">
        <v>158</v>
      </c>
      <c r="U385" s="25" t="s">
        <v>723</v>
      </c>
      <c r="V385" s="26" t="s">
        <v>524</v>
      </c>
      <c r="W385" s="27">
        <v>4</v>
      </c>
      <c r="X385" s="27">
        <v>586</v>
      </c>
      <c r="Y385" s="27">
        <v>13</v>
      </c>
      <c r="Z385" s="27">
        <v>35193</v>
      </c>
      <c r="AA385" s="28">
        <f t="shared" si="30"/>
        <v>2.707153846153846</v>
      </c>
      <c r="AB385" s="25" t="s">
        <v>188</v>
      </c>
      <c r="AC385" s="29">
        <v>500</v>
      </c>
      <c r="AD385" s="29">
        <v>85.3</v>
      </c>
      <c r="AE385" s="29">
        <v>37850</v>
      </c>
      <c r="AF385" s="29">
        <v>93</v>
      </c>
      <c r="AG385" s="29">
        <v>4398</v>
      </c>
      <c r="AH385" s="29">
        <f t="shared" si="31"/>
        <v>124.97</v>
      </c>
      <c r="AI385" s="29">
        <v>28293</v>
      </c>
      <c r="AJ385" s="29">
        <v>10822</v>
      </c>
      <c r="AK385" s="29">
        <v>17471</v>
      </c>
      <c r="AL385" s="29">
        <f t="shared" si="32"/>
        <v>803.94</v>
      </c>
      <c r="AM385" s="29">
        <f t="shared" si="33"/>
        <v>307.5</v>
      </c>
      <c r="AN385" s="29">
        <f t="shared" si="34"/>
        <v>496.43</v>
      </c>
      <c r="AO385" s="29">
        <v>15.5</v>
      </c>
      <c r="AP385" s="29">
        <v>40.6</v>
      </c>
      <c r="AQ385" s="32">
        <v>18468</v>
      </c>
      <c r="AR385" s="32">
        <v>29814</v>
      </c>
      <c r="AS385" s="32">
        <v>48282</v>
      </c>
      <c r="AT385" s="29">
        <v>2130</v>
      </c>
      <c r="AU385" s="29">
        <f t="shared" si="35"/>
        <v>2499</v>
      </c>
      <c r="AV385" s="29">
        <v>10822</v>
      </c>
      <c r="AW385" s="29">
        <v>18468</v>
      </c>
      <c r="AX385" s="29">
        <v>17471</v>
      </c>
      <c r="AY385" s="29">
        <v>29814</v>
      </c>
      <c r="AZ385" s="29">
        <v>28293</v>
      </c>
      <c r="BA385" s="29">
        <v>48282</v>
      </c>
      <c r="BB385" s="2"/>
      <c r="BC385" s="2"/>
      <c r="BD385" s="2"/>
    </row>
    <row r="386" spans="16:56" ht="13.5">
      <c r="P386" s="22">
        <v>383511</v>
      </c>
      <c r="Q386" s="23" t="s">
        <v>762</v>
      </c>
      <c r="R386" s="23" t="s">
        <v>189</v>
      </c>
      <c r="S386" s="62">
        <v>2174</v>
      </c>
      <c r="T386" s="24" t="s">
        <v>158</v>
      </c>
      <c r="U386" s="25" t="s">
        <v>723</v>
      </c>
      <c r="V386" s="26" t="s">
        <v>524</v>
      </c>
      <c r="W386" s="27">
        <v>4</v>
      </c>
      <c r="X386" s="27">
        <v>614</v>
      </c>
      <c r="Y386" s="27">
        <v>7</v>
      </c>
      <c r="Z386" s="27">
        <v>30588</v>
      </c>
      <c r="AA386" s="28">
        <f t="shared" si="30"/>
        <v>4.369714285714285</v>
      </c>
      <c r="AB386" s="25" t="s">
        <v>190</v>
      </c>
      <c r="AC386" s="29">
        <v>390</v>
      </c>
      <c r="AD386" s="29">
        <v>63.5</v>
      </c>
      <c r="AE386" s="29">
        <v>30588</v>
      </c>
      <c r="AF386" s="29">
        <v>100</v>
      </c>
      <c r="AG386" s="29">
        <v>4342</v>
      </c>
      <c r="AH386" s="29">
        <f t="shared" si="31"/>
        <v>141.95</v>
      </c>
      <c r="AI386" s="29">
        <v>56442</v>
      </c>
      <c r="AJ386" s="29">
        <v>9090</v>
      </c>
      <c r="AK386" s="29">
        <v>47352</v>
      </c>
      <c r="AL386" s="29">
        <f t="shared" si="32"/>
        <v>1845.23</v>
      </c>
      <c r="AM386" s="29">
        <f t="shared" si="33"/>
        <v>297.18</v>
      </c>
      <c r="AN386" s="29">
        <f t="shared" si="34"/>
        <v>1548.06</v>
      </c>
      <c r="AO386" s="29">
        <v>7.7</v>
      </c>
      <c r="AP386" s="29">
        <v>47.8</v>
      </c>
      <c r="AQ386" s="32">
        <v>14805</v>
      </c>
      <c r="AR386" s="32">
        <v>77121</v>
      </c>
      <c r="AS386" s="32">
        <v>91925</v>
      </c>
      <c r="AT386" s="29">
        <v>2520</v>
      </c>
      <c r="AU386" s="29">
        <f t="shared" si="35"/>
        <v>2839</v>
      </c>
      <c r="AV386" s="29">
        <v>9090</v>
      </c>
      <c r="AW386" s="29">
        <v>14805</v>
      </c>
      <c r="AX386" s="29">
        <v>47352</v>
      </c>
      <c r="AY386" s="29">
        <v>77121</v>
      </c>
      <c r="AZ386" s="29">
        <v>56442</v>
      </c>
      <c r="BA386" s="29">
        <v>91925</v>
      </c>
      <c r="BB386" s="2"/>
      <c r="BC386" s="2"/>
      <c r="BD386" s="2"/>
    </row>
    <row r="387" spans="16:56" ht="13.5">
      <c r="P387" s="22">
        <v>423157</v>
      </c>
      <c r="Q387" s="23" t="s">
        <v>735</v>
      </c>
      <c r="R387" s="23" t="s">
        <v>191</v>
      </c>
      <c r="S387" s="62">
        <v>2174</v>
      </c>
      <c r="T387" s="24" t="s">
        <v>158</v>
      </c>
      <c r="U387" s="25" t="s">
        <v>723</v>
      </c>
      <c r="V387" s="26" t="s">
        <v>524</v>
      </c>
      <c r="W387" s="27">
        <v>4</v>
      </c>
      <c r="X387" s="27">
        <v>1046</v>
      </c>
      <c r="Y387" s="27">
        <v>24</v>
      </c>
      <c r="Z387" s="27">
        <v>78648</v>
      </c>
      <c r="AA387" s="28">
        <f t="shared" si="30"/>
        <v>3.277</v>
      </c>
      <c r="AB387" s="25" t="s">
        <v>761</v>
      </c>
      <c r="AC387" s="29">
        <v>708</v>
      </c>
      <c r="AD387" s="29">
        <v>67.7</v>
      </c>
      <c r="AE387" s="29">
        <v>80253</v>
      </c>
      <c r="AF387" s="29">
        <v>98</v>
      </c>
      <c r="AG387" s="29">
        <v>10702</v>
      </c>
      <c r="AH387" s="29">
        <f t="shared" si="31"/>
        <v>136.07</v>
      </c>
      <c r="AI387" s="29">
        <v>67852</v>
      </c>
      <c r="AJ387" s="29">
        <v>21116</v>
      </c>
      <c r="AK387" s="29">
        <v>46736</v>
      </c>
      <c r="AL387" s="29">
        <f t="shared" si="32"/>
        <v>862.73</v>
      </c>
      <c r="AM387" s="29">
        <f t="shared" si="33"/>
        <v>268.49</v>
      </c>
      <c r="AN387" s="29">
        <f t="shared" si="34"/>
        <v>594.24</v>
      </c>
      <c r="AO387" s="29">
        <v>15.8</v>
      </c>
      <c r="AP387" s="29">
        <v>50.7</v>
      </c>
      <c r="AQ387" s="32">
        <v>20187</v>
      </c>
      <c r="AR387" s="32">
        <v>44681</v>
      </c>
      <c r="AS387" s="32">
        <v>64868</v>
      </c>
      <c r="AT387" s="29">
        <v>2450</v>
      </c>
      <c r="AU387" s="29">
        <f t="shared" si="35"/>
        <v>2721</v>
      </c>
      <c r="AV387" s="29">
        <v>21116</v>
      </c>
      <c r="AW387" s="29">
        <v>20187</v>
      </c>
      <c r="AX387" s="29">
        <v>46736</v>
      </c>
      <c r="AY387" s="29">
        <v>44681</v>
      </c>
      <c r="AZ387" s="29">
        <v>67852</v>
      </c>
      <c r="BA387" s="29">
        <v>64868</v>
      </c>
      <c r="BB387" s="2"/>
      <c r="BC387" s="2"/>
      <c r="BD387" s="2"/>
    </row>
    <row r="388" spans="16:56" ht="13.5">
      <c r="P388" s="22">
        <v>435074</v>
      </c>
      <c r="Q388" s="23" t="s">
        <v>1160</v>
      </c>
      <c r="R388" s="23" t="s">
        <v>192</v>
      </c>
      <c r="S388" s="62">
        <v>2174</v>
      </c>
      <c r="T388" s="24" t="s">
        <v>158</v>
      </c>
      <c r="U388" s="25" t="s">
        <v>723</v>
      </c>
      <c r="V388" s="26" t="s">
        <v>524</v>
      </c>
      <c r="W388" s="27">
        <v>4</v>
      </c>
      <c r="X388" s="27">
        <v>1087</v>
      </c>
      <c r="Y388" s="27">
        <v>38</v>
      </c>
      <c r="Z388" s="27">
        <v>97216</v>
      </c>
      <c r="AA388" s="28">
        <f t="shared" si="30"/>
        <v>2.558315789473684</v>
      </c>
      <c r="AB388" s="25" t="s">
        <v>168</v>
      </c>
      <c r="AC388" s="29">
        <v>717</v>
      </c>
      <c r="AD388" s="29">
        <v>66</v>
      </c>
      <c r="AE388" s="29">
        <v>97216</v>
      </c>
      <c r="AF388" s="29">
        <v>100</v>
      </c>
      <c r="AG388" s="29">
        <v>11326</v>
      </c>
      <c r="AH388" s="29">
        <f t="shared" si="31"/>
        <v>116.5</v>
      </c>
      <c r="AI388" s="29">
        <v>35482</v>
      </c>
      <c r="AJ388" s="29">
        <v>15799</v>
      </c>
      <c r="AK388" s="29">
        <v>19683</v>
      </c>
      <c r="AL388" s="29">
        <f t="shared" si="32"/>
        <v>364.98</v>
      </c>
      <c r="AM388" s="29">
        <f t="shared" si="33"/>
        <v>162.51</v>
      </c>
      <c r="AN388" s="29">
        <f t="shared" si="34"/>
        <v>202.47</v>
      </c>
      <c r="AO388" s="29">
        <v>31.9</v>
      </c>
      <c r="AP388" s="29">
        <v>71.7</v>
      </c>
      <c r="AQ388" s="32">
        <v>14534</v>
      </c>
      <c r="AR388" s="32">
        <v>18108</v>
      </c>
      <c r="AS388" s="32">
        <v>32642</v>
      </c>
      <c r="AT388" s="29">
        <v>3000</v>
      </c>
      <c r="AU388" s="29">
        <f t="shared" si="35"/>
        <v>2330</v>
      </c>
      <c r="AV388" s="29">
        <v>15799</v>
      </c>
      <c r="AW388" s="29">
        <v>14534</v>
      </c>
      <c r="AX388" s="29">
        <v>19683</v>
      </c>
      <c r="AY388" s="29">
        <v>18108</v>
      </c>
      <c r="AZ388" s="29">
        <v>35482</v>
      </c>
      <c r="BA388" s="29">
        <v>32642</v>
      </c>
      <c r="BB388" s="2"/>
      <c r="BC388" s="2"/>
      <c r="BD388" s="2"/>
    </row>
    <row r="389" spans="16:56" ht="13.5">
      <c r="P389" s="22">
        <v>435325</v>
      </c>
      <c r="Q389" s="23" t="s">
        <v>1160</v>
      </c>
      <c r="R389" s="23" t="s">
        <v>193</v>
      </c>
      <c r="S389" s="62">
        <v>2174</v>
      </c>
      <c r="T389" s="24" t="s">
        <v>158</v>
      </c>
      <c r="U389" s="25" t="s">
        <v>723</v>
      </c>
      <c r="V389" s="26" t="s">
        <v>524</v>
      </c>
      <c r="W389" s="27">
        <v>4</v>
      </c>
      <c r="X389" s="27">
        <v>679</v>
      </c>
      <c r="Y389" s="27">
        <v>22</v>
      </c>
      <c r="Z389" s="27">
        <v>58991</v>
      </c>
      <c r="AA389" s="28">
        <f t="shared" si="30"/>
        <v>2.681409090909091</v>
      </c>
      <c r="AB389" s="25" t="s">
        <v>168</v>
      </c>
      <c r="AC389" s="29">
        <v>529</v>
      </c>
      <c r="AD389" s="29">
        <v>77.9</v>
      </c>
      <c r="AE389" s="29">
        <v>84170</v>
      </c>
      <c r="AF389" s="29">
        <v>70.1</v>
      </c>
      <c r="AG389" s="29">
        <v>8584</v>
      </c>
      <c r="AH389" s="29">
        <f t="shared" si="31"/>
        <v>145.51</v>
      </c>
      <c r="AI389" s="29">
        <v>48803</v>
      </c>
      <c r="AJ389" s="29">
        <v>23460</v>
      </c>
      <c r="AK389" s="29">
        <v>25343</v>
      </c>
      <c r="AL389" s="29">
        <f t="shared" si="32"/>
        <v>827.3</v>
      </c>
      <c r="AM389" s="29">
        <f t="shared" si="33"/>
        <v>397.69</v>
      </c>
      <c r="AN389" s="29">
        <f t="shared" si="34"/>
        <v>429.61</v>
      </c>
      <c r="AO389" s="29">
        <v>17.6</v>
      </c>
      <c r="AP389" s="29">
        <v>36.6</v>
      </c>
      <c r="AQ389" s="32">
        <v>34551</v>
      </c>
      <c r="AR389" s="32">
        <v>37324</v>
      </c>
      <c r="AS389" s="32">
        <v>71875</v>
      </c>
      <c r="AT389" s="29">
        <v>3510</v>
      </c>
      <c r="AU389" s="29">
        <f t="shared" si="35"/>
        <v>2910</v>
      </c>
      <c r="AV389" s="29">
        <v>23460</v>
      </c>
      <c r="AW389" s="29">
        <v>34551</v>
      </c>
      <c r="AX389" s="29">
        <v>25343</v>
      </c>
      <c r="AY389" s="29">
        <v>37324</v>
      </c>
      <c r="AZ389" s="29">
        <v>48803</v>
      </c>
      <c r="BA389" s="29">
        <v>71875</v>
      </c>
      <c r="BB389" s="2"/>
      <c r="BC389" s="2"/>
      <c r="BD389" s="2"/>
    </row>
    <row r="390" spans="16:56" ht="13.5">
      <c r="P390" s="22">
        <v>435333</v>
      </c>
      <c r="Q390" s="23" t="s">
        <v>1160</v>
      </c>
      <c r="R390" s="23" t="s">
        <v>194</v>
      </c>
      <c r="S390" s="62">
        <v>2174</v>
      </c>
      <c r="T390" s="24" t="s">
        <v>158</v>
      </c>
      <c r="U390" s="25" t="s">
        <v>723</v>
      </c>
      <c r="V390" s="26" t="s">
        <v>524</v>
      </c>
      <c r="W390" s="27">
        <v>4</v>
      </c>
      <c r="X390" s="27">
        <v>1234</v>
      </c>
      <c r="Y390" s="27">
        <v>54</v>
      </c>
      <c r="Z390" s="27">
        <v>145551</v>
      </c>
      <c r="AA390" s="28">
        <f t="shared" si="30"/>
        <v>2.6953888888888886</v>
      </c>
      <c r="AB390" s="25" t="s">
        <v>168</v>
      </c>
      <c r="AC390" s="29">
        <v>839</v>
      </c>
      <c r="AD390" s="29">
        <v>68</v>
      </c>
      <c r="AE390" s="29">
        <v>100278</v>
      </c>
      <c r="AF390" s="29">
        <v>145.1</v>
      </c>
      <c r="AG390" s="29">
        <v>13078</v>
      </c>
      <c r="AH390" s="29">
        <f t="shared" si="31"/>
        <v>89.85</v>
      </c>
      <c r="AI390" s="29">
        <v>58900</v>
      </c>
      <c r="AJ390" s="29">
        <v>20875</v>
      </c>
      <c r="AK390" s="29">
        <v>38025</v>
      </c>
      <c r="AL390" s="29">
        <f t="shared" si="32"/>
        <v>404.67</v>
      </c>
      <c r="AM390" s="29">
        <f t="shared" si="33"/>
        <v>143.42</v>
      </c>
      <c r="AN390" s="29">
        <f t="shared" si="34"/>
        <v>261.25</v>
      </c>
      <c r="AO390" s="29">
        <v>22.2</v>
      </c>
      <c r="AP390" s="29">
        <v>62.6</v>
      </c>
      <c r="AQ390" s="32">
        <v>16917</v>
      </c>
      <c r="AR390" s="32">
        <v>30814</v>
      </c>
      <c r="AS390" s="32">
        <v>47731</v>
      </c>
      <c r="AT390" s="29">
        <v>2520</v>
      </c>
      <c r="AU390" s="29">
        <f t="shared" si="35"/>
        <v>1797</v>
      </c>
      <c r="AV390" s="29">
        <v>20875</v>
      </c>
      <c r="AW390" s="29">
        <v>16917</v>
      </c>
      <c r="AX390" s="29">
        <v>39128</v>
      </c>
      <c r="AY390" s="29">
        <v>31708</v>
      </c>
      <c r="AZ390" s="29">
        <v>60003</v>
      </c>
      <c r="BA390" s="29">
        <v>48625</v>
      </c>
      <c r="BB390" s="2"/>
      <c r="BC390" s="2"/>
      <c r="BD390" s="2"/>
    </row>
    <row r="391" spans="16:53" s="40" customFormat="1" ht="13.5">
      <c r="P391" s="37" t="s">
        <v>503</v>
      </c>
      <c r="Q391" s="38" t="s">
        <v>504</v>
      </c>
      <c r="R391" s="63">
        <f>COUNTA(R367:R390)</f>
        <v>24</v>
      </c>
      <c r="S391" s="63"/>
      <c r="T391" s="66" t="str">
        <f>CONCATENATE(T390," 計")</f>
        <v>Ｂc4 計</v>
      </c>
      <c r="U391" s="39"/>
      <c r="V391" s="39"/>
      <c r="W391" s="39"/>
      <c r="X391" s="39">
        <f>SUM(X367:X390)</f>
        <v>35337</v>
      </c>
      <c r="Y391" s="39">
        <f>SUM(Y367:Y390)</f>
        <v>907</v>
      </c>
      <c r="Z391" s="39">
        <f>SUM(Z367:Z390)</f>
        <v>2832243</v>
      </c>
      <c r="AA391" s="39">
        <f t="shared" si="30"/>
        <v>3.122649393605292</v>
      </c>
      <c r="AB391" s="39"/>
      <c r="AC391" s="39">
        <f>SUM(AC367:AC390)</f>
        <v>24646</v>
      </c>
      <c r="AD391" s="37">
        <f>AC391/X391*100</f>
        <v>69.74559243852053</v>
      </c>
      <c r="AE391" s="39">
        <f>SUM(AE367:AE390)</f>
        <v>3094785</v>
      </c>
      <c r="AF391" s="39">
        <f>Z391/AE391*100</f>
        <v>91.5166320115937</v>
      </c>
      <c r="AG391" s="39">
        <f>SUM(AG367:AG390)</f>
        <v>381888</v>
      </c>
      <c r="AH391" s="29">
        <f t="shared" si="31"/>
        <v>134.84</v>
      </c>
      <c r="AI391" s="39">
        <f>SUM(AI367:AI390)</f>
        <v>1490631</v>
      </c>
      <c r="AJ391" s="39">
        <f>SUM(AJ367:AJ390)</f>
        <v>530016</v>
      </c>
      <c r="AK391" s="39">
        <f>SUM(AK367:AK390)</f>
        <v>960615</v>
      </c>
      <c r="AL391" s="39">
        <f t="shared" si="32"/>
        <v>526.31</v>
      </c>
      <c r="AM391" s="39">
        <f t="shared" si="33"/>
        <v>187.14</v>
      </c>
      <c r="AN391" s="39">
        <f t="shared" si="34"/>
        <v>339.17</v>
      </c>
      <c r="AO391" s="39">
        <f>AG391/AI391*100</f>
        <v>25.619217633337826</v>
      </c>
      <c r="AP391" s="39">
        <f>AG391/AJ391*100</f>
        <v>72.05216446295961</v>
      </c>
      <c r="AQ391" s="37">
        <f>AJ391*1000/$X391</f>
        <v>14998.89634094575</v>
      </c>
      <c r="AR391" s="37">
        <f>AK391*1000/$X391</f>
        <v>27184.395958909925</v>
      </c>
      <c r="AS391" s="37">
        <f>AI391*1000/$X391</f>
        <v>42183.292299855675</v>
      </c>
      <c r="AT391" s="39">
        <f>AVERAGE(AT367:AT390)</f>
        <v>2808.7083333333335</v>
      </c>
      <c r="AU391" s="39">
        <f t="shared" si="35"/>
        <v>2697</v>
      </c>
      <c r="AV391" s="39">
        <f>SUM(AV367:AV390)</f>
        <v>546510</v>
      </c>
      <c r="AW391" s="39">
        <f>AV391*1000/$X391</f>
        <v>15465.659224042787</v>
      </c>
      <c r="AX391" s="39">
        <f>SUM(AX367:AX390)</f>
        <v>1152753</v>
      </c>
      <c r="AY391" s="39">
        <f>AX391*1000/$X391</f>
        <v>32621.699634943543</v>
      </c>
      <c r="AZ391" s="39">
        <f>SUM(AZ367:AZ390)</f>
        <v>1699263</v>
      </c>
      <c r="BA391" s="39">
        <f>AZ391*1000/$X391</f>
        <v>48087.35885898633</v>
      </c>
    </row>
    <row r="392" spans="16:56" ht="13.5">
      <c r="P392" s="22" t="s">
        <v>195</v>
      </c>
      <c r="Q392" s="23" t="s">
        <v>1227</v>
      </c>
      <c r="R392" s="23" t="s">
        <v>196</v>
      </c>
      <c r="S392" s="62">
        <v>2174</v>
      </c>
      <c r="T392" s="24" t="s">
        <v>197</v>
      </c>
      <c r="U392" s="25" t="s">
        <v>723</v>
      </c>
      <c r="V392" s="26" t="s">
        <v>1190</v>
      </c>
      <c r="W392" s="27">
        <v>1</v>
      </c>
      <c r="X392" s="27">
        <v>3279</v>
      </c>
      <c r="Y392" s="27">
        <v>297</v>
      </c>
      <c r="Z392" s="27">
        <v>586135</v>
      </c>
      <c r="AA392" s="28">
        <f t="shared" si="30"/>
        <v>1.9735185185185184</v>
      </c>
      <c r="AB392" s="25" t="s">
        <v>198</v>
      </c>
      <c r="AC392" s="29">
        <v>3279</v>
      </c>
      <c r="AD392" s="29">
        <v>100</v>
      </c>
      <c r="AE392" s="29">
        <v>846727</v>
      </c>
      <c r="AF392" s="29">
        <v>69.2</v>
      </c>
      <c r="AG392" s="29">
        <v>108161</v>
      </c>
      <c r="AH392" s="29">
        <f t="shared" si="31"/>
        <v>184.53</v>
      </c>
      <c r="AI392" s="29">
        <v>108849</v>
      </c>
      <c r="AJ392" s="29">
        <v>82564</v>
      </c>
      <c r="AK392" s="29">
        <v>26285</v>
      </c>
      <c r="AL392" s="29">
        <f t="shared" si="32"/>
        <v>185.71</v>
      </c>
      <c r="AM392" s="29">
        <f t="shared" si="33"/>
        <v>140.86</v>
      </c>
      <c r="AN392" s="29">
        <f t="shared" si="34"/>
        <v>44.84</v>
      </c>
      <c r="AO392" s="29">
        <v>99.4</v>
      </c>
      <c r="AP392" s="29">
        <v>131</v>
      </c>
      <c r="AQ392" s="32">
        <v>25180</v>
      </c>
      <c r="AR392" s="32">
        <v>8016</v>
      </c>
      <c r="AS392" s="32">
        <v>33196</v>
      </c>
      <c r="AT392" s="29">
        <v>4562</v>
      </c>
      <c r="AU392" s="29">
        <f t="shared" si="35"/>
        <v>3691</v>
      </c>
      <c r="AV392" s="29">
        <v>86374</v>
      </c>
      <c r="AW392" s="29">
        <v>26342</v>
      </c>
      <c r="AX392" s="29">
        <v>31599</v>
      </c>
      <c r="AY392" s="29">
        <v>9637</v>
      </c>
      <c r="AZ392" s="29">
        <v>117973</v>
      </c>
      <c r="BA392" s="29">
        <v>35978</v>
      </c>
      <c r="BB392" s="2"/>
      <c r="BC392" s="2"/>
      <c r="BD392" s="2"/>
    </row>
    <row r="393" spans="16:53" s="40" customFormat="1" ht="13.5">
      <c r="P393" s="37" t="s">
        <v>503</v>
      </c>
      <c r="Q393" s="38" t="s">
        <v>504</v>
      </c>
      <c r="R393" s="63">
        <f>COUNTA(R392)</f>
        <v>1</v>
      </c>
      <c r="S393" s="63"/>
      <c r="T393" s="66" t="str">
        <f>CONCATENATE(T392," 計")</f>
        <v>Ｂd1 計</v>
      </c>
      <c r="U393" s="39"/>
      <c r="V393" s="39"/>
      <c r="W393" s="39"/>
      <c r="X393" s="39">
        <f>SUM(X392)</f>
        <v>3279</v>
      </c>
      <c r="Y393" s="39">
        <f>SUM(Y392)</f>
        <v>297</v>
      </c>
      <c r="Z393" s="39">
        <f>SUM(Z392)</f>
        <v>586135</v>
      </c>
      <c r="AA393" s="39">
        <f t="shared" si="30"/>
        <v>1.9735185185185184</v>
      </c>
      <c r="AB393" s="39"/>
      <c r="AC393" s="39">
        <f>SUM(AC392)</f>
        <v>3279</v>
      </c>
      <c r="AD393" s="37">
        <f>AC393/X393*100</f>
        <v>100</v>
      </c>
      <c r="AE393" s="39">
        <f>SUM(AE392)</f>
        <v>846727</v>
      </c>
      <c r="AF393" s="39">
        <f>Z393/AE393*100</f>
        <v>69.22361044350777</v>
      </c>
      <c r="AG393" s="39">
        <f>SUM(AG392)</f>
        <v>108161</v>
      </c>
      <c r="AH393" s="29">
        <f t="shared" si="31"/>
        <v>184.53</v>
      </c>
      <c r="AI393" s="39">
        <f>SUM(AI392)</f>
        <v>108849</v>
      </c>
      <c r="AJ393" s="39">
        <f>SUM(AJ392)</f>
        <v>82564</v>
      </c>
      <c r="AK393" s="39">
        <f>SUM(AK392)</f>
        <v>26285</v>
      </c>
      <c r="AL393" s="39">
        <f t="shared" si="32"/>
        <v>185.71</v>
      </c>
      <c r="AM393" s="39">
        <f t="shared" si="33"/>
        <v>140.86</v>
      </c>
      <c r="AN393" s="39">
        <f t="shared" si="34"/>
        <v>44.84</v>
      </c>
      <c r="AO393" s="39">
        <f>AG393/AI393*100</f>
        <v>99.36793172192671</v>
      </c>
      <c r="AP393" s="39">
        <f>AG393/AJ393*100</f>
        <v>131.0026161523182</v>
      </c>
      <c r="AQ393" s="37">
        <f>AJ393*1000/$X393</f>
        <v>25179.627935346143</v>
      </c>
      <c r="AR393" s="37">
        <f>AK393*1000/$X393</f>
        <v>8016.163464470876</v>
      </c>
      <c r="AS393" s="37">
        <f>AI393*1000/$X393</f>
        <v>33195.79139981702</v>
      </c>
      <c r="AT393" s="39">
        <f>SUM(AT392)</f>
        <v>4562</v>
      </c>
      <c r="AU393" s="39">
        <f t="shared" si="35"/>
        <v>3691</v>
      </c>
      <c r="AV393" s="39">
        <f>SUM(AV392)</f>
        <v>86374</v>
      </c>
      <c r="AW393" s="39">
        <f>AV393*1000/$X393</f>
        <v>26341.567551082648</v>
      </c>
      <c r="AX393" s="39">
        <f>SUM(AX392)</f>
        <v>31599</v>
      </c>
      <c r="AY393" s="39">
        <f>AX393*1000/$X393</f>
        <v>9636.779505946935</v>
      </c>
      <c r="AZ393" s="39">
        <f>SUM(AZ392)</f>
        <v>117973</v>
      </c>
      <c r="BA393" s="39">
        <f>AZ393*1000/$X393</f>
        <v>35978.34705702958</v>
      </c>
    </row>
    <row r="394" spans="16:56" ht="13.5">
      <c r="P394" s="22" t="s">
        <v>199</v>
      </c>
      <c r="Q394" s="23" t="s">
        <v>515</v>
      </c>
      <c r="R394" s="23" t="s">
        <v>200</v>
      </c>
      <c r="S394" s="62">
        <v>2174</v>
      </c>
      <c r="T394" s="24" t="s">
        <v>201</v>
      </c>
      <c r="U394" s="25" t="s">
        <v>723</v>
      </c>
      <c r="V394" s="26" t="s">
        <v>1190</v>
      </c>
      <c r="W394" s="27">
        <v>2</v>
      </c>
      <c r="X394" s="27">
        <v>3303</v>
      </c>
      <c r="Y394" s="27">
        <v>349</v>
      </c>
      <c r="Z394" s="27">
        <v>637389</v>
      </c>
      <c r="AA394" s="28">
        <f t="shared" si="30"/>
        <v>1.826329512893983</v>
      </c>
      <c r="AB394" s="25" t="s">
        <v>1216</v>
      </c>
      <c r="AC394" s="29">
        <v>2774</v>
      </c>
      <c r="AD394" s="29">
        <v>84</v>
      </c>
      <c r="AE394" s="29">
        <v>736454</v>
      </c>
      <c r="AF394" s="29">
        <v>86.5</v>
      </c>
      <c r="AG394" s="29">
        <v>97796</v>
      </c>
      <c r="AH394" s="29">
        <f t="shared" si="31"/>
        <v>153.43</v>
      </c>
      <c r="AI394" s="29">
        <v>312740</v>
      </c>
      <c r="AJ394" s="29">
        <v>55644</v>
      </c>
      <c r="AK394" s="29">
        <v>257096</v>
      </c>
      <c r="AL394" s="29">
        <f t="shared" si="32"/>
        <v>490.66</v>
      </c>
      <c r="AM394" s="29">
        <f t="shared" si="33"/>
        <v>87.3</v>
      </c>
      <c r="AN394" s="29">
        <f t="shared" si="34"/>
        <v>403.36</v>
      </c>
      <c r="AO394" s="29">
        <v>31.3</v>
      </c>
      <c r="AP394" s="29">
        <v>175.8</v>
      </c>
      <c r="AQ394" s="32">
        <v>16847</v>
      </c>
      <c r="AR394" s="32">
        <v>77837</v>
      </c>
      <c r="AS394" s="32">
        <v>94684</v>
      </c>
      <c r="AT394" s="29">
        <v>3799</v>
      </c>
      <c r="AU394" s="29">
        <f t="shared" si="35"/>
        <v>3069</v>
      </c>
      <c r="AV394" s="29">
        <v>59942</v>
      </c>
      <c r="AW394" s="29">
        <v>18148</v>
      </c>
      <c r="AX394" s="29">
        <v>320846</v>
      </c>
      <c r="AY394" s="29">
        <v>97138</v>
      </c>
      <c r="AZ394" s="29">
        <v>380788</v>
      </c>
      <c r="BA394" s="29">
        <v>115285</v>
      </c>
      <c r="BB394" s="2"/>
      <c r="BC394" s="2"/>
      <c r="BD394" s="2"/>
    </row>
    <row r="395" spans="16:56" ht="13.5">
      <c r="P395" s="22" t="s">
        <v>202</v>
      </c>
      <c r="Q395" s="23" t="s">
        <v>515</v>
      </c>
      <c r="R395" s="23" t="s">
        <v>203</v>
      </c>
      <c r="S395" s="62">
        <v>2174</v>
      </c>
      <c r="T395" s="24" t="s">
        <v>201</v>
      </c>
      <c r="U395" s="25" t="s">
        <v>723</v>
      </c>
      <c r="V395" s="26" t="s">
        <v>1190</v>
      </c>
      <c r="W395" s="27">
        <v>2</v>
      </c>
      <c r="X395" s="27">
        <v>2810</v>
      </c>
      <c r="Y395" s="27">
        <v>137</v>
      </c>
      <c r="Z395" s="27">
        <v>337983</v>
      </c>
      <c r="AA395" s="28">
        <f t="shared" si="30"/>
        <v>2.467029197080292</v>
      </c>
      <c r="AB395" s="25" t="s">
        <v>204</v>
      </c>
      <c r="AC395" s="29">
        <v>2681</v>
      </c>
      <c r="AD395" s="29">
        <v>95.4</v>
      </c>
      <c r="AE395" s="29">
        <v>428896</v>
      </c>
      <c r="AF395" s="29">
        <v>78.8</v>
      </c>
      <c r="AG395" s="29">
        <v>23445</v>
      </c>
      <c r="AH395" s="29">
        <f t="shared" si="31"/>
        <v>69.37</v>
      </c>
      <c r="AI395" s="29">
        <v>179698</v>
      </c>
      <c r="AJ395" s="29">
        <v>58430</v>
      </c>
      <c r="AK395" s="29">
        <v>121268</v>
      </c>
      <c r="AL395" s="29">
        <f t="shared" si="32"/>
        <v>531.68</v>
      </c>
      <c r="AM395" s="29">
        <f t="shared" si="33"/>
        <v>172.88</v>
      </c>
      <c r="AN395" s="29">
        <f t="shared" si="34"/>
        <v>358.8</v>
      </c>
      <c r="AO395" s="29">
        <v>13</v>
      </c>
      <c r="AP395" s="29">
        <v>40.1</v>
      </c>
      <c r="AQ395" s="32">
        <v>20794</v>
      </c>
      <c r="AR395" s="32">
        <v>43156</v>
      </c>
      <c r="AS395" s="32">
        <v>63949</v>
      </c>
      <c r="AT395" s="29">
        <v>1730</v>
      </c>
      <c r="AU395" s="29">
        <f t="shared" si="35"/>
        <v>1387</v>
      </c>
      <c r="AV395" s="29">
        <v>58430</v>
      </c>
      <c r="AW395" s="29">
        <v>20794</v>
      </c>
      <c r="AX395" s="29">
        <v>121268</v>
      </c>
      <c r="AY395" s="29">
        <v>43156</v>
      </c>
      <c r="AZ395" s="29">
        <v>179698</v>
      </c>
      <c r="BA395" s="29">
        <v>63949</v>
      </c>
      <c r="BB395" s="2"/>
      <c r="BC395" s="2"/>
      <c r="BD395" s="2"/>
    </row>
    <row r="396" spans="16:56" ht="13.5">
      <c r="P396" s="22" t="s">
        <v>205</v>
      </c>
      <c r="Q396" s="23" t="s">
        <v>515</v>
      </c>
      <c r="R396" s="23" t="s">
        <v>206</v>
      </c>
      <c r="S396" s="62">
        <v>2174</v>
      </c>
      <c r="T396" s="24" t="s">
        <v>201</v>
      </c>
      <c r="U396" s="25" t="s">
        <v>723</v>
      </c>
      <c r="V396" s="26" t="s">
        <v>1190</v>
      </c>
      <c r="W396" s="27">
        <v>2</v>
      </c>
      <c r="X396" s="27">
        <v>2645</v>
      </c>
      <c r="Y396" s="27">
        <v>97</v>
      </c>
      <c r="Z396" s="27">
        <v>187018</v>
      </c>
      <c r="AA396" s="28">
        <f t="shared" si="30"/>
        <v>1.928020618556701</v>
      </c>
      <c r="AB396" s="25" t="s">
        <v>207</v>
      </c>
      <c r="AC396" s="29">
        <v>2503</v>
      </c>
      <c r="AD396" s="29">
        <v>94.6</v>
      </c>
      <c r="AE396" s="29">
        <v>251586</v>
      </c>
      <c r="AF396" s="29">
        <v>74.3</v>
      </c>
      <c r="AG396" s="29">
        <v>26500</v>
      </c>
      <c r="AH396" s="29">
        <f t="shared" si="31"/>
        <v>141.7</v>
      </c>
      <c r="AI396" s="29">
        <v>71133</v>
      </c>
      <c r="AJ396" s="29">
        <v>22091</v>
      </c>
      <c r="AK396" s="29">
        <v>49042</v>
      </c>
      <c r="AL396" s="29">
        <f t="shared" si="32"/>
        <v>380.35</v>
      </c>
      <c r="AM396" s="29">
        <f t="shared" si="33"/>
        <v>118.12</v>
      </c>
      <c r="AN396" s="29">
        <f t="shared" si="34"/>
        <v>262.23</v>
      </c>
      <c r="AO396" s="29">
        <v>37.3</v>
      </c>
      <c r="AP396" s="29">
        <v>120</v>
      </c>
      <c r="AQ396" s="32">
        <v>8352</v>
      </c>
      <c r="AR396" s="32">
        <v>18541</v>
      </c>
      <c r="AS396" s="32">
        <v>26893</v>
      </c>
      <c r="AT396" s="29">
        <v>2560</v>
      </c>
      <c r="AU396" s="29">
        <f t="shared" si="35"/>
        <v>2834</v>
      </c>
      <c r="AV396" s="29">
        <v>28701</v>
      </c>
      <c r="AW396" s="29">
        <v>10851</v>
      </c>
      <c r="AX396" s="29">
        <v>75738</v>
      </c>
      <c r="AY396" s="29">
        <v>28634</v>
      </c>
      <c r="AZ396" s="29">
        <v>104439</v>
      </c>
      <c r="BA396" s="29">
        <v>39485</v>
      </c>
      <c r="BB396" s="2"/>
      <c r="BC396" s="2"/>
      <c r="BD396" s="2"/>
    </row>
    <row r="397" spans="16:56" ht="13.5">
      <c r="P397" s="22" t="s">
        <v>208</v>
      </c>
      <c r="Q397" s="23" t="s">
        <v>515</v>
      </c>
      <c r="R397" s="23" t="s">
        <v>209</v>
      </c>
      <c r="S397" s="62">
        <v>2174</v>
      </c>
      <c r="T397" s="24" t="s">
        <v>201</v>
      </c>
      <c r="U397" s="25" t="s">
        <v>723</v>
      </c>
      <c r="V397" s="26" t="s">
        <v>1190</v>
      </c>
      <c r="W397" s="27">
        <v>2</v>
      </c>
      <c r="X397" s="27">
        <v>2870</v>
      </c>
      <c r="Y397" s="27">
        <v>121</v>
      </c>
      <c r="Z397" s="27">
        <v>218420</v>
      </c>
      <c r="AA397" s="28">
        <f t="shared" si="30"/>
        <v>1.8051239669421488</v>
      </c>
      <c r="AB397" s="25" t="s">
        <v>210</v>
      </c>
      <c r="AC397" s="29">
        <v>2597</v>
      </c>
      <c r="AD397" s="29">
        <v>90.5</v>
      </c>
      <c r="AE397" s="29">
        <v>323633</v>
      </c>
      <c r="AF397" s="29">
        <v>67.5</v>
      </c>
      <c r="AG397" s="29">
        <v>32203</v>
      </c>
      <c r="AH397" s="29">
        <f t="shared" si="31"/>
        <v>147.44</v>
      </c>
      <c r="AI397" s="29">
        <v>146266</v>
      </c>
      <c r="AJ397" s="29">
        <v>47539</v>
      </c>
      <c r="AK397" s="29">
        <v>98727</v>
      </c>
      <c r="AL397" s="29">
        <f t="shared" si="32"/>
        <v>669.65</v>
      </c>
      <c r="AM397" s="29">
        <f t="shared" si="33"/>
        <v>217.65</v>
      </c>
      <c r="AN397" s="29">
        <f t="shared" si="34"/>
        <v>452.01</v>
      </c>
      <c r="AO397" s="29">
        <v>22</v>
      </c>
      <c r="AP397" s="29">
        <v>67.7</v>
      </c>
      <c r="AQ397" s="32">
        <v>16564</v>
      </c>
      <c r="AR397" s="32">
        <v>34400</v>
      </c>
      <c r="AS397" s="32">
        <v>50964</v>
      </c>
      <c r="AT397" s="29">
        <v>2788</v>
      </c>
      <c r="AU397" s="29">
        <f t="shared" si="35"/>
        <v>2949</v>
      </c>
      <c r="AV397" s="29">
        <v>47669</v>
      </c>
      <c r="AW397" s="29">
        <v>16609</v>
      </c>
      <c r="AX397" s="29">
        <v>98727</v>
      </c>
      <c r="AY397" s="29">
        <v>34400</v>
      </c>
      <c r="AZ397" s="29">
        <v>146396</v>
      </c>
      <c r="BA397" s="29">
        <v>51009</v>
      </c>
      <c r="BB397" s="2"/>
      <c r="BC397" s="2"/>
      <c r="BD397" s="2"/>
    </row>
    <row r="398" spans="16:56" ht="13.5">
      <c r="P398" s="22" t="s">
        <v>211</v>
      </c>
      <c r="Q398" s="23" t="s">
        <v>515</v>
      </c>
      <c r="R398" s="23" t="s">
        <v>212</v>
      </c>
      <c r="S398" s="62">
        <v>2174</v>
      </c>
      <c r="T398" s="24" t="s">
        <v>201</v>
      </c>
      <c r="U398" s="25" t="s">
        <v>723</v>
      </c>
      <c r="V398" s="26" t="s">
        <v>1190</v>
      </c>
      <c r="W398" s="27">
        <v>2</v>
      </c>
      <c r="X398" s="27">
        <v>4788</v>
      </c>
      <c r="Y398" s="27">
        <v>195</v>
      </c>
      <c r="Z398" s="27">
        <v>343020</v>
      </c>
      <c r="AA398" s="28">
        <f t="shared" si="30"/>
        <v>1.7590769230769232</v>
      </c>
      <c r="AB398" s="25" t="s">
        <v>207</v>
      </c>
      <c r="AC398" s="29">
        <v>4188</v>
      </c>
      <c r="AD398" s="29">
        <v>87.5</v>
      </c>
      <c r="AE398" s="29">
        <v>389955</v>
      </c>
      <c r="AF398" s="29">
        <v>88</v>
      </c>
      <c r="AG398" s="29">
        <v>53911</v>
      </c>
      <c r="AH398" s="29">
        <f t="shared" si="31"/>
        <v>157.17</v>
      </c>
      <c r="AI398" s="29">
        <v>343380</v>
      </c>
      <c r="AJ398" s="29">
        <v>94658</v>
      </c>
      <c r="AK398" s="29">
        <v>248722</v>
      </c>
      <c r="AL398" s="29">
        <f t="shared" si="32"/>
        <v>1001.05</v>
      </c>
      <c r="AM398" s="29">
        <f t="shared" si="33"/>
        <v>275.95</v>
      </c>
      <c r="AN398" s="29">
        <f t="shared" si="34"/>
        <v>725.09</v>
      </c>
      <c r="AO398" s="29">
        <v>15.7</v>
      </c>
      <c r="AP398" s="29">
        <v>57</v>
      </c>
      <c r="AQ398" s="32">
        <v>19770</v>
      </c>
      <c r="AR398" s="32">
        <v>51947</v>
      </c>
      <c r="AS398" s="32">
        <v>71717</v>
      </c>
      <c r="AT398" s="29">
        <v>2880</v>
      </c>
      <c r="AU398" s="29">
        <f t="shared" si="35"/>
        <v>3143</v>
      </c>
      <c r="AV398" s="29">
        <v>94660</v>
      </c>
      <c r="AW398" s="29">
        <v>19770</v>
      </c>
      <c r="AX398" s="29">
        <v>261627</v>
      </c>
      <c r="AY398" s="29">
        <v>54642</v>
      </c>
      <c r="AZ398" s="29">
        <v>356287</v>
      </c>
      <c r="BA398" s="29">
        <v>74412</v>
      </c>
      <c r="BB398" s="2"/>
      <c r="BC398" s="2"/>
      <c r="BD398" s="2"/>
    </row>
    <row r="399" spans="16:56" ht="13.5">
      <c r="P399" s="22" t="s">
        <v>213</v>
      </c>
      <c r="Q399" s="23" t="s">
        <v>515</v>
      </c>
      <c r="R399" s="23" t="s">
        <v>214</v>
      </c>
      <c r="S399" s="62">
        <v>2174</v>
      </c>
      <c r="T399" s="24" t="s">
        <v>201</v>
      </c>
      <c r="U399" s="25" t="s">
        <v>723</v>
      </c>
      <c r="V399" s="26" t="s">
        <v>1190</v>
      </c>
      <c r="W399" s="27">
        <v>2</v>
      </c>
      <c r="X399" s="27">
        <v>4273</v>
      </c>
      <c r="Y399" s="27">
        <v>184</v>
      </c>
      <c r="Z399" s="27">
        <v>378279</v>
      </c>
      <c r="AA399" s="28">
        <f t="shared" si="30"/>
        <v>2.0558641304347827</v>
      </c>
      <c r="AB399" s="25" t="s">
        <v>215</v>
      </c>
      <c r="AC399" s="29">
        <v>4045</v>
      </c>
      <c r="AD399" s="29">
        <v>94.7</v>
      </c>
      <c r="AE399" s="29">
        <v>880474</v>
      </c>
      <c r="AF399" s="29">
        <v>43</v>
      </c>
      <c r="AG399" s="29">
        <v>53846</v>
      </c>
      <c r="AH399" s="29">
        <f t="shared" si="31"/>
        <v>142.34</v>
      </c>
      <c r="AI399" s="29">
        <v>294681</v>
      </c>
      <c r="AJ399" s="29">
        <v>63986</v>
      </c>
      <c r="AK399" s="29">
        <v>230695</v>
      </c>
      <c r="AL399" s="29">
        <f t="shared" si="32"/>
        <v>779</v>
      </c>
      <c r="AM399" s="29">
        <f t="shared" si="33"/>
        <v>169.15</v>
      </c>
      <c r="AN399" s="29">
        <f t="shared" si="34"/>
        <v>609.85</v>
      </c>
      <c r="AO399" s="29">
        <v>18.3</v>
      </c>
      <c r="AP399" s="29">
        <v>84.2</v>
      </c>
      <c r="AQ399" s="32">
        <v>14974</v>
      </c>
      <c r="AR399" s="32">
        <v>53989</v>
      </c>
      <c r="AS399" s="32">
        <v>68963</v>
      </c>
      <c r="AT399" s="29">
        <v>2770</v>
      </c>
      <c r="AU399" s="29">
        <f t="shared" si="35"/>
        <v>2847</v>
      </c>
      <c r="AV399" s="29">
        <v>64484</v>
      </c>
      <c r="AW399" s="29">
        <v>15091</v>
      </c>
      <c r="AX399" s="29">
        <v>307503</v>
      </c>
      <c r="AY399" s="29">
        <v>71964</v>
      </c>
      <c r="AZ399" s="29">
        <v>371987</v>
      </c>
      <c r="BA399" s="29">
        <v>87055</v>
      </c>
      <c r="BB399" s="2"/>
      <c r="BC399" s="2"/>
      <c r="BD399" s="2"/>
    </row>
    <row r="400" spans="16:56" ht="13.5">
      <c r="P400" s="22" t="s">
        <v>216</v>
      </c>
      <c r="Q400" s="23" t="s">
        <v>1231</v>
      </c>
      <c r="R400" s="23" t="s">
        <v>217</v>
      </c>
      <c r="S400" s="62">
        <v>2174</v>
      </c>
      <c r="T400" s="24" t="s">
        <v>201</v>
      </c>
      <c r="U400" s="25" t="s">
        <v>723</v>
      </c>
      <c r="V400" s="26" t="s">
        <v>1190</v>
      </c>
      <c r="W400" s="27">
        <v>2</v>
      </c>
      <c r="X400" s="27">
        <v>3964</v>
      </c>
      <c r="Y400" s="27">
        <v>164</v>
      </c>
      <c r="Z400" s="27">
        <v>370325</v>
      </c>
      <c r="AA400" s="28">
        <f aca="true" t="shared" si="36" ref="AA400:AA463">Z400/Y400/1000</f>
        <v>2.258079268292683</v>
      </c>
      <c r="AB400" s="25" t="s">
        <v>218</v>
      </c>
      <c r="AC400" s="29">
        <v>3740</v>
      </c>
      <c r="AD400" s="29">
        <v>94.3</v>
      </c>
      <c r="AE400" s="29">
        <v>464443</v>
      </c>
      <c r="AF400" s="29">
        <v>79.7</v>
      </c>
      <c r="AG400" s="29">
        <v>51007</v>
      </c>
      <c r="AH400" s="29">
        <f aca="true" t="shared" si="37" ref="AH400:AH463">ROUND(AG400*1000/Z400,2)</f>
        <v>137.74</v>
      </c>
      <c r="AI400" s="29">
        <v>184331</v>
      </c>
      <c r="AJ400" s="29">
        <v>57066</v>
      </c>
      <c r="AK400" s="29">
        <v>127265</v>
      </c>
      <c r="AL400" s="29">
        <f aca="true" t="shared" si="38" ref="AL400:AL463">ROUND(AI400*1000/$Z400,2)</f>
        <v>497.75</v>
      </c>
      <c r="AM400" s="29">
        <f aca="true" t="shared" si="39" ref="AM400:AM463">ROUND(AJ400*1000/$Z400,2)</f>
        <v>154.1</v>
      </c>
      <c r="AN400" s="29">
        <f aca="true" t="shared" si="40" ref="AN400:AN463">ROUND(AK400*1000/$Z400,2)</f>
        <v>343.66</v>
      </c>
      <c r="AO400" s="29">
        <v>27.7</v>
      </c>
      <c r="AP400" s="29">
        <v>89.4</v>
      </c>
      <c r="AQ400" s="32">
        <v>14396</v>
      </c>
      <c r="AR400" s="32">
        <v>32105</v>
      </c>
      <c r="AS400" s="32">
        <v>46501</v>
      </c>
      <c r="AT400" s="29">
        <v>2230</v>
      </c>
      <c r="AU400" s="29">
        <f aca="true" t="shared" si="41" ref="AU400:AU463">ROUND(AG400*1000/Z400*20,0)</f>
        <v>2755</v>
      </c>
      <c r="AV400" s="29">
        <v>67804</v>
      </c>
      <c r="AW400" s="29">
        <v>17105</v>
      </c>
      <c r="AX400" s="29">
        <v>216800</v>
      </c>
      <c r="AY400" s="29">
        <v>54692</v>
      </c>
      <c r="AZ400" s="29">
        <v>284604</v>
      </c>
      <c r="BA400" s="29">
        <v>71797</v>
      </c>
      <c r="BB400" s="2"/>
      <c r="BC400" s="2"/>
      <c r="BD400" s="2"/>
    </row>
    <row r="401" spans="16:56" ht="13.5">
      <c r="P401" s="22" t="s">
        <v>219</v>
      </c>
      <c r="Q401" s="23" t="s">
        <v>1196</v>
      </c>
      <c r="R401" s="23" t="s">
        <v>220</v>
      </c>
      <c r="S401" s="62">
        <v>2174</v>
      </c>
      <c r="T401" s="24" t="s">
        <v>201</v>
      </c>
      <c r="U401" s="25" t="s">
        <v>723</v>
      </c>
      <c r="V401" s="26" t="s">
        <v>1190</v>
      </c>
      <c r="W401" s="27">
        <v>2</v>
      </c>
      <c r="X401" s="27">
        <v>400</v>
      </c>
      <c r="Y401" s="27">
        <v>23</v>
      </c>
      <c r="Z401" s="27">
        <v>34437</v>
      </c>
      <c r="AA401" s="28">
        <f t="shared" si="36"/>
        <v>1.4972608695652174</v>
      </c>
      <c r="AB401" s="25" t="s">
        <v>1498</v>
      </c>
      <c r="AC401" s="29">
        <v>278</v>
      </c>
      <c r="AD401" s="29">
        <v>69.5</v>
      </c>
      <c r="AE401" s="29">
        <v>42794</v>
      </c>
      <c r="AF401" s="29">
        <v>80.5</v>
      </c>
      <c r="AG401" s="29">
        <v>3444</v>
      </c>
      <c r="AH401" s="29">
        <f t="shared" si="37"/>
        <v>100.01</v>
      </c>
      <c r="AI401" s="29">
        <v>2138</v>
      </c>
      <c r="AJ401" s="29">
        <v>2138</v>
      </c>
      <c r="AK401" s="29">
        <v>0</v>
      </c>
      <c r="AL401" s="29">
        <f t="shared" si="38"/>
        <v>62.08</v>
      </c>
      <c r="AM401" s="29">
        <f t="shared" si="39"/>
        <v>62.08</v>
      </c>
      <c r="AN401" s="29">
        <f t="shared" si="40"/>
        <v>0</v>
      </c>
      <c r="AO401" s="29">
        <v>161.1</v>
      </c>
      <c r="AP401" s="29">
        <v>161.1</v>
      </c>
      <c r="AQ401" s="32">
        <v>5345</v>
      </c>
      <c r="AR401" s="32">
        <v>0</v>
      </c>
      <c r="AS401" s="32">
        <v>5345</v>
      </c>
      <c r="AT401" s="29">
        <v>1785</v>
      </c>
      <c r="AU401" s="29">
        <f t="shared" si="41"/>
        <v>2000</v>
      </c>
      <c r="AV401" s="29">
        <v>2138</v>
      </c>
      <c r="AW401" s="29">
        <v>5345</v>
      </c>
      <c r="AX401" s="29">
        <v>0</v>
      </c>
      <c r="AY401" s="29">
        <v>0</v>
      </c>
      <c r="AZ401" s="29">
        <v>2138</v>
      </c>
      <c r="BA401" s="29">
        <v>5345</v>
      </c>
      <c r="BB401" s="2"/>
      <c r="BC401" s="2"/>
      <c r="BD401" s="2"/>
    </row>
    <row r="402" spans="16:56" ht="13.5">
      <c r="P402" s="22" t="s">
        <v>221</v>
      </c>
      <c r="Q402" s="23" t="s">
        <v>1196</v>
      </c>
      <c r="R402" s="23" t="s">
        <v>222</v>
      </c>
      <c r="S402" s="62">
        <v>2174</v>
      </c>
      <c r="T402" s="24" t="s">
        <v>201</v>
      </c>
      <c r="U402" s="25" t="s">
        <v>723</v>
      </c>
      <c r="V402" s="26" t="s">
        <v>1190</v>
      </c>
      <c r="W402" s="27">
        <v>2</v>
      </c>
      <c r="X402" s="27">
        <v>3550</v>
      </c>
      <c r="Y402" s="27">
        <v>146</v>
      </c>
      <c r="Z402" s="27">
        <v>154243</v>
      </c>
      <c r="AA402" s="28">
        <f t="shared" si="36"/>
        <v>1.0564589041095889</v>
      </c>
      <c r="AB402" s="25" t="s">
        <v>1216</v>
      </c>
      <c r="AC402" s="29">
        <v>1891</v>
      </c>
      <c r="AD402" s="29">
        <v>53.3</v>
      </c>
      <c r="AE402" s="29">
        <v>220786</v>
      </c>
      <c r="AF402" s="29">
        <v>69.9</v>
      </c>
      <c r="AG402" s="29">
        <v>16894</v>
      </c>
      <c r="AH402" s="29">
        <f t="shared" si="37"/>
        <v>109.53</v>
      </c>
      <c r="AI402" s="29">
        <v>130184</v>
      </c>
      <c r="AJ402" s="29">
        <v>31886</v>
      </c>
      <c r="AK402" s="29">
        <v>98298</v>
      </c>
      <c r="AL402" s="29">
        <f t="shared" si="38"/>
        <v>844.02</v>
      </c>
      <c r="AM402" s="29">
        <f t="shared" si="39"/>
        <v>206.73</v>
      </c>
      <c r="AN402" s="29">
        <f t="shared" si="40"/>
        <v>637.29</v>
      </c>
      <c r="AO402" s="29">
        <v>13</v>
      </c>
      <c r="AP402" s="29">
        <v>53</v>
      </c>
      <c r="AQ402" s="32">
        <v>8982</v>
      </c>
      <c r="AR402" s="32">
        <v>27690</v>
      </c>
      <c r="AS402" s="32">
        <v>36672</v>
      </c>
      <c r="AT402" s="29">
        <v>1890</v>
      </c>
      <c r="AU402" s="29">
        <f t="shared" si="41"/>
        <v>2191</v>
      </c>
      <c r="AV402" s="29">
        <v>31886</v>
      </c>
      <c r="AW402" s="29">
        <v>8982</v>
      </c>
      <c r="AX402" s="29">
        <v>130826</v>
      </c>
      <c r="AY402" s="29">
        <v>36852</v>
      </c>
      <c r="AZ402" s="29">
        <v>162712</v>
      </c>
      <c r="BA402" s="29">
        <v>45834</v>
      </c>
      <c r="BB402" s="2"/>
      <c r="BC402" s="2"/>
      <c r="BD402" s="2"/>
    </row>
    <row r="403" spans="16:56" ht="13.5">
      <c r="P403" s="22">
        <v>102067</v>
      </c>
      <c r="Q403" s="23" t="s">
        <v>534</v>
      </c>
      <c r="R403" s="23" t="s">
        <v>223</v>
      </c>
      <c r="S403" s="62">
        <v>2174</v>
      </c>
      <c r="T403" s="24" t="s">
        <v>201</v>
      </c>
      <c r="U403" s="25" t="s">
        <v>723</v>
      </c>
      <c r="V403" s="26" t="s">
        <v>1190</v>
      </c>
      <c r="W403" s="27">
        <v>2</v>
      </c>
      <c r="X403" s="27">
        <v>1185</v>
      </c>
      <c r="Y403" s="27">
        <v>68</v>
      </c>
      <c r="Z403" s="27">
        <v>86009</v>
      </c>
      <c r="AA403" s="28">
        <f t="shared" si="36"/>
        <v>1.2648382352941177</v>
      </c>
      <c r="AB403" s="25" t="s">
        <v>224</v>
      </c>
      <c r="AC403" s="29">
        <v>1030</v>
      </c>
      <c r="AD403" s="29">
        <v>86.9</v>
      </c>
      <c r="AE403" s="29">
        <v>86009</v>
      </c>
      <c r="AF403" s="29">
        <v>100</v>
      </c>
      <c r="AG403" s="29">
        <v>9919</v>
      </c>
      <c r="AH403" s="29">
        <f t="shared" si="37"/>
        <v>115.33</v>
      </c>
      <c r="AI403" s="29">
        <v>37110</v>
      </c>
      <c r="AJ403" s="29">
        <v>7435</v>
      </c>
      <c r="AK403" s="29">
        <v>29675</v>
      </c>
      <c r="AL403" s="29">
        <f t="shared" si="38"/>
        <v>431.47</v>
      </c>
      <c r="AM403" s="29">
        <f t="shared" si="39"/>
        <v>86.44</v>
      </c>
      <c r="AN403" s="29">
        <f t="shared" si="40"/>
        <v>345.02</v>
      </c>
      <c r="AO403" s="29">
        <v>26.7</v>
      </c>
      <c r="AP403" s="29">
        <v>133.4</v>
      </c>
      <c r="AQ403" s="32">
        <v>6274</v>
      </c>
      <c r="AR403" s="32">
        <v>25042</v>
      </c>
      <c r="AS403" s="32">
        <v>31316</v>
      </c>
      <c r="AT403" s="29">
        <v>2170</v>
      </c>
      <c r="AU403" s="29">
        <f t="shared" si="41"/>
        <v>2307</v>
      </c>
      <c r="AV403" s="29">
        <v>7435</v>
      </c>
      <c r="AW403" s="29">
        <v>6274</v>
      </c>
      <c r="AX403" s="29">
        <v>54986</v>
      </c>
      <c r="AY403" s="29">
        <v>46402</v>
      </c>
      <c r="AZ403" s="29">
        <v>62421</v>
      </c>
      <c r="BA403" s="29">
        <v>52676</v>
      </c>
      <c r="BB403" s="2"/>
      <c r="BC403" s="2"/>
      <c r="BD403" s="2"/>
    </row>
    <row r="404" spans="16:56" ht="13.5">
      <c r="P404" s="22">
        <v>103039</v>
      </c>
      <c r="Q404" s="23" t="s">
        <v>534</v>
      </c>
      <c r="R404" s="23" t="s">
        <v>917</v>
      </c>
      <c r="S404" s="62">
        <v>2174</v>
      </c>
      <c r="T404" s="24" t="s">
        <v>201</v>
      </c>
      <c r="U404" s="25" t="s">
        <v>723</v>
      </c>
      <c r="V404" s="26" t="s">
        <v>1190</v>
      </c>
      <c r="W404" s="27">
        <v>2</v>
      </c>
      <c r="X404" s="27">
        <v>609</v>
      </c>
      <c r="Y404" s="27">
        <v>82</v>
      </c>
      <c r="Z404" s="27">
        <v>168341</v>
      </c>
      <c r="AA404" s="28">
        <f t="shared" si="36"/>
        <v>2.052939024390244</v>
      </c>
      <c r="AB404" s="25" t="s">
        <v>918</v>
      </c>
      <c r="AC404" s="29">
        <v>406</v>
      </c>
      <c r="AD404" s="29">
        <v>66.7</v>
      </c>
      <c r="AE404" s="29">
        <v>181057</v>
      </c>
      <c r="AF404" s="29">
        <v>93</v>
      </c>
      <c r="AG404" s="29">
        <v>16967</v>
      </c>
      <c r="AH404" s="29">
        <f t="shared" si="37"/>
        <v>100.79</v>
      </c>
      <c r="AI404" s="29">
        <v>72965</v>
      </c>
      <c r="AJ404" s="29">
        <v>15499</v>
      </c>
      <c r="AK404" s="29">
        <v>57466</v>
      </c>
      <c r="AL404" s="29">
        <f t="shared" si="38"/>
        <v>433.44</v>
      </c>
      <c r="AM404" s="29">
        <f t="shared" si="39"/>
        <v>92.07</v>
      </c>
      <c r="AN404" s="29">
        <f t="shared" si="40"/>
        <v>341.37</v>
      </c>
      <c r="AO404" s="29">
        <v>23.3</v>
      </c>
      <c r="AP404" s="29">
        <v>109.5</v>
      </c>
      <c r="AQ404" s="32">
        <v>25450</v>
      </c>
      <c r="AR404" s="32">
        <v>94361</v>
      </c>
      <c r="AS404" s="32">
        <v>119811</v>
      </c>
      <c r="AT404" s="29">
        <v>2730</v>
      </c>
      <c r="AU404" s="29">
        <f t="shared" si="41"/>
        <v>2016</v>
      </c>
      <c r="AV404" s="29">
        <v>15499</v>
      </c>
      <c r="AW404" s="29">
        <v>25450</v>
      </c>
      <c r="AX404" s="29">
        <v>67609</v>
      </c>
      <c r="AY404" s="29">
        <v>111016</v>
      </c>
      <c r="AZ404" s="29">
        <v>83108</v>
      </c>
      <c r="BA404" s="29">
        <v>136466</v>
      </c>
      <c r="BB404" s="2"/>
      <c r="BC404" s="2"/>
      <c r="BD404" s="2"/>
    </row>
    <row r="405" spans="16:56" ht="13.5">
      <c r="P405" s="22">
        <v>103217</v>
      </c>
      <c r="Q405" s="23" t="s">
        <v>534</v>
      </c>
      <c r="R405" s="23" t="s">
        <v>919</v>
      </c>
      <c r="S405" s="62">
        <v>2174</v>
      </c>
      <c r="T405" s="24" t="s">
        <v>201</v>
      </c>
      <c r="U405" s="25" t="s">
        <v>723</v>
      </c>
      <c r="V405" s="26" t="s">
        <v>1190</v>
      </c>
      <c r="W405" s="27">
        <v>2</v>
      </c>
      <c r="X405" s="27">
        <v>113</v>
      </c>
      <c r="Y405" s="27">
        <v>58</v>
      </c>
      <c r="Z405" s="27">
        <v>141878</v>
      </c>
      <c r="AA405" s="28">
        <f t="shared" si="36"/>
        <v>2.446172413793103</v>
      </c>
      <c r="AB405" s="25" t="s">
        <v>920</v>
      </c>
      <c r="AC405" s="29">
        <v>107</v>
      </c>
      <c r="AD405" s="29">
        <v>94.7</v>
      </c>
      <c r="AE405" s="29">
        <v>206478</v>
      </c>
      <c r="AF405" s="29">
        <v>68.7</v>
      </c>
      <c r="AG405" s="29">
        <v>16273</v>
      </c>
      <c r="AH405" s="29">
        <f t="shared" si="37"/>
        <v>114.7</v>
      </c>
      <c r="AI405" s="29">
        <v>75956</v>
      </c>
      <c r="AJ405" s="29">
        <v>32687</v>
      </c>
      <c r="AK405" s="29">
        <v>43269</v>
      </c>
      <c r="AL405" s="29">
        <f t="shared" si="38"/>
        <v>535.36</v>
      </c>
      <c r="AM405" s="29">
        <f t="shared" si="39"/>
        <v>230.39</v>
      </c>
      <c r="AN405" s="29">
        <f t="shared" si="40"/>
        <v>304.97</v>
      </c>
      <c r="AO405" s="29">
        <v>21.4</v>
      </c>
      <c r="AP405" s="29">
        <v>49.8</v>
      </c>
      <c r="AQ405" s="32">
        <v>289265</v>
      </c>
      <c r="AR405" s="32">
        <v>382912</v>
      </c>
      <c r="AS405" s="32">
        <v>672177</v>
      </c>
      <c r="AT405" s="29">
        <v>2730</v>
      </c>
      <c r="AU405" s="29">
        <f t="shared" si="41"/>
        <v>2294</v>
      </c>
      <c r="AV405" s="29">
        <v>32687</v>
      </c>
      <c r="AW405" s="29">
        <v>289265</v>
      </c>
      <c r="AX405" s="29">
        <v>51771</v>
      </c>
      <c r="AY405" s="29">
        <v>458150</v>
      </c>
      <c r="AZ405" s="29">
        <v>84458</v>
      </c>
      <c r="BA405" s="29">
        <v>747416</v>
      </c>
      <c r="BB405" s="2"/>
      <c r="BC405" s="2"/>
      <c r="BD405" s="2"/>
    </row>
    <row r="406" spans="16:56" ht="13.5">
      <c r="P406" s="22">
        <v>122220</v>
      </c>
      <c r="Q406" s="23" t="s">
        <v>1244</v>
      </c>
      <c r="R406" s="23" t="s">
        <v>921</v>
      </c>
      <c r="S406" s="62">
        <v>2174</v>
      </c>
      <c r="T406" s="24" t="s">
        <v>201</v>
      </c>
      <c r="U406" s="25" t="s">
        <v>723</v>
      </c>
      <c r="V406" s="26" t="s">
        <v>1190</v>
      </c>
      <c r="W406" s="27">
        <v>2</v>
      </c>
      <c r="X406" s="27">
        <v>448</v>
      </c>
      <c r="Y406" s="27">
        <v>16</v>
      </c>
      <c r="Z406" s="27">
        <v>32400</v>
      </c>
      <c r="AA406" s="28">
        <f t="shared" si="36"/>
        <v>2.025</v>
      </c>
      <c r="AB406" s="25" t="s">
        <v>1486</v>
      </c>
      <c r="AC406" s="29">
        <v>287</v>
      </c>
      <c r="AD406" s="29">
        <v>64.1</v>
      </c>
      <c r="AE406" s="29">
        <v>38800</v>
      </c>
      <c r="AF406" s="29">
        <v>83.5</v>
      </c>
      <c r="AG406" s="29">
        <v>4717</v>
      </c>
      <c r="AH406" s="29">
        <f t="shared" si="37"/>
        <v>145.59</v>
      </c>
      <c r="AI406" s="29">
        <v>12667</v>
      </c>
      <c r="AJ406" s="29">
        <v>2626</v>
      </c>
      <c r="AK406" s="29">
        <v>10041</v>
      </c>
      <c r="AL406" s="29">
        <f t="shared" si="38"/>
        <v>390.96</v>
      </c>
      <c r="AM406" s="29">
        <f t="shared" si="39"/>
        <v>81.05</v>
      </c>
      <c r="AN406" s="29">
        <f t="shared" si="40"/>
        <v>309.91</v>
      </c>
      <c r="AO406" s="29">
        <v>37.2</v>
      </c>
      <c r="AP406" s="29">
        <v>179.6</v>
      </c>
      <c r="AQ406" s="32">
        <v>5862</v>
      </c>
      <c r="AR406" s="32">
        <v>22413</v>
      </c>
      <c r="AS406" s="32">
        <v>28275</v>
      </c>
      <c r="AT406" s="29">
        <v>2079</v>
      </c>
      <c r="AU406" s="29">
        <f t="shared" si="41"/>
        <v>2912</v>
      </c>
      <c r="AV406" s="29">
        <v>2626</v>
      </c>
      <c r="AW406" s="29">
        <v>5862</v>
      </c>
      <c r="AX406" s="29">
        <v>16480</v>
      </c>
      <c r="AY406" s="29">
        <v>36786</v>
      </c>
      <c r="AZ406" s="29">
        <v>19106</v>
      </c>
      <c r="BA406" s="29">
        <v>42647</v>
      </c>
      <c r="BB406" s="2"/>
      <c r="BC406" s="2"/>
      <c r="BD406" s="2"/>
    </row>
    <row r="407" spans="16:56" ht="13.5">
      <c r="P407" s="22">
        <v>152170</v>
      </c>
      <c r="Q407" s="23" t="s">
        <v>540</v>
      </c>
      <c r="R407" s="23" t="s">
        <v>922</v>
      </c>
      <c r="S407" s="62">
        <v>1174</v>
      </c>
      <c r="T407" s="24" t="s">
        <v>201</v>
      </c>
      <c r="U407" s="25" t="s">
        <v>723</v>
      </c>
      <c r="V407" s="26" t="s">
        <v>1190</v>
      </c>
      <c r="W407" s="27">
        <v>2</v>
      </c>
      <c r="X407" s="27">
        <v>862</v>
      </c>
      <c r="Y407" s="27">
        <v>84</v>
      </c>
      <c r="Z407" s="27">
        <v>94182</v>
      </c>
      <c r="AA407" s="28">
        <f t="shared" si="36"/>
        <v>1.1212142857142857</v>
      </c>
      <c r="AB407" s="25" t="s">
        <v>923</v>
      </c>
      <c r="AC407" s="29">
        <v>450</v>
      </c>
      <c r="AD407" s="29">
        <v>52.2</v>
      </c>
      <c r="AE407" s="29">
        <v>113905</v>
      </c>
      <c r="AF407" s="29">
        <v>82.7</v>
      </c>
      <c r="AG407" s="29">
        <v>16717</v>
      </c>
      <c r="AH407" s="29">
        <f t="shared" si="37"/>
        <v>177.5</v>
      </c>
      <c r="AI407" s="29">
        <v>37344</v>
      </c>
      <c r="AJ407" s="29">
        <v>8325</v>
      </c>
      <c r="AK407" s="29">
        <v>29019</v>
      </c>
      <c r="AL407" s="29">
        <f t="shared" si="38"/>
        <v>396.51</v>
      </c>
      <c r="AM407" s="29">
        <f t="shared" si="39"/>
        <v>88.39</v>
      </c>
      <c r="AN407" s="29">
        <f t="shared" si="40"/>
        <v>308.12</v>
      </c>
      <c r="AO407" s="29">
        <v>44.8</v>
      </c>
      <c r="AP407" s="29">
        <v>200.8</v>
      </c>
      <c r="AQ407" s="32">
        <v>9658</v>
      </c>
      <c r="AR407" s="32">
        <v>33665</v>
      </c>
      <c r="AS407" s="32">
        <v>43323</v>
      </c>
      <c r="AT407" s="29">
        <v>2387</v>
      </c>
      <c r="AU407" s="29">
        <f t="shared" si="41"/>
        <v>3550</v>
      </c>
      <c r="AV407" s="29">
        <v>10085</v>
      </c>
      <c r="AW407" s="29">
        <v>11700</v>
      </c>
      <c r="AX407" s="29">
        <v>29019</v>
      </c>
      <c r="AY407" s="29">
        <v>33665</v>
      </c>
      <c r="AZ407" s="29">
        <v>39104</v>
      </c>
      <c r="BA407" s="29">
        <v>45364</v>
      </c>
      <c r="BB407" s="2"/>
      <c r="BC407" s="2"/>
      <c r="BD407" s="2"/>
    </row>
    <row r="408" spans="16:56" ht="13.5">
      <c r="P408" s="22">
        <v>154440</v>
      </c>
      <c r="Q408" s="23" t="s">
        <v>540</v>
      </c>
      <c r="R408" s="23" t="s">
        <v>924</v>
      </c>
      <c r="S408" s="62">
        <v>2174</v>
      </c>
      <c r="T408" s="24" t="s">
        <v>201</v>
      </c>
      <c r="U408" s="25" t="s">
        <v>723</v>
      </c>
      <c r="V408" s="26" t="s">
        <v>1190</v>
      </c>
      <c r="W408" s="27">
        <v>2</v>
      </c>
      <c r="X408" s="27">
        <v>361</v>
      </c>
      <c r="Y408" s="27">
        <v>117</v>
      </c>
      <c r="Z408" s="27">
        <v>146156</v>
      </c>
      <c r="AA408" s="28">
        <f t="shared" si="36"/>
        <v>1.2491965811965813</v>
      </c>
      <c r="AB408" s="25" t="s">
        <v>925</v>
      </c>
      <c r="AC408" s="29">
        <v>344</v>
      </c>
      <c r="AD408" s="29">
        <v>95.3</v>
      </c>
      <c r="AE408" s="29">
        <v>158045</v>
      </c>
      <c r="AF408" s="29">
        <v>92.5</v>
      </c>
      <c r="AG408" s="29">
        <v>31720</v>
      </c>
      <c r="AH408" s="29">
        <f t="shared" si="37"/>
        <v>217.03</v>
      </c>
      <c r="AI408" s="29">
        <v>127075</v>
      </c>
      <c r="AJ408" s="29">
        <v>43277</v>
      </c>
      <c r="AK408" s="29">
        <v>83798</v>
      </c>
      <c r="AL408" s="29">
        <f t="shared" si="38"/>
        <v>869.45</v>
      </c>
      <c r="AM408" s="29">
        <f t="shared" si="39"/>
        <v>296.1</v>
      </c>
      <c r="AN408" s="29">
        <f t="shared" si="40"/>
        <v>573.35</v>
      </c>
      <c r="AO408" s="29">
        <v>25</v>
      </c>
      <c r="AP408" s="29">
        <v>73.3</v>
      </c>
      <c r="AQ408" s="32">
        <v>119881</v>
      </c>
      <c r="AR408" s="32">
        <v>232127</v>
      </c>
      <c r="AS408" s="32">
        <v>352008</v>
      </c>
      <c r="AT408" s="29">
        <v>3780</v>
      </c>
      <c r="AU408" s="29">
        <f t="shared" si="41"/>
        <v>4341</v>
      </c>
      <c r="AV408" s="29">
        <v>43277</v>
      </c>
      <c r="AW408" s="29">
        <v>119881</v>
      </c>
      <c r="AX408" s="29">
        <v>129784</v>
      </c>
      <c r="AY408" s="29">
        <v>359512</v>
      </c>
      <c r="AZ408" s="29">
        <v>173061</v>
      </c>
      <c r="BA408" s="29">
        <v>479393</v>
      </c>
      <c r="BB408" s="2"/>
      <c r="BC408" s="2"/>
      <c r="BD408" s="2"/>
    </row>
    <row r="409" spans="16:56" ht="13.5">
      <c r="P409" s="22">
        <v>154636</v>
      </c>
      <c r="Q409" s="23" t="s">
        <v>540</v>
      </c>
      <c r="R409" s="23" t="s">
        <v>926</v>
      </c>
      <c r="S409" s="62">
        <v>2174</v>
      </c>
      <c r="T409" s="24" t="s">
        <v>201</v>
      </c>
      <c r="U409" s="25" t="s">
        <v>723</v>
      </c>
      <c r="V409" s="26" t="s">
        <v>1190</v>
      </c>
      <c r="W409" s="27">
        <v>2</v>
      </c>
      <c r="X409" s="27">
        <v>698</v>
      </c>
      <c r="Y409" s="27">
        <v>39</v>
      </c>
      <c r="Z409" s="27">
        <v>34372</v>
      </c>
      <c r="AA409" s="28">
        <f t="shared" si="36"/>
        <v>0.8813333333333334</v>
      </c>
      <c r="AB409" s="25" t="s">
        <v>927</v>
      </c>
      <c r="AC409" s="29">
        <v>663</v>
      </c>
      <c r="AD409" s="29">
        <v>95</v>
      </c>
      <c r="AE409" s="29">
        <v>49795</v>
      </c>
      <c r="AF409" s="29">
        <v>69</v>
      </c>
      <c r="AG409" s="29">
        <v>30144</v>
      </c>
      <c r="AH409" s="29">
        <f t="shared" si="37"/>
        <v>876.99</v>
      </c>
      <c r="AI409" s="29">
        <v>47016</v>
      </c>
      <c r="AJ409" s="29">
        <v>31939</v>
      </c>
      <c r="AK409" s="29">
        <v>15077</v>
      </c>
      <c r="AL409" s="29">
        <f t="shared" si="38"/>
        <v>1367.86</v>
      </c>
      <c r="AM409" s="29">
        <f t="shared" si="39"/>
        <v>929.22</v>
      </c>
      <c r="AN409" s="29">
        <f t="shared" si="40"/>
        <v>438.64</v>
      </c>
      <c r="AO409" s="29">
        <v>64.1</v>
      </c>
      <c r="AP409" s="29">
        <v>94.4</v>
      </c>
      <c r="AQ409" s="32">
        <v>45758</v>
      </c>
      <c r="AR409" s="32">
        <v>21600</v>
      </c>
      <c r="AS409" s="32">
        <v>67358</v>
      </c>
      <c r="AT409" s="29">
        <v>3990</v>
      </c>
      <c r="AU409" s="29">
        <f t="shared" si="41"/>
        <v>17540</v>
      </c>
      <c r="AV409" s="29">
        <v>31939</v>
      </c>
      <c r="AW409" s="29">
        <v>45758</v>
      </c>
      <c r="AX409" s="29">
        <v>59797</v>
      </c>
      <c r="AY409" s="29">
        <v>85669</v>
      </c>
      <c r="AZ409" s="29">
        <v>91736</v>
      </c>
      <c r="BA409" s="29">
        <v>131427</v>
      </c>
      <c r="BB409" s="2"/>
      <c r="BC409" s="2"/>
      <c r="BD409" s="2"/>
    </row>
    <row r="410" spans="16:56" ht="13.5">
      <c r="P410" s="22">
        <v>162060</v>
      </c>
      <c r="Q410" s="23" t="s">
        <v>521</v>
      </c>
      <c r="R410" s="23" t="s">
        <v>928</v>
      </c>
      <c r="S410" s="62">
        <v>2174</v>
      </c>
      <c r="T410" s="24" t="s">
        <v>201</v>
      </c>
      <c r="U410" s="25" t="s">
        <v>723</v>
      </c>
      <c r="V410" s="26" t="s">
        <v>1190</v>
      </c>
      <c r="W410" s="27">
        <v>2</v>
      </c>
      <c r="X410" s="27">
        <v>2419</v>
      </c>
      <c r="Y410" s="27">
        <v>88</v>
      </c>
      <c r="Z410" s="27">
        <v>209050</v>
      </c>
      <c r="AA410" s="28">
        <f t="shared" si="36"/>
        <v>2.375568181818182</v>
      </c>
      <c r="AB410" s="25" t="s">
        <v>929</v>
      </c>
      <c r="AC410" s="29">
        <v>2090</v>
      </c>
      <c r="AD410" s="29">
        <v>86.4</v>
      </c>
      <c r="AE410" s="29">
        <v>248676</v>
      </c>
      <c r="AF410" s="29">
        <v>84.1</v>
      </c>
      <c r="AG410" s="29">
        <v>33811</v>
      </c>
      <c r="AH410" s="29">
        <f t="shared" si="37"/>
        <v>161.74</v>
      </c>
      <c r="AI410" s="29">
        <v>103199</v>
      </c>
      <c r="AJ410" s="29">
        <v>19388</v>
      </c>
      <c r="AK410" s="29">
        <v>83811</v>
      </c>
      <c r="AL410" s="29">
        <f t="shared" si="38"/>
        <v>493.66</v>
      </c>
      <c r="AM410" s="29">
        <f t="shared" si="39"/>
        <v>92.74</v>
      </c>
      <c r="AN410" s="29">
        <f t="shared" si="40"/>
        <v>400.91</v>
      </c>
      <c r="AO410" s="29">
        <v>32.8</v>
      </c>
      <c r="AP410" s="29">
        <v>174.4</v>
      </c>
      <c r="AQ410" s="32">
        <v>8015</v>
      </c>
      <c r="AR410" s="32">
        <v>34647</v>
      </c>
      <c r="AS410" s="32">
        <v>42662</v>
      </c>
      <c r="AT410" s="29">
        <v>2895</v>
      </c>
      <c r="AU410" s="29">
        <f t="shared" si="41"/>
        <v>3235</v>
      </c>
      <c r="AV410" s="29">
        <v>21104</v>
      </c>
      <c r="AW410" s="29">
        <v>8724</v>
      </c>
      <c r="AX410" s="29">
        <v>104604</v>
      </c>
      <c r="AY410" s="29">
        <v>43243</v>
      </c>
      <c r="AZ410" s="29">
        <v>125708</v>
      </c>
      <c r="BA410" s="29">
        <v>51967</v>
      </c>
      <c r="BB410" s="2"/>
      <c r="BC410" s="2"/>
      <c r="BD410" s="2"/>
    </row>
    <row r="411" spans="16:56" ht="13.5">
      <c r="P411" s="22">
        <v>202061</v>
      </c>
      <c r="Q411" s="23" t="s">
        <v>1144</v>
      </c>
      <c r="R411" s="23" t="s">
        <v>930</v>
      </c>
      <c r="S411" s="62">
        <v>2174</v>
      </c>
      <c r="T411" s="24" t="s">
        <v>201</v>
      </c>
      <c r="U411" s="25" t="s">
        <v>723</v>
      </c>
      <c r="V411" s="26" t="s">
        <v>1190</v>
      </c>
      <c r="W411" s="27">
        <v>2</v>
      </c>
      <c r="X411" s="27">
        <v>71</v>
      </c>
      <c r="Y411" s="27">
        <v>37</v>
      </c>
      <c r="Z411" s="27">
        <v>54079</v>
      </c>
      <c r="AA411" s="28">
        <f t="shared" si="36"/>
        <v>1.4615945945945945</v>
      </c>
      <c r="AB411" s="25" t="s">
        <v>931</v>
      </c>
      <c r="AC411" s="29">
        <v>71</v>
      </c>
      <c r="AD411" s="29">
        <v>100</v>
      </c>
      <c r="AE411" s="29">
        <v>63429</v>
      </c>
      <c r="AF411" s="29">
        <v>85.3</v>
      </c>
      <c r="AG411" s="29">
        <v>8974</v>
      </c>
      <c r="AH411" s="29">
        <f t="shared" si="37"/>
        <v>165.94</v>
      </c>
      <c r="AI411" s="29">
        <v>41352</v>
      </c>
      <c r="AJ411" s="29">
        <v>4868</v>
      </c>
      <c r="AK411" s="29">
        <v>36484</v>
      </c>
      <c r="AL411" s="29">
        <f t="shared" si="38"/>
        <v>764.66</v>
      </c>
      <c r="AM411" s="29">
        <f t="shared" si="39"/>
        <v>90.02</v>
      </c>
      <c r="AN411" s="29">
        <f t="shared" si="40"/>
        <v>674.64</v>
      </c>
      <c r="AO411" s="29">
        <v>21.7</v>
      </c>
      <c r="AP411" s="29">
        <v>184.3</v>
      </c>
      <c r="AQ411" s="32">
        <v>68563</v>
      </c>
      <c r="AR411" s="32">
        <v>513859</v>
      </c>
      <c r="AS411" s="32">
        <v>582423</v>
      </c>
      <c r="AT411" s="29">
        <v>2667</v>
      </c>
      <c r="AU411" s="29">
        <f t="shared" si="41"/>
        <v>3319</v>
      </c>
      <c r="AV411" s="29">
        <v>4931</v>
      </c>
      <c r="AW411" s="29">
        <v>69451</v>
      </c>
      <c r="AX411" s="29">
        <v>37474</v>
      </c>
      <c r="AY411" s="29">
        <v>527803</v>
      </c>
      <c r="AZ411" s="29">
        <v>42405</v>
      </c>
      <c r="BA411" s="29">
        <v>597254</v>
      </c>
      <c r="BB411" s="2"/>
      <c r="BC411" s="2"/>
      <c r="BD411" s="2"/>
    </row>
    <row r="412" spans="16:56" ht="13.5">
      <c r="P412" s="22">
        <v>202142</v>
      </c>
      <c r="Q412" s="23" t="s">
        <v>1144</v>
      </c>
      <c r="R412" s="23" t="s">
        <v>932</v>
      </c>
      <c r="S412" s="62">
        <v>2174</v>
      </c>
      <c r="T412" s="24" t="s">
        <v>201</v>
      </c>
      <c r="U412" s="25" t="s">
        <v>723</v>
      </c>
      <c r="V412" s="26" t="s">
        <v>1190</v>
      </c>
      <c r="W412" s="27">
        <v>2</v>
      </c>
      <c r="X412" s="27">
        <v>3739</v>
      </c>
      <c r="Y412" s="27">
        <v>593</v>
      </c>
      <c r="Z412" s="27">
        <v>664261</v>
      </c>
      <c r="AA412" s="28">
        <f t="shared" si="36"/>
        <v>1.1201703204047218</v>
      </c>
      <c r="AB412" s="25" t="s">
        <v>933</v>
      </c>
      <c r="AC412" s="29">
        <v>3410</v>
      </c>
      <c r="AD412" s="29">
        <v>91.2</v>
      </c>
      <c r="AE412" s="29">
        <v>797257</v>
      </c>
      <c r="AF412" s="29">
        <v>83.3</v>
      </c>
      <c r="AG412" s="29">
        <v>115959</v>
      </c>
      <c r="AH412" s="29">
        <f t="shared" si="37"/>
        <v>174.57</v>
      </c>
      <c r="AI412" s="29">
        <v>185049</v>
      </c>
      <c r="AJ412" s="29">
        <v>50783</v>
      </c>
      <c r="AK412" s="29">
        <v>134266</v>
      </c>
      <c r="AL412" s="29">
        <f t="shared" si="38"/>
        <v>278.58</v>
      </c>
      <c r="AM412" s="29">
        <f t="shared" si="39"/>
        <v>76.45</v>
      </c>
      <c r="AN412" s="29">
        <f t="shared" si="40"/>
        <v>202.13</v>
      </c>
      <c r="AO412" s="29">
        <v>62.7</v>
      </c>
      <c r="AP412" s="29">
        <v>228.3</v>
      </c>
      <c r="AQ412" s="32">
        <v>13582</v>
      </c>
      <c r="AR412" s="32">
        <v>35910</v>
      </c>
      <c r="AS412" s="32">
        <v>49492</v>
      </c>
      <c r="AT412" s="29">
        <v>2698</v>
      </c>
      <c r="AU412" s="29">
        <f t="shared" si="41"/>
        <v>3491</v>
      </c>
      <c r="AV412" s="29">
        <v>52544</v>
      </c>
      <c r="AW412" s="29">
        <v>14053</v>
      </c>
      <c r="AX412" s="29">
        <v>160608</v>
      </c>
      <c r="AY412" s="29">
        <v>42955</v>
      </c>
      <c r="AZ412" s="29">
        <v>213152</v>
      </c>
      <c r="BA412" s="29">
        <v>57008</v>
      </c>
      <c r="BB412" s="2"/>
      <c r="BC412" s="2"/>
      <c r="BD412" s="2"/>
    </row>
    <row r="413" spans="16:56" ht="13.5">
      <c r="P413" s="22">
        <v>232246</v>
      </c>
      <c r="Q413" s="23" t="s">
        <v>528</v>
      </c>
      <c r="R413" s="23" t="s">
        <v>934</v>
      </c>
      <c r="S413" s="62">
        <v>1174</v>
      </c>
      <c r="T413" s="24" t="s">
        <v>201</v>
      </c>
      <c r="U413" s="25" t="s">
        <v>723</v>
      </c>
      <c r="V413" s="26" t="s">
        <v>1190</v>
      </c>
      <c r="W413" s="27">
        <v>2</v>
      </c>
      <c r="X413" s="27">
        <v>1973</v>
      </c>
      <c r="Y413" s="27">
        <v>80</v>
      </c>
      <c r="Z413" s="27">
        <v>160803</v>
      </c>
      <c r="AA413" s="28">
        <f t="shared" si="36"/>
        <v>2.0100374999999997</v>
      </c>
      <c r="AB413" s="25" t="s">
        <v>1480</v>
      </c>
      <c r="AC413" s="29">
        <v>1808</v>
      </c>
      <c r="AD413" s="29">
        <v>91.6</v>
      </c>
      <c r="AE413" s="29">
        <v>169917</v>
      </c>
      <c r="AF413" s="29">
        <v>94.6</v>
      </c>
      <c r="AG413" s="29">
        <v>14713</v>
      </c>
      <c r="AH413" s="29">
        <f t="shared" si="37"/>
        <v>91.5</v>
      </c>
      <c r="AI413" s="29">
        <v>46510</v>
      </c>
      <c r="AJ413" s="29">
        <v>10441</v>
      </c>
      <c r="AK413" s="29">
        <v>36069</v>
      </c>
      <c r="AL413" s="29">
        <f t="shared" si="38"/>
        <v>289.24</v>
      </c>
      <c r="AM413" s="29">
        <f t="shared" si="39"/>
        <v>64.93</v>
      </c>
      <c r="AN413" s="29">
        <f t="shared" si="40"/>
        <v>224.31</v>
      </c>
      <c r="AO413" s="29">
        <v>31.6</v>
      </c>
      <c r="AP413" s="29">
        <v>140.9</v>
      </c>
      <c r="AQ413" s="32">
        <v>5292</v>
      </c>
      <c r="AR413" s="32">
        <v>18281</v>
      </c>
      <c r="AS413" s="32">
        <v>23573</v>
      </c>
      <c r="AT413" s="29">
        <v>1920</v>
      </c>
      <c r="AU413" s="29">
        <f t="shared" si="41"/>
        <v>1830</v>
      </c>
      <c r="AV413" s="29">
        <v>10441</v>
      </c>
      <c r="AW413" s="29">
        <v>5292</v>
      </c>
      <c r="AX413" s="29">
        <v>36069</v>
      </c>
      <c r="AY413" s="29">
        <v>18281</v>
      </c>
      <c r="AZ413" s="29">
        <v>46510</v>
      </c>
      <c r="BA413" s="29">
        <v>23573</v>
      </c>
      <c r="BB413" s="2"/>
      <c r="BC413" s="2"/>
      <c r="BD413" s="2"/>
    </row>
    <row r="414" spans="16:56" ht="13.5">
      <c r="P414" s="22">
        <v>252042</v>
      </c>
      <c r="Q414" s="23" t="s">
        <v>1150</v>
      </c>
      <c r="R414" s="23" t="s">
        <v>935</v>
      </c>
      <c r="S414" s="62">
        <v>2174</v>
      </c>
      <c r="T414" s="24" t="s">
        <v>201</v>
      </c>
      <c r="U414" s="25" t="s">
        <v>723</v>
      </c>
      <c r="V414" s="26" t="s">
        <v>1190</v>
      </c>
      <c r="W414" s="27">
        <v>2</v>
      </c>
      <c r="X414" s="27">
        <v>2502</v>
      </c>
      <c r="Y414" s="27">
        <v>83</v>
      </c>
      <c r="Z414" s="27">
        <v>65049</v>
      </c>
      <c r="AA414" s="28">
        <f t="shared" si="36"/>
        <v>0.7837228915662651</v>
      </c>
      <c r="AB414" s="25" t="s">
        <v>936</v>
      </c>
      <c r="AC414" s="29">
        <v>1161</v>
      </c>
      <c r="AD414" s="29">
        <v>46.4</v>
      </c>
      <c r="AE414" s="29">
        <v>69951</v>
      </c>
      <c r="AF414" s="29">
        <v>93</v>
      </c>
      <c r="AG414" s="29">
        <v>11026</v>
      </c>
      <c r="AH414" s="29">
        <f t="shared" si="37"/>
        <v>169.5</v>
      </c>
      <c r="AI414" s="29">
        <v>84205</v>
      </c>
      <c r="AJ414" s="29">
        <v>30404</v>
      </c>
      <c r="AK414" s="29">
        <v>53801</v>
      </c>
      <c r="AL414" s="29">
        <f t="shared" si="38"/>
        <v>1294.49</v>
      </c>
      <c r="AM414" s="29">
        <f t="shared" si="39"/>
        <v>467.4</v>
      </c>
      <c r="AN414" s="29">
        <f t="shared" si="40"/>
        <v>827.08</v>
      </c>
      <c r="AO414" s="29">
        <v>13.1</v>
      </c>
      <c r="AP414" s="29">
        <v>36.3</v>
      </c>
      <c r="AQ414" s="32">
        <v>12152</v>
      </c>
      <c r="AR414" s="32">
        <v>21503</v>
      </c>
      <c r="AS414" s="32">
        <v>33655</v>
      </c>
      <c r="AT414" s="29">
        <v>3360</v>
      </c>
      <c r="AU414" s="29">
        <f t="shared" si="41"/>
        <v>3390</v>
      </c>
      <c r="AV414" s="29">
        <v>37811</v>
      </c>
      <c r="AW414" s="29">
        <v>15112</v>
      </c>
      <c r="AX414" s="29">
        <v>92796</v>
      </c>
      <c r="AY414" s="29">
        <v>37089</v>
      </c>
      <c r="AZ414" s="29">
        <v>130607</v>
      </c>
      <c r="BA414" s="29">
        <v>52201</v>
      </c>
      <c r="BB414" s="2"/>
      <c r="BC414" s="2"/>
      <c r="BD414" s="2"/>
    </row>
    <row r="415" spans="16:56" ht="13.5">
      <c r="P415" s="22">
        <v>273210</v>
      </c>
      <c r="Q415" s="23" t="s">
        <v>497</v>
      </c>
      <c r="R415" s="23" t="s">
        <v>937</v>
      </c>
      <c r="S415" s="62">
        <v>2174</v>
      </c>
      <c r="T415" s="24" t="s">
        <v>201</v>
      </c>
      <c r="U415" s="25" t="s">
        <v>723</v>
      </c>
      <c r="V415" s="26" t="s">
        <v>1190</v>
      </c>
      <c r="W415" s="27">
        <v>2</v>
      </c>
      <c r="X415" s="27">
        <v>2137</v>
      </c>
      <c r="Y415" s="27">
        <v>140</v>
      </c>
      <c r="Z415" s="27">
        <v>106226</v>
      </c>
      <c r="AA415" s="28">
        <f t="shared" si="36"/>
        <v>0.7587571428571429</v>
      </c>
      <c r="AB415" s="25" t="s">
        <v>1216</v>
      </c>
      <c r="AC415" s="29">
        <v>1356</v>
      </c>
      <c r="AD415" s="29">
        <v>63.5</v>
      </c>
      <c r="AE415" s="29">
        <v>112785</v>
      </c>
      <c r="AF415" s="29">
        <v>94.2</v>
      </c>
      <c r="AG415" s="29">
        <v>9871</v>
      </c>
      <c r="AH415" s="29">
        <f t="shared" si="37"/>
        <v>92.92</v>
      </c>
      <c r="AI415" s="29">
        <v>95965</v>
      </c>
      <c r="AJ415" s="29">
        <v>19139</v>
      </c>
      <c r="AK415" s="29">
        <v>76826</v>
      </c>
      <c r="AL415" s="29">
        <f t="shared" si="38"/>
        <v>903.4</v>
      </c>
      <c r="AM415" s="29">
        <f t="shared" si="39"/>
        <v>180.17</v>
      </c>
      <c r="AN415" s="29">
        <f t="shared" si="40"/>
        <v>723.23</v>
      </c>
      <c r="AO415" s="29">
        <v>10.3</v>
      </c>
      <c r="AP415" s="29">
        <v>51.6</v>
      </c>
      <c r="AQ415" s="32">
        <v>8956</v>
      </c>
      <c r="AR415" s="32">
        <v>35950</v>
      </c>
      <c r="AS415" s="32">
        <v>44906</v>
      </c>
      <c r="AT415" s="29">
        <v>1163</v>
      </c>
      <c r="AU415" s="29">
        <f t="shared" si="41"/>
        <v>1858</v>
      </c>
      <c r="AV415" s="29">
        <v>19150</v>
      </c>
      <c r="AW415" s="29">
        <v>8961</v>
      </c>
      <c r="AX415" s="29">
        <v>76839</v>
      </c>
      <c r="AY415" s="29">
        <v>35956</v>
      </c>
      <c r="AZ415" s="29">
        <v>95989</v>
      </c>
      <c r="BA415" s="29">
        <v>44918</v>
      </c>
      <c r="BB415" s="2"/>
      <c r="BC415" s="2"/>
      <c r="BD415" s="2"/>
    </row>
    <row r="416" spans="16:56" ht="13.5">
      <c r="P416" s="22">
        <v>294276</v>
      </c>
      <c r="Q416" s="23" t="s">
        <v>531</v>
      </c>
      <c r="R416" s="23" t="s">
        <v>938</v>
      </c>
      <c r="S416" s="62">
        <v>2174</v>
      </c>
      <c r="T416" s="24" t="s">
        <v>201</v>
      </c>
      <c r="U416" s="25" t="s">
        <v>723</v>
      </c>
      <c r="V416" s="26" t="s">
        <v>1190</v>
      </c>
      <c r="W416" s="27">
        <v>2</v>
      </c>
      <c r="X416" s="27">
        <v>1757</v>
      </c>
      <c r="Y416" s="27">
        <v>50</v>
      </c>
      <c r="Z416" s="27">
        <v>78992</v>
      </c>
      <c r="AA416" s="28">
        <f t="shared" si="36"/>
        <v>1.57984</v>
      </c>
      <c r="AB416" s="25" t="s">
        <v>1524</v>
      </c>
      <c r="AC416" s="29">
        <v>1244</v>
      </c>
      <c r="AD416" s="29">
        <v>70.8</v>
      </c>
      <c r="AE416" s="29">
        <v>78992</v>
      </c>
      <c r="AF416" s="29">
        <v>100</v>
      </c>
      <c r="AG416" s="29">
        <v>6741</v>
      </c>
      <c r="AH416" s="29">
        <f t="shared" si="37"/>
        <v>85.34</v>
      </c>
      <c r="AI416" s="29">
        <v>80763</v>
      </c>
      <c r="AJ416" s="29">
        <v>17783</v>
      </c>
      <c r="AK416" s="29">
        <v>62980</v>
      </c>
      <c r="AL416" s="29">
        <f t="shared" si="38"/>
        <v>1022.42</v>
      </c>
      <c r="AM416" s="29">
        <f t="shared" si="39"/>
        <v>225.12</v>
      </c>
      <c r="AN416" s="29">
        <f t="shared" si="40"/>
        <v>797.3</v>
      </c>
      <c r="AO416" s="29">
        <v>8.3</v>
      </c>
      <c r="AP416" s="29">
        <v>37.9</v>
      </c>
      <c r="AQ416" s="32">
        <v>10121</v>
      </c>
      <c r="AR416" s="32">
        <v>35845</v>
      </c>
      <c r="AS416" s="32">
        <v>45966</v>
      </c>
      <c r="AT416" s="29">
        <v>1680</v>
      </c>
      <c r="AU416" s="29">
        <f t="shared" si="41"/>
        <v>1707</v>
      </c>
      <c r="AV416" s="29">
        <v>17783</v>
      </c>
      <c r="AW416" s="29">
        <v>10121</v>
      </c>
      <c r="AX416" s="29">
        <v>86289</v>
      </c>
      <c r="AY416" s="29">
        <v>49112</v>
      </c>
      <c r="AZ416" s="29">
        <v>104072</v>
      </c>
      <c r="BA416" s="29">
        <v>59233</v>
      </c>
      <c r="BB416" s="2"/>
      <c r="BC416" s="2"/>
      <c r="BD416" s="2"/>
    </row>
    <row r="417" spans="16:56" ht="13.5">
      <c r="P417" s="22">
        <v>423076</v>
      </c>
      <c r="Q417" s="23" t="s">
        <v>735</v>
      </c>
      <c r="R417" s="23" t="s">
        <v>939</v>
      </c>
      <c r="S417" s="62">
        <v>1174</v>
      </c>
      <c r="T417" s="24" t="s">
        <v>201</v>
      </c>
      <c r="U417" s="25" t="s">
        <v>723</v>
      </c>
      <c r="V417" s="26" t="s">
        <v>1190</v>
      </c>
      <c r="W417" s="27">
        <v>2</v>
      </c>
      <c r="X417" s="27">
        <v>3990</v>
      </c>
      <c r="Y417" s="27">
        <v>159</v>
      </c>
      <c r="Z417" s="27">
        <v>340750</v>
      </c>
      <c r="AA417" s="28">
        <f t="shared" si="36"/>
        <v>2.1430817610062896</v>
      </c>
      <c r="AB417" s="25" t="s">
        <v>224</v>
      </c>
      <c r="AC417" s="29">
        <v>3734</v>
      </c>
      <c r="AD417" s="29">
        <v>93.6</v>
      </c>
      <c r="AE417" s="29">
        <v>359710</v>
      </c>
      <c r="AF417" s="29">
        <v>94.7</v>
      </c>
      <c r="AG417" s="29">
        <v>59723</v>
      </c>
      <c r="AH417" s="29">
        <f t="shared" si="37"/>
        <v>175.27</v>
      </c>
      <c r="AI417" s="29">
        <v>80965</v>
      </c>
      <c r="AJ417" s="29">
        <v>24571</v>
      </c>
      <c r="AK417" s="29">
        <v>56394</v>
      </c>
      <c r="AL417" s="29">
        <f t="shared" si="38"/>
        <v>237.61</v>
      </c>
      <c r="AM417" s="29">
        <f t="shared" si="39"/>
        <v>72.11</v>
      </c>
      <c r="AN417" s="29">
        <f t="shared" si="40"/>
        <v>165.5</v>
      </c>
      <c r="AO417" s="29">
        <v>73.8</v>
      </c>
      <c r="AP417" s="29">
        <v>243.1</v>
      </c>
      <c r="AQ417" s="32">
        <v>6158</v>
      </c>
      <c r="AR417" s="32">
        <v>14134</v>
      </c>
      <c r="AS417" s="32">
        <v>20292</v>
      </c>
      <c r="AT417" s="29">
        <v>3108</v>
      </c>
      <c r="AU417" s="29">
        <f t="shared" si="41"/>
        <v>3505</v>
      </c>
      <c r="AV417" s="29">
        <v>24922</v>
      </c>
      <c r="AW417" s="29">
        <v>6246</v>
      </c>
      <c r="AX417" s="29">
        <v>56394</v>
      </c>
      <c r="AY417" s="29">
        <v>14134</v>
      </c>
      <c r="AZ417" s="29">
        <v>81316</v>
      </c>
      <c r="BA417" s="29">
        <v>20380</v>
      </c>
      <c r="BB417" s="2"/>
      <c r="BC417" s="2"/>
      <c r="BD417" s="2"/>
    </row>
    <row r="418" spans="16:53" s="40" customFormat="1" ht="13.5">
      <c r="P418" s="37" t="s">
        <v>503</v>
      </c>
      <c r="Q418" s="38" t="s">
        <v>504</v>
      </c>
      <c r="R418" s="63">
        <f>COUNTA(R394:R417)</f>
        <v>24</v>
      </c>
      <c r="S418" s="63"/>
      <c r="T418" s="66" t="str">
        <f>CONCATENATE(T417," 計")</f>
        <v>Ｂd2 計</v>
      </c>
      <c r="U418" s="39"/>
      <c r="V418" s="39"/>
      <c r="W418" s="39"/>
      <c r="X418" s="39">
        <f>SUM(X394:X417)</f>
        <v>51467</v>
      </c>
      <c r="Y418" s="39">
        <f>SUM(Y394:Y417)</f>
        <v>3110</v>
      </c>
      <c r="Z418" s="39">
        <f>SUM(Z394:Z417)</f>
        <v>5043662</v>
      </c>
      <c r="AA418" s="39">
        <f t="shared" si="36"/>
        <v>1.621756270096463</v>
      </c>
      <c r="AB418" s="39"/>
      <c r="AC418" s="39">
        <f>SUM(AC394:AC417)</f>
        <v>42858</v>
      </c>
      <c r="AD418" s="37">
        <f>AC418/X418*100</f>
        <v>83.27277673072065</v>
      </c>
      <c r="AE418" s="39">
        <f>SUM(AE394:AE417)</f>
        <v>6473827</v>
      </c>
      <c r="AF418" s="39">
        <f>Z418/AE418*100</f>
        <v>77.90850759527555</v>
      </c>
      <c r="AG418" s="39">
        <f>SUM(AG394:AG417)</f>
        <v>746321</v>
      </c>
      <c r="AH418" s="29">
        <f t="shared" si="37"/>
        <v>147.97</v>
      </c>
      <c r="AI418" s="39">
        <f>SUM(AI394:AI417)</f>
        <v>2792692</v>
      </c>
      <c r="AJ418" s="39">
        <f>SUM(AJ394:AJ417)</f>
        <v>752603</v>
      </c>
      <c r="AK418" s="39">
        <f>SUM(AK394:AK417)</f>
        <v>2040089</v>
      </c>
      <c r="AL418" s="39">
        <f t="shared" si="38"/>
        <v>553.7</v>
      </c>
      <c r="AM418" s="39">
        <f t="shared" si="39"/>
        <v>149.22</v>
      </c>
      <c r="AN418" s="39">
        <f t="shared" si="40"/>
        <v>404.49</v>
      </c>
      <c r="AO418" s="39">
        <f>AG418/AI418*100</f>
        <v>26.724071254545795</v>
      </c>
      <c r="AP418" s="39">
        <f>AG418/AJ418*100</f>
        <v>99.1652969759621</v>
      </c>
      <c r="AQ418" s="37">
        <f>AJ418*1000/$X418</f>
        <v>14623.020576291605</v>
      </c>
      <c r="AR418" s="37">
        <f>AK418*1000/$X418</f>
        <v>39638.77824625488</v>
      </c>
      <c r="AS418" s="37">
        <f>AI418*1000/$X418</f>
        <v>54261.79882254649</v>
      </c>
      <c r="AT418" s="39">
        <f>AVERAGE(AT394:AT417)</f>
        <v>2574.5416666666665</v>
      </c>
      <c r="AU418" s="39">
        <f t="shared" si="41"/>
        <v>2959</v>
      </c>
      <c r="AV418" s="39">
        <f>SUM(AV394:AV417)</f>
        <v>787948</v>
      </c>
      <c r="AW418" s="39">
        <f>AV418*1000/$X418</f>
        <v>15309.77130977131</v>
      </c>
      <c r="AX418" s="39">
        <f>SUM(AX394:AX417)</f>
        <v>2593854</v>
      </c>
      <c r="AY418" s="39">
        <f>AX418*1000/$X418</f>
        <v>50398.39120212952</v>
      </c>
      <c r="AZ418" s="39">
        <f>SUM(AZ394:AZ417)</f>
        <v>3381802</v>
      </c>
      <c r="BA418" s="39">
        <f>AZ418*1000/$X418</f>
        <v>65708.16251190082</v>
      </c>
    </row>
    <row r="419" spans="16:56" ht="13.5">
      <c r="P419" s="22" t="s">
        <v>940</v>
      </c>
      <c r="Q419" s="23" t="s">
        <v>515</v>
      </c>
      <c r="R419" s="23" t="s">
        <v>941</v>
      </c>
      <c r="S419" s="62">
        <v>1174</v>
      </c>
      <c r="T419" s="24" t="s">
        <v>942</v>
      </c>
      <c r="U419" s="25" t="s">
        <v>723</v>
      </c>
      <c r="V419" s="26" t="s">
        <v>1190</v>
      </c>
      <c r="W419" s="27">
        <v>3</v>
      </c>
      <c r="X419" s="27">
        <v>2402</v>
      </c>
      <c r="Y419" s="27">
        <v>102</v>
      </c>
      <c r="Z419" s="27">
        <v>171530</v>
      </c>
      <c r="AA419" s="28">
        <f t="shared" si="36"/>
        <v>1.6816666666666666</v>
      </c>
      <c r="AB419" s="25" t="s">
        <v>71</v>
      </c>
      <c r="AC419" s="29">
        <v>1859</v>
      </c>
      <c r="AD419" s="29">
        <v>77.4</v>
      </c>
      <c r="AE419" s="29">
        <v>280188</v>
      </c>
      <c r="AF419" s="29">
        <v>61.2</v>
      </c>
      <c r="AG419" s="29">
        <v>28756</v>
      </c>
      <c r="AH419" s="29">
        <f t="shared" si="37"/>
        <v>167.64</v>
      </c>
      <c r="AI419" s="29">
        <v>101256</v>
      </c>
      <c r="AJ419" s="29">
        <v>16225</v>
      </c>
      <c r="AK419" s="29">
        <v>85031</v>
      </c>
      <c r="AL419" s="29">
        <f t="shared" si="38"/>
        <v>590.31</v>
      </c>
      <c r="AM419" s="29">
        <f t="shared" si="39"/>
        <v>94.59</v>
      </c>
      <c r="AN419" s="29">
        <f t="shared" si="40"/>
        <v>495.72</v>
      </c>
      <c r="AO419" s="29">
        <v>28.4</v>
      </c>
      <c r="AP419" s="29">
        <v>177.2</v>
      </c>
      <c r="AQ419" s="32">
        <v>6755</v>
      </c>
      <c r="AR419" s="32">
        <v>35400</v>
      </c>
      <c r="AS419" s="32">
        <v>42155</v>
      </c>
      <c r="AT419" s="29">
        <v>2835</v>
      </c>
      <c r="AU419" s="29">
        <f t="shared" si="41"/>
        <v>3353</v>
      </c>
      <c r="AV419" s="29">
        <v>18662</v>
      </c>
      <c r="AW419" s="29">
        <v>7769</v>
      </c>
      <c r="AX419" s="29">
        <v>116461</v>
      </c>
      <c r="AY419" s="29">
        <v>48485</v>
      </c>
      <c r="AZ419" s="29">
        <v>135123</v>
      </c>
      <c r="BA419" s="29">
        <v>56254</v>
      </c>
      <c r="BB419" s="2"/>
      <c r="BC419" s="2"/>
      <c r="BD419" s="2"/>
    </row>
    <row r="420" spans="16:56" ht="13.5">
      <c r="P420" s="22" t="s">
        <v>943</v>
      </c>
      <c r="Q420" s="23" t="s">
        <v>515</v>
      </c>
      <c r="R420" s="23" t="s">
        <v>944</v>
      </c>
      <c r="S420" s="62">
        <v>1174</v>
      </c>
      <c r="T420" s="24" t="s">
        <v>942</v>
      </c>
      <c r="U420" s="25" t="s">
        <v>723</v>
      </c>
      <c r="V420" s="26" t="s">
        <v>1190</v>
      </c>
      <c r="W420" s="27">
        <v>3</v>
      </c>
      <c r="X420" s="27">
        <v>672</v>
      </c>
      <c r="Y420" s="27">
        <v>340</v>
      </c>
      <c r="Z420" s="27">
        <v>207065</v>
      </c>
      <c r="AA420" s="28">
        <f t="shared" si="36"/>
        <v>0.609014705882353</v>
      </c>
      <c r="AB420" s="25" t="s">
        <v>1172</v>
      </c>
      <c r="AC420" s="29">
        <v>390</v>
      </c>
      <c r="AD420" s="29">
        <v>58</v>
      </c>
      <c r="AE420" s="29">
        <v>207065</v>
      </c>
      <c r="AF420" s="29">
        <v>100</v>
      </c>
      <c r="AG420" s="29">
        <v>30633</v>
      </c>
      <c r="AH420" s="29">
        <f t="shared" si="37"/>
        <v>147.94</v>
      </c>
      <c r="AI420" s="29">
        <v>81678</v>
      </c>
      <c r="AJ420" s="29">
        <v>17833</v>
      </c>
      <c r="AK420" s="29">
        <v>63845</v>
      </c>
      <c r="AL420" s="29">
        <f t="shared" si="38"/>
        <v>394.46</v>
      </c>
      <c r="AM420" s="29">
        <f t="shared" si="39"/>
        <v>86.12</v>
      </c>
      <c r="AN420" s="29">
        <f t="shared" si="40"/>
        <v>308.33</v>
      </c>
      <c r="AO420" s="29">
        <v>37.5</v>
      </c>
      <c r="AP420" s="29">
        <v>171.8</v>
      </c>
      <c r="AQ420" s="32">
        <v>26537</v>
      </c>
      <c r="AR420" s="32">
        <v>95007</v>
      </c>
      <c r="AS420" s="32">
        <v>121545</v>
      </c>
      <c r="AT420" s="29">
        <v>2667</v>
      </c>
      <c r="AU420" s="29">
        <f t="shared" si="41"/>
        <v>2959</v>
      </c>
      <c r="AV420" s="29">
        <v>17833</v>
      </c>
      <c r="AW420" s="29">
        <v>26537</v>
      </c>
      <c r="AX420" s="29">
        <v>67907</v>
      </c>
      <c r="AY420" s="29">
        <v>101052</v>
      </c>
      <c r="AZ420" s="29">
        <v>85740</v>
      </c>
      <c r="BA420" s="29">
        <v>127589</v>
      </c>
      <c r="BB420" s="2"/>
      <c r="BC420" s="2"/>
      <c r="BD420" s="2"/>
    </row>
    <row r="421" spans="16:56" ht="13.5">
      <c r="P421" s="22" t="s">
        <v>945</v>
      </c>
      <c r="Q421" s="23" t="s">
        <v>515</v>
      </c>
      <c r="R421" s="23" t="s">
        <v>946</v>
      </c>
      <c r="S421" s="62">
        <v>2174</v>
      </c>
      <c r="T421" s="24" t="s">
        <v>942</v>
      </c>
      <c r="U421" s="25" t="s">
        <v>723</v>
      </c>
      <c r="V421" s="26" t="s">
        <v>1190</v>
      </c>
      <c r="W421" s="27">
        <v>3</v>
      </c>
      <c r="X421" s="27">
        <v>885</v>
      </c>
      <c r="Y421" s="27">
        <v>83</v>
      </c>
      <c r="Z421" s="27">
        <v>60000</v>
      </c>
      <c r="AA421" s="28">
        <f t="shared" si="36"/>
        <v>0.7228915662650602</v>
      </c>
      <c r="AB421" s="25" t="s">
        <v>947</v>
      </c>
      <c r="AC421" s="29">
        <v>598</v>
      </c>
      <c r="AD421" s="29">
        <v>67.6</v>
      </c>
      <c r="AE421" s="29">
        <v>108000</v>
      </c>
      <c r="AF421" s="29">
        <v>55.6</v>
      </c>
      <c r="AG421" s="29">
        <v>11656</v>
      </c>
      <c r="AH421" s="29">
        <f t="shared" si="37"/>
        <v>194.27</v>
      </c>
      <c r="AI421" s="29">
        <v>19768</v>
      </c>
      <c r="AJ421" s="29">
        <v>5851</v>
      </c>
      <c r="AK421" s="29">
        <v>13917</v>
      </c>
      <c r="AL421" s="29">
        <f t="shared" si="38"/>
        <v>329.47</v>
      </c>
      <c r="AM421" s="29">
        <f t="shared" si="39"/>
        <v>97.52</v>
      </c>
      <c r="AN421" s="29">
        <f t="shared" si="40"/>
        <v>231.95</v>
      </c>
      <c r="AO421" s="29">
        <v>59</v>
      </c>
      <c r="AP421" s="29">
        <v>199.2</v>
      </c>
      <c r="AQ421" s="32">
        <v>6611</v>
      </c>
      <c r="AR421" s="32">
        <v>15725</v>
      </c>
      <c r="AS421" s="32">
        <v>22337</v>
      </c>
      <c r="AT421" s="29">
        <v>3150</v>
      </c>
      <c r="AU421" s="29">
        <f t="shared" si="41"/>
        <v>3885</v>
      </c>
      <c r="AV421" s="29">
        <v>6256</v>
      </c>
      <c r="AW421" s="29">
        <v>7069</v>
      </c>
      <c r="AX421" s="29">
        <v>25566</v>
      </c>
      <c r="AY421" s="29">
        <v>28888</v>
      </c>
      <c r="AZ421" s="29">
        <v>31822</v>
      </c>
      <c r="BA421" s="29">
        <v>35957</v>
      </c>
      <c r="BB421" s="2"/>
      <c r="BC421" s="2"/>
      <c r="BD421" s="2"/>
    </row>
    <row r="422" spans="16:56" ht="13.5">
      <c r="P422" s="22" t="s">
        <v>948</v>
      </c>
      <c r="Q422" s="23" t="s">
        <v>515</v>
      </c>
      <c r="R422" s="23" t="s">
        <v>949</v>
      </c>
      <c r="S422" s="62">
        <v>2174</v>
      </c>
      <c r="T422" s="24" t="s">
        <v>942</v>
      </c>
      <c r="U422" s="25" t="s">
        <v>723</v>
      </c>
      <c r="V422" s="26" t="s">
        <v>1190</v>
      </c>
      <c r="W422" s="27">
        <v>3</v>
      </c>
      <c r="X422" s="27">
        <v>35</v>
      </c>
      <c r="Y422" s="27">
        <v>80</v>
      </c>
      <c r="Z422" s="27">
        <v>2306</v>
      </c>
      <c r="AA422" s="28">
        <f t="shared" si="36"/>
        <v>0.028825</v>
      </c>
      <c r="AB422" s="25" t="s">
        <v>950</v>
      </c>
      <c r="AC422" s="29">
        <v>35</v>
      </c>
      <c r="AD422" s="29">
        <v>100</v>
      </c>
      <c r="AE422" s="29">
        <v>2306</v>
      </c>
      <c r="AF422" s="29">
        <v>100</v>
      </c>
      <c r="AG422" s="29">
        <v>346</v>
      </c>
      <c r="AH422" s="29">
        <f t="shared" si="37"/>
        <v>150.04</v>
      </c>
      <c r="AI422" s="29">
        <v>5625</v>
      </c>
      <c r="AJ422" s="29">
        <v>612</v>
      </c>
      <c r="AK422" s="29">
        <v>5013</v>
      </c>
      <c r="AL422" s="29">
        <f t="shared" si="38"/>
        <v>2439.29</v>
      </c>
      <c r="AM422" s="29">
        <f t="shared" si="39"/>
        <v>265.39</v>
      </c>
      <c r="AN422" s="29">
        <f t="shared" si="40"/>
        <v>2173.89</v>
      </c>
      <c r="AO422" s="29">
        <v>6.2</v>
      </c>
      <c r="AP422" s="29">
        <v>56.5</v>
      </c>
      <c r="AQ422" s="32">
        <v>17486</v>
      </c>
      <c r="AR422" s="32">
        <v>143229</v>
      </c>
      <c r="AS422" s="32">
        <v>160714</v>
      </c>
      <c r="AT422" s="29">
        <v>3192</v>
      </c>
      <c r="AU422" s="29">
        <f t="shared" si="41"/>
        <v>3001</v>
      </c>
      <c r="AV422" s="29">
        <v>612</v>
      </c>
      <c r="AW422" s="29">
        <v>17486</v>
      </c>
      <c r="AX422" s="29">
        <v>5013</v>
      </c>
      <c r="AY422" s="29">
        <v>143229</v>
      </c>
      <c r="AZ422" s="29">
        <v>5625</v>
      </c>
      <c r="BA422" s="29">
        <v>160714</v>
      </c>
      <c r="BB422" s="2"/>
      <c r="BC422" s="2"/>
      <c r="BD422" s="2"/>
    </row>
    <row r="423" spans="16:56" ht="13.5">
      <c r="P423" s="22" t="s">
        <v>951</v>
      </c>
      <c r="Q423" s="23" t="s">
        <v>515</v>
      </c>
      <c r="R423" s="23" t="s">
        <v>952</v>
      </c>
      <c r="S423" s="62">
        <v>2174</v>
      </c>
      <c r="T423" s="24" t="s">
        <v>942</v>
      </c>
      <c r="U423" s="25" t="s">
        <v>723</v>
      </c>
      <c r="V423" s="26" t="s">
        <v>1190</v>
      </c>
      <c r="W423" s="27">
        <v>3</v>
      </c>
      <c r="X423" s="27">
        <v>59</v>
      </c>
      <c r="Y423" s="27">
        <v>13</v>
      </c>
      <c r="Z423" s="27">
        <v>8152</v>
      </c>
      <c r="AA423" s="28">
        <f t="shared" si="36"/>
        <v>0.6270769230769231</v>
      </c>
      <c r="AB423" s="25" t="s">
        <v>953</v>
      </c>
      <c r="AC423" s="29">
        <v>59</v>
      </c>
      <c r="AD423" s="29">
        <v>100</v>
      </c>
      <c r="AE423" s="29">
        <v>8152</v>
      </c>
      <c r="AF423" s="29">
        <v>100</v>
      </c>
      <c r="AG423" s="29">
        <v>2026</v>
      </c>
      <c r="AH423" s="29">
        <f t="shared" si="37"/>
        <v>248.53</v>
      </c>
      <c r="AI423" s="29">
        <v>2218</v>
      </c>
      <c r="AJ423" s="29">
        <v>219</v>
      </c>
      <c r="AK423" s="29">
        <v>1999</v>
      </c>
      <c r="AL423" s="29">
        <f t="shared" si="38"/>
        <v>272.08</v>
      </c>
      <c r="AM423" s="29">
        <f t="shared" si="39"/>
        <v>26.86</v>
      </c>
      <c r="AN423" s="29">
        <f t="shared" si="40"/>
        <v>245.22</v>
      </c>
      <c r="AO423" s="29">
        <v>91.3</v>
      </c>
      <c r="AP423" s="29">
        <v>925.1</v>
      </c>
      <c r="AQ423" s="32">
        <v>3712</v>
      </c>
      <c r="AR423" s="32">
        <v>33881</v>
      </c>
      <c r="AS423" s="32">
        <v>37593</v>
      </c>
      <c r="AT423" s="29">
        <v>3845</v>
      </c>
      <c r="AU423" s="29">
        <f t="shared" si="41"/>
        <v>4971</v>
      </c>
      <c r="AV423" s="29">
        <v>250</v>
      </c>
      <c r="AW423" s="29">
        <v>4237</v>
      </c>
      <c r="AX423" s="29">
        <v>5205</v>
      </c>
      <c r="AY423" s="29">
        <v>88220</v>
      </c>
      <c r="AZ423" s="29">
        <v>5455</v>
      </c>
      <c r="BA423" s="29">
        <v>92458</v>
      </c>
      <c r="BB423" s="2"/>
      <c r="BC423" s="2"/>
      <c r="BD423" s="2"/>
    </row>
    <row r="424" spans="16:56" ht="13.5">
      <c r="P424" s="22" t="s">
        <v>954</v>
      </c>
      <c r="Q424" s="23" t="s">
        <v>515</v>
      </c>
      <c r="R424" s="23" t="s">
        <v>955</v>
      </c>
      <c r="S424" s="62">
        <v>2174</v>
      </c>
      <c r="T424" s="24" t="s">
        <v>942</v>
      </c>
      <c r="U424" s="25" t="s">
        <v>723</v>
      </c>
      <c r="V424" s="26" t="s">
        <v>1190</v>
      </c>
      <c r="W424" s="27">
        <v>3</v>
      </c>
      <c r="X424" s="27">
        <v>1770</v>
      </c>
      <c r="Y424" s="27">
        <v>58</v>
      </c>
      <c r="Z424" s="27">
        <v>63545</v>
      </c>
      <c r="AA424" s="28">
        <f t="shared" si="36"/>
        <v>1.095603448275862</v>
      </c>
      <c r="AB424" s="25" t="s">
        <v>1283</v>
      </c>
      <c r="AC424" s="29">
        <v>684</v>
      </c>
      <c r="AD424" s="29">
        <v>38.6</v>
      </c>
      <c r="AE424" s="29">
        <v>69268</v>
      </c>
      <c r="AF424" s="29">
        <v>91.7</v>
      </c>
      <c r="AG424" s="29">
        <v>8818</v>
      </c>
      <c r="AH424" s="29">
        <f t="shared" si="37"/>
        <v>138.77</v>
      </c>
      <c r="AI424" s="29">
        <v>87757</v>
      </c>
      <c r="AJ424" s="29">
        <v>26772</v>
      </c>
      <c r="AK424" s="29">
        <v>60985</v>
      </c>
      <c r="AL424" s="29">
        <f t="shared" si="38"/>
        <v>1381.02</v>
      </c>
      <c r="AM424" s="29">
        <f t="shared" si="39"/>
        <v>421.31</v>
      </c>
      <c r="AN424" s="29">
        <f t="shared" si="40"/>
        <v>959.71</v>
      </c>
      <c r="AO424" s="29">
        <v>10</v>
      </c>
      <c r="AP424" s="29">
        <v>32.9</v>
      </c>
      <c r="AQ424" s="32">
        <v>15125</v>
      </c>
      <c r="AR424" s="32">
        <v>34455</v>
      </c>
      <c r="AS424" s="32">
        <v>49580</v>
      </c>
      <c r="AT424" s="29">
        <v>2680</v>
      </c>
      <c r="AU424" s="29">
        <f t="shared" si="41"/>
        <v>2775</v>
      </c>
      <c r="AV424" s="29">
        <v>26772</v>
      </c>
      <c r="AW424" s="29">
        <v>15125</v>
      </c>
      <c r="AX424" s="29">
        <v>60985</v>
      </c>
      <c r="AY424" s="29">
        <v>34455</v>
      </c>
      <c r="AZ424" s="29">
        <v>87757</v>
      </c>
      <c r="BA424" s="29">
        <v>49580</v>
      </c>
      <c r="BB424" s="2"/>
      <c r="BC424" s="2"/>
      <c r="BD424" s="2"/>
    </row>
    <row r="425" spans="16:56" ht="13.5">
      <c r="P425" s="22" t="s">
        <v>956</v>
      </c>
      <c r="Q425" s="23" t="s">
        <v>515</v>
      </c>
      <c r="R425" s="23" t="s">
        <v>957</v>
      </c>
      <c r="S425" s="62">
        <v>2174</v>
      </c>
      <c r="T425" s="24" t="s">
        <v>942</v>
      </c>
      <c r="U425" s="25" t="s">
        <v>723</v>
      </c>
      <c r="V425" s="26" t="s">
        <v>1190</v>
      </c>
      <c r="W425" s="27">
        <v>3</v>
      </c>
      <c r="X425" s="27">
        <v>2450</v>
      </c>
      <c r="Y425" s="27">
        <v>99</v>
      </c>
      <c r="Z425" s="27">
        <v>220317</v>
      </c>
      <c r="AA425" s="28">
        <f t="shared" si="36"/>
        <v>2.2254242424242423</v>
      </c>
      <c r="AB425" s="25" t="s">
        <v>958</v>
      </c>
      <c r="AC425" s="29">
        <v>2301</v>
      </c>
      <c r="AD425" s="29">
        <v>93.9</v>
      </c>
      <c r="AE425" s="29">
        <v>294290</v>
      </c>
      <c r="AF425" s="29">
        <v>74.9</v>
      </c>
      <c r="AG425" s="29">
        <v>33824</v>
      </c>
      <c r="AH425" s="29">
        <f t="shared" si="37"/>
        <v>153.52</v>
      </c>
      <c r="AI425" s="29">
        <v>161676</v>
      </c>
      <c r="AJ425" s="29">
        <v>52619</v>
      </c>
      <c r="AK425" s="29">
        <v>109057</v>
      </c>
      <c r="AL425" s="29">
        <f t="shared" si="38"/>
        <v>733.83</v>
      </c>
      <c r="AM425" s="29">
        <f t="shared" si="39"/>
        <v>238.83</v>
      </c>
      <c r="AN425" s="29">
        <f t="shared" si="40"/>
        <v>495</v>
      </c>
      <c r="AO425" s="29">
        <v>20.9</v>
      </c>
      <c r="AP425" s="29">
        <v>64.3</v>
      </c>
      <c r="AQ425" s="32">
        <v>21477</v>
      </c>
      <c r="AR425" s="32">
        <v>44513</v>
      </c>
      <c r="AS425" s="32">
        <v>65990</v>
      </c>
      <c r="AT425" s="29">
        <v>2910</v>
      </c>
      <c r="AU425" s="29">
        <f t="shared" si="41"/>
        <v>3070</v>
      </c>
      <c r="AV425" s="29">
        <v>53968</v>
      </c>
      <c r="AW425" s="29">
        <v>22028</v>
      </c>
      <c r="AX425" s="29">
        <v>109057</v>
      </c>
      <c r="AY425" s="29">
        <v>44513</v>
      </c>
      <c r="AZ425" s="29">
        <v>163025</v>
      </c>
      <c r="BA425" s="29">
        <v>66541</v>
      </c>
      <c r="BB425" s="2"/>
      <c r="BC425" s="2"/>
      <c r="BD425" s="2"/>
    </row>
    <row r="426" spans="16:56" ht="13.5">
      <c r="P426" s="22" t="s">
        <v>959</v>
      </c>
      <c r="Q426" s="23" t="s">
        <v>515</v>
      </c>
      <c r="R426" s="23" t="s">
        <v>960</v>
      </c>
      <c r="S426" s="62">
        <v>2174</v>
      </c>
      <c r="T426" s="24" t="s">
        <v>942</v>
      </c>
      <c r="U426" s="25" t="s">
        <v>723</v>
      </c>
      <c r="V426" s="26" t="s">
        <v>1190</v>
      </c>
      <c r="W426" s="27">
        <v>3</v>
      </c>
      <c r="X426" s="27">
        <v>1529</v>
      </c>
      <c r="Y426" s="27">
        <v>87</v>
      </c>
      <c r="Z426" s="27">
        <v>135797</v>
      </c>
      <c r="AA426" s="28">
        <f t="shared" si="36"/>
        <v>1.5608850574712645</v>
      </c>
      <c r="AB426" s="25" t="s">
        <v>961</v>
      </c>
      <c r="AC426" s="29">
        <v>1307</v>
      </c>
      <c r="AD426" s="29">
        <v>85.5</v>
      </c>
      <c r="AE426" s="29">
        <v>136080</v>
      </c>
      <c r="AF426" s="29">
        <v>99.8</v>
      </c>
      <c r="AG426" s="29">
        <v>26723</v>
      </c>
      <c r="AH426" s="29">
        <f t="shared" si="37"/>
        <v>196.79</v>
      </c>
      <c r="AI426" s="29">
        <v>44560</v>
      </c>
      <c r="AJ426" s="29">
        <v>22023</v>
      </c>
      <c r="AK426" s="29">
        <v>22537</v>
      </c>
      <c r="AL426" s="29">
        <f t="shared" si="38"/>
        <v>328.14</v>
      </c>
      <c r="AM426" s="29">
        <f t="shared" si="39"/>
        <v>162.18</v>
      </c>
      <c r="AN426" s="29">
        <f t="shared" si="40"/>
        <v>165.96</v>
      </c>
      <c r="AO426" s="29">
        <v>60</v>
      </c>
      <c r="AP426" s="29">
        <v>121.3</v>
      </c>
      <c r="AQ426" s="32">
        <v>14404</v>
      </c>
      <c r="AR426" s="32">
        <v>14740</v>
      </c>
      <c r="AS426" s="32">
        <v>29143</v>
      </c>
      <c r="AT426" s="29">
        <v>3800</v>
      </c>
      <c r="AU426" s="29">
        <f t="shared" si="41"/>
        <v>3936</v>
      </c>
      <c r="AV426" s="29">
        <v>22023</v>
      </c>
      <c r="AW426" s="29">
        <v>14404</v>
      </c>
      <c r="AX426" s="29">
        <v>22537</v>
      </c>
      <c r="AY426" s="29">
        <v>14740</v>
      </c>
      <c r="AZ426" s="29">
        <v>44560</v>
      </c>
      <c r="BA426" s="29">
        <v>29143</v>
      </c>
      <c r="BB426" s="2"/>
      <c r="BC426" s="2"/>
      <c r="BD426" s="2"/>
    </row>
    <row r="427" spans="16:56" ht="13.5">
      <c r="P427" s="22" t="s">
        <v>962</v>
      </c>
      <c r="Q427" s="23" t="s">
        <v>515</v>
      </c>
      <c r="R427" s="23" t="s">
        <v>963</v>
      </c>
      <c r="S427" s="62">
        <v>2174</v>
      </c>
      <c r="T427" s="24" t="s">
        <v>942</v>
      </c>
      <c r="U427" s="25" t="s">
        <v>723</v>
      </c>
      <c r="V427" s="26" t="s">
        <v>1190</v>
      </c>
      <c r="W427" s="27">
        <v>3</v>
      </c>
      <c r="X427" s="27">
        <v>186</v>
      </c>
      <c r="Y427" s="27">
        <v>7</v>
      </c>
      <c r="Z427" s="27">
        <v>5428</v>
      </c>
      <c r="AA427" s="28">
        <f t="shared" si="36"/>
        <v>0.7754285714285715</v>
      </c>
      <c r="AB427" s="25" t="s">
        <v>285</v>
      </c>
      <c r="AC427" s="29">
        <v>105</v>
      </c>
      <c r="AD427" s="29">
        <v>56.5</v>
      </c>
      <c r="AE427" s="29">
        <v>5428</v>
      </c>
      <c r="AF427" s="29">
        <v>100</v>
      </c>
      <c r="AG427" s="29">
        <v>1075</v>
      </c>
      <c r="AH427" s="29">
        <f t="shared" si="37"/>
        <v>198.05</v>
      </c>
      <c r="AI427" s="29">
        <v>14383</v>
      </c>
      <c r="AJ427" s="29">
        <v>176</v>
      </c>
      <c r="AK427" s="29">
        <v>14207</v>
      </c>
      <c r="AL427" s="29">
        <f t="shared" si="38"/>
        <v>2649.78</v>
      </c>
      <c r="AM427" s="29">
        <f t="shared" si="39"/>
        <v>32.42</v>
      </c>
      <c r="AN427" s="29">
        <f t="shared" si="40"/>
        <v>2617.35</v>
      </c>
      <c r="AO427" s="29">
        <v>7.5</v>
      </c>
      <c r="AP427" s="29">
        <v>610.8</v>
      </c>
      <c r="AQ427" s="32">
        <v>946</v>
      </c>
      <c r="AR427" s="32">
        <v>76382</v>
      </c>
      <c r="AS427" s="32">
        <v>77328</v>
      </c>
      <c r="AT427" s="29">
        <v>3822</v>
      </c>
      <c r="AU427" s="29">
        <f t="shared" si="41"/>
        <v>3961</v>
      </c>
      <c r="AV427" s="29">
        <v>192</v>
      </c>
      <c r="AW427" s="29">
        <v>1032</v>
      </c>
      <c r="AX427" s="29">
        <v>14207</v>
      </c>
      <c r="AY427" s="29">
        <v>76382</v>
      </c>
      <c r="AZ427" s="29">
        <v>14399</v>
      </c>
      <c r="BA427" s="29">
        <v>77414</v>
      </c>
      <c r="BB427" s="2"/>
      <c r="BC427" s="2"/>
      <c r="BD427" s="2"/>
    </row>
    <row r="428" spans="16:56" ht="13.5">
      <c r="P428" s="22" t="s">
        <v>286</v>
      </c>
      <c r="Q428" s="23" t="s">
        <v>515</v>
      </c>
      <c r="R428" s="23" t="s">
        <v>287</v>
      </c>
      <c r="S428" s="62">
        <v>2174</v>
      </c>
      <c r="T428" s="24" t="s">
        <v>942</v>
      </c>
      <c r="U428" s="25" t="s">
        <v>723</v>
      </c>
      <c r="V428" s="26" t="s">
        <v>1190</v>
      </c>
      <c r="W428" s="27">
        <v>3</v>
      </c>
      <c r="X428" s="27">
        <v>2936</v>
      </c>
      <c r="Y428" s="27">
        <v>118</v>
      </c>
      <c r="Z428" s="27">
        <v>264144</v>
      </c>
      <c r="AA428" s="28">
        <f t="shared" si="36"/>
        <v>2.238508474576271</v>
      </c>
      <c r="AB428" s="25" t="s">
        <v>508</v>
      </c>
      <c r="AC428" s="29">
        <v>2875</v>
      </c>
      <c r="AD428" s="29">
        <v>97.9</v>
      </c>
      <c r="AE428" s="29">
        <v>304909</v>
      </c>
      <c r="AF428" s="29">
        <v>86.6</v>
      </c>
      <c r="AG428" s="29">
        <v>49504</v>
      </c>
      <c r="AH428" s="29">
        <f t="shared" si="37"/>
        <v>187.41</v>
      </c>
      <c r="AI428" s="29">
        <v>100268</v>
      </c>
      <c r="AJ428" s="29">
        <v>35094</v>
      </c>
      <c r="AK428" s="29">
        <v>65174</v>
      </c>
      <c r="AL428" s="29">
        <f t="shared" si="38"/>
        <v>379.6</v>
      </c>
      <c r="AM428" s="29">
        <f t="shared" si="39"/>
        <v>132.86</v>
      </c>
      <c r="AN428" s="29">
        <f t="shared" si="40"/>
        <v>246.74</v>
      </c>
      <c r="AO428" s="29">
        <v>49.4</v>
      </c>
      <c r="AP428" s="29">
        <v>141.1</v>
      </c>
      <c r="AQ428" s="32">
        <v>11953</v>
      </c>
      <c r="AR428" s="32">
        <v>22198</v>
      </c>
      <c r="AS428" s="32">
        <v>34151</v>
      </c>
      <c r="AT428" s="29">
        <v>3675</v>
      </c>
      <c r="AU428" s="29">
        <f t="shared" si="41"/>
        <v>3748</v>
      </c>
      <c r="AV428" s="29">
        <v>35094</v>
      </c>
      <c r="AW428" s="29">
        <v>11953</v>
      </c>
      <c r="AX428" s="29">
        <v>159897</v>
      </c>
      <c r="AY428" s="29">
        <v>54461</v>
      </c>
      <c r="AZ428" s="29">
        <v>194991</v>
      </c>
      <c r="BA428" s="29">
        <v>66414</v>
      </c>
      <c r="BB428" s="2"/>
      <c r="BC428" s="2"/>
      <c r="BD428" s="2"/>
    </row>
    <row r="429" spans="16:56" ht="13.5">
      <c r="P429" s="22" t="s">
        <v>288</v>
      </c>
      <c r="Q429" s="23" t="s">
        <v>515</v>
      </c>
      <c r="R429" s="23" t="s">
        <v>289</v>
      </c>
      <c r="S429" s="62">
        <v>2174</v>
      </c>
      <c r="T429" s="24" t="s">
        <v>942</v>
      </c>
      <c r="U429" s="25" t="s">
        <v>723</v>
      </c>
      <c r="V429" s="26" t="s">
        <v>1190</v>
      </c>
      <c r="W429" s="27">
        <v>3</v>
      </c>
      <c r="X429" s="27">
        <v>2274</v>
      </c>
      <c r="Y429" s="27">
        <v>117</v>
      </c>
      <c r="Z429" s="27">
        <v>163475</v>
      </c>
      <c r="AA429" s="28">
        <f t="shared" si="36"/>
        <v>1.3972222222222221</v>
      </c>
      <c r="AB429" s="25" t="s">
        <v>1220</v>
      </c>
      <c r="AC429" s="29">
        <v>1998</v>
      </c>
      <c r="AD429" s="29">
        <v>87.9</v>
      </c>
      <c r="AE429" s="29">
        <v>344274</v>
      </c>
      <c r="AF429" s="29">
        <v>47.5</v>
      </c>
      <c r="AG429" s="29">
        <v>25530</v>
      </c>
      <c r="AH429" s="29">
        <f t="shared" si="37"/>
        <v>156.17</v>
      </c>
      <c r="AI429" s="29">
        <v>107367</v>
      </c>
      <c r="AJ429" s="29">
        <v>50939</v>
      </c>
      <c r="AK429" s="29">
        <v>56428</v>
      </c>
      <c r="AL429" s="29">
        <f t="shared" si="38"/>
        <v>656.78</v>
      </c>
      <c r="AM429" s="29">
        <f t="shared" si="39"/>
        <v>311.6</v>
      </c>
      <c r="AN429" s="29">
        <f t="shared" si="40"/>
        <v>345.18</v>
      </c>
      <c r="AO429" s="29">
        <v>23.8</v>
      </c>
      <c r="AP429" s="29">
        <v>50.1</v>
      </c>
      <c r="AQ429" s="32">
        <v>22401</v>
      </c>
      <c r="AR429" s="32">
        <v>24814</v>
      </c>
      <c r="AS429" s="32">
        <v>47215</v>
      </c>
      <c r="AT429" s="29">
        <v>2810</v>
      </c>
      <c r="AU429" s="29">
        <f t="shared" si="41"/>
        <v>3123</v>
      </c>
      <c r="AV429" s="29">
        <v>50939</v>
      </c>
      <c r="AW429" s="29">
        <v>22401</v>
      </c>
      <c r="AX429" s="29">
        <v>56428</v>
      </c>
      <c r="AY429" s="29">
        <v>24814</v>
      </c>
      <c r="AZ429" s="29">
        <v>107367</v>
      </c>
      <c r="BA429" s="29">
        <v>47215</v>
      </c>
      <c r="BB429" s="2"/>
      <c r="BC429" s="2"/>
      <c r="BD429" s="2"/>
    </row>
    <row r="430" spans="16:56" ht="13.5">
      <c r="P430" s="22" t="s">
        <v>290</v>
      </c>
      <c r="Q430" s="23" t="s">
        <v>515</v>
      </c>
      <c r="R430" s="23" t="s">
        <v>291</v>
      </c>
      <c r="S430" s="62">
        <v>2174</v>
      </c>
      <c r="T430" s="24" t="s">
        <v>942</v>
      </c>
      <c r="U430" s="25" t="s">
        <v>723</v>
      </c>
      <c r="V430" s="26" t="s">
        <v>1190</v>
      </c>
      <c r="W430" s="27">
        <v>3</v>
      </c>
      <c r="X430" s="27">
        <v>4707</v>
      </c>
      <c r="Y430" s="27">
        <v>252</v>
      </c>
      <c r="Z430" s="27">
        <v>588609</v>
      </c>
      <c r="AA430" s="28">
        <f t="shared" si="36"/>
        <v>2.33575</v>
      </c>
      <c r="AB430" s="25" t="s">
        <v>85</v>
      </c>
      <c r="AC430" s="29">
        <v>4583</v>
      </c>
      <c r="AD430" s="29">
        <v>97.4</v>
      </c>
      <c r="AE430" s="29">
        <v>682895</v>
      </c>
      <c r="AF430" s="29">
        <v>86.2</v>
      </c>
      <c r="AG430" s="29">
        <v>81524</v>
      </c>
      <c r="AH430" s="29">
        <f t="shared" si="37"/>
        <v>138.5</v>
      </c>
      <c r="AI430" s="29">
        <v>151959</v>
      </c>
      <c r="AJ430" s="29">
        <v>83296</v>
      </c>
      <c r="AK430" s="29">
        <v>68663</v>
      </c>
      <c r="AL430" s="29">
        <f t="shared" si="38"/>
        <v>258.17</v>
      </c>
      <c r="AM430" s="29">
        <f t="shared" si="39"/>
        <v>141.51</v>
      </c>
      <c r="AN430" s="29">
        <f t="shared" si="40"/>
        <v>116.65</v>
      </c>
      <c r="AO430" s="29">
        <v>53.6</v>
      </c>
      <c r="AP430" s="29">
        <v>97.9</v>
      </c>
      <c r="AQ430" s="32">
        <v>17696</v>
      </c>
      <c r="AR430" s="32">
        <v>14587</v>
      </c>
      <c r="AS430" s="32">
        <v>32284</v>
      </c>
      <c r="AT430" s="29">
        <v>3000</v>
      </c>
      <c r="AU430" s="29">
        <f t="shared" si="41"/>
        <v>2770</v>
      </c>
      <c r="AV430" s="29">
        <v>83296</v>
      </c>
      <c r="AW430" s="29">
        <v>17696</v>
      </c>
      <c r="AX430" s="29">
        <v>68663</v>
      </c>
      <c r="AY430" s="29">
        <v>14587</v>
      </c>
      <c r="AZ430" s="29">
        <v>151959</v>
      </c>
      <c r="BA430" s="29">
        <v>32284</v>
      </c>
      <c r="BB430" s="2"/>
      <c r="BC430" s="2"/>
      <c r="BD430" s="2"/>
    </row>
    <row r="431" spans="16:56" ht="13.5">
      <c r="P431" s="22" t="s">
        <v>292</v>
      </c>
      <c r="Q431" s="23" t="s">
        <v>515</v>
      </c>
      <c r="R431" s="23" t="s">
        <v>293</v>
      </c>
      <c r="S431" s="62">
        <v>2174</v>
      </c>
      <c r="T431" s="24" t="s">
        <v>942</v>
      </c>
      <c r="U431" s="25" t="s">
        <v>723</v>
      </c>
      <c r="V431" s="26" t="s">
        <v>1190</v>
      </c>
      <c r="W431" s="27">
        <v>3</v>
      </c>
      <c r="X431" s="27">
        <v>2778</v>
      </c>
      <c r="Y431" s="27">
        <v>166</v>
      </c>
      <c r="Z431" s="27">
        <v>227674</v>
      </c>
      <c r="AA431" s="28">
        <f t="shared" si="36"/>
        <v>1.3715301204819277</v>
      </c>
      <c r="AB431" s="25" t="s">
        <v>1181</v>
      </c>
      <c r="AC431" s="29">
        <v>2636</v>
      </c>
      <c r="AD431" s="29">
        <v>94.9</v>
      </c>
      <c r="AE431" s="29">
        <v>240176</v>
      </c>
      <c r="AF431" s="29">
        <v>94.8</v>
      </c>
      <c r="AG431" s="29">
        <v>28010</v>
      </c>
      <c r="AH431" s="29">
        <f t="shared" si="37"/>
        <v>123.03</v>
      </c>
      <c r="AI431" s="29">
        <v>65417</v>
      </c>
      <c r="AJ431" s="29">
        <v>34414</v>
      </c>
      <c r="AK431" s="29">
        <v>31003</v>
      </c>
      <c r="AL431" s="29">
        <f t="shared" si="38"/>
        <v>287.33</v>
      </c>
      <c r="AM431" s="29">
        <f t="shared" si="39"/>
        <v>151.15</v>
      </c>
      <c r="AN431" s="29">
        <f t="shared" si="40"/>
        <v>136.17</v>
      </c>
      <c r="AO431" s="29">
        <v>42.8</v>
      </c>
      <c r="AP431" s="29">
        <v>81.4</v>
      </c>
      <c r="AQ431" s="32">
        <v>12388</v>
      </c>
      <c r="AR431" s="32">
        <v>11160</v>
      </c>
      <c r="AS431" s="32">
        <v>23548</v>
      </c>
      <c r="AT431" s="29">
        <v>2230</v>
      </c>
      <c r="AU431" s="29">
        <f t="shared" si="41"/>
        <v>2461</v>
      </c>
      <c r="AV431" s="29">
        <v>46217</v>
      </c>
      <c r="AW431" s="29">
        <v>16637</v>
      </c>
      <c r="AX431" s="29">
        <v>31003</v>
      </c>
      <c r="AY431" s="29">
        <v>11160</v>
      </c>
      <c r="AZ431" s="29">
        <v>77220</v>
      </c>
      <c r="BA431" s="29">
        <v>27797</v>
      </c>
      <c r="BB431" s="2"/>
      <c r="BC431" s="2"/>
      <c r="BD431" s="2"/>
    </row>
    <row r="432" spans="16:56" ht="13.5">
      <c r="P432" s="22" t="s">
        <v>294</v>
      </c>
      <c r="Q432" s="23" t="s">
        <v>515</v>
      </c>
      <c r="R432" s="23" t="s">
        <v>295</v>
      </c>
      <c r="S432" s="62">
        <v>2174</v>
      </c>
      <c r="T432" s="24" t="s">
        <v>942</v>
      </c>
      <c r="U432" s="25" t="s">
        <v>723</v>
      </c>
      <c r="V432" s="26" t="s">
        <v>1190</v>
      </c>
      <c r="W432" s="27">
        <v>3</v>
      </c>
      <c r="X432" s="27">
        <v>1879</v>
      </c>
      <c r="Y432" s="27">
        <v>107</v>
      </c>
      <c r="Z432" s="27">
        <v>201603</v>
      </c>
      <c r="AA432" s="28">
        <f t="shared" si="36"/>
        <v>1.8841401869158878</v>
      </c>
      <c r="AB432" s="25" t="s">
        <v>1181</v>
      </c>
      <c r="AC432" s="29">
        <v>1613</v>
      </c>
      <c r="AD432" s="29">
        <v>85.8</v>
      </c>
      <c r="AE432" s="29">
        <v>201802</v>
      </c>
      <c r="AF432" s="29">
        <v>99.9</v>
      </c>
      <c r="AG432" s="29">
        <v>17362</v>
      </c>
      <c r="AH432" s="29">
        <f t="shared" si="37"/>
        <v>86.12</v>
      </c>
      <c r="AI432" s="29">
        <v>125743</v>
      </c>
      <c r="AJ432" s="29">
        <v>51347</v>
      </c>
      <c r="AK432" s="29">
        <v>74396</v>
      </c>
      <c r="AL432" s="29">
        <f t="shared" si="38"/>
        <v>623.72</v>
      </c>
      <c r="AM432" s="29">
        <f t="shared" si="39"/>
        <v>254.69</v>
      </c>
      <c r="AN432" s="29">
        <f t="shared" si="40"/>
        <v>369.02</v>
      </c>
      <c r="AO432" s="29">
        <v>13.8</v>
      </c>
      <c r="AP432" s="29">
        <v>33.8</v>
      </c>
      <c r="AQ432" s="32">
        <v>27327</v>
      </c>
      <c r="AR432" s="32">
        <v>39593</v>
      </c>
      <c r="AS432" s="32">
        <v>66920</v>
      </c>
      <c r="AT432" s="29">
        <v>1740</v>
      </c>
      <c r="AU432" s="29">
        <f t="shared" si="41"/>
        <v>1722</v>
      </c>
      <c r="AV432" s="29">
        <v>54220</v>
      </c>
      <c r="AW432" s="29">
        <v>28856</v>
      </c>
      <c r="AX432" s="29">
        <v>115566</v>
      </c>
      <c r="AY432" s="29">
        <v>61504</v>
      </c>
      <c r="AZ432" s="29">
        <v>169786</v>
      </c>
      <c r="BA432" s="29">
        <v>90360</v>
      </c>
      <c r="BB432" s="2"/>
      <c r="BC432" s="2"/>
      <c r="BD432" s="2"/>
    </row>
    <row r="433" spans="16:56" ht="13.5">
      <c r="P433" s="22" t="s">
        <v>296</v>
      </c>
      <c r="Q433" s="23" t="s">
        <v>515</v>
      </c>
      <c r="R433" s="23" t="s">
        <v>297</v>
      </c>
      <c r="S433" s="62">
        <v>2174</v>
      </c>
      <c r="T433" s="24" t="s">
        <v>942</v>
      </c>
      <c r="U433" s="25" t="s">
        <v>723</v>
      </c>
      <c r="V433" s="26" t="s">
        <v>1190</v>
      </c>
      <c r="W433" s="27">
        <v>3</v>
      </c>
      <c r="X433" s="27">
        <v>2018</v>
      </c>
      <c r="Y433" s="27">
        <v>115</v>
      </c>
      <c r="Z433" s="27">
        <v>167582</v>
      </c>
      <c r="AA433" s="28">
        <f t="shared" si="36"/>
        <v>1.4572347826086958</v>
      </c>
      <c r="AB433" s="25" t="s">
        <v>298</v>
      </c>
      <c r="AC433" s="29">
        <v>1857</v>
      </c>
      <c r="AD433" s="29">
        <v>92</v>
      </c>
      <c r="AE433" s="29">
        <v>264587</v>
      </c>
      <c r="AF433" s="29">
        <v>63.3</v>
      </c>
      <c r="AG433" s="29">
        <v>22703</v>
      </c>
      <c r="AH433" s="29">
        <f t="shared" si="37"/>
        <v>135.47</v>
      </c>
      <c r="AI433" s="29">
        <v>153293</v>
      </c>
      <c r="AJ433" s="29">
        <v>53000</v>
      </c>
      <c r="AK433" s="29">
        <v>100293</v>
      </c>
      <c r="AL433" s="29">
        <f t="shared" si="38"/>
        <v>914.73</v>
      </c>
      <c r="AM433" s="29">
        <f t="shared" si="39"/>
        <v>316.26</v>
      </c>
      <c r="AN433" s="29">
        <f t="shared" si="40"/>
        <v>598.47</v>
      </c>
      <c r="AO433" s="29">
        <v>14.8</v>
      </c>
      <c r="AP433" s="29">
        <v>42.8</v>
      </c>
      <c r="AQ433" s="32">
        <v>26264</v>
      </c>
      <c r="AR433" s="32">
        <v>49699</v>
      </c>
      <c r="AS433" s="32">
        <v>75963</v>
      </c>
      <c r="AT433" s="29">
        <v>2600</v>
      </c>
      <c r="AU433" s="29">
        <f t="shared" si="41"/>
        <v>2709</v>
      </c>
      <c r="AV433" s="29">
        <v>53015</v>
      </c>
      <c r="AW433" s="29">
        <v>26271</v>
      </c>
      <c r="AX433" s="29">
        <v>137662</v>
      </c>
      <c r="AY433" s="29">
        <v>68217</v>
      </c>
      <c r="AZ433" s="29">
        <v>190677</v>
      </c>
      <c r="BA433" s="29">
        <v>94488</v>
      </c>
      <c r="BB433" s="2"/>
      <c r="BC433" s="2"/>
      <c r="BD433" s="2"/>
    </row>
    <row r="434" spans="16:56" ht="13.5">
      <c r="P434" s="22" t="s">
        <v>299</v>
      </c>
      <c r="Q434" s="23" t="s">
        <v>515</v>
      </c>
      <c r="R434" s="23" t="s">
        <v>163</v>
      </c>
      <c r="S434" s="62">
        <v>2174</v>
      </c>
      <c r="T434" s="24" t="s">
        <v>942</v>
      </c>
      <c r="U434" s="25" t="s">
        <v>723</v>
      </c>
      <c r="V434" s="26" t="s">
        <v>1190</v>
      </c>
      <c r="W434" s="27">
        <v>3</v>
      </c>
      <c r="X434" s="27">
        <v>1530</v>
      </c>
      <c r="Y434" s="27">
        <v>95</v>
      </c>
      <c r="Z434" s="27">
        <v>132000</v>
      </c>
      <c r="AA434" s="28">
        <f t="shared" si="36"/>
        <v>1.3894736842105262</v>
      </c>
      <c r="AB434" s="25" t="s">
        <v>90</v>
      </c>
      <c r="AC434" s="29">
        <v>1315</v>
      </c>
      <c r="AD434" s="29">
        <v>85.9</v>
      </c>
      <c r="AE434" s="29">
        <v>138000</v>
      </c>
      <c r="AF434" s="29">
        <v>95.7</v>
      </c>
      <c r="AG434" s="29">
        <v>15362</v>
      </c>
      <c r="AH434" s="29">
        <f t="shared" si="37"/>
        <v>116.38</v>
      </c>
      <c r="AI434" s="29">
        <v>142255</v>
      </c>
      <c r="AJ434" s="29">
        <v>36805</v>
      </c>
      <c r="AK434" s="29">
        <v>105450</v>
      </c>
      <c r="AL434" s="29">
        <f t="shared" si="38"/>
        <v>1077.69</v>
      </c>
      <c r="AM434" s="29">
        <f t="shared" si="39"/>
        <v>278.83</v>
      </c>
      <c r="AN434" s="29">
        <f t="shared" si="40"/>
        <v>798.86</v>
      </c>
      <c r="AO434" s="29">
        <v>10.8</v>
      </c>
      <c r="AP434" s="29">
        <v>41.7</v>
      </c>
      <c r="AQ434" s="32">
        <v>24056</v>
      </c>
      <c r="AR434" s="32">
        <v>68922</v>
      </c>
      <c r="AS434" s="32">
        <v>92977</v>
      </c>
      <c r="AT434" s="29">
        <v>2220</v>
      </c>
      <c r="AU434" s="29">
        <f t="shared" si="41"/>
        <v>2328</v>
      </c>
      <c r="AV434" s="29">
        <v>36805</v>
      </c>
      <c r="AW434" s="29">
        <v>24056</v>
      </c>
      <c r="AX434" s="29">
        <v>105450</v>
      </c>
      <c r="AY434" s="29">
        <v>68922</v>
      </c>
      <c r="AZ434" s="29">
        <v>142255</v>
      </c>
      <c r="BA434" s="29">
        <v>92977</v>
      </c>
      <c r="BB434" s="2"/>
      <c r="BC434" s="2"/>
      <c r="BD434" s="2"/>
    </row>
    <row r="435" spans="16:56" ht="13.5">
      <c r="P435" s="22" t="s">
        <v>300</v>
      </c>
      <c r="Q435" s="23" t="s">
        <v>515</v>
      </c>
      <c r="R435" s="23" t="s">
        <v>301</v>
      </c>
      <c r="S435" s="62">
        <v>2174</v>
      </c>
      <c r="T435" s="24" t="s">
        <v>942</v>
      </c>
      <c r="U435" s="25" t="s">
        <v>723</v>
      </c>
      <c r="V435" s="26" t="s">
        <v>1190</v>
      </c>
      <c r="W435" s="27">
        <v>3</v>
      </c>
      <c r="X435" s="27">
        <v>2737</v>
      </c>
      <c r="Y435" s="27">
        <v>152</v>
      </c>
      <c r="Z435" s="27">
        <v>223087</v>
      </c>
      <c r="AA435" s="28">
        <f t="shared" si="36"/>
        <v>1.4676776315789473</v>
      </c>
      <c r="AB435" s="25" t="s">
        <v>302</v>
      </c>
      <c r="AC435" s="29">
        <v>2636</v>
      </c>
      <c r="AD435" s="29">
        <v>96.3</v>
      </c>
      <c r="AE435" s="29">
        <v>223087</v>
      </c>
      <c r="AF435" s="29">
        <v>100</v>
      </c>
      <c r="AG435" s="29">
        <v>33146</v>
      </c>
      <c r="AH435" s="29">
        <f t="shared" si="37"/>
        <v>148.58</v>
      </c>
      <c r="AI435" s="29">
        <v>185123</v>
      </c>
      <c r="AJ435" s="29">
        <v>71592</v>
      </c>
      <c r="AK435" s="29">
        <v>113531</v>
      </c>
      <c r="AL435" s="29">
        <f t="shared" si="38"/>
        <v>829.82</v>
      </c>
      <c r="AM435" s="29">
        <f t="shared" si="39"/>
        <v>320.92</v>
      </c>
      <c r="AN435" s="29">
        <f t="shared" si="40"/>
        <v>508.91</v>
      </c>
      <c r="AO435" s="29">
        <v>17.9</v>
      </c>
      <c r="AP435" s="29">
        <v>46.3</v>
      </c>
      <c r="AQ435" s="32">
        <v>26157</v>
      </c>
      <c r="AR435" s="32">
        <v>41480</v>
      </c>
      <c r="AS435" s="32">
        <v>67637</v>
      </c>
      <c r="AT435" s="29">
        <v>2856</v>
      </c>
      <c r="AU435" s="29">
        <f t="shared" si="41"/>
        <v>2972</v>
      </c>
      <c r="AV435" s="29">
        <v>71592</v>
      </c>
      <c r="AW435" s="29">
        <v>26157</v>
      </c>
      <c r="AX435" s="29">
        <v>161937</v>
      </c>
      <c r="AY435" s="29">
        <v>59166</v>
      </c>
      <c r="AZ435" s="29">
        <v>233529</v>
      </c>
      <c r="BA435" s="29">
        <v>85323</v>
      </c>
      <c r="BB435" s="2"/>
      <c r="BC435" s="2"/>
      <c r="BD435" s="2"/>
    </row>
    <row r="436" spans="16:56" ht="13.5">
      <c r="P436" s="22" t="s">
        <v>303</v>
      </c>
      <c r="Q436" s="23" t="s">
        <v>515</v>
      </c>
      <c r="R436" s="23" t="s">
        <v>304</v>
      </c>
      <c r="S436" s="62">
        <v>2174</v>
      </c>
      <c r="T436" s="24" t="s">
        <v>942</v>
      </c>
      <c r="U436" s="25" t="s">
        <v>723</v>
      </c>
      <c r="V436" s="26" t="s">
        <v>1190</v>
      </c>
      <c r="W436" s="27">
        <v>3</v>
      </c>
      <c r="X436" s="27">
        <v>1732</v>
      </c>
      <c r="Y436" s="27">
        <v>89</v>
      </c>
      <c r="Z436" s="27">
        <v>114000</v>
      </c>
      <c r="AA436" s="28">
        <f t="shared" si="36"/>
        <v>1.2808988764044944</v>
      </c>
      <c r="AB436" s="25" t="s">
        <v>1181</v>
      </c>
      <c r="AC436" s="29">
        <v>1169</v>
      </c>
      <c r="AD436" s="29">
        <v>67.5</v>
      </c>
      <c r="AE436" s="29">
        <v>134000</v>
      </c>
      <c r="AF436" s="29">
        <v>85.1</v>
      </c>
      <c r="AG436" s="29">
        <v>19798</v>
      </c>
      <c r="AH436" s="29">
        <f t="shared" si="37"/>
        <v>173.67</v>
      </c>
      <c r="AI436" s="29">
        <v>82937</v>
      </c>
      <c r="AJ436" s="29">
        <v>35790</v>
      </c>
      <c r="AK436" s="29">
        <v>47147</v>
      </c>
      <c r="AL436" s="29">
        <f t="shared" si="38"/>
        <v>727.52</v>
      </c>
      <c r="AM436" s="29">
        <f t="shared" si="39"/>
        <v>313.95</v>
      </c>
      <c r="AN436" s="29">
        <f t="shared" si="40"/>
        <v>413.57</v>
      </c>
      <c r="AO436" s="29">
        <v>23.9</v>
      </c>
      <c r="AP436" s="29">
        <v>55.3</v>
      </c>
      <c r="AQ436" s="32">
        <v>20664</v>
      </c>
      <c r="AR436" s="32">
        <v>27221</v>
      </c>
      <c r="AS436" s="32">
        <v>47885</v>
      </c>
      <c r="AT436" s="29">
        <v>3570</v>
      </c>
      <c r="AU436" s="29">
        <f t="shared" si="41"/>
        <v>3473</v>
      </c>
      <c r="AV436" s="29">
        <v>41622</v>
      </c>
      <c r="AW436" s="29">
        <v>24031</v>
      </c>
      <c r="AX436" s="29">
        <v>99281</v>
      </c>
      <c r="AY436" s="29">
        <v>57322</v>
      </c>
      <c r="AZ436" s="29">
        <v>140903</v>
      </c>
      <c r="BA436" s="29">
        <v>81353</v>
      </c>
      <c r="BB436" s="2"/>
      <c r="BC436" s="2"/>
      <c r="BD436" s="2"/>
    </row>
    <row r="437" spans="16:56" ht="13.5">
      <c r="P437" s="22" t="s">
        <v>305</v>
      </c>
      <c r="Q437" s="23" t="s">
        <v>515</v>
      </c>
      <c r="R437" s="23" t="s">
        <v>306</v>
      </c>
      <c r="S437" s="62">
        <v>2174</v>
      </c>
      <c r="T437" s="24" t="s">
        <v>942</v>
      </c>
      <c r="U437" s="25" t="s">
        <v>723</v>
      </c>
      <c r="V437" s="26" t="s">
        <v>1190</v>
      </c>
      <c r="W437" s="27">
        <v>3</v>
      </c>
      <c r="X437" s="27">
        <v>1932</v>
      </c>
      <c r="Y437" s="27">
        <v>110</v>
      </c>
      <c r="Z437" s="27">
        <v>203946</v>
      </c>
      <c r="AA437" s="28">
        <f t="shared" si="36"/>
        <v>1.8540545454545454</v>
      </c>
      <c r="AB437" s="25" t="s">
        <v>307</v>
      </c>
      <c r="AC437" s="29">
        <v>1761</v>
      </c>
      <c r="AD437" s="29">
        <v>91.1</v>
      </c>
      <c r="AE437" s="29">
        <v>226127</v>
      </c>
      <c r="AF437" s="29">
        <v>90.2</v>
      </c>
      <c r="AG437" s="29">
        <v>20196</v>
      </c>
      <c r="AH437" s="29">
        <f t="shared" si="37"/>
        <v>99.03</v>
      </c>
      <c r="AI437" s="29">
        <v>137254</v>
      </c>
      <c r="AJ437" s="29">
        <v>32666</v>
      </c>
      <c r="AK437" s="29">
        <v>104588</v>
      </c>
      <c r="AL437" s="29">
        <f t="shared" si="38"/>
        <v>672.99</v>
      </c>
      <c r="AM437" s="29">
        <f t="shared" si="39"/>
        <v>160.17</v>
      </c>
      <c r="AN437" s="29">
        <f t="shared" si="40"/>
        <v>512.82</v>
      </c>
      <c r="AO437" s="29">
        <v>14.7</v>
      </c>
      <c r="AP437" s="29">
        <v>61.8</v>
      </c>
      <c r="AQ437" s="32">
        <v>16908</v>
      </c>
      <c r="AR437" s="32">
        <v>54135</v>
      </c>
      <c r="AS437" s="32">
        <v>71042</v>
      </c>
      <c r="AT437" s="29">
        <v>2100</v>
      </c>
      <c r="AU437" s="29">
        <f t="shared" si="41"/>
        <v>1981</v>
      </c>
      <c r="AV437" s="29">
        <v>32666</v>
      </c>
      <c r="AW437" s="29">
        <v>16908</v>
      </c>
      <c r="AX437" s="29">
        <v>132866</v>
      </c>
      <c r="AY437" s="29">
        <v>68771</v>
      </c>
      <c r="AZ437" s="29">
        <v>165532</v>
      </c>
      <c r="BA437" s="29">
        <v>85679</v>
      </c>
      <c r="BB437" s="2"/>
      <c r="BC437" s="2"/>
      <c r="BD437" s="2"/>
    </row>
    <row r="438" spans="16:56" ht="13.5">
      <c r="P438" s="22" t="s">
        <v>308</v>
      </c>
      <c r="Q438" s="23" t="s">
        <v>515</v>
      </c>
      <c r="R438" s="23" t="s">
        <v>309</v>
      </c>
      <c r="S438" s="62">
        <v>2174</v>
      </c>
      <c r="T438" s="24" t="s">
        <v>942</v>
      </c>
      <c r="U438" s="25" t="s">
        <v>723</v>
      </c>
      <c r="V438" s="26" t="s">
        <v>1190</v>
      </c>
      <c r="W438" s="27">
        <v>3</v>
      </c>
      <c r="X438" s="27">
        <v>1814</v>
      </c>
      <c r="Y438" s="27">
        <v>98</v>
      </c>
      <c r="Z438" s="27">
        <v>130656</v>
      </c>
      <c r="AA438" s="28">
        <f t="shared" si="36"/>
        <v>1.3332244897959182</v>
      </c>
      <c r="AB438" s="25" t="s">
        <v>740</v>
      </c>
      <c r="AC438" s="29">
        <v>1700</v>
      </c>
      <c r="AD438" s="29">
        <v>93.7</v>
      </c>
      <c r="AE438" s="29">
        <v>162104</v>
      </c>
      <c r="AF438" s="29">
        <v>80.6</v>
      </c>
      <c r="AG438" s="29">
        <v>23632</v>
      </c>
      <c r="AH438" s="29">
        <f t="shared" si="37"/>
        <v>180.87</v>
      </c>
      <c r="AI438" s="29">
        <v>84256</v>
      </c>
      <c r="AJ438" s="29">
        <v>11337</v>
      </c>
      <c r="AK438" s="29">
        <v>72919</v>
      </c>
      <c r="AL438" s="29">
        <f t="shared" si="38"/>
        <v>644.87</v>
      </c>
      <c r="AM438" s="29">
        <f t="shared" si="39"/>
        <v>86.77</v>
      </c>
      <c r="AN438" s="29">
        <f t="shared" si="40"/>
        <v>558.1</v>
      </c>
      <c r="AO438" s="29">
        <v>28</v>
      </c>
      <c r="AP438" s="29">
        <v>208.5</v>
      </c>
      <c r="AQ438" s="32">
        <v>6250</v>
      </c>
      <c r="AR438" s="32">
        <v>40198</v>
      </c>
      <c r="AS438" s="32">
        <v>46448</v>
      </c>
      <c r="AT438" s="29">
        <v>2800</v>
      </c>
      <c r="AU438" s="29">
        <f t="shared" si="41"/>
        <v>3617</v>
      </c>
      <c r="AV438" s="29">
        <v>11337</v>
      </c>
      <c r="AW438" s="29">
        <v>6250</v>
      </c>
      <c r="AX438" s="29">
        <v>72919</v>
      </c>
      <c r="AY438" s="29">
        <v>40198</v>
      </c>
      <c r="AZ438" s="29">
        <v>84256</v>
      </c>
      <c r="BA438" s="29">
        <v>46448</v>
      </c>
      <c r="BB438" s="2"/>
      <c r="BC438" s="2"/>
      <c r="BD438" s="2"/>
    </row>
    <row r="439" spans="16:56" ht="13.5">
      <c r="P439" s="22" t="s">
        <v>310</v>
      </c>
      <c r="Q439" s="23" t="s">
        <v>515</v>
      </c>
      <c r="R439" s="23" t="s">
        <v>311</v>
      </c>
      <c r="S439" s="62">
        <v>2174</v>
      </c>
      <c r="T439" s="24" t="s">
        <v>942</v>
      </c>
      <c r="U439" s="25" t="s">
        <v>723</v>
      </c>
      <c r="V439" s="26" t="s">
        <v>1190</v>
      </c>
      <c r="W439" s="27">
        <v>3</v>
      </c>
      <c r="X439" s="27">
        <v>1041</v>
      </c>
      <c r="Y439" s="27">
        <v>69</v>
      </c>
      <c r="Z439" s="27">
        <v>116643</v>
      </c>
      <c r="AA439" s="28">
        <f t="shared" si="36"/>
        <v>1.6904782608695652</v>
      </c>
      <c r="AB439" s="25" t="s">
        <v>958</v>
      </c>
      <c r="AC439" s="29">
        <v>572</v>
      </c>
      <c r="AD439" s="29">
        <v>54.9</v>
      </c>
      <c r="AE439" s="29">
        <v>129011</v>
      </c>
      <c r="AF439" s="29">
        <v>90.4</v>
      </c>
      <c r="AG439" s="29">
        <v>15776</v>
      </c>
      <c r="AH439" s="29">
        <f t="shared" si="37"/>
        <v>135.25</v>
      </c>
      <c r="AI439" s="29">
        <v>41336</v>
      </c>
      <c r="AJ439" s="29">
        <v>27299</v>
      </c>
      <c r="AK439" s="29">
        <v>14037</v>
      </c>
      <c r="AL439" s="29">
        <f t="shared" si="38"/>
        <v>354.38</v>
      </c>
      <c r="AM439" s="29">
        <f t="shared" si="39"/>
        <v>234.04</v>
      </c>
      <c r="AN439" s="29">
        <f t="shared" si="40"/>
        <v>120.34</v>
      </c>
      <c r="AO439" s="29">
        <v>38.2</v>
      </c>
      <c r="AP439" s="29">
        <v>57.8</v>
      </c>
      <c r="AQ439" s="32">
        <v>26224</v>
      </c>
      <c r="AR439" s="32">
        <v>13484</v>
      </c>
      <c r="AS439" s="32">
        <v>39708</v>
      </c>
      <c r="AT439" s="29">
        <v>3234</v>
      </c>
      <c r="AU439" s="29">
        <f t="shared" si="41"/>
        <v>2705</v>
      </c>
      <c r="AV439" s="29">
        <v>27299</v>
      </c>
      <c r="AW439" s="29">
        <v>26224</v>
      </c>
      <c r="AX439" s="29">
        <v>24990</v>
      </c>
      <c r="AY439" s="29">
        <v>24006</v>
      </c>
      <c r="AZ439" s="29">
        <v>52289</v>
      </c>
      <c r="BA439" s="29">
        <v>50230</v>
      </c>
      <c r="BB439" s="2"/>
      <c r="BC439" s="2"/>
      <c r="BD439" s="2"/>
    </row>
    <row r="440" spans="16:56" ht="13.5">
      <c r="P440" s="22" t="s">
        <v>312</v>
      </c>
      <c r="Q440" s="23" t="s">
        <v>515</v>
      </c>
      <c r="R440" s="23" t="s">
        <v>313</v>
      </c>
      <c r="S440" s="62">
        <v>2174</v>
      </c>
      <c r="T440" s="24" t="s">
        <v>942</v>
      </c>
      <c r="U440" s="25" t="s">
        <v>723</v>
      </c>
      <c r="V440" s="26" t="s">
        <v>1190</v>
      </c>
      <c r="W440" s="27">
        <v>3</v>
      </c>
      <c r="X440" s="27">
        <v>3867</v>
      </c>
      <c r="Y440" s="27">
        <v>249</v>
      </c>
      <c r="Z440" s="27">
        <v>327590</v>
      </c>
      <c r="AA440" s="28">
        <f t="shared" si="36"/>
        <v>1.3156224899598394</v>
      </c>
      <c r="AB440" s="25" t="s">
        <v>744</v>
      </c>
      <c r="AC440" s="29">
        <v>3560</v>
      </c>
      <c r="AD440" s="29">
        <v>92.1</v>
      </c>
      <c r="AE440" s="29">
        <v>395805</v>
      </c>
      <c r="AF440" s="29">
        <v>82.8</v>
      </c>
      <c r="AG440" s="29">
        <v>65129</v>
      </c>
      <c r="AH440" s="29">
        <f t="shared" si="37"/>
        <v>198.81</v>
      </c>
      <c r="AI440" s="29">
        <v>194773</v>
      </c>
      <c r="AJ440" s="29">
        <v>55301</v>
      </c>
      <c r="AK440" s="29">
        <v>139472</v>
      </c>
      <c r="AL440" s="29">
        <f t="shared" si="38"/>
        <v>594.56</v>
      </c>
      <c r="AM440" s="29">
        <f t="shared" si="39"/>
        <v>168.81</v>
      </c>
      <c r="AN440" s="29">
        <f t="shared" si="40"/>
        <v>425.75</v>
      </c>
      <c r="AO440" s="29">
        <v>33.4</v>
      </c>
      <c r="AP440" s="29">
        <v>117.8</v>
      </c>
      <c r="AQ440" s="32">
        <v>14301</v>
      </c>
      <c r="AR440" s="32">
        <v>36067</v>
      </c>
      <c r="AS440" s="32">
        <v>50368</v>
      </c>
      <c r="AT440" s="29">
        <v>3780</v>
      </c>
      <c r="AU440" s="29">
        <f t="shared" si="41"/>
        <v>3976</v>
      </c>
      <c r="AV440" s="29">
        <v>56067</v>
      </c>
      <c r="AW440" s="29">
        <v>14499</v>
      </c>
      <c r="AX440" s="29">
        <v>224996</v>
      </c>
      <c r="AY440" s="29">
        <v>58184</v>
      </c>
      <c r="AZ440" s="29">
        <v>281063</v>
      </c>
      <c r="BA440" s="29">
        <v>72682</v>
      </c>
      <c r="BB440" s="2"/>
      <c r="BC440" s="2"/>
      <c r="BD440" s="2"/>
    </row>
    <row r="441" spans="16:56" ht="13.5">
      <c r="P441" s="22" t="s">
        <v>314</v>
      </c>
      <c r="Q441" s="23" t="s">
        <v>515</v>
      </c>
      <c r="R441" s="23" t="s">
        <v>315</v>
      </c>
      <c r="S441" s="62">
        <v>2174</v>
      </c>
      <c r="T441" s="24" t="s">
        <v>942</v>
      </c>
      <c r="U441" s="25" t="s">
        <v>723</v>
      </c>
      <c r="V441" s="26" t="s">
        <v>1190</v>
      </c>
      <c r="W441" s="27">
        <v>3</v>
      </c>
      <c r="X441" s="27">
        <v>2214</v>
      </c>
      <c r="Y441" s="27">
        <v>133</v>
      </c>
      <c r="Z441" s="27">
        <v>206049</v>
      </c>
      <c r="AA441" s="28">
        <f t="shared" si="36"/>
        <v>1.5492406015037594</v>
      </c>
      <c r="AB441" s="25" t="s">
        <v>740</v>
      </c>
      <c r="AC441" s="29">
        <v>2047</v>
      </c>
      <c r="AD441" s="29">
        <v>92.5</v>
      </c>
      <c r="AE441" s="29">
        <v>212342</v>
      </c>
      <c r="AF441" s="29">
        <v>97</v>
      </c>
      <c r="AG441" s="29">
        <v>30914</v>
      </c>
      <c r="AH441" s="29">
        <f t="shared" si="37"/>
        <v>150.03</v>
      </c>
      <c r="AI441" s="29">
        <v>165716</v>
      </c>
      <c r="AJ441" s="29">
        <v>45620</v>
      </c>
      <c r="AK441" s="29">
        <v>120096</v>
      </c>
      <c r="AL441" s="29">
        <f t="shared" si="38"/>
        <v>804.26</v>
      </c>
      <c r="AM441" s="29">
        <f t="shared" si="39"/>
        <v>221.4</v>
      </c>
      <c r="AN441" s="29">
        <f t="shared" si="40"/>
        <v>582.85</v>
      </c>
      <c r="AO441" s="29">
        <v>18.7</v>
      </c>
      <c r="AP441" s="29">
        <v>67.8</v>
      </c>
      <c r="AQ441" s="32">
        <v>20605</v>
      </c>
      <c r="AR441" s="32">
        <v>54244</v>
      </c>
      <c r="AS441" s="32">
        <v>74849</v>
      </c>
      <c r="AT441" s="29">
        <v>2800</v>
      </c>
      <c r="AU441" s="29">
        <f t="shared" si="41"/>
        <v>3001</v>
      </c>
      <c r="AV441" s="29">
        <v>45685</v>
      </c>
      <c r="AW441" s="29">
        <v>20635</v>
      </c>
      <c r="AX441" s="29">
        <v>123296</v>
      </c>
      <c r="AY441" s="29">
        <v>55689</v>
      </c>
      <c r="AZ441" s="29">
        <v>168981</v>
      </c>
      <c r="BA441" s="29">
        <v>76324</v>
      </c>
      <c r="BB441" s="2"/>
      <c r="BC441" s="2"/>
      <c r="BD441" s="2"/>
    </row>
    <row r="442" spans="16:56" ht="13.5">
      <c r="P442" s="22" t="s">
        <v>316</v>
      </c>
      <c r="Q442" s="23" t="s">
        <v>515</v>
      </c>
      <c r="R442" s="23" t="s">
        <v>317</v>
      </c>
      <c r="S442" s="62">
        <v>2174</v>
      </c>
      <c r="T442" s="24" t="s">
        <v>942</v>
      </c>
      <c r="U442" s="25" t="s">
        <v>723</v>
      </c>
      <c r="V442" s="26" t="s">
        <v>1190</v>
      </c>
      <c r="W442" s="27">
        <v>3</v>
      </c>
      <c r="X442" s="27">
        <v>2748</v>
      </c>
      <c r="Y442" s="27">
        <v>180</v>
      </c>
      <c r="Z442" s="27">
        <v>176025</v>
      </c>
      <c r="AA442" s="28">
        <f t="shared" si="36"/>
        <v>0.9779166666666667</v>
      </c>
      <c r="AB442" s="25" t="s">
        <v>696</v>
      </c>
      <c r="AC442" s="29">
        <v>1708</v>
      </c>
      <c r="AD442" s="29">
        <v>62.2</v>
      </c>
      <c r="AE442" s="29">
        <v>244692</v>
      </c>
      <c r="AF442" s="29">
        <v>71.9</v>
      </c>
      <c r="AG442" s="29">
        <v>38066</v>
      </c>
      <c r="AH442" s="29">
        <f t="shared" si="37"/>
        <v>216.25</v>
      </c>
      <c r="AI442" s="29">
        <v>183656</v>
      </c>
      <c r="AJ442" s="29">
        <v>36467</v>
      </c>
      <c r="AK442" s="29">
        <v>147189</v>
      </c>
      <c r="AL442" s="29">
        <f t="shared" si="38"/>
        <v>1043.35</v>
      </c>
      <c r="AM442" s="29">
        <f t="shared" si="39"/>
        <v>207.17</v>
      </c>
      <c r="AN442" s="29">
        <f t="shared" si="40"/>
        <v>836.18</v>
      </c>
      <c r="AO442" s="29">
        <v>20.7</v>
      </c>
      <c r="AP442" s="29">
        <v>104.4</v>
      </c>
      <c r="AQ442" s="32">
        <v>13270</v>
      </c>
      <c r="AR442" s="32">
        <v>53562</v>
      </c>
      <c r="AS442" s="32">
        <v>66833</v>
      </c>
      <c r="AT442" s="29">
        <v>3990</v>
      </c>
      <c r="AU442" s="29">
        <f t="shared" si="41"/>
        <v>4325</v>
      </c>
      <c r="AV442" s="29">
        <v>36467</v>
      </c>
      <c r="AW442" s="29">
        <v>13270</v>
      </c>
      <c r="AX442" s="29">
        <v>147189</v>
      </c>
      <c r="AY442" s="29">
        <v>53562</v>
      </c>
      <c r="AZ442" s="29">
        <v>183656</v>
      </c>
      <c r="BA442" s="29">
        <v>66833</v>
      </c>
      <c r="BB442" s="2"/>
      <c r="BC442" s="2"/>
      <c r="BD442" s="2"/>
    </row>
    <row r="443" spans="16:56" ht="13.5">
      <c r="P443" s="22" t="s">
        <v>318</v>
      </c>
      <c r="Q443" s="23" t="s">
        <v>515</v>
      </c>
      <c r="R443" s="23" t="s">
        <v>319</v>
      </c>
      <c r="S443" s="62">
        <v>2174</v>
      </c>
      <c r="T443" s="24" t="s">
        <v>942</v>
      </c>
      <c r="U443" s="25" t="s">
        <v>723</v>
      </c>
      <c r="V443" s="26" t="s">
        <v>1190</v>
      </c>
      <c r="W443" s="27">
        <v>3</v>
      </c>
      <c r="X443" s="27">
        <v>2328</v>
      </c>
      <c r="Y443" s="27">
        <v>120</v>
      </c>
      <c r="Z443" s="27">
        <v>154690</v>
      </c>
      <c r="AA443" s="28">
        <f t="shared" si="36"/>
        <v>1.2890833333333334</v>
      </c>
      <c r="AB443" s="25" t="s">
        <v>1266</v>
      </c>
      <c r="AC443" s="29">
        <v>1529</v>
      </c>
      <c r="AD443" s="29">
        <v>65.7</v>
      </c>
      <c r="AE443" s="29">
        <v>171189</v>
      </c>
      <c r="AF443" s="29">
        <v>90.4</v>
      </c>
      <c r="AG443" s="29">
        <v>26071</v>
      </c>
      <c r="AH443" s="29">
        <f t="shared" si="37"/>
        <v>168.54</v>
      </c>
      <c r="AI443" s="29">
        <v>130423</v>
      </c>
      <c r="AJ443" s="29">
        <v>51386</v>
      </c>
      <c r="AK443" s="29">
        <v>79037</v>
      </c>
      <c r="AL443" s="29">
        <f t="shared" si="38"/>
        <v>843.12</v>
      </c>
      <c r="AM443" s="29">
        <f t="shared" si="39"/>
        <v>332.19</v>
      </c>
      <c r="AN443" s="29">
        <f t="shared" si="40"/>
        <v>510.94</v>
      </c>
      <c r="AO443" s="29">
        <v>20</v>
      </c>
      <c r="AP443" s="29">
        <v>50.7</v>
      </c>
      <c r="AQ443" s="32">
        <v>22073</v>
      </c>
      <c r="AR443" s="32">
        <v>33951</v>
      </c>
      <c r="AS443" s="32">
        <v>56024</v>
      </c>
      <c r="AT443" s="29">
        <v>3150</v>
      </c>
      <c r="AU443" s="29">
        <f t="shared" si="41"/>
        <v>3371</v>
      </c>
      <c r="AV443" s="29">
        <v>51386</v>
      </c>
      <c r="AW443" s="29">
        <v>22073</v>
      </c>
      <c r="AX443" s="29">
        <v>138497</v>
      </c>
      <c r="AY443" s="29">
        <v>59492</v>
      </c>
      <c r="AZ443" s="29">
        <v>189883</v>
      </c>
      <c r="BA443" s="29">
        <v>81565</v>
      </c>
      <c r="BB443" s="2"/>
      <c r="BC443" s="2"/>
      <c r="BD443" s="2"/>
    </row>
    <row r="444" spans="16:56" ht="13.5">
      <c r="P444" s="22" t="s">
        <v>320</v>
      </c>
      <c r="Q444" s="23" t="s">
        <v>515</v>
      </c>
      <c r="R444" s="23" t="s">
        <v>321</v>
      </c>
      <c r="S444" s="62">
        <v>2174</v>
      </c>
      <c r="T444" s="24" t="s">
        <v>942</v>
      </c>
      <c r="U444" s="25" t="s">
        <v>723</v>
      </c>
      <c r="V444" s="26" t="s">
        <v>1190</v>
      </c>
      <c r="W444" s="27">
        <v>3</v>
      </c>
      <c r="X444" s="27">
        <v>2442</v>
      </c>
      <c r="Y444" s="27">
        <v>133</v>
      </c>
      <c r="Z444" s="27">
        <v>93058</v>
      </c>
      <c r="AA444" s="28">
        <f t="shared" si="36"/>
        <v>0.6996842105263158</v>
      </c>
      <c r="AB444" s="25" t="s">
        <v>322</v>
      </c>
      <c r="AC444" s="29">
        <v>1203</v>
      </c>
      <c r="AD444" s="29">
        <v>49.3</v>
      </c>
      <c r="AE444" s="29">
        <v>93535</v>
      </c>
      <c r="AF444" s="29">
        <v>99.5</v>
      </c>
      <c r="AG444" s="29">
        <v>19448</v>
      </c>
      <c r="AH444" s="29">
        <f t="shared" si="37"/>
        <v>208.99</v>
      </c>
      <c r="AI444" s="29">
        <v>191352</v>
      </c>
      <c r="AJ444" s="29">
        <v>47278</v>
      </c>
      <c r="AK444" s="29">
        <v>144074</v>
      </c>
      <c r="AL444" s="29">
        <f t="shared" si="38"/>
        <v>2056.27</v>
      </c>
      <c r="AM444" s="29">
        <f t="shared" si="39"/>
        <v>508.05</v>
      </c>
      <c r="AN444" s="29">
        <f t="shared" si="40"/>
        <v>1548.22</v>
      </c>
      <c r="AO444" s="29">
        <v>10.2</v>
      </c>
      <c r="AP444" s="29">
        <v>41.1</v>
      </c>
      <c r="AQ444" s="32">
        <v>19360</v>
      </c>
      <c r="AR444" s="32">
        <v>58998</v>
      </c>
      <c r="AS444" s="32">
        <v>78359</v>
      </c>
      <c r="AT444" s="29">
        <v>3460</v>
      </c>
      <c r="AU444" s="29">
        <f t="shared" si="41"/>
        <v>4180</v>
      </c>
      <c r="AV444" s="29">
        <v>47462</v>
      </c>
      <c r="AW444" s="29">
        <v>19436</v>
      </c>
      <c r="AX444" s="29">
        <v>144074</v>
      </c>
      <c r="AY444" s="29">
        <v>58998</v>
      </c>
      <c r="AZ444" s="29">
        <v>191536</v>
      </c>
      <c r="BA444" s="29">
        <v>78434</v>
      </c>
      <c r="BB444" s="2"/>
      <c r="BC444" s="2"/>
      <c r="BD444" s="2"/>
    </row>
    <row r="445" spans="16:56" ht="13.5">
      <c r="P445" s="22" t="s">
        <v>323</v>
      </c>
      <c r="Q445" s="23" t="s">
        <v>515</v>
      </c>
      <c r="R445" s="23" t="s">
        <v>324</v>
      </c>
      <c r="S445" s="62">
        <v>2174</v>
      </c>
      <c r="T445" s="24" t="s">
        <v>942</v>
      </c>
      <c r="U445" s="25" t="s">
        <v>723</v>
      </c>
      <c r="V445" s="26" t="s">
        <v>1190</v>
      </c>
      <c r="W445" s="27">
        <v>3</v>
      </c>
      <c r="X445" s="27">
        <v>1099</v>
      </c>
      <c r="Y445" s="27">
        <v>73</v>
      </c>
      <c r="Z445" s="27">
        <v>55160</v>
      </c>
      <c r="AA445" s="28">
        <f t="shared" si="36"/>
        <v>0.7556164383561644</v>
      </c>
      <c r="AB445" s="25" t="s">
        <v>325</v>
      </c>
      <c r="AC445" s="29">
        <v>712</v>
      </c>
      <c r="AD445" s="29">
        <v>64.8</v>
      </c>
      <c r="AE445" s="29">
        <v>67701</v>
      </c>
      <c r="AF445" s="29">
        <v>81.5</v>
      </c>
      <c r="AG445" s="29">
        <v>9884</v>
      </c>
      <c r="AH445" s="29">
        <f t="shared" si="37"/>
        <v>179.19</v>
      </c>
      <c r="AI445" s="29">
        <v>35795</v>
      </c>
      <c r="AJ445" s="29">
        <v>23625</v>
      </c>
      <c r="AK445" s="29">
        <v>12170</v>
      </c>
      <c r="AL445" s="29">
        <f t="shared" si="38"/>
        <v>648.93</v>
      </c>
      <c r="AM445" s="29">
        <f t="shared" si="39"/>
        <v>428.3</v>
      </c>
      <c r="AN445" s="29">
        <f t="shared" si="40"/>
        <v>220.63</v>
      </c>
      <c r="AO445" s="29">
        <v>27.6</v>
      </c>
      <c r="AP445" s="29">
        <v>41.8</v>
      </c>
      <c r="AQ445" s="32">
        <v>21497</v>
      </c>
      <c r="AR445" s="32">
        <v>11074</v>
      </c>
      <c r="AS445" s="32">
        <v>32571</v>
      </c>
      <c r="AT445" s="29">
        <v>3460</v>
      </c>
      <c r="AU445" s="29">
        <f t="shared" si="41"/>
        <v>3584</v>
      </c>
      <c r="AV445" s="29">
        <v>23625</v>
      </c>
      <c r="AW445" s="29">
        <v>21497</v>
      </c>
      <c r="AX445" s="29">
        <v>71228</v>
      </c>
      <c r="AY445" s="29">
        <v>64812</v>
      </c>
      <c r="AZ445" s="29">
        <v>94853</v>
      </c>
      <c r="BA445" s="29">
        <v>86308</v>
      </c>
      <c r="BB445" s="2"/>
      <c r="BC445" s="2"/>
      <c r="BD445" s="2"/>
    </row>
    <row r="446" spans="16:56" ht="13.5">
      <c r="P446" s="22" t="s">
        <v>326</v>
      </c>
      <c r="Q446" s="23" t="s">
        <v>515</v>
      </c>
      <c r="R446" s="23" t="s">
        <v>327</v>
      </c>
      <c r="S446" s="62">
        <v>2174</v>
      </c>
      <c r="T446" s="24" t="s">
        <v>942</v>
      </c>
      <c r="U446" s="25" t="s">
        <v>723</v>
      </c>
      <c r="V446" s="26" t="s">
        <v>1190</v>
      </c>
      <c r="W446" s="27">
        <v>3</v>
      </c>
      <c r="X446" s="27">
        <v>1066</v>
      </c>
      <c r="Y446" s="27">
        <v>62</v>
      </c>
      <c r="Z446" s="27">
        <v>106893</v>
      </c>
      <c r="AA446" s="28">
        <f t="shared" si="36"/>
        <v>1.7240806451612902</v>
      </c>
      <c r="AB446" s="25" t="s">
        <v>328</v>
      </c>
      <c r="AC446" s="29">
        <v>869</v>
      </c>
      <c r="AD446" s="29">
        <v>81.5</v>
      </c>
      <c r="AE446" s="29">
        <v>106893</v>
      </c>
      <c r="AF446" s="29">
        <v>100</v>
      </c>
      <c r="AG446" s="29">
        <v>15528</v>
      </c>
      <c r="AH446" s="29">
        <f t="shared" si="37"/>
        <v>145.27</v>
      </c>
      <c r="AI446" s="29">
        <v>98545</v>
      </c>
      <c r="AJ446" s="29">
        <v>24469</v>
      </c>
      <c r="AK446" s="29">
        <v>74076</v>
      </c>
      <c r="AL446" s="29">
        <f t="shared" si="38"/>
        <v>921.9</v>
      </c>
      <c r="AM446" s="29">
        <f t="shared" si="39"/>
        <v>228.91</v>
      </c>
      <c r="AN446" s="29">
        <f t="shared" si="40"/>
        <v>692.99</v>
      </c>
      <c r="AO446" s="29">
        <v>15.8</v>
      </c>
      <c r="AP446" s="29">
        <v>63.5</v>
      </c>
      <c r="AQ446" s="32">
        <v>22954</v>
      </c>
      <c r="AR446" s="32">
        <v>69490</v>
      </c>
      <c r="AS446" s="32">
        <v>92444</v>
      </c>
      <c r="AT446" s="29">
        <v>2850</v>
      </c>
      <c r="AU446" s="29">
        <f t="shared" si="41"/>
        <v>2905</v>
      </c>
      <c r="AV446" s="29">
        <v>24469</v>
      </c>
      <c r="AW446" s="29">
        <v>22954</v>
      </c>
      <c r="AX446" s="29">
        <v>74076</v>
      </c>
      <c r="AY446" s="29">
        <v>69490</v>
      </c>
      <c r="AZ446" s="29">
        <v>98545</v>
      </c>
      <c r="BA446" s="29">
        <v>92444</v>
      </c>
      <c r="BB446" s="2"/>
      <c r="BC446" s="2"/>
      <c r="BD446" s="2"/>
    </row>
    <row r="447" spans="16:56" ht="13.5">
      <c r="P447" s="22" t="s">
        <v>329</v>
      </c>
      <c r="Q447" s="23" t="s">
        <v>515</v>
      </c>
      <c r="R447" s="23" t="s">
        <v>330</v>
      </c>
      <c r="S447" s="62">
        <v>2174</v>
      </c>
      <c r="T447" s="24" t="s">
        <v>942</v>
      </c>
      <c r="U447" s="25" t="s">
        <v>723</v>
      </c>
      <c r="V447" s="26" t="s">
        <v>1190</v>
      </c>
      <c r="W447" s="27">
        <v>3</v>
      </c>
      <c r="X447" s="27">
        <v>3087</v>
      </c>
      <c r="Y447" s="27">
        <v>189</v>
      </c>
      <c r="Z447" s="27">
        <v>413267</v>
      </c>
      <c r="AA447" s="28">
        <f t="shared" si="36"/>
        <v>2.1865978835978837</v>
      </c>
      <c r="AB447" s="25" t="s">
        <v>331</v>
      </c>
      <c r="AC447" s="29">
        <v>2483</v>
      </c>
      <c r="AD447" s="29">
        <v>80.4</v>
      </c>
      <c r="AE447" s="29">
        <v>459186</v>
      </c>
      <c r="AF447" s="29">
        <v>90</v>
      </c>
      <c r="AG447" s="29">
        <v>46114</v>
      </c>
      <c r="AH447" s="29">
        <f t="shared" si="37"/>
        <v>111.58</v>
      </c>
      <c r="AI447" s="29">
        <v>222740</v>
      </c>
      <c r="AJ447" s="29">
        <v>62667</v>
      </c>
      <c r="AK447" s="29">
        <v>160073</v>
      </c>
      <c r="AL447" s="29">
        <f t="shared" si="38"/>
        <v>538.97</v>
      </c>
      <c r="AM447" s="29">
        <f t="shared" si="39"/>
        <v>151.64</v>
      </c>
      <c r="AN447" s="29">
        <f t="shared" si="40"/>
        <v>387.34</v>
      </c>
      <c r="AO447" s="29">
        <v>20.7</v>
      </c>
      <c r="AP447" s="29">
        <v>73.6</v>
      </c>
      <c r="AQ447" s="32">
        <v>20300</v>
      </c>
      <c r="AR447" s="32">
        <v>51854</v>
      </c>
      <c r="AS447" s="32">
        <v>72154</v>
      </c>
      <c r="AT447" s="29">
        <v>2400</v>
      </c>
      <c r="AU447" s="29">
        <f t="shared" si="41"/>
        <v>2232</v>
      </c>
      <c r="AV447" s="29">
        <v>62667</v>
      </c>
      <c r="AW447" s="29">
        <v>20300</v>
      </c>
      <c r="AX447" s="29">
        <v>190831</v>
      </c>
      <c r="AY447" s="29">
        <v>61818</v>
      </c>
      <c r="AZ447" s="29">
        <v>253498</v>
      </c>
      <c r="BA447" s="29">
        <v>82118</v>
      </c>
      <c r="BB447" s="2"/>
      <c r="BC447" s="2"/>
      <c r="BD447" s="2"/>
    </row>
    <row r="448" spans="16:56" ht="13.5">
      <c r="P448" s="22" t="s">
        <v>332</v>
      </c>
      <c r="Q448" s="23" t="s">
        <v>515</v>
      </c>
      <c r="R448" s="23" t="s">
        <v>333</v>
      </c>
      <c r="S448" s="62">
        <v>2174</v>
      </c>
      <c r="T448" s="24" t="s">
        <v>942</v>
      </c>
      <c r="U448" s="25" t="s">
        <v>723</v>
      </c>
      <c r="V448" s="26" t="s">
        <v>1190</v>
      </c>
      <c r="W448" s="27">
        <v>3</v>
      </c>
      <c r="X448" s="27">
        <v>1097</v>
      </c>
      <c r="Y448" s="27">
        <v>67</v>
      </c>
      <c r="Z448" s="27">
        <v>137000</v>
      </c>
      <c r="AA448" s="28">
        <f t="shared" si="36"/>
        <v>2.044776119402985</v>
      </c>
      <c r="AB448" s="25" t="s">
        <v>334</v>
      </c>
      <c r="AC448" s="29">
        <v>924</v>
      </c>
      <c r="AD448" s="29">
        <v>84.2</v>
      </c>
      <c r="AE448" s="29">
        <v>137000</v>
      </c>
      <c r="AF448" s="29">
        <v>100</v>
      </c>
      <c r="AG448" s="29">
        <v>21396</v>
      </c>
      <c r="AH448" s="29">
        <f t="shared" si="37"/>
        <v>156.18</v>
      </c>
      <c r="AI448" s="29">
        <v>134357</v>
      </c>
      <c r="AJ448" s="29">
        <v>42064</v>
      </c>
      <c r="AK448" s="29">
        <v>92293</v>
      </c>
      <c r="AL448" s="29">
        <f t="shared" si="38"/>
        <v>980.71</v>
      </c>
      <c r="AM448" s="29">
        <f t="shared" si="39"/>
        <v>307.04</v>
      </c>
      <c r="AN448" s="29">
        <f t="shared" si="40"/>
        <v>673.67</v>
      </c>
      <c r="AO448" s="29">
        <v>15.9</v>
      </c>
      <c r="AP448" s="29">
        <v>50.9</v>
      </c>
      <c r="AQ448" s="32">
        <v>38345</v>
      </c>
      <c r="AR448" s="32">
        <v>84132</v>
      </c>
      <c r="AS448" s="32">
        <v>122477</v>
      </c>
      <c r="AT448" s="29">
        <v>3000</v>
      </c>
      <c r="AU448" s="29">
        <f t="shared" si="41"/>
        <v>3124</v>
      </c>
      <c r="AV448" s="29">
        <v>42064</v>
      </c>
      <c r="AW448" s="29">
        <v>38345</v>
      </c>
      <c r="AX448" s="29">
        <v>92293</v>
      </c>
      <c r="AY448" s="29">
        <v>84132</v>
      </c>
      <c r="AZ448" s="29">
        <v>134357</v>
      </c>
      <c r="BA448" s="29">
        <v>122477</v>
      </c>
      <c r="BB448" s="2"/>
      <c r="BC448" s="2"/>
      <c r="BD448" s="2"/>
    </row>
    <row r="449" spans="16:56" ht="13.5">
      <c r="P449" s="22" t="s">
        <v>335</v>
      </c>
      <c r="Q449" s="23" t="s">
        <v>515</v>
      </c>
      <c r="R449" s="23" t="s">
        <v>336</v>
      </c>
      <c r="S449" s="62">
        <v>2174</v>
      </c>
      <c r="T449" s="24" t="s">
        <v>942</v>
      </c>
      <c r="U449" s="25" t="s">
        <v>723</v>
      </c>
      <c r="V449" s="26" t="s">
        <v>1190</v>
      </c>
      <c r="W449" s="27">
        <v>3</v>
      </c>
      <c r="X449" s="27">
        <v>872</v>
      </c>
      <c r="Y449" s="27">
        <v>63</v>
      </c>
      <c r="Z449" s="27">
        <v>46603</v>
      </c>
      <c r="AA449" s="28">
        <f t="shared" si="36"/>
        <v>0.7397301587301587</v>
      </c>
      <c r="AB449" s="25" t="s">
        <v>337</v>
      </c>
      <c r="AC449" s="29">
        <v>580</v>
      </c>
      <c r="AD449" s="29">
        <v>66.5</v>
      </c>
      <c r="AE449" s="29">
        <v>46603</v>
      </c>
      <c r="AF449" s="29">
        <v>100</v>
      </c>
      <c r="AG449" s="29">
        <v>8469</v>
      </c>
      <c r="AH449" s="29">
        <f t="shared" si="37"/>
        <v>181.73</v>
      </c>
      <c r="AI449" s="29">
        <v>29881</v>
      </c>
      <c r="AJ449" s="29">
        <v>3939</v>
      </c>
      <c r="AK449" s="29">
        <v>25942</v>
      </c>
      <c r="AL449" s="29">
        <f t="shared" si="38"/>
        <v>641.18</v>
      </c>
      <c r="AM449" s="29">
        <f t="shared" si="39"/>
        <v>84.52</v>
      </c>
      <c r="AN449" s="29">
        <f t="shared" si="40"/>
        <v>556.66</v>
      </c>
      <c r="AO449" s="29">
        <v>28.3</v>
      </c>
      <c r="AP449" s="29">
        <v>215</v>
      </c>
      <c r="AQ449" s="32">
        <v>4517</v>
      </c>
      <c r="AR449" s="32">
        <v>29750</v>
      </c>
      <c r="AS449" s="32">
        <v>34267</v>
      </c>
      <c r="AT449" s="29">
        <v>3318</v>
      </c>
      <c r="AU449" s="29">
        <f t="shared" si="41"/>
        <v>3635</v>
      </c>
      <c r="AV449" s="29">
        <v>4257</v>
      </c>
      <c r="AW449" s="29">
        <v>4882</v>
      </c>
      <c r="AX449" s="29">
        <v>61114</v>
      </c>
      <c r="AY449" s="29">
        <v>70085</v>
      </c>
      <c r="AZ449" s="29">
        <v>65371</v>
      </c>
      <c r="BA449" s="29">
        <v>74967</v>
      </c>
      <c r="BB449" s="2"/>
      <c r="BC449" s="2"/>
      <c r="BD449" s="2"/>
    </row>
    <row r="450" spans="16:56" ht="13.5">
      <c r="P450" s="22" t="s">
        <v>338</v>
      </c>
      <c r="Q450" s="23" t="s">
        <v>515</v>
      </c>
      <c r="R450" s="23" t="s">
        <v>679</v>
      </c>
      <c r="S450" s="62">
        <v>2174</v>
      </c>
      <c r="T450" s="24" t="s">
        <v>942</v>
      </c>
      <c r="U450" s="25" t="s">
        <v>723</v>
      </c>
      <c r="V450" s="26" t="s">
        <v>1190</v>
      </c>
      <c r="W450" s="27">
        <v>3</v>
      </c>
      <c r="X450" s="27">
        <v>1704</v>
      </c>
      <c r="Y450" s="27">
        <v>126</v>
      </c>
      <c r="Z450" s="27">
        <v>215528</v>
      </c>
      <c r="AA450" s="28">
        <f t="shared" si="36"/>
        <v>1.7105396825396826</v>
      </c>
      <c r="AB450" s="25" t="s">
        <v>740</v>
      </c>
      <c r="AC450" s="29">
        <v>1514</v>
      </c>
      <c r="AD450" s="29">
        <v>88.8</v>
      </c>
      <c r="AE450" s="29">
        <v>252951</v>
      </c>
      <c r="AF450" s="29">
        <v>85.2</v>
      </c>
      <c r="AG450" s="29">
        <v>33088</v>
      </c>
      <c r="AH450" s="29">
        <f t="shared" si="37"/>
        <v>153.52</v>
      </c>
      <c r="AI450" s="29">
        <v>52682</v>
      </c>
      <c r="AJ450" s="29">
        <v>28861</v>
      </c>
      <c r="AK450" s="29">
        <v>23821</v>
      </c>
      <c r="AL450" s="29">
        <f t="shared" si="38"/>
        <v>244.43</v>
      </c>
      <c r="AM450" s="29">
        <f t="shared" si="39"/>
        <v>133.91</v>
      </c>
      <c r="AN450" s="29">
        <f t="shared" si="40"/>
        <v>110.52</v>
      </c>
      <c r="AO450" s="29">
        <v>62.8</v>
      </c>
      <c r="AP450" s="29">
        <v>114.6</v>
      </c>
      <c r="AQ450" s="32">
        <v>16937</v>
      </c>
      <c r="AR450" s="32">
        <v>13979</v>
      </c>
      <c r="AS450" s="32">
        <v>30917</v>
      </c>
      <c r="AT450" s="29">
        <v>3200</v>
      </c>
      <c r="AU450" s="29">
        <f t="shared" si="41"/>
        <v>3070</v>
      </c>
      <c r="AV450" s="29">
        <v>29142</v>
      </c>
      <c r="AW450" s="29">
        <v>17102</v>
      </c>
      <c r="AX450" s="29">
        <v>134397</v>
      </c>
      <c r="AY450" s="29">
        <v>78871</v>
      </c>
      <c r="AZ450" s="29">
        <v>163539</v>
      </c>
      <c r="BA450" s="29">
        <v>95974</v>
      </c>
      <c r="BB450" s="2"/>
      <c r="BC450" s="2"/>
      <c r="BD450" s="2"/>
    </row>
    <row r="451" spans="16:56" ht="13.5">
      <c r="P451" s="22" t="s">
        <v>339</v>
      </c>
      <c r="Q451" s="23" t="s">
        <v>515</v>
      </c>
      <c r="R451" s="23" t="s">
        <v>340</v>
      </c>
      <c r="S451" s="62">
        <v>2174</v>
      </c>
      <c r="T451" s="24" t="s">
        <v>942</v>
      </c>
      <c r="U451" s="25" t="s">
        <v>723</v>
      </c>
      <c r="V451" s="26" t="s">
        <v>1190</v>
      </c>
      <c r="W451" s="27">
        <v>3</v>
      </c>
      <c r="X451" s="27">
        <v>3740</v>
      </c>
      <c r="Y451" s="27">
        <v>122</v>
      </c>
      <c r="Z451" s="27">
        <v>197950</v>
      </c>
      <c r="AA451" s="28">
        <f t="shared" si="36"/>
        <v>1.6225409836065574</v>
      </c>
      <c r="AB451" s="25" t="s">
        <v>1252</v>
      </c>
      <c r="AC451" s="29">
        <v>3172</v>
      </c>
      <c r="AD451" s="29">
        <v>84.8</v>
      </c>
      <c r="AE451" s="29">
        <v>216590</v>
      </c>
      <c r="AF451" s="29">
        <v>91.4</v>
      </c>
      <c r="AG451" s="29">
        <v>28968</v>
      </c>
      <c r="AH451" s="29">
        <f t="shared" si="37"/>
        <v>146.34</v>
      </c>
      <c r="AI451" s="29">
        <v>103470</v>
      </c>
      <c r="AJ451" s="29">
        <v>30337</v>
      </c>
      <c r="AK451" s="29">
        <v>73133</v>
      </c>
      <c r="AL451" s="29">
        <f t="shared" si="38"/>
        <v>522.71</v>
      </c>
      <c r="AM451" s="29">
        <f t="shared" si="39"/>
        <v>153.26</v>
      </c>
      <c r="AN451" s="29">
        <f t="shared" si="40"/>
        <v>369.45</v>
      </c>
      <c r="AO451" s="29">
        <v>28</v>
      </c>
      <c r="AP451" s="29">
        <v>95.5</v>
      </c>
      <c r="AQ451" s="32">
        <v>8111</v>
      </c>
      <c r="AR451" s="32">
        <v>19554</v>
      </c>
      <c r="AS451" s="32">
        <v>27666</v>
      </c>
      <c r="AT451" s="29">
        <v>2880</v>
      </c>
      <c r="AU451" s="29">
        <f t="shared" si="41"/>
        <v>2927</v>
      </c>
      <c r="AV451" s="29">
        <v>32307</v>
      </c>
      <c r="AW451" s="29">
        <v>8638</v>
      </c>
      <c r="AX451" s="29">
        <v>125217</v>
      </c>
      <c r="AY451" s="29">
        <v>33480</v>
      </c>
      <c r="AZ451" s="29">
        <v>157524</v>
      </c>
      <c r="BA451" s="29">
        <v>42119</v>
      </c>
      <c r="BB451" s="2"/>
      <c r="BC451" s="2"/>
      <c r="BD451" s="2"/>
    </row>
    <row r="452" spans="16:56" ht="13.5">
      <c r="P452" s="22" t="s">
        <v>341</v>
      </c>
      <c r="Q452" s="23" t="s">
        <v>515</v>
      </c>
      <c r="R452" s="23" t="s">
        <v>342</v>
      </c>
      <c r="S452" s="62">
        <v>2174</v>
      </c>
      <c r="T452" s="24" t="s">
        <v>942</v>
      </c>
      <c r="U452" s="25" t="s">
        <v>723</v>
      </c>
      <c r="V452" s="26" t="s">
        <v>1190</v>
      </c>
      <c r="W452" s="27">
        <v>3</v>
      </c>
      <c r="X452" s="27">
        <v>1945</v>
      </c>
      <c r="Y452" s="27">
        <v>87</v>
      </c>
      <c r="Z452" s="27">
        <v>122835</v>
      </c>
      <c r="AA452" s="28">
        <f t="shared" si="36"/>
        <v>1.411896551724138</v>
      </c>
      <c r="AB452" s="25" t="s">
        <v>1283</v>
      </c>
      <c r="AC452" s="29">
        <v>1442</v>
      </c>
      <c r="AD452" s="29">
        <v>74.1</v>
      </c>
      <c r="AE452" s="29">
        <v>125752</v>
      </c>
      <c r="AF452" s="29">
        <v>97.7</v>
      </c>
      <c r="AG452" s="29">
        <v>21643</v>
      </c>
      <c r="AH452" s="29">
        <f t="shared" si="37"/>
        <v>176.2</v>
      </c>
      <c r="AI452" s="29">
        <v>103015</v>
      </c>
      <c r="AJ452" s="29">
        <v>56632</v>
      </c>
      <c r="AK452" s="29">
        <v>46383</v>
      </c>
      <c r="AL452" s="29">
        <f t="shared" si="38"/>
        <v>838.65</v>
      </c>
      <c r="AM452" s="29">
        <f t="shared" si="39"/>
        <v>461.04</v>
      </c>
      <c r="AN452" s="29">
        <f t="shared" si="40"/>
        <v>377.6</v>
      </c>
      <c r="AO452" s="29">
        <v>21</v>
      </c>
      <c r="AP452" s="29">
        <v>38.2</v>
      </c>
      <c r="AQ452" s="32">
        <v>29117</v>
      </c>
      <c r="AR452" s="32">
        <v>23847</v>
      </c>
      <c r="AS452" s="32">
        <v>52964</v>
      </c>
      <c r="AT452" s="29">
        <v>3400</v>
      </c>
      <c r="AU452" s="29">
        <f t="shared" si="41"/>
        <v>3524</v>
      </c>
      <c r="AV452" s="29">
        <v>56632</v>
      </c>
      <c r="AW452" s="29">
        <v>29117</v>
      </c>
      <c r="AX452" s="29">
        <v>91118</v>
      </c>
      <c r="AY452" s="29">
        <v>46847</v>
      </c>
      <c r="AZ452" s="29">
        <v>147750</v>
      </c>
      <c r="BA452" s="29">
        <v>75964</v>
      </c>
      <c r="BB452" s="2"/>
      <c r="BC452" s="2"/>
      <c r="BD452" s="2"/>
    </row>
    <row r="453" spans="16:56" ht="13.5">
      <c r="P453" s="22" t="s">
        <v>343</v>
      </c>
      <c r="Q453" s="23" t="s">
        <v>515</v>
      </c>
      <c r="R453" s="23" t="s">
        <v>344</v>
      </c>
      <c r="S453" s="62">
        <v>2174</v>
      </c>
      <c r="T453" s="24" t="s">
        <v>942</v>
      </c>
      <c r="U453" s="25" t="s">
        <v>723</v>
      </c>
      <c r="V453" s="26" t="s">
        <v>1190</v>
      </c>
      <c r="W453" s="27">
        <v>3</v>
      </c>
      <c r="X453" s="27">
        <v>3706</v>
      </c>
      <c r="Y453" s="27">
        <v>158</v>
      </c>
      <c r="Z453" s="27">
        <v>226405</v>
      </c>
      <c r="AA453" s="28">
        <f t="shared" si="36"/>
        <v>1.4329430379746837</v>
      </c>
      <c r="AB453" s="25" t="s">
        <v>1181</v>
      </c>
      <c r="AC453" s="29">
        <v>2922</v>
      </c>
      <c r="AD453" s="29">
        <v>78.8</v>
      </c>
      <c r="AE453" s="29">
        <v>289376</v>
      </c>
      <c r="AF453" s="29">
        <v>78.2</v>
      </c>
      <c r="AG453" s="29">
        <v>43367</v>
      </c>
      <c r="AH453" s="29">
        <f t="shared" si="37"/>
        <v>191.55</v>
      </c>
      <c r="AI453" s="29">
        <v>226751</v>
      </c>
      <c r="AJ453" s="29">
        <v>47458</v>
      </c>
      <c r="AK453" s="29">
        <v>179293</v>
      </c>
      <c r="AL453" s="29">
        <f t="shared" si="38"/>
        <v>1001.53</v>
      </c>
      <c r="AM453" s="29">
        <f t="shared" si="39"/>
        <v>209.62</v>
      </c>
      <c r="AN453" s="29">
        <f t="shared" si="40"/>
        <v>791.91</v>
      </c>
      <c r="AO453" s="29">
        <v>19.1</v>
      </c>
      <c r="AP453" s="29">
        <v>91.4</v>
      </c>
      <c r="AQ453" s="32">
        <v>12806</v>
      </c>
      <c r="AR453" s="32">
        <v>48379</v>
      </c>
      <c r="AS453" s="32">
        <v>61185</v>
      </c>
      <c r="AT453" s="29">
        <v>3780</v>
      </c>
      <c r="AU453" s="29">
        <f t="shared" si="41"/>
        <v>3831</v>
      </c>
      <c r="AV453" s="29">
        <v>50668</v>
      </c>
      <c r="AW453" s="29">
        <v>13672</v>
      </c>
      <c r="AX453" s="29">
        <v>179293</v>
      </c>
      <c r="AY453" s="29">
        <v>48379</v>
      </c>
      <c r="AZ453" s="29">
        <v>229961</v>
      </c>
      <c r="BA453" s="29">
        <v>62051</v>
      </c>
      <c r="BB453" s="2"/>
      <c r="BC453" s="2"/>
      <c r="BD453" s="2"/>
    </row>
    <row r="454" spans="16:56" ht="13.5">
      <c r="P454" s="22" t="s">
        <v>345</v>
      </c>
      <c r="Q454" s="23" t="s">
        <v>515</v>
      </c>
      <c r="R454" s="23" t="s">
        <v>346</v>
      </c>
      <c r="S454" s="62">
        <v>2174</v>
      </c>
      <c r="T454" s="24" t="s">
        <v>942</v>
      </c>
      <c r="U454" s="25" t="s">
        <v>723</v>
      </c>
      <c r="V454" s="26" t="s">
        <v>1190</v>
      </c>
      <c r="W454" s="27">
        <v>3</v>
      </c>
      <c r="X454" s="27">
        <v>3100</v>
      </c>
      <c r="Y454" s="27">
        <v>139</v>
      </c>
      <c r="Z454" s="27">
        <v>268399</v>
      </c>
      <c r="AA454" s="28">
        <f t="shared" si="36"/>
        <v>1.930928057553957</v>
      </c>
      <c r="AB454" s="25" t="s">
        <v>85</v>
      </c>
      <c r="AC454" s="29">
        <v>2356</v>
      </c>
      <c r="AD454" s="29">
        <v>76</v>
      </c>
      <c r="AE454" s="29">
        <v>268399</v>
      </c>
      <c r="AF454" s="29">
        <v>100</v>
      </c>
      <c r="AG454" s="29">
        <v>26627</v>
      </c>
      <c r="AH454" s="29">
        <f t="shared" si="37"/>
        <v>99.21</v>
      </c>
      <c r="AI454" s="29">
        <v>77361</v>
      </c>
      <c r="AJ454" s="29">
        <v>36202</v>
      </c>
      <c r="AK454" s="29">
        <v>41159</v>
      </c>
      <c r="AL454" s="29">
        <f t="shared" si="38"/>
        <v>288.23</v>
      </c>
      <c r="AM454" s="29">
        <f t="shared" si="39"/>
        <v>134.88</v>
      </c>
      <c r="AN454" s="29">
        <f t="shared" si="40"/>
        <v>153.35</v>
      </c>
      <c r="AO454" s="29">
        <v>34.4</v>
      </c>
      <c r="AP454" s="29">
        <v>73.6</v>
      </c>
      <c r="AQ454" s="32">
        <v>11678</v>
      </c>
      <c r="AR454" s="32">
        <v>13277</v>
      </c>
      <c r="AS454" s="32">
        <v>24955</v>
      </c>
      <c r="AT454" s="29">
        <v>2200</v>
      </c>
      <c r="AU454" s="29">
        <f t="shared" si="41"/>
        <v>1984</v>
      </c>
      <c r="AV454" s="29">
        <v>47940</v>
      </c>
      <c r="AW454" s="29">
        <v>15465</v>
      </c>
      <c r="AX454" s="29">
        <v>93866</v>
      </c>
      <c r="AY454" s="29">
        <v>30279</v>
      </c>
      <c r="AZ454" s="29">
        <v>141806</v>
      </c>
      <c r="BA454" s="29">
        <v>45744</v>
      </c>
      <c r="BB454" s="2"/>
      <c r="BC454" s="2"/>
      <c r="BD454" s="2"/>
    </row>
    <row r="455" spans="16:56" ht="13.5">
      <c r="P455" s="22" t="s">
        <v>347</v>
      </c>
      <c r="Q455" s="23" t="s">
        <v>515</v>
      </c>
      <c r="R455" s="23" t="s">
        <v>348</v>
      </c>
      <c r="S455" s="62">
        <v>2174</v>
      </c>
      <c r="T455" s="24" t="s">
        <v>942</v>
      </c>
      <c r="U455" s="25" t="s">
        <v>723</v>
      </c>
      <c r="V455" s="26" t="s">
        <v>1190</v>
      </c>
      <c r="W455" s="27">
        <v>3</v>
      </c>
      <c r="X455" s="27">
        <v>2557</v>
      </c>
      <c r="Y455" s="27">
        <v>146</v>
      </c>
      <c r="Z455" s="27">
        <v>265443</v>
      </c>
      <c r="AA455" s="28">
        <f t="shared" si="36"/>
        <v>1.8181027397260274</v>
      </c>
      <c r="AB455" s="25" t="s">
        <v>1252</v>
      </c>
      <c r="AC455" s="29">
        <v>2320</v>
      </c>
      <c r="AD455" s="29">
        <v>90.7</v>
      </c>
      <c r="AE455" s="29">
        <v>265443</v>
      </c>
      <c r="AF455" s="29">
        <v>100</v>
      </c>
      <c r="AG455" s="29">
        <v>39919</v>
      </c>
      <c r="AH455" s="29">
        <f t="shared" si="37"/>
        <v>150.39</v>
      </c>
      <c r="AI455" s="29">
        <v>173372</v>
      </c>
      <c r="AJ455" s="29">
        <v>33248</v>
      </c>
      <c r="AK455" s="29">
        <v>140124</v>
      </c>
      <c r="AL455" s="29">
        <f t="shared" si="38"/>
        <v>653.14</v>
      </c>
      <c r="AM455" s="29">
        <f t="shared" si="39"/>
        <v>125.25</v>
      </c>
      <c r="AN455" s="29">
        <f t="shared" si="40"/>
        <v>527.89</v>
      </c>
      <c r="AO455" s="29">
        <v>23</v>
      </c>
      <c r="AP455" s="29">
        <v>120.1</v>
      </c>
      <c r="AQ455" s="32">
        <v>13003</v>
      </c>
      <c r="AR455" s="32">
        <v>54800</v>
      </c>
      <c r="AS455" s="32">
        <v>67803</v>
      </c>
      <c r="AT455" s="29">
        <v>2800</v>
      </c>
      <c r="AU455" s="29">
        <f t="shared" si="41"/>
        <v>3008</v>
      </c>
      <c r="AV455" s="29">
        <v>33248</v>
      </c>
      <c r="AW455" s="29">
        <v>13003</v>
      </c>
      <c r="AX455" s="29">
        <v>140124</v>
      </c>
      <c r="AY455" s="29">
        <v>54800</v>
      </c>
      <c r="AZ455" s="29">
        <v>173372</v>
      </c>
      <c r="BA455" s="29">
        <v>67803</v>
      </c>
      <c r="BB455" s="2"/>
      <c r="BC455" s="2"/>
      <c r="BD455" s="2"/>
    </row>
    <row r="456" spans="16:56" ht="13.5">
      <c r="P456" s="22" t="s">
        <v>349</v>
      </c>
      <c r="Q456" s="23" t="s">
        <v>515</v>
      </c>
      <c r="R456" s="23" t="s">
        <v>350</v>
      </c>
      <c r="S456" s="62">
        <v>2174</v>
      </c>
      <c r="T456" s="24" t="s">
        <v>942</v>
      </c>
      <c r="U456" s="25" t="s">
        <v>723</v>
      </c>
      <c r="V456" s="26" t="s">
        <v>1190</v>
      </c>
      <c r="W456" s="27">
        <v>3</v>
      </c>
      <c r="X456" s="27">
        <v>2063</v>
      </c>
      <c r="Y456" s="27">
        <v>136</v>
      </c>
      <c r="Z456" s="27">
        <v>144200</v>
      </c>
      <c r="AA456" s="28">
        <f t="shared" si="36"/>
        <v>1.0602941176470588</v>
      </c>
      <c r="AB456" s="25" t="s">
        <v>351</v>
      </c>
      <c r="AC456" s="29">
        <v>1650</v>
      </c>
      <c r="AD456" s="29">
        <v>80</v>
      </c>
      <c r="AE456" s="29">
        <v>207316</v>
      </c>
      <c r="AF456" s="29">
        <v>69.6</v>
      </c>
      <c r="AG456" s="29">
        <v>19337</v>
      </c>
      <c r="AH456" s="29">
        <f t="shared" si="37"/>
        <v>134.1</v>
      </c>
      <c r="AI456" s="29">
        <v>113961</v>
      </c>
      <c r="AJ456" s="29">
        <v>49109</v>
      </c>
      <c r="AK456" s="29">
        <v>64852</v>
      </c>
      <c r="AL456" s="29">
        <f t="shared" si="38"/>
        <v>790.3</v>
      </c>
      <c r="AM456" s="29">
        <f t="shared" si="39"/>
        <v>340.56</v>
      </c>
      <c r="AN456" s="29">
        <f t="shared" si="40"/>
        <v>449.74</v>
      </c>
      <c r="AO456" s="29">
        <v>17</v>
      </c>
      <c r="AP456" s="29">
        <v>39.4</v>
      </c>
      <c r="AQ456" s="32">
        <v>23805</v>
      </c>
      <c r="AR456" s="32">
        <v>31436</v>
      </c>
      <c r="AS456" s="32">
        <v>55240</v>
      </c>
      <c r="AT456" s="29">
        <v>2520</v>
      </c>
      <c r="AU456" s="29">
        <f t="shared" si="41"/>
        <v>2682</v>
      </c>
      <c r="AV456" s="29">
        <v>51541</v>
      </c>
      <c r="AW456" s="29">
        <v>24984</v>
      </c>
      <c r="AX456" s="29">
        <v>192009</v>
      </c>
      <c r="AY456" s="29">
        <v>93073</v>
      </c>
      <c r="AZ456" s="29">
        <v>243550</v>
      </c>
      <c r="BA456" s="29">
        <v>118056</v>
      </c>
      <c r="BB456" s="2"/>
      <c r="BC456" s="2"/>
      <c r="BD456" s="2"/>
    </row>
    <row r="457" spans="16:56" ht="13.5">
      <c r="P457" s="22" t="s">
        <v>352</v>
      </c>
      <c r="Q457" s="23" t="s">
        <v>515</v>
      </c>
      <c r="R457" s="23" t="s">
        <v>353</v>
      </c>
      <c r="S457" s="62">
        <v>2174</v>
      </c>
      <c r="T457" s="24" t="s">
        <v>942</v>
      </c>
      <c r="U457" s="25" t="s">
        <v>723</v>
      </c>
      <c r="V457" s="26" t="s">
        <v>1190</v>
      </c>
      <c r="W457" s="27">
        <v>3</v>
      </c>
      <c r="X457" s="27">
        <v>2380</v>
      </c>
      <c r="Y457" s="27">
        <v>96</v>
      </c>
      <c r="Z457" s="27">
        <v>152236</v>
      </c>
      <c r="AA457" s="28">
        <f t="shared" si="36"/>
        <v>1.5857916666666667</v>
      </c>
      <c r="AB457" s="25" t="s">
        <v>696</v>
      </c>
      <c r="AC457" s="29">
        <v>1772</v>
      </c>
      <c r="AD457" s="29">
        <v>74.5</v>
      </c>
      <c r="AE457" s="29">
        <v>165950</v>
      </c>
      <c r="AF457" s="29">
        <v>91.7</v>
      </c>
      <c r="AG457" s="29">
        <v>20056</v>
      </c>
      <c r="AH457" s="29">
        <f t="shared" si="37"/>
        <v>131.74</v>
      </c>
      <c r="AI457" s="29">
        <v>103270</v>
      </c>
      <c r="AJ457" s="29">
        <v>51830</v>
      </c>
      <c r="AK457" s="29">
        <v>51440</v>
      </c>
      <c r="AL457" s="29">
        <f t="shared" si="38"/>
        <v>678.35</v>
      </c>
      <c r="AM457" s="29">
        <f t="shared" si="39"/>
        <v>340.46</v>
      </c>
      <c r="AN457" s="29">
        <f t="shared" si="40"/>
        <v>337.9</v>
      </c>
      <c r="AO457" s="29">
        <v>19.4</v>
      </c>
      <c r="AP457" s="29">
        <v>38.7</v>
      </c>
      <c r="AQ457" s="32">
        <v>21777</v>
      </c>
      <c r="AR457" s="32">
        <v>21613</v>
      </c>
      <c r="AS457" s="32">
        <v>43391</v>
      </c>
      <c r="AT457" s="29">
        <v>2500</v>
      </c>
      <c r="AU457" s="29">
        <f t="shared" si="41"/>
        <v>2635</v>
      </c>
      <c r="AV457" s="29">
        <v>52832</v>
      </c>
      <c r="AW457" s="29">
        <v>22198</v>
      </c>
      <c r="AX457" s="29">
        <v>85427</v>
      </c>
      <c r="AY457" s="29">
        <v>35894</v>
      </c>
      <c r="AZ457" s="29">
        <v>138259</v>
      </c>
      <c r="BA457" s="29">
        <v>58092</v>
      </c>
      <c r="BB457" s="2"/>
      <c r="BC457" s="2"/>
      <c r="BD457" s="2"/>
    </row>
    <row r="458" spans="16:56" ht="13.5">
      <c r="P458" s="22" t="s">
        <v>354</v>
      </c>
      <c r="Q458" s="23" t="s">
        <v>515</v>
      </c>
      <c r="R458" s="23" t="s">
        <v>355</v>
      </c>
      <c r="S458" s="62">
        <v>2174</v>
      </c>
      <c r="T458" s="24" t="s">
        <v>942</v>
      </c>
      <c r="U458" s="25" t="s">
        <v>723</v>
      </c>
      <c r="V458" s="26" t="s">
        <v>1190</v>
      </c>
      <c r="W458" s="27">
        <v>3</v>
      </c>
      <c r="X458" s="27">
        <v>2775</v>
      </c>
      <c r="Y458" s="27">
        <v>159</v>
      </c>
      <c r="Z458" s="27">
        <v>128900</v>
      </c>
      <c r="AA458" s="28">
        <f t="shared" si="36"/>
        <v>0.8106918238993711</v>
      </c>
      <c r="AB458" s="25" t="s">
        <v>1283</v>
      </c>
      <c r="AC458" s="29">
        <v>2016</v>
      </c>
      <c r="AD458" s="29">
        <v>72.6</v>
      </c>
      <c r="AE458" s="29">
        <v>206708</v>
      </c>
      <c r="AF458" s="29">
        <v>62.4</v>
      </c>
      <c r="AG458" s="29">
        <v>25502</v>
      </c>
      <c r="AH458" s="29">
        <f t="shared" si="37"/>
        <v>197.84</v>
      </c>
      <c r="AI458" s="29">
        <v>82012</v>
      </c>
      <c r="AJ458" s="29">
        <v>35663</v>
      </c>
      <c r="AK458" s="29">
        <v>46349</v>
      </c>
      <c r="AL458" s="29">
        <f t="shared" si="38"/>
        <v>636.25</v>
      </c>
      <c r="AM458" s="29">
        <f t="shared" si="39"/>
        <v>276.67</v>
      </c>
      <c r="AN458" s="29">
        <f t="shared" si="40"/>
        <v>359.57</v>
      </c>
      <c r="AO458" s="29">
        <v>31.1</v>
      </c>
      <c r="AP458" s="29">
        <v>71.5</v>
      </c>
      <c r="AQ458" s="32">
        <v>12852</v>
      </c>
      <c r="AR458" s="32">
        <v>16702</v>
      </c>
      <c r="AS458" s="32">
        <v>29554</v>
      </c>
      <c r="AT458" s="29">
        <v>3730</v>
      </c>
      <c r="AU458" s="29">
        <f t="shared" si="41"/>
        <v>3957</v>
      </c>
      <c r="AV458" s="29">
        <v>43863</v>
      </c>
      <c r="AW458" s="29">
        <v>15806</v>
      </c>
      <c r="AX458" s="29">
        <v>46349</v>
      </c>
      <c r="AY458" s="29">
        <v>16702</v>
      </c>
      <c r="AZ458" s="29">
        <v>90212</v>
      </c>
      <c r="BA458" s="29">
        <v>32509</v>
      </c>
      <c r="BB458" s="2"/>
      <c r="BC458" s="2"/>
      <c r="BD458" s="2"/>
    </row>
    <row r="459" spans="16:56" ht="13.5">
      <c r="P459" s="22" t="s">
        <v>356</v>
      </c>
      <c r="Q459" s="23" t="s">
        <v>1534</v>
      </c>
      <c r="R459" s="23" t="s">
        <v>357</v>
      </c>
      <c r="S459" s="62">
        <v>2174</v>
      </c>
      <c r="T459" s="24" t="s">
        <v>942</v>
      </c>
      <c r="U459" s="25" t="s">
        <v>723</v>
      </c>
      <c r="V459" s="26" t="s">
        <v>1190</v>
      </c>
      <c r="W459" s="27">
        <v>3</v>
      </c>
      <c r="X459" s="27">
        <v>1146</v>
      </c>
      <c r="Y459" s="27">
        <v>45</v>
      </c>
      <c r="Z459" s="27">
        <v>39545</v>
      </c>
      <c r="AA459" s="28">
        <f t="shared" si="36"/>
        <v>0.8787777777777779</v>
      </c>
      <c r="AB459" s="25" t="s">
        <v>658</v>
      </c>
      <c r="AC459" s="29">
        <v>543</v>
      </c>
      <c r="AD459" s="29">
        <v>47.4</v>
      </c>
      <c r="AE459" s="29">
        <v>37460</v>
      </c>
      <c r="AF459" s="29">
        <v>105.6</v>
      </c>
      <c r="AG459" s="29">
        <v>5064</v>
      </c>
      <c r="AH459" s="29">
        <f t="shared" si="37"/>
        <v>128.06</v>
      </c>
      <c r="AI459" s="29">
        <v>24297</v>
      </c>
      <c r="AJ459" s="29">
        <v>5869</v>
      </c>
      <c r="AK459" s="29">
        <v>18428</v>
      </c>
      <c r="AL459" s="29">
        <f t="shared" si="38"/>
        <v>614.41</v>
      </c>
      <c r="AM459" s="29">
        <f t="shared" si="39"/>
        <v>148.41</v>
      </c>
      <c r="AN459" s="29">
        <f t="shared" si="40"/>
        <v>466</v>
      </c>
      <c r="AO459" s="29">
        <v>20.8</v>
      </c>
      <c r="AP459" s="29">
        <v>86.3</v>
      </c>
      <c r="AQ459" s="32">
        <v>5121</v>
      </c>
      <c r="AR459" s="32">
        <v>16080</v>
      </c>
      <c r="AS459" s="32">
        <v>21202</v>
      </c>
      <c r="AT459" s="29">
        <v>2520</v>
      </c>
      <c r="AU459" s="29">
        <f t="shared" si="41"/>
        <v>2561</v>
      </c>
      <c r="AV459" s="29">
        <v>6196</v>
      </c>
      <c r="AW459" s="29">
        <v>5407</v>
      </c>
      <c r="AX459" s="29">
        <v>32058</v>
      </c>
      <c r="AY459" s="29">
        <v>27974</v>
      </c>
      <c r="AZ459" s="29">
        <v>38254</v>
      </c>
      <c r="BA459" s="29">
        <v>33380</v>
      </c>
      <c r="BB459" s="2"/>
      <c r="BC459" s="2"/>
      <c r="BD459" s="2"/>
    </row>
    <row r="460" spans="16:56" ht="13.5">
      <c r="P460" s="22" t="s">
        <v>358</v>
      </c>
      <c r="Q460" s="23" t="s">
        <v>1534</v>
      </c>
      <c r="R460" s="23" t="s">
        <v>359</v>
      </c>
      <c r="S460" s="62">
        <v>2174</v>
      </c>
      <c r="T460" s="24" t="s">
        <v>942</v>
      </c>
      <c r="U460" s="25" t="s">
        <v>723</v>
      </c>
      <c r="V460" s="26" t="s">
        <v>1190</v>
      </c>
      <c r="W460" s="27">
        <v>3</v>
      </c>
      <c r="X460" s="27">
        <v>1398</v>
      </c>
      <c r="Y460" s="27">
        <v>63</v>
      </c>
      <c r="Z460" s="27">
        <v>63480</v>
      </c>
      <c r="AA460" s="28">
        <f t="shared" si="36"/>
        <v>1.0076190476190476</v>
      </c>
      <c r="AB460" s="25" t="s">
        <v>71</v>
      </c>
      <c r="AC460" s="29">
        <v>628</v>
      </c>
      <c r="AD460" s="29">
        <v>44.9</v>
      </c>
      <c r="AE460" s="29">
        <v>63480</v>
      </c>
      <c r="AF460" s="29">
        <v>100</v>
      </c>
      <c r="AG460" s="29">
        <v>5628</v>
      </c>
      <c r="AH460" s="29">
        <f t="shared" si="37"/>
        <v>88.66</v>
      </c>
      <c r="AI460" s="29">
        <v>96852</v>
      </c>
      <c r="AJ460" s="29">
        <v>20821</v>
      </c>
      <c r="AK460" s="29">
        <v>76031</v>
      </c>
      <c r="AL460" s="29">
        <f t="shared" si="38"/>
        <v>1525.71</v>
      </c>
      <c r="AM460" s="29">
        <f t="shared" si="39"/>
        <v>327.99</v>
      </c>
      <c r="AN460" s="29">
        <f t="shared" si="40"/>
        <v>1197.72</v>
      </c>
      <c r="AO460" s="29">
        <v>5.8</v>
      </c>
      <c r="AP460" s="29">
        <v>27</v>
      </c>
      <c r="AQ460" s="32">
        <v>14893</v>
      </c>
      <c r="AR460" s="32">
        <v>54386</v>
      </c>
      <c r="AS460" s="32">
        <v>69279</v>
      </c>
      <c r="AT460" s="29">
        <v>1680</v>
      </c>
      <c r="AU460" s="29">
        <f t="shared" si="41"/>
        <v>1773</v>
      </c>
      <c r="AV460" s="29">
        <v>23745</v>
      </c>
      <c r="AW460" s="29">
        <v>16985</v>
      </c>
      <c r="AX460" s="29">
        <v>76031</v>
      </c>
      <c r="AY460" s="29">
        <v>54386</v>
      </c>
      <c r="AZ460" s="29">
        <v>99776</v>
      </c>
      <c r="BA460" s="29">
        <v>71371</v>
      </c>
      <c r="BB460" s="2"/>
      <c r="BC460" s="2"/>
      <c r="BD460" s="2"/>
    </row>
    <row r="461" spans="16:56" ht="13.5">
      <c r="P461" s="22" t="s">
        <v>360</v>
      </c>
      <c r="Q461" s="23" t="s">
        <v>361</v>
      </c>
      <c r="R461" s="23" t="s">
        <v>362</v>
      </c>
      <c r="S461" s="62">
        <v>2174</v>
      </c>
      <c r="T461" s="24" t="s">
        <v>942</v>
      </c>
      <c r="U461" s="25" t="s">
        <v>723</v>
      </c>
      <c r="V461" s="26" t="s">
        <v>1190</v>
      </c>
      <c r="W461" s="27">
        <v>3</v>
      </c>
      <c r="X461" s="27">
        <v>694</v>
      </c>
      <c r="Y461" s="27">
        <v>47</v>
      </c>
      <c r="Z461" s="27">
        <v>48606</v>
      </c>
      <c r="AA461" s="28">
        <f t="shared" si="36"/>
        <v>1.0341702127659576</v>
      </c>
      <c r="AB461" s="25" t="s">
        <v>1066</v>
      </c>
      <c r="AC461" s="29">
        <v>666</v>
      </c>
      <c r="AD461" s="29">
        <v>96</v>
      </c>
      <c r="AE461" s="29">
        <v>54504</v>
      </c>
      <c r="AF461" s="29">
        <v>89.2</v>
      </c>
      <c r="AG461" s="29">
        <v>7119</v>
      </c>
      <c r="AH461" s="29">
        <f t="shared" si="37"/>
        <v>146.46</v>
      </c>
      <c r="AI461" s="29">
        <v>45729</v>
      </c>
      <c r="AJ461" s="29">
        <v>9815</v>
      </c>
      <c r="AK461" s="29">
        <v>35914</v>
      </c>
      <c r="AL461" s="29">
        <f t="shared" si="38"/>
        <v>940.81</v>
      </c>
      <c r="AM461" s="29">
        <f t="shared" si="39"/>
        <v>201.93</v>
      </c>
      <c r="AN461" s="29">
        <f t="shared" si="40"/>
        <v>738.88</v>
      </c>
      <c r="AO461" s="29">
        <v>15.6</v>
      </c>
      <c r="AP461" s="29">
        <v>72.5</v>
      </c>
      <c r="AQ461" s="32">
        <v>14143</v>
      </c>
      <c r="AR461" s="32">
        <v>51749</v>
      </c>
      <c r="AS461" s="32">
        <v>65892</v>
      </c>
      <c r="AT461" s="29">
        <v>2730</v>
      </c>
      <c r="AU461" s="29">
        <f t="shared" si="41"/>
        <v>2929</v>
      </c>
      <c r="AV461" s="29">
        <v>9818</v>
      </c>
      <c r="AW461" s="29">
        <v>14147</v>
      </c>
      <c r="AX461" s="29">
        <v>35914</v>
      </c>
      <c r="AY461" s="29">
        <v>51749</v>
      </c>
      <c r="AZ461" s="29">
        <v>45732</v>
      </c>
      <c r="BA461" s="29">
        <v>65896</v>
      </c>
      <c r="BB461" s="2"/>
      <c r="BC461" s="2"/>
      <c r="BD461" s="2"/>
    </row>
    <row r="462" spans="16:56" ht="13.5">
      <c r="P462" s="22" t="s">
        <v>363</v>
      </c>
      <c r="Q462" s="23" t="s">
        <v>361</v>
      </c>
      <c r="R462" s="23" t="s">
        <v>364</v>
      </c>
      <c r="S462" s="62">
        <v>2174</v>
      </c>
      <c r="T462" s="24" t="s">
        <v>942</v>
      </c>
      <c r="U462" s="25" t="s">
        <v>723</v>
      </c>
      <c r="V462" s="26" t="s">
        <v>1190</v>
      </c>
      <c r="W462" s="27">
        <v>3</v>
      </c>
      <c r="X462" s="27">
        <v>2813</v>
      </c>
      <c r="Y462" s="27">
        <v>105</v>
      </c>
      <c r="Z462" s="27">
        <v>161137</v>
      </c>
      <c r="AA462" s="28">
        <f t="shared" si="36"/>
        <v>1.5346380952380954</v>
      </c>
      <c r="AB462" s="25" t="s">
        <v>653</v>
      </c>
      <c r="AC462" s="29">
        <v>1716</v>
      </c>
      <c r="AD462" s="29">
        <v>61</v>
      </c>
      <c r="AE462" s="29">
        <v>162181</v>
      </c>
      <c r="AF462" s="29">
        <v>99.4</v>
      </c>
      <c r="AG462" s="29">
        <v>24310</v>
      </c>
      <c r="AH462" s="29">
        <f t="shared" si="37"/>
        <v>150.87</v>
      </c>
      <c r="AI462" s="29">
        <v>97093</v>
      </c>
      <c r="AJ462" s="29">
        <v>16173</v>
      </c>
      <c r="AK462" s="29">
        <v>80920</v>
      </c>
      <c r="AL462" s="29">
        <f t="shared" si="38"/>
        <v>602.55</v>
      </c>
      <c r="AM462" s="29">
        <f t="shared" si="39"/>
        <v>100.37</v>
      </c>
      <c r="AN462" s="29">
        <f t="shared" si="40"/>
        <v>502.18</v>
      </c>
      <c r="AO462" s="29">
        <v>25</v>
      </c>
      <c r="AP462" s="29">
        <v>150.3</v>
      </c>
      <c r="AQ462" s="32">
        <v>5749</v>
      </c>
      <c r="AR462" s="32">
        <v>28766</v>
      </c>
      <c r="AS462" s="32">
        <v>34516</v>
      </c>
      <c r="AT462" s="29">
        <v>2730</v>
      </c>
      <c r="AU462" s="29">
        <f t="shared" si="41"/>
        <v>3017</v>
      </c>
      <c r="AV462" s="29">
        <v>16542</v>
      </c>
      <c r="AW462" s="29">
        <v>5881</v>
      </c>
      <c r="AX462" s="29">
        <v>132535</v>
      </c>
      <c r="AY462" s="29">
        <v>47115</v>
      </c>
      <c r="AZ462" s="29">
        <v>149077</v>
      </c>
      <c r="BA462" s="29">
        <v>52996</v>
      </c>
      <c r="BB462" s="2"/>
      <c r="BC462" s="2"/>
      <c r="BD462" s="2"/>
    </row>
    <row r="463" spans="16:56" ht="13.5">
      <c r="P463" s="22" t="s">
        <v>365</v>
      </c>
      <c r="Q463" s="23" t="s">
        <v>361</v>
      </c>
      <c r="R463" s="23" t="s">
        <v>366</v>
      </c>
      <c r="S463" s="62">
        <v>2174</v>
      </c>
      <c r="T463" s="24" t="s">
        <v>942</v>
      </c>
      <c r="U463" s="25" t="s">
        <v>723</v>
      </c>
      <c r="V463" s="26" t="s">
        <v>1190</v>
      </c>
      <c r="W463" s="27">
        <v>3</v>
      </c>
      <c r="X463" s="27">
        <v>1325</v>
      </c>
      <c r="Y463" s="27">
        <v>112</v>
      </c>
      <c r="Z463" s="27">
        <v>64642</v>
      </c>
      <c r="AA463" s="28">
        <f t="shared" si="36"/>
        <v>0.5771607142857144</v>
      </c>
      <c r="AB463" s="25" t="s">
        <v>696</v>
      </c>
      <c r="AC463" s="29">
        <v>749</v>
      </c>
      <c r="AD463" s="29">
        <v>56.5</v>
      </c>
      <c r="AE463" s="29">
        <v>64642</v>
      </c>
      <c r="AF463" s="29">
        <v>100</v>
      </c>
      <c r="AG463" s="29">
        <v>9025</v>
      </c>
      <c r="AH463" s="29">
        <f t="shared" si="37"/>
        <v>139.62</v>
      </c>
      <c r="AI463" s="29">
        <v>42447</v>
      </c>
      <c r="AJ463" s="29">
        <v>15941</v>
      </c>
      <c r="AK463" s="29">
        <v>26506</v>
      </c>
      <c r="AL463" s="29">
        <f t="shared" si="38"/>
        <v>656.65</v>
      </c>
      <c r="AM463" s="29">
        <f t="shared" si="39"/>
        <v>246.6</v>
      </c>
      <c r="AN463" s="29">
        <f t="shared" si="40"/>
        <v>410.04</v>
      </c>
      <c r="AO463" s="29">
        <v>21.3</v>
      </c>
      <c r="AP463" s="29">
        <v>56.6</v>
      </c>
      <c r="AQ463" s="32">
        <v>12031</v>
      </c>
      <c r="AR463" s="32">
        <v>20005</v>
      </c>
      <c r="AS463" s="32">
        <v>32035</v>
      </c>
      <c r="AT463" s="29">
        <v>2520</v>
      </c>
      <c r="AU463" s="29">
        <f t="shared" si="41"/>
        <v>2792</v>
      </c>
      <c r="AV463" s="29">
        <v>15941</v>
      </c>
      <c r="AW463" s="29">
        <v>12031</v>
      </c>
      <c r="AX463" s="29">
        <v>38756</v>
      </c>
      <c r="AY463" s="29">
        <v>29250</v>
      </c>
      <c r="AZ463" s="29">
        <v>54697</v>
      </c>
      <c r="BA463" s="29">
        <v>41281</v>
      </c>
      <c r="BB463" s="2"/>
      <c r="BC463" s="2"/>
      <c r="BD463" s="2"/>
    </row>
    <row r="464" spans="16:56" ht="13.5">
      <c r="P464" s="22" t="s">
        <v>367</v>
      </c>
      <c r="Q464" s="23" t="s">
        <v>361</v>
      </c>
      <c r="R464" s="23" t="s">
        <v>368</v>
      </c>
      <c r="S464" s="62">
        <v>2174</v>
      </c>
      <c r="T464" s="24" t="s">
        <v>942</v>
      </c>
      <c r="U464" s="25" t="s">
        <v>723</v>
      </c>
      <c r="V464" s="26" t="s">
        <v>1190</v>
      </c>
      <c r="W464" s="27">
        <v>3</v>
      </c>
      <c r="X464" s="27">
        <v>2782</v>
      </c>
      <c r="Y464" s="27">
        <v>86</v>
      </c>
      <c r="Z464" s="27">
        <v>153300</v>
      </c>
      <c r="AA464" s="28">
        <f aca="true" t="shared" si="42" ref="AA464:AA527">Z464/Y464/1000</f>
        <v>1.7825581395348837</v>
      </c>
      <c r="AB464" s="25" t="s">
        <v>744</v>
      </c>
      <c r="AC464" s="29">
        <v>1393</v>
      </c>
      <c r="AD464" s="29">
        <v>50.1</v>
      </c>
      <c r="AE464" s="29">
        <v>160240</v>
      </c>
      <c r="AF464" s="29">
        <v>95.7</v>
      </c>
      <c r="AG464" s="29">
        <v>24576</v>
      </c>
      <c r="AH464" s="29">
        <f aca="true" t="shared" si="43" ref="AH464:AH527">ROUND(AG464*1000/Z464,2)</f>
        <v>160.31</v>
      </c>
      <c r="AI464" s="29">
        <v>170715</v>
      </c>
      <c r="AJ464" s="29">
        <v>21796</v>
      </c>
      <c r="AK464" s="29">
        <v>148919</v>
      </c>
      <c r="AL464" s="29">
        <f aca="true" t="shared" si="44" ref="AL464:AL527">ROUND(AI464*1000/$Z464,2)</f>
        <v>1113.6</v>
      </c>
      <c r="AM464" s="29">
        <f aca="true" t="shared" si="45" ref="AM464:AM527">ROUND(AJ464*1000/$Z464,2)</f>
        <v>142.18</v>
      </c>
      <c r="AN464" s="29">
        <f aca="true" t="shared" si="46" ref="AN464:AN527">ROUND(AK464*1000/$Z464,2)</f>
        <v>971.42</v>
      </c>
      <c r="AO464" s="29">
        <v>14.4</v>
      </c>
      <c r="AP464" s="29">
        <v>112.8</v>
      </c>
      <c r="AQ464" s="32">
        <v>7835</v>
      </c>
      <c r="AR464" s="32">
        <v>53529</v>
      </c>
      <c r="AS464" s="32">
        <v>61364</v>
      </c>
      <c r="AT464" s="29">
        <v>2951</v>
      </c>
      <c r="AU464" s="29">
        <f aca="true" t="shared" si="47" ref="AU464:AU527">ROUND(AG464*1000/Z464*20,0)</f>
        <v>3206</v>
      </c>
      <c r="AV464" s="29">
        <v>21796</v>
      </c>
      <c r="AW464" s="29">
        <v>7835</v>
      </c>
      <c r="AX464" s="29">
        <v>148919</v>
      </c>
      <c r="AY464" s="29">
        <v>53529</v>
      </c>
      <c r="AZ464" s="29">
        <v>170715</v>
      </c>
      <c r="BA464" s="29">
        <v>61364</v>
      </c>
      <c r="BB464" s="2"/>
      <c r="BC464" s="2"/>
      <c r="BD464" s="2"/>
    </row>
    <row r="465" spans="16:56" ht="13.5">
      <c r="P465" s="22" t="s">
        <v>369</v>
      </c>
      <c r="Q465" s="23" t="s">
        <v>1163</v>
      </c>
      <c r="R465" s="23" t="s">
        <v>370</v>
      </c>
      <c r="S465" s="62">
        <v>2174</v>
      </c>
      <c r="T465" s="24" t="s">
        <v>942</v>
      </c>
      <c r="U465" s="25" t="s">
        <v>723</v>
      </c>
      <c r="V465" s="26" t="s">
        <v>1190</v>
      </c>
      <c r="W465" s="27">
        <v>3</v>
      </c>
      <c r="X465" s="27">
        <v>1754</v>
      </c>
      <c r="Y465" s="27">
        <v>76</v>
      </c>
      <c r="Z465" s="27">
        <v>171584</v>
      </c>
      <c r="AA465" s="28">
        <f t="shared" si="42"/>
        <v>2.2576842105263157</v>
      </c>
      <c r="AB465" s="25" t="s">
        <v>508</v>
      </c>
      <c r="AC465" s="29">
        <v>1514</v>
      </c>
      <c r="AD465" s="29">
        <v>86.3</v>
      </c>
      <c r="AE465" s="29">
        <v>224310</v>
      </c>
      <c r="AF465" s="29">
        <v>76.5</v>
      </c>
      <c r="AG465" s="29">
        <v>21743</v>
      </c>
      <c r="AH465" s="29">
        <f t="shared" si="43"/>
        <v>126.72</v>
      </c>
      <c r="AI465" s="29">
        <v>160552</v>
      </c>
      <c r="AJ465" s="29">
        <v>37125</v>
      </c>
      <c r="AK465" s="29">
        <v>123427</v>
      </c>
      <c r="AL465" s="29">
        <f t="shared" si="44"/>
        <v>935.7</v>
      </c>
      <c r="AM465" s="29">
        <f t="shared" si="45"/>
        <v>216.37</v>
      </c>
      <c r="AN465" s="29">
        <f t="shared" si="46"/>
        <v>719.34</v>
      </c>
      <c r="AO465" s="29">
        <v>13.5</v>
      </c>
      <c r="AP465" s="29">
        <v>58.6</v>
      </c>
      <c r="AQ465" s="32">
        <v>21166</v>
      </c>
      <c r="AR465" s="32">
        <v>70369</v>
      </c>
      <c r="AS465" s="32">
        <v>91535</v>
      </c>
      <c r="AT465" s="29">
        <v>2385</v>
      </c>
      <c r="AU465" s="29">
        <f t="shared" si="47"/>
        <v>2534</v>
      </c>
      <c r="AV465" s="29">
        <v>38448</v>
      </c>
      <c r="AW465" s="29">
        <v>21920</v>
      </c>
      <c r="AX465" s="29">
        <v>123427</v>
      </c>
      <c r="AY465" s="29">
        <v>70369</v>
      </c>
      <c r="AZ465" s="29">
        <v>161875</v>
      </c>
      <c r="BA465" s="29">
        <v>92289</v>
      </c>
      <c r="BB465" s="2"/>
      <c r="BC465" s="2"/>
      <c r="BD465" s="2"/>
    </row>
    <row r="466" spans="16:56" ht="13.5">
      <c r="P466" s="22" t="s">
        <v>371</v>
      </c>
      <c r="Q466" s="23" t="s">
        <v>1163</v>
      </c>
      <c r="R466" s="23" t="s">
        <v>1294</v>
      </c>
      <c r="S466" s="62">
        <v>2174</v>
      </c>
      <c r="T466" s="24" t="s">
        <v>942</v>
      </c>
      <c r="U466" s="25" t="s">
        <v>723</v>
      </c>
      <c r="V466" s="26" t="s">
        <v>1190</v>
      </c>
      <c r="W466" s="27">
        <v>3</v>
      </c>
      <c r="X466" s="27">
        <v>3872</v>
      </c>
      <c r="Y466" s="27">
        <v>202</v>
      </c>
      <c r="Z466" s="27">
        <v>315014</v>
      </c>
      <c r="AA466" s="28">
        <f t="shared" si="42"/>
        <v>1.5594752475247524</v>
      </c>
      <c r="AB466" s="25" t="s">
        <v>1295</v>
      </c>
      <c r="AC466" s="29">
        <v>2437</v>
      </c>
      <c r="AD466" s="29">
        <v>62.9</v>
      </c>
      <c r="AE466" s="29">
        <v>370958</v>
      </c>
      <c r="AF466" s="29">
        <v>84.9</v>
      </c>
      <c r="AG466" s="29">
        <v>38761</v>
      </c>
      <c r="AH466" s="29">
        <f t="shared" si="43"/>
        <v>123.05</v>
      </c>
      <c r="AI466" s="29">
        <v>189566</v>
      </c>
      <c r="AJ466" s="29">
        <v>56235</v>
      </c>
      <c r="AK466" s="29">
        <v>133331</v>
      </c>
      <c r="AL466" s="29">
        <f t="shared" si="44"/>
        <v>601.77</v>
      </c>
      <c r="AM466" s="29">
        <f t="shared" si="45"/>
        <v>178.52</v>
      </c>
      <c r="AN466" s="29">
        <f t="shared" si="46"/>
        <v>423.25</v>
      </c>
      <c r="AO466" s="29">
        <v>20.4</v>
      </c>
      <c r="AP466" s="29">
        <v>68.9</v>
      </c>
      <c r="AQ466" s="32">
        <v>14524</v>
      </c>
      <c r="AR466" s="32">
        <v>34435</v>
      </c>
      <c r="AS466" s="32">
        <v>48958</v>
      </c>
      <c r="AT466" s="29">
        <v>2152</v>
      </c>
      <c r="AU466" s="29">
        <f t="shared" si="47"/>
        <v>2461</v>
      </c>
      <c r="AV466" s="29">
        <v>63669</v>
      </c>
      <c r="AW466" s="29">
        <v>16443</v>
      </c>
      <c r="AX466" s="29">
        <v>149274</v>
      </c>
      <c r="AY466" s="29">
        <v>38552</v>
      </c>
      <c r="AZ466" s="29">
        <v>212943</v>
      </c>
      <c r="BA466" s="29">
        <v>54996</v>
      </c>
      <c r="BB466" s="2"/>
      <c r="BC466" s="2"/>
      <c r="BD466" s="2"/>
    </row>
    <row r="467" spans="16:56" ht="13.5">
      <c r="P467" s="22" t="s">
        <v>1296</v>
      </c>
      <c r="Q467" s="23" t="s">
        <v>1163</v>
      </c>
      <c r="R467" s="23" t="s">
        <v>1297</v>
      </c>
      <c r="S467" s="62">
        <v>2174</v>
      </c>
      <c r="T467" s="24" t="s">
        <v>942</v>
      </c>
      <c r="U467" s="25" t="s">
        <v>723</v>
      </c>
      <c r="V467" s="26" t="s">
        <v>1190</v>
      </c>
      <c r="W467" s="27">
        <v>3</v>
      </c>
      <c r="X467" s="27">
        <v>2851</v>
      </c>
      <c r="Y467" s="27">
        <v>441</v>
      </c>
      <c r="Z467" s="27">
        <v>286081</v>
      </c>
      <c r="AA467" s="28">
        <f t="shared" si="42"/>
        <v>0.6487097505668934</v>
      </c>
      <c r="AB467" s="25" t="s">
        <v>1166</v>
      </c>
      <c r="AC467" s="29">
        <v>2239</v>
      </c>
      <c r="AD467" s="29">
        <v>78.5</v>
      </c>
      <c r="AE467" s="29">
        <v>298728</v>
      </c>
      <c r="AF467" s="29">
        <v>95.8</v>
      </c>
      <c r="AG467" s="29">
        <v>34762</v>
      </c>
      <c r="AH467" s="29">
        <f t="shared" si="43"/>
        <v>121.51</v>
      </c>
      <c r="AI467" s="29">
        <v>148815</v>
      </c>
      <c r="AJ467" s="29">
        <v>32102</v>
      </c>
      <c r="AK467" s="29">
        <v>116713</v>
      </c>
      <c r="AL467" s="29">
        <f t="shared" si="44"/>
        <v>520.18</v>
      </c>
      <c r="AM467" s="29">
        <f t="shared" si="45"/>
        <v>112.21</v>
      </c>
      <c r="AN467" s="29">
        <f t="shared" si="46"/>
        <v>407.97</v>
      </c>
      <c r="AO467" s="29">
        <v>23.4</v>
      </c>
      <c r="AP467" s="29">
        <v>108.3</v>
      </c>
      <c r="AQ467" s="32">
        <v>11260</v>
      </c>
      <c r="AR467" s="32">
        <v>40938</v>
      </c>
      <c r="AS467" s="32">
        <v>52197</v>
      </c>
      <c r="AT467" s="29">
        <v>2150</v>
      </c>
      <c r="AU467" s="29">
        <f t="shared" si="47"/>
        <v>2430</v>
      </c>
      <c r="AV467" s="29">
        <v>32102</v>
      </c>
      <c r="AW467" s="29">
        <v>11260</v>
      </c>
      <c r="AX467" s="29">
        <v>174747</v>
      </c>
      <c r="AY467" s="29">
        <v>61293</v>
      </c>
      <c r="AZ467" s="29">
        <v>206849</v>
      </c>
      <c r="BA467" s="29">
        <v>72553</v>
      </c>
      <c r="BB467" s="2"/>
      <c r="BC467" s="2"/>
      <c r="BD467" s="2"/>
    </row>
    <row r="468" spans="16:56" ht="13.5">
      <c r="P468" s="22" t="s">
        <v>1298</v>
      </c>
      <c r="Q468" s="23" t="s">
        <v>1163</v>
      </c>
      <c r="R468" s="23" t="s">
        <v>1299</v>
      </c>
      <c r="S468" s="62">
        <v>2174</v>
      </c>
      <c r="T468" s="24" t="s">
        <v>942</v>
      </c>
      <c r="U468" s="25" t="s">
        <v>723</v>
      </c>
      <c r="V468" s="26" t="s">
        <v>1190</v>
      </c>
      <c r="W468" s="27">
        <v>3</v>
      </c>
      <c r="X468" s="27">
        <v>2519</v>
      </c>
      <c r="Y468" s="27">
        <v>108</v>
      </c>
      <c r="Z468" s="27">
        <v>132493</v>
      </c>
      <c r="AA468" s="28">
        <f t="shared" si="42"/>
        <v>1.2267870370370368</v>
      </c>
      <c r="AB468" s="25" t="s">
        <v>67</v>
      </c>
      <c r="AC468" s="29">
        <v>1240</v>
      </c>
      <c r="AD468" s="29">
        <v>49.2</v>
      </c>
      <c r="AE468" s="29">
        <v>132493</v>
      </c>
      <c r="AF468" s="29">
        <v>100</v>
      </c>
      <c r="AG468" s="29">
        <v>18690</v>
      </c>
      <c r="AH468" s="29">
        <f t="shared" si="43"/>
        <v>141.06</v>
      </c>
      <c r="AI468" s="29">
        <v>36394</v>
      </c>
      <c r="AJ468" s="29">
        <v>24321</v>
      </c>
      <c r="AK468" s="29">
        <v>12073</v>
      </c>
      <c r="AL468" s="29">
        <f t="shared" si="44"/>
        <v>274.69</v>
      </c>
      <c r="AM468" s="29">
        <f t="shared" si="45"/>
        <v>183.56</v>
      </c>
      <c r="AN468" s="29">
        <f t="shared" si="46"/>
        <v>91.12</v>
      </c>
      <c r="AO468" s="29">
        <v>51.4</v>
      </c>
      <c r="AP468" s="29">
        <v>76.8</v>
      </c>
      <c r="AQ468" s="32">
        <v>9655</v>
      </c>
      <c r="AR468" s="32">
        <v>4793</v>
      </c>
      <c r="AS468" s="32">
        <v>14448</v>
      </c>
      <c r="AT468" s="29">
        <v>2730</v>
      </c>
      <c r="AU468" s="29">
        <f t="shared" si="47"/>
        <v>2821</v>
      </c>
      <c r="AV468" s="29">
        <v>25822</v>
      </c>
      <c r="AW468" s="29">
        <v>10251</v>
      </c>
      <c r="AX468" s="29">
        <v>107339</v>
      </c>
      <c r="AY468" s="29">
        <v>42612</v>
      </c>
      <c r="AZ468" s="29">
        <v>133161</v>
      </c>
      <c r="BA468" s="29">
        <v>52863</v>
      </c>
      <c r="BB468" s="2"/>
      <c r="BC468" s="2"/>
      <c r="BD468" s="2"/>
    </row>
    <row r="469" spans="16:56" ht="13.5">
      <c r="P469" s="22" t="s">
        <v>1300</v>
      </c>
      <c r="Q469" s="23" t="s">
        <v>1163</v>
      </c>
      <c r="R469" s="23" t="s">
        <v>1301</v>
      </c>
      <c r="S469" s="62">
        <v>2174</v>
      </c>
      <c r="T469" s="24" t="s">
        <v>942</v>
      </c>
      <c r="U469" s="25" t="s">
        <v>723</v>
      </c>
      <c r="V469" s="26" t="s">
        <v>1190</v>
      </c>
      <c r="W469" s="27">
        <v>3</v>
      </c>
      <c r="X469" s="27">
        <v>2917</v>
      </c>
      <c r="Y469" s="27">
        <v>144</v>
      </c>
      <c r="Z469" s="27">
        <v>187320</v>
      </c>
      <c r="AA469" s="28">
        <f t="shared" si="42"/>
        <v>1.3008333333333333</v>
      </c>
      <c r="AB469" s="25" t="s">
        <v>696</v>
      </c>
      <c r="AC469" s="29">
        <v>2161</v>
      </c>
      <c r="AD469" s="29">
        <v>74.1</v>
      </c>
      <c r="AE469" s="29">
        <v>197008</v>
      </c>
      <c r="AF469" s="29">
        <v>95.1</v>
      </c>
      <c r="AG469" s="29">
        <v>58328</v>
      </c>
      <c r="AH469" s="29">
        <f t="shared" si="43"/>
        <v>311.38</v>
      </c>
      <c r="AI469" s="29">
        <v>299823</v>
      </c>
      <c r="AJ469" s="29">
        <v>37387</v>
      </c>
      <c r="AK469" s="29">
        <v>262436</v>
      </c>
      <c r="AL469" s="29">
        <f t="shared" si="44"/>
        <v>1600.59</v>
      </c>
      <c r="AM469" s="29">
        <f t="shared" si="45"/>
        <v>199.59</v>
      </c>
      <c r="AN469" s="29">
        <f t="shared" si="46"/>
        <v>1401</v>
      </c>
      <c r="AO469" s="29">
        <v>19.5</v>
      </c>
      <c r="AP469" s="29">
        <v>156</v>
      </c>
      <c r="AQ469" s="32">
        <v>12817</v>
      </c>
      <c r="AR469" s="32">
        <v>89968</v>
      </c>
      <c r="AS469" s="32">
        <v>102785</v>
      </c>
      <c r="AT469" s="29">
        <v>3202</v>
      </c>
      <c r="AU469" s="29">
        <f t="shared" si="47"/>
        <v>6228</v>
      </c>
      <c r="AV469" s="29">
        <v>37387</v>
      </c>
      <c r="AW469" s="29">
        <v>12817</v>
      </c>
      <c r="AX469" s="29">
        <v>262436</v>
      </c>
      <c r="AY469" s="29">
        <v>89968</v>
      </c>
      <c r="AZ469" s="29">
        <v>299823</v>
      </c>
      <c r="BA469" s="29">
        <v>102785</v>
      </c>
      <c r="BB469" s="2"/>
      <c r="BC469" s="2"/>
      <c r="BD469" s="2"/>
    </row>
    <row r="470" spans="16:56" ht="13.5">
      <c r="P470" s="22" t="s">
        <v>1302</v>
      </c>
      <c r="Q470" s="23" t="s">
        <v>1163</v>
      </c>
      <c r="R470" s="23" t="s">
        <v>1303</v>
      </c>
      <c r="S470" s="62">
        <v>2174</v>
      </c>
      <c r="T470" s="24" t="s">
        <v>942</v>
      </c>
      <c r="U470" s="25" t="s">
        <v>723</v>
      </c>
      <c r="V470" s="26" t="s">
        <v>1190</v>
      </c>
      <c r="W470" s="27">
        <v>3</v>
      </c>
      <c r="X470" s="27">
        <v>908</v>
      </c>
      <c r="Y470" s="27">
        <v>58</v>
      </c>
      <c r="Z470" s="27">
        <v>61228</v>
      </c>
      <c r="AA470" s="28">
        <f t="shared" si="42"/>
        <v>1.055655172413793</v>
      </c>
      <c r="AB470" s="25" t="s">
        <v>1283</v>
      </c>
      <c r="AC470" s="29">
        <v>646</v>
      </c>
      <c r="AD470" s="29">
        <v>71.1</v>
      </c>
      <c r="AE470" s="29">
        <v>66688</v>
      </c>
      <c r="AF470" s="29">
        <v>91.8</v>
      </c>
      <c r="AG470" s="29">
        <v>8221</v>
      </c>
      <c r="AH470" s="29">
        <f t="shared" si="43"/>
        <v>134.27</v>
      </c>
      <c r="AI470" s="29">
        <v>84112</v>
      </c>
      <c r="AJ470" s="29">
        <v>27051</v>
      </c>
      <c r="AK470" s="29">
        <v>57061</v>
      </c>
      <c r="AL470" s="29">
        <f t="shared" si="44"/>
        <v>1373.75</v>
      </c>
      <c r="AM470" s="29">
        <f t="shared" si="45"/>
        <v>441.81</v>
      </c>
      <c r="AN470" s="29">
        <f t="shared" si="46"/>
        <v>931.94</v>
      </c>
      <c r="AO470" s="29">
        <v>9.8</v>
      </c>
      <c r="AP470" s="29">
        <v>30.4</v>
      </c>
      <c r="AQ470" s="32">
        <v>29792</v>
      </c>
      <c r="AR470" s="32">
        <v>62843</v>
      </c>
      <c r="AS470" s="32">
        <v>92634</v>
      </c>
      <c r="AT470" s="29">
        <v>2520</v>
      </c>
      <c r="AU470" s="29">
        <f t="shared" si="47"/>
        <v>2685</v>
      </c>
      <c r="AV470" s="29">
        <v>27051</v>
      </c>
      <c r="AW470" s="29">
        <v>29792</v>
      </c>
      <c r="AX470" s="29">
        <v>87306</v>
      </c>
      <c r="AY470" s="29">
        <v>96152</v>
      </c>
      <c r="AZ470" s="29">
        <v>114357</v>
      </c>
      <c r="BA470" s="29">
        <v>125944</v>
      </c>
      <c r="BB470" s="2"/>
      <c r="BC470" s="2"/>
      <c r="BD470" s="2"/>
    </row>
    <row r="471" spans="16:56" ht="13.5">
      <c r="P471" s="22" t="s">
        <v>1304</v>
      </c>
      <c r="Q471" s="23" t="s">
        <v>1163</v>
      </c>
      <c r="R471" s="23" t="s">
        <v>1305</v>
      </c>
      <c r="S471" s="62">
        <v>2174</v>
      </c>
      <c r="T471" s="24" t="s">
        <v>942</v>
      </c>
      <c r="U471" s="25" t="s">
        <v>723</v>
      </c>
      <c r="V471" s="26" t="s">
        <v>1190</v>
      </c>
      <c r="W471" s="27">
        <v>3</v>
      </c>
      <c r="X471" s="27">
        <v>3836</v>
      </c>
      <c r="Y471" s="27">
        <v>220</v>
      </c>
      <c r="Z471" s="27">
        <v>228370</v>
      </c>
      <c r="AA471" s="28">
        <f t="shared" si="42"/>
        <v>1.0380454545454545</v>
      </c>
      <c r="AB471" s="25" t="s">
        <v>696</v>
      </c>
      <c r="AC471" s="29">
        <v>2565</v>
      </c>
      <c r="AD471" s="29">
        <v>66.9</v>
      </c>
      <c r="AE471" s="29">
        <v>228370</v>
      </c>
      <c r="AF471" s="29">
        <v>100</v>
      </c>
      <c r="AG471" s="29">
        <v>28935</v>
      </c>
      <c r="AH471" s="29">
        <f t="shared" si="43"/>
        <v>126.7</v>
      </c>
      <c r="AI471" s="29">
        <v>158418</v>
      </c>
      <c r="AJ471" s="29">
        <v>40676</v>
      </c>
      <c r="AK471" s="29">
        <v>117742</v>
      </c>
      <c r="AL471" s="29">
        <f t="shared" si="44"/>
        <v>693.69</v>
      </c>
      <c r="AM471" s="29">
        <f t="shared" si="45"/>
        <v>178.11</v>
      </c>
      <c r="AN471" s="29">
        <f t="shared" si="46"/>
        <v>515.58</v>
      </c>
      <c r="AO471" s="29">
        <v>18.3</v>
      </c>
      <c r="AP471" s="29">
        <v>71.1</v>
      </c>
      <c r="AQ471" s="32">
        <v>10604</v>
      </c>
      <c r="AR471" s="32">
        <v>30694</v>
      </c>
      <c r="AS471" s="32">
        <v>41298</v>
      </c>
      <c r="AT471" s="29">
        <v>2360</v>
      </c>
      <c r="AU471" s="29">
        <f t="shared" si="47"/>
        <v>2534</v>
      </c>
      <c r="AV471" s="29">
        <v>40869</v>
      </c>
      <c r="AW471" s="29">
        <v>10654</v>
      </c>
      <c r="AX471" s="29">
        <v>199019</v>
      </c>
      <c r="AY471" s="29">
        <v>51882</v>
      </c>
      <c r="AZ471" s="29">
        <v>239888</v>
      </c>
      <c r="BA471" s="29">
        <v>62536</v>
      </c>
      <c r="BB471" s="2"/>
      <c r="BC471" s="2"/>
      <c r="BD471" s="2"/>
    </row>
    <row r="472" spans="16:56" ht="13.5">
      <c r="P472" s="22" t="s">
        <v>1306</v>
      </c>
      <c r="Q472" s="23" t="s">
        <v>1163</v>
      </c>
      <c r="R472" s="23" t="s">
        <v>1307</v>
      </c>
      <c r="S472" s="62">
        <v>2174</v>
      </c>
      <c r="T472" s="24" t="s">
        <v>942</v>
      </c>
      <c r="U472" s="25" t="s">
        <v>723</v>
      </c>
      <c r="V472" s="26" t="s">
        <v>1190</v>
      </c>
      <c r="W472" s="27">
        <v>3</v>
      </c>
      <c r="X472" s="27">
        <v>3169</v>
      </c>
      <c r="Y472" s="27">
        <v>135</v>
      </c>
      <c r="Z472" s="27">
        <v>111210</v>
      </c>
      <c r="AA472" s="28">
        <f t="shared" si="42"/>
        <v>0.8237777777777778</v>
      </c>
      <c r="AB472" s="25" t="s">
        <v>1283</v>
      </c>
      <c r="AC472" s="29">
        <v>1613</v>
      </c>
      <c r="AD472" s="29">
        <v>50.9</v>
      </c>
      <c r="AE472" s="29">
        <v>133447</v>
      </c>
      <c r="AF472" s="29">
        <v>83.3</v>
      </c>
      <c r="AG472" s="29">
        <v>14554</v>
      </c>
      <c r="AH472" s="29">
        <f t="shared" si="43"/>
        <v>130.87</v>
      </c>
      <c r="AI472" s="29">
        <v>96043</v>
      </c>
      <c r="AJ472" s="29">
        <v>32364</v>
      </c>
      <c r="AK472" s="29">
        <v>63679</v>
      </c>
      <c r="AL472" s="29">
        <f t="shared" si="44"/>
        <v>863.62</v>
      </c>
      <c r="AM472" s="29">
        <f t="shared" si="45"/>
        <v>291.02</v>
      </c>
      <c r="AN472" s="29">
        <f t="shared" si="46"/>
        <v>572.6</v>
      </c>
      <c r="AO472" s="29">
        <v>15.2</v>
      </c>
      <c r="AP472" s="29">
        <v>45</v>
      </c>
      <c r="AQ472" s="32">
        <v>10213</v>
      </c>
      <c r="AR472" s="32">
        <v>20094</v>
      </c>
      <c r="AS472" s="32">
        <v>30307</v>
      </c>
      <c r="AT472" s="29">
        <v>2360</v>
      </c>
      <c r="AU472" s="29">
        <f t="shared" si="47"/>
        <v>2617</v>
      </c>
      <c r="AV472" s="29">
        <v>34678</v>
      </c>
      <c r="AW472" s="29">
        <v>10943</v>
      </c>
      <c r="AX472" s="29">
        <v>122017</v>
      </c>
      <c r="AY472" s="29">
        <v>38503</v>
      </c>
      <c r="AZ472" s="29">
        <v>156695</v>
      </c>
      <c r="BA472" s="29">
        <v>49446</v>
      </c>
      <c r="BB472" s="2"/>
      <c r="BC472" s="2"/>
      <c r="BD472" s="2"/>
    </row>
    <row r="473" spans="16:56" ht="13.5">
      <c r="P473" s="22" t="s">
        <v>1308</v>
      </c>
      <c r="Q473" s="23" t="s">
        <v>1227</v>
      </c>
      <c r="R473" s="23" t="s">
        <v>1309</v>
      </c>
      <c r="S473" s="62">
        <v>2174</v>
      </c>
      <c r="T473" s="24" t="s">
        <v>942</v>
      </c>
      <c r="U473" s="25" t="s">
        <v>723</v>
      </c>
      <c r="V473" s="26" t="s">
        <v>1190</v>
      </c>
      <c r="W473" s="27">
        <v>3</v>
      </c>
      <c r="X473" s="27">
        <v>174</v>
      </c>
      <c r="Y473" s="27">
        <v>54</v>
      </c>
      <c r="Z473" s="27">
        <v>122269</v>
      </c>
      <c r="AA473" s="28">
        <f t="shared" si="42"/>
        <v>2.2642407407407408</v>
      </c>
      <c r="AB473" s="25" t="s">
        <v>1168</v>
      </c>
      <c r="AC473" s="29">
        <v>129</v>
      </c>
      <c r="AD473" s="29">
        <v>74.1</v>
      </c>
      <c r="AE473" s="29">
        <v>121778</v>
      </c>
      <c r="AF473" s="29">
        <v>100.4</v>
      </c>
      <c r="AG473" s="29">
        <v>29589</v>
      </c>
      <c r="AH473" s="29">
        <f t="shared" si="43"/>
        <v>242</v>
      </c>
      <c r="AI473" s="29">
        <v>89196</v>
      </c>
      <c r="AJ473" s="29">
        <v>58218</v>
      </c>
      <c r="AK473" s="29">
        <v>30978</v>
      </c>
      <c r="AL473" s="29">
        <f t="shared" si="44"/>
        <v>729.51</v>
      </c>
      <c r="AM473" s="29">
        <f t="shared" si="45"/>
        <v>476.15</v>
      </c>
      <c r="AN473" s="29">
        <f t="shared" si="46"/>
        <v>253.36</v>
      </c>
      <c r="AO473" s="29">
        <v>33.2</v>
      </c>
      <c r="AP473" s="29">
        <v>50.8</v>
      </c>
      <c r="AQ473" s="32">
        <v>334586</v>
      </c>
      <c r="AR473" s="32">
        <v>178034</v>
      </c>
      <c r="AS473" s="32">
        <v>512621</v>
      </c>
      <c r="AT473" s="29">
        <v>2100</v>
      </c>
      <c r="AU473" s="29">
        <f t="shared" si="47"/>
        <v>4840</v>
      </c>
      <c r="AV473" s="29">
        <v>58218</v>
      </c>
      <c r="AW473" s="29">
        <v>334586</v>
      </c>
      <c r="AX473" s="29">
        <v>76805</v>
      </c>
      <c r="AY473" s="29">
        <v>441408</v>
      </c>
      <c r="AZ473" s="29">
        <v>135023</v>
      </c>
      <c r="BA473" s="29">
        <v>775994</v>
      </c>
      <c r="BB473" s="2"/>
      <c r="BC473" s="2"/>
      <c r="BD473" s="2"/>
    </row>
    <row r="474" spans="16:56" ht="13.5">
      <c r="P474" s="22" t="s">
        <v>1310</v>
      </c>
      <c r="Q474" s="23" t="s">
        <v>1227</v>
      </c>
      <c r="R474" s="23" t="s">
        <v>1311</v>
      </c>
      <c r="S474" s="62">
        <v>1174</v>
      </c>
      <c r="T474" s="24" t="s">
        <v>942</v>
      </c>
      <c r="U474" s="25" t="s">
        <v>723</v>
      </c>
      <c r="V474" s="26" t="s">
        <v>1190</v>
      </c>
      <c r="W474" s="27">
        <v>3</v>
      </c>
      <c r="X474" s="27">
        <v>1072</v>
      </c>
      <c r="Y474" s="27">
        <v>102</v>
      </c>
      <c r="Z474" s="27">
        <v>171686</v>
      </c>
      <c r="AA474" s="28">
        <f t="shared" si="42"/>
        <v>1.6831960784313726</v>
      </c>
      <c r="AB474" s="25" t="s">
        <v>508</v>
      </c>
      <c r="AC474" s="29">
        <v>808</v>
      </c>
      <c r="AD474" s="29">
        <v>75.4</v>
      </c>
      <c r="AE474" s="29">
        <v>253434</v>
      </c>
      <c r="AF474" s="29">
        <v>67.7</v>
      </c>
      <c r="AG474" s="29">
        <v>35012</v>
      </c>
      <c r="AH474" s="29">
        <f t="shared" si="43"/>
        <v>203.93</v>
      </c>
      <c r="AI474" s="29">
        <v>78670</v>
      </c>
      <c r="AJ474" s="29">
        <v>34451</v>
      </c>
      <c r="AK474" s="29">
        <v>44219</v>
      </c>
      <c r="AL474" s="29">
        <f t="shared" si="44"/>
        <v>458.22</v>
      </c>
      <c r="AM474" s="29">
        <f t="shared" si="45"/>
        <v>200.66</v>
      </c>
      <c r="AN474" s="29">
        <f t="shared" si="46"/>
        <v>257.56</v>
      </c>
      <c r="AO474" s="29">
        <v>44.5</v>
      </c>
      <c r="AP474" s="29">
        <v>101.6</v>
      </c>
      <c r="AQ474" s="32">
        <v>32137</v>
      </c>
      <c r="AR474" s="32">
        <v>41249</v>
      </c>
      <c r="AS474" s="32">
        <v>73386</v>
      </c>
      <c r="AT474" s="29">
        <v>2971</v>
      </c>
      <c r="AU474" s="29">
        <f t="shared" si="47"/>
        <v>4079</v>
      </c>
      <c r="AV474" s="29">
        <v>40014</v>
      </c>
      <c r="AW474" s="29">
        <v>37326</v>
      </c>
      <c r="AX474" s="29">
        <v>127629</v>
      </c>
      <c r="AY474" s="29">
        <v>119057</v>
      </c>
      <c r="AZ474" s="29">
        <v>167643</v>
      </c>
      <c r="BA474" s="29">
        <v>156383</v>
      </c>
      <c r="BB474" s="2"/>
      <c r="BC474" s="2"/>
      <c r="BD474" s="2"/>
    </row>
    <row r="475" spans="16:56" ht="13.5">
      <c r="P475" s="22" t="s">
        <v>1312</v>
      </c>
      <c r="Q475" s="23" t="s">
        <v>1227</v>
      </c>
      <c r="R475" s="23" t="s">
        <v>1313</v>
      </c>
      <c r="S475" s="62">
        <v>2174</v>
      </c>
      <c r="T475" s="24" t="s">
        <v>942</v>
      </c>
      <c r="U475" s="25" t="s">
        <v>723</v>
      </c>
      <c r="V475" s="26" t="s">
        <v>1190</v>
      </c>
      <c r="W475" s="27">
        <v>3</v>
      </c>
      <c r="X475" s="27">
        <v>4089</v>
      </c>
      <c r="Y475" s="27">
        <v>206</v>
      </c>
      <c r="Z475" s="27">
        <v>218524</v>
      </c>
      <c r="AA475" s="28">
        <f t="shared" si="42"/>
        <v>1.0607961165048543</v>
      </c>
      <c r="AB475" s="25" t="s">
        <v>1288</v>
      </c>
      <c r="AC475" s="29">
        <v>2709</v>
      </c>
      <c r="AD475" s="29">
        <v>66.3</v>
      </c>
      <c r="AE475" s="29">
        <v>218524</v>
      </c>
      <c r="AF475" s="29">
        <v>100</v>
      </c>
      <c r="AG475" s="29">
        <v>32250</v>
      </c>
      <c r="AH475" s="29">
        <f t="shared" si="43"/>
        <v>147.58</v>
      </c>
      <c r="AI475" s="29">
        <v>182187</v>
      </c>
      <c r="AJ475" s="29">
        <v>65142</v>
      </c>
      <c r="AK475" s="29">
        <v>117045</v>
      </c>
      <c r="AL475" s="29">
        <f t="shared" si="44"/>
        <v>833.72</v>
      </c>
      <c r="AM475" s="29">
        <f t="shared" si="45"/>
        <v>298.1</v>
      </c>
      <c r="AN475" s="29">
        <f t="shared" si="46"/>
        <v>535.62</v>
      </c>
      <c r="AO475" s="29">
        <v>17.7</v>
      </c>
      <c r="AP475" s="29">
        <v>49.5</v>
      </c>
      <c r="AQ475" s="32">
        <v>15931</v>
      </c>
      <c r="AR475" s="32">
        <v>28624</v>
      </c>
      <c r="AS475" s="32">
        <v>44555</v>
      </c>
      <c r="AT475" s="29">
        <v>2625</v>
      </c>
      <c r="AU475" s="29">
        <f t="shared" si="47"/>
        <v>2952</v>
      </c>
      <c r="AV475" s="29">
        <v>65262</v>
      </c>
      <c r="AW475" s="29">
        <v>15960</v>
      </c>
      <c r="AX475" s="29">
        <v>166756</v>
      </c>
      <c r="AY475" s="29">
        <v>40782</v>
      </c>
      <c r="AZ475" s="29">
        <v>232018</v>
      </c>
      <c r="BA475" s="29">
        <v>56742</v>
      </c>
      <c r="BB475" s="2"/>
      <c r="BC475" s="2"/>
      <c r="BD475" s="2"/>
    </row>
    <row r="476" spans="16:56" ht="13.5">
      <c r="P476" s="22" t="s">
        <v>1314</v>
      </c>
      <c r="Q476" s="23" t="s">
        <v>1227</v>
      </c>
      <c r="R476" s="23" t="s">
        <v>1315</v>
      </c>
      <c r="S476" s="62">
        <v>2174</v>
      </c>
      <c r="T476" s="24" t="s">
        <v>942</v>
      </c>
      <c r="U476" s="25" t="s">
        <v>723</v>
      </c>
      <c r="V476" s="26" t="s">
        <v>1190</v>
      </c>
      <c r="W476" s="27">
        <v>3</v>
      </c>
      <c r="X476" s="27">
        <v>4896</v>
      </c>
      <c r="Y476" s="27">
        <v>150</v>
      </c>
      <c r="Z476" s="27">
        <v>224639</v>
      </c>
      <c r="AA476" s="28">
        <f t="shared" si="42"/>
        <v>1.4975933333333333</v>
      </c>
      <c r="AB476" s="25" t="s">
        <v>1316</v>
      </c>
      <c r="AC476" s="29">
        <v>2360</v>
      </c>
      <c r="AD476" s="29">
        <v>48.2</v>
      </c>
      <c r="AE476" s="29">
        <v>283418</v>
      </c>
      <c r="AF476" s="29">
        <v>79.3</v>
      </c>
      <c r="AG476" s="29">
        <v>30358</v>
      </c>
      <c r="AH476" s="29">
        <f t="shared" si="43"/>
        <v>135.14</v>
      </c>
      <c r="AI476" s="29">
        <v>149513</v>
      </c>
      <c r="AJ476" s="29">
        <v>43570</v>
      </c>
      <c r="AK476" s="29">
        <v>105943</v>
      </c>
      <c r="AL476" s="29">
        <f t="shared" si="44"/>
        <v>665.57</v>
      </c>
      <c r="AM476" s="29">
        <f t="shared" si="45"/>
        <v>193.96</v>
      </c>
      <c r="AN476" s="29">
        <f t="shared" si="46"/>
        <v>471.61</v>
      </c>
      <c r="AO476" s="29">
        <v>20.3</v>
      </c>
      <c r="AP476" s="29">
        <v>69.7</v>
      </c>
      <c r="AQ476" s="32">
        <v>8899</v>
      </c>
      <c r="AR476" s="32">
        <v>21639</v>
      </c>
      <c r="AS476" s="32">
        <v>30538</v>
      </c>
      <c r="AT476" s="29">
        <v>2620</v>
      </c>
      <c r="AU476" s="29">
        <f t="shared" si="47"/>
        <v>2703</v>
      </c>
      <c r="AV476" s="29">
        <v>43630</v>
      </c>
      <c r="AW476" s="29">
        <v>8911</v>
      </c>
      <c r="AX476" s="29">
        <v>169907</v>
      </c>
      <c r="AY476" s="29">
        <v>34703</v>
      </c>
      <c r="AZ476" s="29">
        <v>213537</v>
      </c>
      <c r="BA476" s="29">
        <v>43615</v>
      </c>
      <c r="BB476" s="2"/>
      <c r="BC476" s="2"/>
      <c r="BD476" s="2"/>
    </row>
    <row r="477" spans="16:56" ht="13.5">
      <c r="P477" s="22" t="s">
        <v>1317</v>
      </c>
      <c r="Q477" s="23" t="s">
        <v>1227</v>
      </c>
      <c r="R477" s="23" t="s">
        <v>1318</v>
      </c>
      <c r="S477" s="62">
        <v>2174</v>
      </c>
      <c r="T477" s="24" t="s">
        <v>942</v>
      </c>
      <c r="U477" s="25" t="s">
        <v>723</v>
      </c>
      <c r="V477" s="26" t="s">
        <v>1190</v>
      </c>
      <c r="W477" s="27">
        <v>3</v>
      </c>
      <c r="X477" s="27">
        <v>3740</v>
      </c>
      <c r="Y477" s="27">
        <v>144</v>
      </c>
      <c r="Z477" s="27">
        <v>95678</v>
      </c>
      <c r="AA477" s="28">
        <f t="shared" si="42"/>
        <v>0.6644305555555555</v>
      </c>
      <c r="AB477" s="25" t="s">
        <v>1229</v>
      </c>
      <c r="AC477" s="29">
        <v>1218</v>
      </c>
      <c r="AD477" s="29">
        <v>32.6</v>
      </c>
      <c r="AE477" s="29">
        <v>95678</v>
      </c>
      <c r="AF477" s="29">
        <v>100</v>
      </c>
      <c r="AG477" s="29">
        <v>11862</v>
      </c>
      <c r="AH477" s="29">
        <f t="shared" si="43"/>
        <v>123.98</v>
      </c>
      <c r="AI477" s="29">
        <v>46123</v>
      </c>
      <c r="AJ477" s="29">
        <v>9167</v>
      </c>
      <c r="AK477" s="29">
        <v>36956</v>
      </c>
      <c r="AL477" s="29">
        <f t="shared" si="44"/>
        <v>482.06</v>
      </c>
      <c r="AM477" s="29">
        <f t="shared" si="45"/>
        <v>95.81</v>
      </c>
      <c r="AN477" s="29">
        <f t="shared" si="46"/>
        <v>386.25</v>
      </c>
      <c r="AO477" s="29">
        <v>25.7</v>
      </c>
      <c r="AP477" s="29">
        <v>129.4</v>
      </c>
      <c r="AQ477" s="32">
        <v>2451</v>
      </c>
      <c r="AR477" s="32">
        <v>9881</v>
      </c>
      <c r="AS477" s="32">
        <v>12332</v>
      </c>
      <c r="AT477" s="29">
        <v>2450</v>
      </c>
      <c r="AU477" s="29">
        <f t="shared" si="47"/>
        <v>2480</v>
      </c>
      <c r="AV477" s="29">
        <v>9167</v>
      </c>
      <c r="AW477" s="29">
        <v>2451</v>
      </c>
      <c r="AX477" s="29">
        <v>86228</v>
      </c>
      <c r="AY477" s="29">
        <v>23056</v>
      </c>
      <c r="AZ477" s="29">
        <v>95395</v>
      </c>
      <c r="BA477" s="29">
        <v>25507</v>
      </c>
      <c r="BB477" s="2"/>
      <c r="BC477" s="2"/>
      <c r="BD477" s="2"/>
    </row>
    <row r="478" spans="16:56" ht="13.5">
      <c r="P478" s="22" t="s">
        <v>1319</v>
      </c>
      <c r="Q478" s="23" t="s">
        <v>1227</v>
      </c>
      <c r="R478" s="23" t="s">
        <v>1320</v>
      </c>
      <c r="S478" s="62">
        <v>2174</v>
      </c>
      <c r="T478" s="24" t="s">
        <v>942</v>
      </c>
      <c r="U478" s="25" t="s">
        <v>723</v>
      </c>
      <c r="V478" s="26" t="s">
        <v>1190</v>
      </c>
      <c r="W478" s="27">
        <v>3</v>
      </c>
      <c r="X478" s="27">
        <v>4687</v>
      </c>
      <c r="Y478" s="27">
        <v>178</v>
      </c>
      <c r="Z478" s="27">
        <v>299949</v>
      </c>
      <c r="AA478" s="28">
        <f t="shared" si="42"/>
        <v>1.6851067415730339</v>
      </c>
      <c r="AB478" s="25" t="s">
        <v>508</v>
      </c>
      <c r="AC478" s="29">
        <v>3412</v>
      </c>
      <c r="AD478" s="29">
        <v>72.8</v>
      </c>
      <c r="AE478" s="29">
        <v>210049</v>
      </c>
      <c r="AF478" s="29">
        <v>142.8</v>
      </c>
      <c r="AG478" s="29">
        <v>36594</v>
      </c>
      <c r="AH478" s="29">
        <f t="shared" si="43"/>
        <v>122</v>
      </c>
      <c r="AI478" s="29">
        <v>147078</v>
      </c>
      <c r="AJ478" s="29">
        <v>27978</v>
      </c>
      <c r="AK478" s="29">
        <v>119100</v>
      </c>
      <c r="AL478" s="29">
        <f t="shared" si="44"/>
        <v>490.34</v>
      </c>
      <c r="AM478" s="29">
        <f t="shared" si="45"/>
        <v>93.28</v>
      </c>
      <c r="AN478" s="29">
        <f t="shared" si="46"/>
        <v>397.07</v>
      </c>
      <c r="AO478" s="29">
        <v>24.9</v>
      </c>
      <c r="AP478" s="29">
        <v>130.8</v>
      </c>
      <c r="AQ478" s="32">
        <v>5969</v>
      </c>
      <c r="AR478" s="32">
        <v>25411</v>
      </c>
      <c r="AS478" s="32">
        <v>31380</v>
      </c>
      <c r="AT478" s="29">
        <v>2440</v>
      </c>
      <c r="AU478" s="29">
        <f t="shared" si="47"/>
        <v>2440</v>
      </c>
      <c r="AV478" s="29">
        <v>27978</v>
      </c>
      <c r="AW478" s="29">
        <v>5969</v>
      </c>
      <c r="AX478" s="29">
        <v>175909</v>
      </c>
      <c r="AY478" s="29">
        <v>37531</v>
      </c>
      <c r="AZ478" s="29">
        <v>203887</v>
      </c>
      <c r="BA478" s="29">
        <v>43501</v>
      </c>
      <c r="BB478" s="2"/>
      <c r="BC478" s="2"/>
      <c r="BD478" s="2"/>
    </row>
    <row r="479" spans="16:56" ht="13.5">
      <c r="P479" s="22" t="s">
        <v>1321</v>
      </c>
      <c r="Q479" s="23" t="s">
        <v>1227</v>
      </c>
      <c r="R479" s="23" t="s">
        <v>1322</v>
      </c>
      <c r="S479" s="62">
        <v>2174</v>
      </c>
      <c r="T479" s="24" t="s">
        <v>942</v>
      </c>
      <c r="U479" s="25" t="s">
        <v>723</v>
      </c>
      <c r="V479" s="26" t="s">
        <v>1190</v>
      </c>
      <c r="W479" s="27">
        <v>3</v>
      </c>
      <c r="X479" s="27">
        <v>3924</v>
      </c>
      <c r="Y479" s="27">
        <v>166</v>
      </c>
      <c r="Z479" s="27">
        <v>170202</v>
      </c>
      <c r="AA479" s="28">
        <f t="shared" si="42"/>
        <v>1.0253132530120481</v>
      </c>
      <c r="AB479" s="25" t="s">
        <v>1166</v>
      </c>
      <c r="AC479" s="29">
        <v>1636</v>
      </c>
      <c r="AD479" s="29">
        <v>41.7</v>
      </c>
      <c r="AE479" s="29">
        <v>205591</v>
      </c>
      <c r="AF479" s="29">
        <v>82.8</v>
      </c>
      <c r="AG479" s="29">
        <v>22659</v>
      </c>
      <c r="AH479" s="29">
        <f t="shared" si="43"/>
        <v>133.13</v>
      </c>
      <c r="AI479" s="29">
        <v>116397</v>
      </c>
      <c r="AJ479" s="29">
        <v>20624</v>
      </c>
      <c r="AK479" s="29">
        <v>95773</v>
      </c>
      <c r="AL479" s="29">
        <f t="shared" si="44"/>
        <v>683.88</v>
      </c>
      <c r="AM479" s="29">
        <f t="shared" si="45"/>
        <v>121.17</v>
      </c>
      <c r="AN479" s="29">
        <f t="shared" si="46"/>
        <v>562.7</v>
      </c>
      <c r="AO479" s="29">
        <v>19.5</v>
      </c>
      <c r="AP479" s="29">
        <v>109.9</v>
      </c>
      <c r="AQ479" s="32">
        <v>5256</v>
      </c>
      <c r="AR479" s="32">
        <v>24407</v>
      </c>
      <c r="AS479" s="32">
        <v>29663</v>
      </c>
      <c r="AT479" s="29">
        <v>2488</v>
      </c>
      <c r="AU479" s="29">
        <f t="shared" si="47"/>
        <v>2663</v>
      </c>
      <c r="AV479" s="29">
        <v>20744</v>
      </c>
      <c r="AW479" s="29">
        <v>5286</v>
      </c>
      <c r="AX479" s="29">
        <v>138477</v>
      </c>
      <c r="AY479" s="29">
        <v>35290</v>
      </c>
      <c r="AZ479" s="29">
        <v>159221</v>
      </c>
      <c r="BA479" s="29">
        <v>40576</v>
      </c>
      <c r="BB479" s="2"/>
      <c r="BC479" s="2"/>
      <c r="BD479" s="2"/>
    </row>
    <row r="480" spans="16:56" ht="13.5">
      <c r="P480" s="22" t="s">
        <v>1323</v>
      </c>
      <c r="Q480" s="23" t="s">
        <v>1227</v>
      </c>
      <c r="R480" s="23" t="s">
        <v>1324</v>
      </c>
      <c r="S480" s="62">
        <v>2174</v>
      </c>
      <c r="T480" s="24" t="s">
        <v>942</v>
      </c>
      <c r="U480" s="25" t="s">
        <v>723</v>
      </c>
      <c r="V480" s="26" t="s">
        <v>1190</v>
      </c>
      <c r="W480" s="27">
        <v>3</v>
      </c>
      <c r="X480" s="27">
        <v>3390</v>
      </c>
      <c r="Y480" s="27">
        <v>143</v>
      </c>
      <c r="Z480" s="27">
        <v>340755</v>
      </c>
      <c r="AA480" s="28">
        <f t="shared" si="42"/>
        <v>2.382902097902098</v>
      </c>
      <c r="AB480" s="25" t="s">
        <v>1166</v>
      </c>
      <c r="AC480" s="29">
        <v>3043</v>
      </c>
      <c r="AD480" s="29">
        <v>89.8</v>
      </c>
      <c r="AE480" s="29">
        <v>340755</v>
      </c>
      <c r="AF480" s="29">
        <v>100</v>
      </c>
      <c r="AG480" s="29">
        <v>48821</v>
      </c>
      <c r="AH480" s="29">
        <f t="shared" si="43"/>
        <v>143.27</v>
      </c>
      <c r="AI480" s="29">
        <v>116886</v>
      </c>
      <c r="AJ480" s="29">
        <v>23120</v>
      </c>
      <c r="AK480" s="29">
        <v>93766</v>
      </c>
      <c r="AL480" s="29">
        <f t="shared" si="44"/>
        <v>343.02</v>
      </c>
      <c r="AM480" s="29">
        <f t="shared" si="45"/>
        <v>67.85</v>
      </c>
      <c r="AN480" s="29">
        <f t="shared" si="46"/>
        <v>275.17</v>
      </c>
      <c r="AO480" s="29">
        <v>41.8</v>
      </c>
      <c r="AP480" s="29">
        <v>211.2</v>
      </c>
      <c r="AQ480" s="32">
        <v>6820</v>
      </c>
      <c r="AR480" s="32">
        <v>27660</v>
      </c>
      <c r="AS480" s="32">
        <v>34480</v>
      </c>
      <c r="AT480" s="29">
        <v>2680</v>
      </c>
      <c r="AU480" s="29">
        <f t="shared" si="47"/>
        <v>2865</v>
      </c>
      <c r="AV480" s="29">
        <v>23120</v>
      </c>
      <c r="AW480" s="29">
        <v>6820</v>
      </c>
      <c r="AX480" s="29">
        <v>136441</v>
      </c>
      <c r="AY480" s="29">
        <v>40248</v>
      </c>
      <c r="AZ480" s="29">
        <v>159561</v>
      </c>
      <c r="BA480" s="29">
        <v>47068</v>
      </c>
      <c r="BB480" s="2"/>
      <c r="BC480" s="2"/>
      <c r="BD480" s="2"/>
    </row>
    <row r="481" spans="16:56" ht="13.5">
      <c r="P481" s="22" t="s">
        <v>1325</v>
      </c>
      <c r="Q481" s="23" t="s">
        <v>1227</v>
      </c>
      <c r="R481" s="23" t="s">
        <v>1326</v>
      </c>
      <c r="S481" s="62">
        <v>2174</v>
      </c>
      <c r="T481" s="24" t="s">
        <v>942</v>
      </c>
      <c r="U481" s="25" t="s">
        <v>723</v>
      </c>
      <c r="V481" s="26" t="s">
        <v>1190</v>
      </c>
      <c r="W481" s="27">
        <v>3</v>
      </c>
      <c r="X481" s="27">
        <v>1979</v>
      </c>
      <c r="Y481" s="27">
        <v>97</v>
      </c>
      <c r="Z481" s="27">
        <v>159012</v>
      </c>
      <c r="AA481" s="28">
        <f t="shared" si="42"/>
        <v>1.6392989690721649</v>
      </c>
      <c r="AB481" s="25" t="s">
        <v>1288</v>
      </c>
      <c r="AC481" s="29">
        <v>1486</v>
      </c>
      <c r="AD481" s="29">
        <v>75.1</v>
      </c>
      <c r="AE481" s="29">
        <v>159012</v>
      </c>
      <c r="AF481" s="29">
        <v>100</v>
      </c>
      <c r="AG481" s="29">
        <v>25152</v>
      </c>
      <c r="AH481" s="29">
        <f t="shared" si="43"/>
        <v>158.18</v>
      </c>
      <c r="AI481" s="29">
        <v>59044</v>
      </c>
      <c r="AJ481" s="29">
        <v>16950</v>
      </c>
      <c r="AK481" s="29">
        <v>42094</v>
      </c>
      <c r="AL481" s="29">
        <f t="shared" si="44"/>
        <v>371.32</v>
      </c>
      <c r="AM481" s="29">
        <f t="shared" si="45"/>
        <v>106.6</v>
      </c>
      <c r="AN481" s="29">
        <f t="shared" si="46"/>
        <v>264.72</v>
      </c>
      <c r="AO481" s="29">
        <v>42.6</v>
      </c>
      <c r="AP481" s="29">
        <v>148.4</v>
      </c>
      <c r="AQ481" s="32">
        <v>8565</v>
      </c>
      <c r="AR481" s="32">
        <v>21270</v>
      </c>
      <c r="AS481" s="32">
        <v>29835</v>
      </c>
      <c r="AT481" s="29">
        <v>3040</v>
      </c>
      <c r="AU481" s="29">
        <f t="shared" si="47"/>
        <v>3164</v>
      </c>
      <c r="AV481" s="29">
        <v>16950</v>
      </c>
      <c r="AW481" s="29">
        <v>8565</v>
      </c>
      <c r="AX481" s="29">
        <v>113383</v>
      </c>
      <c r="AY481" s="29">
        <v>57293</v>
      </c>
      <c r="AZ481" s="29">
        <v>130333</v>
      </c>
      <c r="BA481" s="29">
        <v>65858</v>
      </c>
      <c r="BB481" s="2"/>
      <c r="BC481" s="2"/>
      <c r="BD481" s="2"/>
    </row>
    <row r="482" spans="16:56" ht="13.5">
      <c r="P482" s="22" t="s">
        <v>1327</v>
      </c>
      <c r="Q482" s="23" t="s">
        <v>1227</v>
      </c>
      <c r="R482" s="23" t="s">
        <v>1328</v>
      </c>
      <c r="S482" s="62">
        <v>2174</v>
      </c>
      <c r="T482" s="24" t="s">
        <v>942</v>
      </c>
      <c r="U482" s="25" t="s">
        <v>723</v>
      </c>
      <c r="V482" s="26" t="s">
        <v>1190</v>
      </c>
      <c r="W482" s="27">
        <v>3</v>
      </c>
      <c r="X482" s="27">
        <v>4704</v>
      </c>
      <c r="Y482" s="27">
        <v>161</v>
      </c>
      <c r="Z482" s="27">
        <v>368411</v>
      </c>
      <c r="AA482" s="28">
        <f t="shared" si="42"/>
        <v>2.2882670807453414</v>
      </c>
      <c r="AB482" s="25" t="s">
        <v>1329</v>
      </c>
      <c r="AC482" s="29">
        <v>3375</v>
      </c>
      <c r="AD482" s="29">
        <v>71.7</v>
      </c>
      <c r="AE482" s="29">
        <v>469533</v>
      </c>
      <c r="AF482" s="29">
        <v>78.5</v>
      </c>
      <c r="AG482" s="29">
        <v>54502</v>
      </c>
      <c r="AH482" s="29">
        <f t="shared" si="43"/>
        <v>147.94</v>
      </c>
      <c r="AI482" s="29">
        <v>135113</v>
      </c>
      <c r="AJ482" s="29">
        <v>39889</v>
      </c>
      <c r="AK482" s="29">
        <v>95224</v>
      </c>
      <c r="AL482" s="29">
        <f t="shared" si="44"/>
        <v>366.75</v>
      </c>
      <c r="AM482" s="29">
        <f t="shared" si="45"/>
        <v>108.27</v>
      </c>
      <c r="AN482" s="29">
        <f t="shared" si="46"/>
        <v>258.47</v>
      </c>
      <c r="AO482" s="29">
        <v>40.3</v>
      </c>
      <c r="AP482" s="29">
        <v>136.6</v>
      </c>
      <c r="AQ482" s="32">
        <v>8480</v>
      </c>
      <c r="AR482" s="32">
        <v>20243</v>
      </c>
      <c r="AS482" s="32">
        <v>28723</v>
      </c>
      <c r="AT482" s="29">
        <v>3097</v>
      </c>
      <c r="AU482" s="29">
        <f t="shared" si="47"/>
        <v>2959</v>
      </c>
      <c r="AV482" s="29">
        <v>39889</v>
      </c>
      <c r="AW482" s="29">
        <v>8480</v>
      </c>
      <c r="AX482" s="29">
        <v>174584</v>
      </c>
      <c r="AY482" s="29">
        <v>37114</v>
      </c>
      <c r="AZ482" s="29">
        <v>214473</v>
      </c>
      <c r="BA482" s="29">
        <v>45594</v>
      </c>
      <c r="BB482" s="2"/>
      <c r="BC482" s="2"/>
      <c r="BD482" s="2"/>
    </row>
    <row r="483" spans="16:56" ht="13.5">
      <c r="P483" s="22" t="s">
        <v>1330</v>
      </c>
      <c r="Q483" s="23" t="s">
        <v>1227</v>
      </c>
      <c r="R483" s="23" t="s">
        <v>1331</v>
      </c>
      <c r="S483" s="62">
        <v>2174</v>
      </c>
      <c r="T483" s="24" t="s">
        <v>942</v>
      </c>
      <c r="U483" s="25" t="s">
        <v>723</v>
      </c>
      <c r="V483" s="26" t="s">
        <v>1190</v>
      </c>
      <c r="W483" s="27">
        <v>3</v>
      </c>
      <c r="X483" s="27">
        <v>3427</v>
      </c>
      <c r="Y483" s="27">
        <v>172</v>
      </c>
      <c r="Z483" s="27">
        <v>180784</v>
      </c>
      <c r="AA483" s="28">
        <f t="shared" si="42"/>
        <v>1.0510697674418605</v>
      </c>
      <c r="AB483" s="25" t="s">
        <v>1332</v>
      </c>
      <c r="AC483" s="29">
        <v>1618</v>
      </c>
      <c r="AD483" s="29">
        <v>47.2</v>
      </c>
      <c r="AE483" s="29">
        <v>180784</v>
      </c>
      <c r="AF483" s="29">
        <v>100</v>
      </c>
      <c r="AG483" s="29">
        <v>25403</v>
      </c>
      <c r="AH483" s="29">
        <f t="shared" si="43"/>
        <v>140.52</v>
      </c>
      <c r="AI483" s="29">
        <v>81233</v>
      </c>
      <c r="AJ483" s="29">
        <v>19654</v>
      </c>
      <c r="AK483" s="29">
        <v>61579</v>
      </c>
      <c r="AL483" s="29">
        <f t="shared" si="44"/>
        <v>449.34</v>
      </c>
      <c r="AM483" s="29">
        <f t="shared" si="45"/>
        <v>108.72</v>
      </c>
      <c r="AN483" s="29">
        <f t="shared" si="46"/>
        <v>340.62</v>
      </c>
      <c r="AO483" s="29">
        <v>31.3</v>
      </c>
      <c r="AP483" s="29">
        <v>129.3</v>
      </c>
      <c r="AQ483" s="32">
        <v>5735</v>
      </c>
      <c r="AR483" s="32">
        <v>17969</v>
      </c>
      <c r="AS483" s="32">
        <v>23704</v>
      </c>
      <c r="AT483" s="29">
        <v>2900</v>
      </c>
      <c r="AU483" s="29">
        <f t="shared" si="47"/>
        <v>2810</v>
      </c>
      <c r="AV483" s="29">
        <v>19654</v>
      </c>
      <c r="AW483" s="29">
        <v>5735</v>
      </c>
      <c r="AX483" s="29">
        <v>114373</v>
      </c>
      <c r="AY483" s="29">
        <v>33374</v>
      </c>
      <c r="AZ483" s="29">
        <v>134027</v>
      </c>
      <c r="BA483" s="29">
        <v>39109</v>
      </c>
      <c r="BB483" s="2"/>
      <c r="BC483" s="2"/>
      <c r="BD483" s="2"/>
    </row>
    <row r="484" spans="16:56" ht="13.5">
      <c r="P484" s="22" t="s">
        <v>1333</v>
      </c>
      <c r="Q484" s="23" t="s">
        <v>1227</v>
      </c>
      <c r="R484" s="23" t="s">
        <v>1334</v>
      </c>
      <c r="S484" s="62">
        <v>2174</v>
      </c>
      <c r="T484" s="24" t="s">
        <v>942</v>
      </c>
      <c r="U484" s="25" t="s">
        <v>723</v>
      </c>
      <c r="V484" s="26" t="s">
        <v>1190</v>
      </c>
      <c r="W484" s="27">
        <v>3</v>
      </c>
      <c r="X484" s="27">
        <v>610</v>
      </c>
      <c r="Y484" s="27">
        <v>30</v>
      </c>
      <c r="Z484" s="27">
        <v>41601</v>
      </c>
      <c r="AA484" s="28">
        <f t="shared" si="42"/>
        <v>1.3867</v>
      </c>
      <c r="AB484" s="25" t="s">
        <v>71</v>
      </c>
      <c r="AC484" s="29">
        <v>487</v>
      </c>
      <c r="AD484" s="29">
        <v>79.8</v>
      </c>
      <c r="AE484" s="29">
        <v>45752</v>
      </c>
      <c r="AF484" s="29">
        <v>90.9</v>
      </c>
      <c r="AG484" s="29">
        <v>5652</v>
      </c>
      <c r="AH484" s="29">
        <f t="shared" si="43"/>
        <v>135.86</v>
      </c>
      <c r="AI484" s="29">
        <v>27958</v>
      </c>
      <c r="AJ484" s="29">
        <v>7653</v>
      </c>
      <c r="AK484" s="29">
        <v>20305</v>
      </c>
      <c r="AL484" s="29">
        <f t="shared" si="44"/>
        <v>672.05</v>
      </c>
      <c r="AM484" s="29">
        <f t="shared" si="45"/>
        <v>183.96</v>
      </c>
      <c r="AN484" s="29">
        <f t="shared" si="46"/>
        <v>488.09</v>
      </c>
      <c r="AO484" s="29">
        <v>20.2</v>
      </c>
      <c r="AP484" s="29">
        <v>73.9</v>
      </c>
      <c r="AQ484" s="32">
        <v>12546</v>
      </c>
      <c r="AR484" s="32">
        <v>33287</v>
      </c>
      <c r="AS484" s="32">
        <v>45833</v>
      </c>
      <c r="AT484" s="29">
        <v>2670</v>
      </c>
      <c r="AU484" s="29">
        <f t="shared" si="47"/>
        <v>2717</v>
      </c>
      <c r="AV484" s="29">
        <v>7653</v>
      </c>
      <c r="AW484" s="29">
        <v>12546</v>
      </c>
      <c r="AX484" s="29">
        <v>31903</v>
      </c>
      <c r="AY484" s="29">
        <v>52300</v>
      </c>
      <c r="AZ484" s="29">
        <v>39556</v>
      </c>
      <c r="BA484" s="29">
        <v>64846</v>
      </c>
      <c r="BB484" s="2"/>
      <c r="BC484" s="2"/>
      <c r="BD484" s="2"/>
    </row>
    <row r="485" spans="16:56" ht="13.5">
      <c r="P485" s="22" t="s">
        <v>1335</v>
      </c>
      <c r="Q485" s="23" t="s">
        <v>1227</v>
      </c>
      <c r="R485" s="23" t="s">
        <v>1336</v>
      </c>
      <c r="S485" s="62">
        <v>2174</v>
      </c>
      <c r="T485" s="24" t="s">
        <v>942</v>
      </c>
      <c r="U485" s="25" t="s">
        <v>723</v>
      </c>
      <c r="V485" s="26" t="s">
        <v>1190</v>
      </c>
      <c r="W485" s="27">
        <v>3</v>
      </c>
      <c r="X485" s="27">
        <v>3654</v>
      </c>
      <c r="Y485" s="27">
        <v>283</v>
      </c>
      <c r="Z485" s="27">
        <v>277274</v>
      </c>
      <c r="AA485" s="28">
        <f t="shared" si="42"/>
        <v>0.9797667844522968</v>
      </c>
      <c r="AB485" s="25" t="s">
        <v>307</v>
      </c>
      <c r="AC485" s="29">
        <v>1945</v>
      </c>
      <c r="AD485" s="29">
        <v>53.2</v>
      </c>
      <c r="AE485" s="29">
        <v>323024</v>
      </c>
      <c r="AF485" s="29">
        <v>85.8</v>
      </c>
      <c r="AG485" s="29">
        <v>29492</v>
      </c>
      <c r="AH485" s="29">
        <f t="shared" si="43"/>
        <v>106.36</v>
      </c>
      <c r="AI485" s="29">
        <v>206805</v>
      </c>
      <c r="AJ485" s="29">
        <v>46433</v>
      </c>
      <c r="AK485" s="29">
        <v>160372</v>
      </c>
      <c r="AL485" s="29">
        <f t="shared" si="44"/>
        <v>745.85</v>
      </c>
      <c r="AM485" s="29">
        <f t="shared" si="45"/>
        <v>167.46</v>
      </c>
      <c r="AN485" s="29">
        <f t="shared" si="46"/>
        <v>578.39</v>
      </c>
      <c r="AO485" s="29">
        <v>14.3</v>
      </c>
      <c r="AP485" s="29">
        <v>63.5</v>
      </c>
      <c r="AQ485" s="32">
        <v>12707</v>
      </c>
      <c r="AR485" s="32">
        <v>43889</v>
      </c>
      <c r="AS485" s="32">
        <v>56597</v>
      </c>
      <c r="AT485" s="29">
        <v>2100</v>
      </c>
      <c r="AU485" s="29">
        <f t="shared" si="47"/>
        <v>2127</v>
      </c>
      <c r="AV485" s="29">
        <v>46433</v>
      </c>
      <c r="AW485" s="29">
        <v>12707</v>
      </c>
      <c r="AX485" s="29">
        <v>173742</v>
      </c>
      <c r="AY485" s="29">
        <v>47548</v>
      </c>
      <c r="AZ485" s="29">
        <v>220175</v>
      </c>
      <c r="BA485" s="29">
        <v>60256</v>
      </c>
      <c r="BB485" s="2"/>
      <c r="BC485" s="2"/>
      <c r="BD485" s="2"/>
    </row>
    <row r="486" spans="16:56" ht="13.5">
      <c r="P486" s="22" t="s">
        <v>1337</v>
      </c>
      <c r="Q486" s="23" t="s">
        <v>1227</v>
      </c>
      <c r="R486" s="23" t="s">
        <v>1338</v>
      </c>
      <c r="S486" s="62">
        <v>2174</v>
      </c>
      <c r="T486" s="24" t="s">
        <v>942</v>
      </c>
      <c r="U486" s="25" t="s">
        <v>723</v>
      </c>
      <c r="V486" s="26" t="s">
        <v>1190</v>
      </c>
      <c r="W486" s="27">
        <v>3</v>
      </c>
      <c r="X486" s="27">
        <v>91</v>
      </c>
      <c r="Y486" s="27">
        <v>41</v>
      </c>
      <c r="Z486" s="27">
        <v>80864</v>
      </c>
      <c r="AA486" s="28">
        <f t="shared" si="42"/>
        <v>1.9722926829268292</v>
      </c>
      <c r="AB486" s="25" t="s">
        <v>1166</v>
      </c>
      <c r="AC486" s="29">
        <v>81</v>
      </c>
      <c r="AD486" s="29">
        <v>89</v>
      </c>
      <c r="AE486" s="29">
        <v>89349</v>
      </c>
      <c r="AF486" s="29">
        <v>90.5</v>
      </c>
      <c r="AG486" s="29">
        <v>13564</v>
      </c>
      <c r="AH486" s="29">
        <f t="shared" si="43"/>
        <v>167.74</v>
      </c>
      <c r="AI486" s="29">
        <v>37524</v>
      </c>
      <c r="AJ486" s="29">
        <v>403</v>
      </c>
      <c r="AK486" s="29">
        <v>37121</v>
      </c>
      <c r="AL486" s="29">
        <f t="shared" si="44"/>
        <v>464.04</v>
      </c>
      <c r="AM486" s="29">
        <f t="shared" si="45"/>
        <v>4.98</v>
      </c>
      <c r="AN486" s="29">
        <f t="shared" si="46"/>
        <v>459.05</v>
      </c>
      <c r="AO486" s="29">
        <v>36.1</v>
      </c>
      <c r="AP486" s="29">
        <v>3365.8</v>
      </c>
      <c r="AQ486" s="32">
        <v>4429</v>
      </c>
      <c r="AR486" s="32">
        <v>407923</v>
      </c>
      <c r="AS486" s="32">
        <v>412352</v>
      </c>
      <c r="AT486" s="29">
        <v>2037</v>
      </c>
      <c r="AU486" s="29">
        <f t="shared" si="47"/>
        <v>3355</v>
      </c>
      <c r="AV486" s="29">
        <v>403</v>
      </c>
      <c r="AW486" s="29">
        <v>4429</v>
      </c>
      <c r="AX486" s="29">
        <v>44246</v>
      </c>
      <c r="AY486" s="29">
        <v>486220</v>
      </c>
      <c r="AZ486" s="29">
        <v>44649</v>
      </c>
      <c r="BA486" s="29">
        <v>490648</v>
      </c>
      <c r="BB486" s="2"/>
      <c r="BC486" s="2"/>
      <c r="BD486" s="2"/>
    </row>
    <row r="487" spans="16:56" ht="13.5">
      <c r="P487" s="22" t="s">
        <v>1339</v>
      </c>
      <c r="Q487" s="23" t="s">
        <v>1227</v>
      </c>
      <c r="R487" s="23" t="s">
        <v>1340</v>
      </c>
      <c r="S487" s="62">
        <v>2174</v>
      </c>
      <c r="T487" s="24" t="s">
        <v>942</v>
      </c>
      <c r="U487" s="25" t="s">
        <v>723</v>
      </c>
      <c r="V487" s="26" t="s">
        <v>1190</v>
      </c>
      <c r="W487" s="27">
        <v>3</v>
      </c>
      <c r="X487" s="27">
        <v>2822</v>
      </c>
      <c r="Y487" s="27">
        <v>95</v>
      </c>
      <c r="Z487" s="27">
        <v>232963</v>
      </c>
      <c r="AA487" s="28">
        <f t="shared" si="42"/>
        <v>2.4522421052631582</v>
      </c>
      <c r="AB487" s="25" t="s">
        <v>1252</v>
      </c>
      <c r="AC487" s="29">
        <v>2179</v>
      </c>
      <c r="AD487" s="29">
        <v>77.2</v>
      </c>
      <c r="AE487" s="29">
        <v>236574</v>
      </c>
      <c r="AF487" s="29">
        <v>98.5</v>
      </c>
      <c r="AG487" s="29">
        <v>23606</v>
      </c>
      <c r="AH487" s="29">
        <f t="shared" si="43"/>
        <v>101.33</v>
      </c>
      <c r="AI487" s="29">
        <v>95888</v>
      </c>
      <c r="AJ487" s="29">
        <v>30888</v>
      </c>
      <c r="AK487" s="29">
        <v>65000</v>
      </c>
      <c r="AL487" s="29">
        <f t="shared" si="44"/>
        <v>411.6</v>
      </c>
      <c r="AM487" s="29">
        <f t="shared" si="45"/>
        <v>132.59</v>
      </c>
      <c r="AN487" s="29">
        <f t="shared" si="46"/>
        <v>279.01</v>
      </c>
      <c r="AO487" s="29">
        <v>24.6</v>
      </c>
      <c r="AP487" s="29">
        <v>76.4</v>
      </c>
      <c r="AQ487" s="32">
        <v>10945</v>
      </c>
      <c r="AR487" s="32">
        <v>23033</v>
      </c>
      <c r="AS487" s="32">
        <v>33979</v>
      </c>
      <c r="AT487" s="29">
        <v>2040</v>
      </c>
      <c r="AU487" s="29">
        <f t="shared" si="47"/>
        <v>2027</v>
      </c>
      <c r="AV487" s="29">
        <v>30888</v>
      </c>
      <c r="AW487" s="29">
        <v>10945</v>
      </c>
      <c r="AX487" s="29">
        <v>111436</v>
      </c>
      <c r="AY487" s="29">
        <v>39488</v>
      </c>
      <c r="AZ487" s="29">
        <v>142324</v>
      </c>
      <c r="BA487" s="29">
        <v>50434</v>
      </c>
      <c r="BB487" s="2"/>
      <c r="BC487" s="2"/>
      <c r="BD487" s="2"/>
    </row>
    <row r="488" spans="16:56" ht="13.5">
      <c r="P488" s="22" t="s">
        <v>1341</v>
      </c>
      <c r="Q488" s="23" t="s">
        <v>1227</v>
      </c>
      <c r="R488" s="23" t="s">
        <v>1342</v>
      </c>
      <c r="S488" s="62">
        <v>2174</v>
      </c>
      <c r="T488" s="24" t="s">
        <v>942</v>
      </c>
      <c r="U488" s="25" t="s">
        <v>723</v>
      </c>
      <c r="V488" s="26" t="s">
        <v>1190</v>
      </c>
      <c r="W488" s="27">
        <v>3</v>
      </c>
      <c r="X488" s="27">
        <v>1648</v>
      </c>
      <c r="Y488" s="27">
        <v>89</v>
      </c>
      <c r="Z488" s="27">
        <v>123299</v>
      </c>
      <c r="AA488" s="28">
        <f t="shared" si="42"/>
        <v>1.3853820224719102</v>
      </c>
      <c r="AB488" s="25" t="s">
        <v>1343</v>
      </c>
      <c r="AC488" s="29">
        <v>847</v>
      </c>
      <c r="AD488" s="29">
        <v>51.4</v>
      </c>
      <c r="AE488" s="29">
        <v>123299</v>
      </c>
      <c r="AF488" s="29">
        <v>100</v>
      </c>
      <c r="AG488" s="29">
        <v>10063</v>
      </c>
      <c r="AH488" s="29">
        <f t="shared" si="43"/>
        <v>81.61</v>
      </c>
      <c r="AI488" s="29">
        <v>53607</v>
      </c>
      <c r="AJ488" s="29">
        <v>17024</v>
      </c>
      <c r="AK488" s="29">
        <v>36583</v>
      </c>
      <c r="AL488" s="29">
        <f t="shared" si="44"/>
        <v>434.77</v>
      </c>
      <c r="AM488" s="29">
        <f t="shared" si="45"/>
        <v>138.07</v>
      </c>
      <c r="AN488" s="29">
        <f t="shared" si="46"/>
        <v>296.7</v>
      </c>
      <c r="AO488" s="29">
        <v>18.8</v>
      </c>
      <c r="AP488" s="29">
        <v>59.1</v>
      </c>
      <c r="AQ488" s="32">
        <v>10330</v>
      </c>
      <c r="AR488" s="32">
        <v>22198</v>
      </c>
      <c r="AS488" s="32">
        <v>32529</v>
      </c>
      <c r="AT488" s="29">
        <v>1750</v>
      </c>
      <c r="AU488" s="29">
        <f t="shared" si="47"/>
        <v>1632</v>
      </c>
      <c r="AV488" s="29">
        <v>17024</v>
      </c>
      <c r="AW488" s="29">
        <v>10330</v>
      </c>
      <c r="AX488" s="29">
        <v>56065</v>
      </c>
      <c r="AY488" s="29">
        <v>34020</v>
      </c>
      <c r="AZ488" s="29">
        <v>73089</v>
      </c>
      <c r="BA488" s="29">
        <v>44350</v>
      </c>
      <c r="BB488" s="2"/>
      <c r="BC488" s="2"/>
      <c r="BD488" s="2"/>
    </row>
    <row r="489" spans="16:56" ht="13.5">
      <c r="P489" s="22" t="s">
        <v>1344</v>
      </c>
      <c r="Q489" s="23" t="s">
        <v>1227</v>
      </c>
      <c r="R489" s="23" t="s">
        <v>1345</v>
      </c>
      <c r="S489" s="62">
        <v>1174</v>
      </c>
      <c r="T489" s="24" t="s">
        <v>942</v>
      </c>
      <c r="U489" s="25" t="s">
        <v>723</v>
      </c>
      <c r="V489" s="26" t="s">
        <v>1190</v>
      </c>
      <c r="W489" s="27">
        <v>3</v>
      </c>
      <c r="X489" s="27">
        <v>1252</v>
      </c>
      <c r="Y489" s="27">
        <v>75</v>
      </c>
      <c r="Z489" s="27">
        <v>24345</v>
      </c>
      <c r="AA489" s="28">
        <f t="shared" si="42"/>
        <v>0.3246</v>
      </c>
      <c r="AB489" s="25" t="s">
        <v>696</v>
      </c>
      <c r="AC489" s="29">
        <v>348</v>
      </c>
      <c r="AD489" s="29">
        <v>27.8</v>
      </c>
      <c r="AE489" s="29">
        <v>26635</v>
      </c>
      <c r="AF489" s="29">
        <v>91.4</v>
      </c>
      <c r="AG489" s="29">
        <v>4270</v>
      </c>
      <c r="AH489" s="29">
        <f t="shared" si="43"/>
        <v>175.4</v>
      </c>
      <c r="AI489" s="29">
        <v>19777</v>
      </c>
      <c r="AJ489" s="29">
        <v>6915</v>
      </c>
      <c r="AK489" s="29">
        <v>12862</v>
      </c>
      <c r="AL489" s="29">
        <f t="shared" si="44"/>
        <v>812.36</v>
      </c>
      <c r="AM489" s="29">
        <f t="shared" si="45"/>
        <v>284.04</v>
      </c>
      <c r="AN489" s="29">
        <f t="shared" si="46"/>
        <v>528.32</v>
      </c>
      <c r="AO489" s="29">
        <v>21.6</v>
      </c>
      <c r="AP489" s="29">
        <v>61.7</v>
      </c>
      <c r="AQ489" s="32">
        <v>5523</v>
      </c>
      <c r="AR489" s="32">
        <v>10273</v>
      </c>
      <c r="AS489" s="32">
        <v>15796</v>
      </c>
      <c r="AT489" s="29">
        <v>3255</v>
      </c>
      <c r="AU489" s="29">
        <f t="shared" si="47"/>
        <v>3508</v>
      </c>
      <c r="AV489" s="29">
        <v>6915</v>
      </c>
      <c r="AW489" s="29">
        <v>5523</v>
      </c>
      <c r="AX489" s="29">
        <v>13515</v>
      </c>
      <c r="AY489" s="29">
        <v>10795</v>
      </c>
      <c r="AZ489" s="29">
        <v>20430</v>
      </c>
      <c r="BA489" s="29">
        <v>16318</v>
      </c>
      <c r="BB489" s="2"/>
      <c r="BC489" s="2"/>
      <c r="BD489" s="2"/>
    </row>
    <row r="490" spans="16:56" ht="13.5">
      <c r="P490" s="22" t="s">
        <v>1346</v>
      </c>
      <c r="Q490" s="23" t="s">
        <v>1227</v>
      </c>
      <c r="R490" s="23" t="s">
        <v>1347</v>
      </c>
      <c r="S490" s="62">
        <v>2174</v>
      </c>
      <c r="T490" s="24" t="s">
        <v>942</v>
      </c>
      <c r="U490" s="25" t="s">
        <v>723</v>
      </c>
      <c r="V490" s="26" t="s">
        <v>1190</v>
      </c>
      <c r="W490" s="27">
        <v>3</v>
      </c>
      <c r="X490" s="27">
        <v>3571</v>
      </c>
      <c r="Y490" s="27">
        <v>148</v>
      </c>
      <c r="Z490" s="27">
        <v>194132</v>
      </c>
      <c r="AA490" s="28">
        <f t="shared" si="42"/>
        <v>1.3117027027027026</v>
      </c>
      <c r="AB490" s="25" t="s">
        <v>658</v>
      </c>
      <c r="AC490" s="29">
        <v>1812</v>
      </c>
      <c r="AD490" s="29">
        <v>50.7</v>
      </c>
      <c r="AE490" s="29">
        <v>194132</v>
      </c>
      <c r="AF490" s="29">
        <v>100</v>
      </c>
      <c r="AG490" s="29">
        <v>36010</v>
      </c>
      <c r="AH490" s="29">
        <f t="shared" si="43"/>
        <v>185.49</v>
      </c>
      <c r="AI490" s="29">
        <v>83075</v>
      </c>
      <c r="AJ490" s="29">
        <v>32509</v>
      </c>
      <c r="AK490" s="29">
        <v>50566</v>
      </c>
      <c r="AL490" s="29">
        <f t="shared" si="44"/>
        <v>427.93</v>
      </c>
      <c r="AM490" s="29">
        <f t="shared" si="45"/>
        <v>167.46</v>
      </c>
      <c r="AN490" s="29">
        <f t="shared" si="46"/>
        <v>260.47</v>
      </c>
      <c r="AO490" s="29">
        <v>43.3</v>
      </c>
      <c r="AP490" s="29">
        <v>110.8</v>
      </c>
      <c r="AQ490" s="32">
        <v>9104</v>
      </c>
      <c r="AR490" s="32">
        <v>14160</v>
      </c>
      <c r="AS490" s="32">
        <v>23264</v>
      </c>
      <c r="AT490" s="29">
        <v>2835</v>
      </c>
      <c r="AU490" s="29">
        <f t="shared" si="47"/>
        <v>3710</v>
      </c>
      <c r="AV490" s="29">
        <v>32629</v>
      </c>
      <c r="AW490" s="29">
        <v>9137</v>
      </c>
      <c r="AX490" s="29">
        <v>93660</v>
      </c>
      <c r="AY490" s="29">
        <v>26228</v>
      </c>
      <c r="AZ490" s="29">
        <v>126289</v>
      </c>
      <c r="BA490" s="29">
        <v>35365</v>
      </c>
      <c r="BB490" s="2"/>
      <c r="BC490" s="2"/>
      <c r="BD490" s="2"/>
    </row>
    <row r="491" spans="16:56" ht="13.5">
      <c r="P491" s="22" t="s">
        <v>1348</v>
      </c>
      <c r="Q491" s="23" t="s">
        <v>1227</v>
      </c>
      <c r="R491" s="23" t="s">
        <v>1349</v>
      </c>
      <c r="S491" s="62">
        <v>2174</v>
      </c>
      <c r="T491" s="24" t="s">
        <v>942</v>
      </c>
      <c r="U491" s="25" t="s">
        <v>723</v>
      </c>
      <c r="V491" s="26" t="s">
        <v>1190</v>
      </c>
      <c r="W491" s="27">
        <v>3</v>
      </c>
      <c r="X491" s="27">
        <v>2954</v>
      </c>
      <c r="Y491" s="27">
        <v>113</v>
      </c>
      <c r="Z491" s="27">
        <v>119922</v>
      </c>
      <c r="AA491" s="28">
        <f t="shared" si="42"/>
        <v>1.0612566371681416</v>
      </c>
      <c r="AB491" s="25" t="s">
        <v>651</v>
      </c>
      <c r="AC491" s="29">
        <v>1371</v>
      </c>
      <c r="AD491" s="29">
        <v>46.4</v>
      </c>
      <c r="AE491" s="29">
        <v>139671</v>
      </c>
      <c r="AF491" s="29">
        <v>85.9</v>
      </c>
      <c r="AG491" s="29">
        <v>20037</v>
      </c>
      <c r="AH491" s="29">
        <f t="shared" si="43"/>
        <v>167.08</v>
      </c>
      <c r="AI491" s="29">
        <v>99156</v>
      </c>
      <c r="AJ491" s="29">
        <v>35238</v>
      </c>
      <c r="AK491" s="29">
        <v>63918</v>
      </c>
      <c r="AL491" s="29">
        <f t="shared" si="44"/>
        <v>826.84</v>
      </c>
      <c r="AM491" s="29">
        <f t="shared" si="45"/>
        <v>293.84</v>
      </c>
      <c r="AN491" s="29">
        <f t="shared" si="46"/>
        <v>533</v>
      </c>
      <c r="AO491" s="29">
        <v>20.2</v>
      </c>
      <c r="AP491" s="29">
        <v>56.9</v>
      </c>
      <c r="AQ491" s="32">
        <v>11929</v>
      </c>
      <c r="AR491" s="32">
        <v>21638</v>
      </c>
      <c r="AS491" s="32">
        <v>33567</v>
      </c>
      <c r="AT491" s="29">
        <v>3150</v>
      </c>
      <c r="AU491" s="29">
        <f t="shared" si="47"/>
        <v>3342</v>
      </c>
      <c r="AV491" s="29">
        <v>35298</v>
      </c>
      <c r="AW491" s="29">
        <v>11949</v>
      </c>
      <c r="AX491" s="29">
        <v>107100</v>
      </c>
      <c r="AY491" s="29">
        <v>36256</v>
      </c>
      <c r="AZ491" s="29">
        <v>142398</v>
      </c>
      <c r="BA491" s="29">
        <v>48205</v>
      </c>
      <c r="BB491" s="2"/>
      <c r="BC491" s="2"/>
      <c r="BD491" s="2"/>
    </row>
    <row r="492" spans="16:56" ht="13.5">
      <c r="P492" s="22" t="s">
        <v>1350</v>
      </c>
      <c r="Q492" s="23" t="s">
        <v>1231</v>
      </c>
      <c r="R492" s="23" t="s">
        <v>1351</v>
      </c>
      <c r="S492" s="62">
        <v>2174</v>
      </c>
      <c r="T492" s="24" t="s">
        <v>942</v>
      </c>
      <c r="U492" s="25" t="s">
        <v>723</v>
      </c>
      <c r="V492" s="26" t="s">
        <v>1190</v>
      </c>
      <c r="W492" s="27">
        <v>3</v>
      </c>
      <c r="X492" s="27">
        <v>4142</v>
      </c>
      <c r="Y492" s="27">
        <v>158</v>
      </c>
      <c r="Z492" s="27">
        <v>170110</v>
      </c>
      <c r="AA492" s="28">
        <f t="shared" si="42"/>
        <v>1.076645569620253</v>
      </c>
      <c r="AB492" s="25" t="s">
        <v>106</v>
      </c>
      <c r="AC492" s="29">
        <v>2241</v>
      </c>
      <c r="AD492" s="29">
        <v>54.1</v>
      </c>
      <c r="AE492" s="29">
        <v>194318</v>
      </c>
      <c r="AF492" s="29">
        <v>87.5</v>
      </c>
      <c r="AG492" s="29">
        <v>27308</v>
      </c>
      <c r="AH492" s="29">
        <f t="shared" si="43"/>
        <v>160.53</v>
      </c>
      <c r="AI492" s="29">
        <v>111063</v>
      </c>
      <c r="AJ492" s="29">
        <v>31701</v>
      </c>
      <c r="AK492" s="29">
        <v>79362</v>
      </c>
      <c r="AL492" s="29">
        <f t="shared" si="44"/>
        <v>652.89</v>
      </c>
      <c r="AM492" s="29">
        <f t="shared" si="45"/>
        <v>186.36</v>
      </c>
      <c r="AN492" s="29">
        <f t="shared" si="46"/>
        <v>466.53</v>
      </c>
      <c r="AO492" s="29">
        <v>24.6</v>
      </c>
      <c r="AP492" s="29">
        <v>86.1</v>
      </c>
      <c r="AQ492" s="32">
        <v>7654</v>
      </c>
      <c r="AR492" s="32">
        <v>19160</v>
      </c>
      <c r="AS492" s="32">
        <v>26814</v>
      </c>
      <c r="AT492" s="29">
        <v>3255</v>
      </c>
      <c r="AU492" s="29">
        <f t="shared" si="47"/>
        <v>3211</v>
      </c>
      <c r="AV492" s="29">
        <v>34140</v>
      </c>
      <c r="AW492" s="29">
        <v>8242</v>
      </c>
      <c r="AX492" s="29">
        <v>136896</v>
      </c>
      <c r="AY492" s="29">
        <v>33051</v>
      </c>
      <c r="AZ492" s="29">
        <v>171036</v>
      </c>
      <c r="BA492" s="29">
        <v>41293</v>
      </c>
      <c r="BB492" s="2"/>
      <c r="BC492" s="2"/>
      <c r="BD492" s="2"/>
    </row>
    <row r="493" spans="16:56" ht="13.5">
      <c r="P493" s="22" t="s">
        <v>1352</v>
      </c>
      <c r="Q493" s="23" t="s">
        <v>1231</v>
      </c>
      <c r="R493" s="23" t="s">
        <v>1353</v>
      </c>
      <c r="S493" s="62">
        <v>2174</v>
      </c>
      <c r="T493" s="24" t="s">
        <v>942</v>
      </c>
      <c r="U493" s="25" t="s">
        <v>723</v>
      </c>
      <c r="V493" s="26" t="s">
        <v>1190</v>
      </c>
      <c r="W493" s="27">
        <v>3</v>
      </c>
      <c r="X493" s="27">
        <v>2070</v>
      </c>
      <c r="Y493" s="27">
        <v>78</v>
      </c>
      <c r="Z493" s="27">
        <v>86491</v>
      </c>
      <c r="AA493" s="28">
        <f t="shared" si="42"/>
        <v>1.1088589743589743</v>
      </c>
      <c r="AB493" s="25" t="s">
        <v>740</v>
      </c>
      <c r="AC493" s="29">
        <v>1214</v>
      </c>
      <c r="AD493" s="29">
        <v>58.6</v>
      </c>
      <c r="AE493" s="29">
        <v>93567</v>
      </c>
      <c r="AF493" s="29">
        <v>92.4</v>
      </c>
      <c r="AG493" s="29">
        <v>14647</v>
      </c>
      <c r="AH493" s="29">
        <f t="shared" si="43"/>
        <v>169.35</v>
      </c>
      <c r="AI493" s="29">
        <v>37661</v>
      </c>
      <c r="AJ493" s="29">
        <v>9590</v>
      </c>
      <c r="AK493" s="29">
        <v>28071</v>
      </c>
      <c r="AL493" s="29">
        <f t="shared" si="44"/>
        <v>435.43</v>
      </c>
      <c r="AM493" s="29">
        <f t="shared" si="45"/>
        <v>110.88</v>
      </c>
      <c r="AN493" s="29">
        <f t="shared" si="46"/>
        <v>324.55</v>
      </c>
      <c r="AO493" s="29">
        <v>38.9</v>
      </c>
      <c r="AP493" s="29">
        <v>152.7</v>
      </c>
      <c r="AQ493" s="32">
        <v>4633</v>
      </c>
      <c r="AR493" s="32">
        <v>13561</v>
      </c>
      <c r="AS493" s="32">
        <v>18194</v>
      </c>
      <c r="AT493" s="29">
        <v>3360</v>
      </c>
      <c r="AU493" s="29">
        <f t="shared" si="47"/>
        <v>3387</v>
      </c>
      <c r="AV493" s="29">
        <v>10504</v>
      </c>
      <c r="AW493" s="29">
        <v>5074</v>
      </c>
      <c r="AX493" s="29">
        <v>52113</v>
      </c>
      <c r="AY493" s="29">
        <v>25175</v>
      </c>
      <c r="AZ493" s="29">
        <v>62617</v>
      </c>
      <c r="BA493" s="29">
        <v>30250</v>
      </c>
      <c r="BB493" s="2"/>
      <c r="BC493" s="2"/>
      <c r="BD493" s="2"/>
    </row>
    <row r="494" spans="16:56" ht="13.5">
      <c r="P494" s="22" t="s">
        <v>1354</v>
      </c>
      <c r="Q494" s="23" t="s">
        <v>1231</v>
      </c>
      <c r="R494" s="23" t="s">
        <v>1355</v>
      </c>
      <c r="S494" s="62">
        <v>2174</v>
      </c>
      <c r="T494" s="24" t="s">
        <v>942</v>
      </c>
      <c r="U494" s="25" t="s">
        <v>723</v>
      </c>
      <c r="V494" s="26" t="s">
        <v>1190</v>
      </c>
      <c r="W494" s="27">
        <v>3</v>
      </c>
      <c r="X494" s="27">
        <v>3932</v>
      </c>
      <c r="Y494" s="27">
        <v>115</v>
      </c>
      <c r="Z494" s="27">
        <v>215717</v>
      </c>
      <c r="AA494" s="28">
        <f t="shared" si="42"/>
        <v>1.8758</v>
      </c>
      <c r="AB494" s="25" t="s">
        <v>1356</v>
      </c>
      <c r="AC494" s="29">
        <v>2595</v>
      </c>
      <c r="AD494" s="29">
        <v>66</v>
      </c>
      <c r="AE494" s="29">
        <v>175223</v>
      </c>
      <c r="AF494" s="29">
        <v>123.1</v>
      </c>
      <c r="AG494" s="29">
        <v>34369</v>
      </c>
      <c r="AH494" s="29">
        <f t="shared" si="43"/>
        <v>159.32</v>
      </c>
      <c r="AI494" s="29">
        <v>161300</v>
      </c>
      <c r="AJ494" s="29">
        <v>29581</v>
      </c>
      <c r="AK494" s="29">
        <v>131719</v>
      </c>
      <c r="AL494" s="29">
        <f t="shared" si="44"/>
        <v>747.74</v>
      </c>
      <c r="AM494" s="29">
        <f t="shared" si="45"/>
        <v>137.13</v>
      </c>
      <c r="AN494" s="29">
        <f t="shared" si="46"/>
        <v>610.61</v>
      </c>
      <c r="AO494" s="29">
        <v>21.3</v>
      </c>
      <c r="AP494" s="29">
        <v>116.2</v>
      </c>
      <c r="AQ494" s="32">
        <v>7523</v>
      </c>
      <c r="AR494" s="32">
        <v>33499</v>
      </c>
      <c r="AS494" s="32">
        <v>41022</v>
      </c>
      <c r="AT494" s="29">
        <v>3097</v>
      </c>
      <c r="AU494" s="29">
        <f t="shared" si="47"/>
        <v>3186</v>
      </c>
      <c r="AV494" s="29">
        <v>29581</v>
      </c>
      <c r="AW494" s="29">
        <v>7523</v>
      </c>
      <c r="AX494" s="29">
        <v>131719</v>
      </c>
      <c r="AY494" s="29">
        <v>33499</v>
      </c>
      <c r="AZ494" s="29">
        <v>161300</v>
      </c>
      <c r="BA494" s="29">
        <v>41022</v>
      </c>
      <c r="BB494" s="2"/>
      <c r="BC494" s="2"/>
      <c r="BD494" s="2"/>
    </row>
    <row r="495" spans="16:56" ht="13.5">
      <c r="P495" s="22" t="s">
        <v>1357</v>
      </c>
      <c r="Q495" s="23" t="s">
        <v>1231</v>
      </c>
      <c r="R495" s="23" t="s">
        <v>1358</v>
      </c>
      <c r="S495" s="62">
        <v>2174</v>
      </c>
      <c r="T495" s="24" t="s">
        <v>942</v>
      </c>
      <c r="U495" s="25" t="s">
        <v>723</v>
      </c>
      <c r="V495" s="26" t="s">
        <v>1190</v>
      </c>
      <c r="W495" s="27">
        <v>3</v>
      </c>
      <c r="X495" s="27">
        <v>4821</v>
      </c>
      <c r="Y495" s="27">
        <v>245</v>
      </c>
      <c r="Z495" s="27">
        <v>430359</v>
      </c>
      <c r="AA495" s="28">
        <f t="shared" si="42"/>
        <v>1.7565673469387755</v>
      </c>
      <c r="AB495" s="25" t="s">
        <v>1356</v>
      </c>
      <c r="AC495" s="29">
        <v>3211</v>
      </c>
      <c r="AD495" s="29">
        <v>66.6</v>
      </c>
      <c r="AE495" s="29">
        <v>444645</v>
      </c>
      <c r="AF495" s="29">
        <v>96.8</v>
      </c>
      <c r="AG495" s="29">
        <v>48439</v>
      </c>
      <c r="AH495" s="29">
        <f t="shared" si="43"/>
        <v>112.55</v>
      </c>
      <c r="AI495" s="29">
        <v>200114</v>
      </c>
      <c r="AJ495" s="29">
        <v>57372</v>
      </c>
      <c r="AK495" s="29">
        <v>142742</v>
      </c>
      <c r="AL495" s="29">
        <f t="shared" si="44"/>
        <v>464.99</v>
      </c>
      <c r="AM495" s="29">
        <f t="shared" si="45"/>
        <v>133.31</v>
      </c>
      <c r="AN495" s="29">
        <f t="shared" si="46"/>
        <v>331.68</v>
      </c>
      <c r="AO495" s="29">
        <v>24.2</v>
      </c>
      <c r="AP495" s="29">
        <v>84.4</v>
      </c>
      <c r="AQ495" s="32">
        <v>11900</v>
      </c>
      <c r="AR495" s="32">
        <v>29608</v>
      </c>
      <c r="AS495" s="32">
        <v>41509</v>
      </c>
      <c r="AT495" s="29">
        <v>2500</v>
      </c>
      <c r="AU495" s="29">
        <f t="shared" si="47"/>
        <v>2251</v>
      </c>
      <c r="AV495" s="29">
        <v>57435</v>
      </c>
      <c r="AW495" s="29">
        <v>11914</v>
      </c>
      <c r="AX495" s="29">
        <v>142742</v>
      </c>
      <c r="AY495" s="29">
        <v>29608</v>
      </c>
      <c r="AZ495" s="29">
        <v>200177</v>
      </c>
      <c r="BA495" s="29">
        <v>41522</v>
      </c>
      <c r="BB495" s="2"/>
      <c r="BC495" s="2"/>
      <c r="BD495" s="2"/>
    </row>
    <row r="496" spans="16:56" ht="13.5">
      <c r="P496" s="22" t="s">
        <v>1359</v>
      </c>
      <c r="Q496" s="23" t="s">
        <v>742</v>
      </c>
      <c r="R496" s="23" t="s">
        <v>1360</v>
      </c>
      <c r="S496" s="62">
        <v>2174</v>
      </c>
      <c r="T496" s="24" t="s">
        <v>942</v>
      </c>
      <c r="U496" s="25" t="s">
        <v>723</v>
      </c>
      <c r="V496" s="26" t="s">
        <v>1190</v>
      </c>
      <c r="W496" s="27">
        <v>3</v>
      </c>
      <c r="X496" s="27">
        <v>823</v>
      </c>
      <c r="Y496" s="27">
        <v>68</v>
      </c>
      <c r="Z496" s="27">
        <v>83820</v>
      </c>
      <c r="AA496" s="28">
        <f t="shared" si="42"/>
        <v>1.2326470588235294</v>
      </c>
      <c r="AB496" s="25" t="s">
        <v>746</v>
      </c>
      <c r="AC496" s="29">
        <v>793</v>
      </c>
      <c r="AD496" s="29">
        <v>96.4</v>
      </c>
      <c r="AE496" s="29">
        <v>132711</v>
      </c>
      <c r="AF496" s="29">
        <v>63.2</v>
      </c>
      <c r="AG496" s="29">
        <v>13768</v>
      </c>
      <c r="AH496" s="29">
        <f t="shared" si="43"/>
        <v>164.26</v>
      </c>
      <c r="AI496" s="29">
        <v>36124</v>
      </c>
      <c r="AJ496" s="29">
        <v>20931</v>
      </c>
      <c r="AK496" s="29">
        <v>15193</v>
      </c>
      <c r="AL496" s="29">
        <f t="shared" si="44"/>
        <v>430.97</v>
      </c>
      <c r="AM496" s="29">
        <f t="shared" si="45"/>
        <v>249.71</v>
      </c>
      <c r="AN496" s="29">
        <f t="shared" si="46"/>
        <v>181.26</v>
      </c>
      <c r="AO496" s="29">
        <v>38.1</v>
      </c>
      <c r="AP496" s="29">
        <v>65.8</v>
      </c>
      <c r="AQ496" s="32">
        <v>25433</v>
      </c>
      <c r="AR496" s="32">
        <v>18461</v>
      </c>
      <c r="AS496" s="32">
        <v>43893</v>
      </c>
      <c r="AT496" s="29">
        <v>2598</v>
      </c>
      <c r="AU496" s="29">
        <f t="shared" si="47"/>
        <v>3285</v>
      </c>
      <c r="AV496" s="29">
        <v>22829</v>
      </c>
      <c r="AW496" s="29">
        <v>27739</v>
      </c>
      <c r="AX496" s="29">
        <v>62234</v>
      </c>
      <c r="AY496" s="29">
        <v>75618</v>
      </c>
      <c r="AZ496" s="29">
        <v>85063</v>
      </c>
      <c r="BA496" s="29">
        <v>103357</v>
      </c>
      <c r="BB496" s="2"/>
      <c r="BC496" s="2"/>
      <c r="BD496" s="2"/>
    </row>
    <row r="497" spans="16:56" ht="13.5">
      <c r="P497" s="22" t="s">
        <v>1361</v>
      </c>
      <c r="Q497" s="23" t="s">
        <v>742</v>
      </c>
      <c r="R497" s="23" t="s">
        <v>1362</v>
      </c>
      <c r="S497" s="62">
        <v>2174</v>
      </c>
      <c r="T497" s="24" t="s">
        <v>942</v>
      </c>
      <c r="U497" s="25" t="s">
        <v>723</v>
      </c>
      <c r="V497" s="26" t="s">
        <v>1190</v>
      </c>
      <c r="W497" s="27">
        <v>3</v>
      </c>
      <c r="X497" s="27">
        <v>423</v>
      </c>
      <c r="Y497" s="27">
        <v>25</v>
      </c>
      <c r="Z497" s="27">
        <v>30012</v>
      </c>
      <c r="AA497" s="28">
        <f t="shared" si="42"/>
        <v>1.20048</v>
      </c>
      <c r="AB497" s="25" t="s">
        <v>302</v>
      </c>
      <c r="AC497" s="29">
        <v>396</v>
      </c>
      <c r="AD497" s="29">
        <v>93.6</v>
      </c>
      <c r="AE497" s="29">
        <v>30012</v>
      </c>
      <c r="AF497" s="29">
        <v>100</v>
      </c>
      <c r="AG497" s="29">
        <v>5655</v>
      </c>
      <c r="AH497" s="29">
        <f t="shared" si="43"/>
        <v>188.42</v>
      </c>
      <c r="AI497" s="29">
        <v>29830</v>
      </c>
      <c r="AJ497" s="29">
        <v>20473</v>
      </c>
      <c r="AK497" s="29">
        <v>9357</v>
      </c>
      <c r="AL497" s="29">
        <f t="shared" si="44"/>
        <v>993.94</v>
      </c>
      <c r="AM497" s="29">
        <f t="shared" si="45"/>
        <v>682.16</v>
      </c>
      <c r="AN497" s="29">
        <f t="shared" si="46"/>
        <v>311.78</v>
      </c>
      <c r="AO497" s="29">
        <v>19</v>
      </c>
      <c r="AP497" s="29">
        <v>27.6</v>
      </c>
      <c r="AQ497" s="32">
        <v>48400</v>
      </c>
      <c r="AR497" s="32">
        <v>22121</v>
      </c>
      <c r="AS497" s="32">
        <v>70520</v>
      </c>
      <c r="AT497" s="29">
        <v>3675</v>
      </c>
      <c r="AU497" s="29">
        <f t="shared" si="47"/>
        <v>3768</v>
      </c>
      <c r="AV497" s="29">
        <v>20473</v>
      </c>
      <c r="AW497" s="29">
        <v>48400</v>
      </c>
      <c r="AX497" s="29">
        <v>29659</v>
      </c>
      <c r="AY497" s="29">
        <v>70116</v>
      </c>
      <c r="AZ497" s="29">
        <v>50132</v>
      </c>
      <c r="BA497" s="29">
        <v>118515</v>
      </c>
      <c r="BB497" s="2"/>
      <c r="BC497" s="2"/>
      <c r="BD497" s="2"/>
    </row>
    <row r="498" spans="16:56" ht="13.5">
      <c r="P498" s="22" t="s">
        <v>1363</v>
      </c>
      <c r="Q498" s="23" t="s">
        <v>742</v>
      </c>
      <c r="R498" s="23" t="s">
        <v>1364</v>
      </c>
      <c r="S498" s="62">
        <v>2174</v>
      </c>
      <c r="T498" s="24" t="s">
        <v>942</v>
      </c>
      <c r="U498" s="25" t="s">
        <v>723</v>
      </c>
      <c r="V498" s="26" t="s">
        <v>1190</v>
      </c>
      <c r="W498" s="27">
        <v>3</v>
      </c>
      <c r="X498" s="27">
        <v>2815</v>
      </c>
      <c r="Y498" s="27">
        <v>302</v>
      </c>
      <c r="Z498" s="27">
        <v>544560</v>
      </c>
      <c r="AA498" s="28">
        <f t="shared" si="42"/>
        <v>1.8031788079470197</v>
      </c>
      <c r="AB498" s="25" t="s">
        <v>1365</v>
      </c>
      <c r="AC498" s="29">
        <v>2172</v>
      </c>
      <c r="AD498" s="29">
        <v>77.2</v>
      </c>
      <c r="AE498" s="29">
        <v>544560</v>
      </c>
      <c r="AF498" s="29">
        <v>100</v>
      </c>
      <c r="AG498" s="29">
        <v>94651</v>
      </c>
      <c r="AH498" s="29">
        <f t="shared" si="43"/>
        <v>173.81</v>
      </c>
      <c r="AI498" s="29">
        <v>154336</v>
      </c>
      <c r="AJ498" s="29">
        <v>50763</v>
      </c>
      <c r="AK498" s="29">
        <v>103573</v>
      </c>
      <c r="AL498" s="29">
        <f t="shared" si="44"/>
        <v>283.41</v>
      </c>
      <c r="AM498" s="29">
        <f t="shared" si="45"/>
        <v>93.22</v>
      </c>
      <c r="AN498" s="29">
        <f t="shared" si="46"/>
        <v>190.2</v>
      </c>
      <c r="AO498" s="29">
        <v>61.3</v>
      </c>
      <c r="AP498" s="29">
        <v>186.5</v>
      </c>
      <c r="AQ498" s="32">
        <v>18033</v>
      </c>
      <c r="AR498" s="32">
        <v>36793</v>
      </c>
      <c r="AS498" s="32">
        <v>54826</v>
      </c>
      <c r="AT498" s="29">
        <v>2572</v>
      </c>
      <c r="AU498" s="29">
        <f t="shared" si="47"/>
        <v>3476</v>
      </c>
      <c r="AV498" s="29">
        <v>54886</v>
      </c>
      <c r="AW498" s="29">
        <v>19498</v>
      </c>
      <c r="AX498" s="29">
        <v>236533</v>
      </c>
      <c r="AY498" s="29">
        <v>84026</v>
      </c>
      <c r="AZ498" s="29">
        <v>291419</v>
      </c>
      <c r="BA498" s="29">
        <v>103524</v>
      </c>
      <c r="BB498" s="2"/>
      <c r="BC498" s="2"/>
      <c r="BD498" s="2"/>
    </row>
    <row r="499" spans="16:56" ht="13.5">
      <c r="P499" s="22" t="s">
        <v>1366</v>
      </c>
      <c r="Q499" s="23" t="s">
        <v>742</v>
      </c>
      <c r="R499" s="23" t="s">
        <v>1367</v>
      </c>
      <c r="S499" s="62">
        <v>2174</v>
      </c>
      <c r="T499" s="24" t="s">
        <v>942</v>
      </c>
      <c r="U499" s="25" t="s">
        <v>723</v>
      </c>
      <c r="V499" s="26" t="s">
        <v>1190</v>
      </c>
      <c r="W499" s="27">
        <v>3</v>
      </c>
      <c r="X499" s="27">
        <v>1889</v>
      </c>
      <c r="Y499" s="27">
        <v>77</v>
      </c>
      <c r="Z499" s="27">
        <v>129801</v>
      </c>
      <c r="AA499" s="28">
        <f t="shared" si="42"/>
        <v>1.6857272727272727</v>
      </c>
      <c r="AB499" s="25" t="s">
        <v>1368</v>
      </c>
      <c r="AC499" s="29">
        <v>1373</v>
      </c>
      <c r="AD499" s="29">
        <v>72.7</v>
      </c>
      <c r="AE499" s="29">
        <v>129801</v>
      </c>
      <c r="AF499" s="29">
        <v>100</v>
      </c>
      <c r="AG499" s="29">
        <v>20917</v>
      </c>
      <c r="AH499" s="29">
        <f t="shared" si="43"/>
        <v>161.15</v>
      </c>
      <c r="AI499" s="29">
        <v>59277</v>
      </c>
      <c r="AJ499" s="29">
        <v>19835</v>
      </c>
      <c r="AK499" s="29">
        <v>39442</v>
      </c>
      <c r="AL499" s="29">
        <f t="shared" si="44"/>
        <v>456.68</v>
      </c>
      <c r="AM499" s="29">
        <f t="shared" si="45"/>
        <v>152.81</v>
      </c>
      <c r="AN499" s="29">
        <f t="shared" si="46"/>
        <v>303.87</v>
      </c>
      <c r="AO499" s="29">
        <v>35.3</v>
      </c>
      <c r="AP499" s="29">
        <v>105.5</v>
      </c>
      <c r="AQ499" s="32">
        <v>10500</v>
      </c>
      <c r="AR499" s="32">
        <v>20880</v>
      </c>
      <c r="AS499" s="32">
        <v>31380</v>
      </c>
      <c r="AT499" s="29">
        <v>2992</v>
      </c>
      <c r="AU499" s="29">
        <f t="shared" si="47"/>
        <v>3223</v>
      </c>
      <c r="AV499" s="29">
        <v>19835</v>
      </c>
      <c r="AW499" s="29">
        <v>10500</v>
      </c>
      <c r="AX499" s="29">
        <v>77560</v>
      </c>
      <c r="AY499" s="29">
        <v>41059</v>
      </c>
      <c r="AZ499" s="29">
        <v>97395</v>
      </c>
      <c r="BA499" s="29">
        <v>51559</v>
      </c>
      <c r="BB499" s="2"/>
      <c r="BC499" s="2"/>
      <c r="BD499" s="2"/>
    </row>
    <row r="500" spans="16:56" ht="13.5">
      <c r="P500" s="22" t="s">
        <v>1369</v>
      </c>
      <c r="Q500" s="23" t="s">
        <v>742</v>
      </c>
      <c r="R500" s="23" t="s">
        <v>1370</v>
      </c>
      <c r="S500" s="62">
        <v>2174</v>
      </c>
      <c r="T500" s="24" t="s">
        <v>942</v>
      </c>
      <c r="U500" s="25" t="s">
        <v>723</v>
      </c>
      <c r="V500" s="26" t="s">
        <v>1190</v>
      </c>
      <c r="W500" s="27">
        <v>3</v>
      </c>
      <c r="X500" s="27">
        <v>799</v>
      </c>
      <c r="Y500" s="27">
        <v>47</v>
      </c>
      <c r="Z500" s="27">
        <v>66532</v>
      </c>
      <c r="AA500" s="28">
        <f t="shared" si="42"/>
        <v>1.4155744680851063</v>
      </c>
      <c r="AB500" s="25" t="s">
        <v>1371</v>
      </c>
      <c r="AC500" s="29">
        <v>336</v>
      </c>
      <c r="AD500" s="29">
        <v>42.1</v>
      </c>
      <c r="AE500" s="29">
        <v>93154</v>
      </c>
      <c r="AF500" s="29">
        <v>71.4</v>
      </c>
      <c r="AG500" s="29">
        <v>9390</v>
      </c>
      <c r="AH500" s="29">
        <f t="shared" si="43"/>
        <v>141.14</v>
      </c>
      <c r="AI500" s="29">
        <v>40081</v>
      </c>
      <c r="AJ500" s="29">
        <v>19211</v>
      </c>
      <c r="AK500" s="29">
        <v>20870</v>
      </c>
      <c r="AL500" s="29">
        <f t="shared" si="44"/>
        <v>602.43</v>
      </c>
      <c r="AM500" s="29">
        <f t="shared" si="45"/>
        <v>288.75</v>
      </c>
      <c r="AN500" s="29">
        <f t="shared" si="46"/>
        <v>313.68</v>
      </c>
      <c r="AO500" s="29">
        <v>23.4</v>
      </c>
      <c r="AP500" s="29">
        <v>48.9</v>
      </c>
      <c r="AQ500" s="32">
        <v>24044</v>
      </c>
      <c r="AR500" s="32">
        <v>26120</v>
      </c>
      <c r="AS500" s="32">
        <v>50164</v>
      </c>
      <c r="AT500" s="29">
        <v>2752</v>
      </c>
      <c r="AU500" s="29">
        <f t="shared" si="47"/>
        <v>2823</v>
      </c>
      <c r="AV500" s="29">
        <v>19695</v>
      </c>
      <c r="AW500" s="29">
        <v>24650</v>
      </c>
      <c r="AX500" s="29">
        <v>47533</v>
      </c>
      <c r="AY500" s="29">
        <v>59491</v>
      </c>
      <c r="AZ500" s="29">
        <v>67228</v>
      </c>
      <c r="BA500" s="29">
        <v>84140</v>
      </c>
      <c r="BB500" s="2"/>
      <c r="BC500" s="2"/>
      <c r="BD500" s="2"/>
    </row>
    <row r="501" spans="16:56" ht="13.5">
      <c r="P501" s="22" t="s">
        <v>1372</v>
      </c>
      <c r="Q501" s="23" t="s">
        <v>742</v>
      </c>
      <c r="R501" s="23" t="s">
        <v>1373</v>
      </c>
      <c r="S501" s="62">
        <v>2174</v>
      </c>
      <c r="T501" s="24" t="s">
        <v>942</v>
      </c>
      <c r="U501" s="25" t="s">
        <v>723</v>
      </c>
      <c r="V501" s="26" t="s">
        <v>1190</v>
      </c>
      <c r="W501" s="27">
        <v>3</v>
      </c>
      <c r="X501" s="27">
        <v>3222</v>
      </c>
      <c r="Y501" s="27">
        <v>160</v>
      </c>
      <c r="Z501" s="27">
        <v>357604</v>
      </c>
      <c r="AA501" s="28">
        <f t="shared" si="42"/>
        <v>2.2350250000000003</v>
      </c>
      <c r="AB501" s="25" t="s">
        <v>658</v>
      </c>
      <c r="AC501" s="29">
        <v>2336</v>
      </c>
      <c r="AD501" s="29">
        <v>72.5</v>
      </c>
      <c r="AE501" s="29">
        <v>357604</v>
      </c>
      <c r="AF501" s="29">
        <v>100</v>
      </c>
      <c r="AG501" s="29">
        <v>11791</v>
      </c>
      <c r="AH501" s="29">
        <f t="shared" si="43"/>
        <v>32.97</v>
      </c>
      <c r="AI501" s="29">
        <v>46850</v>
      </c>
      <c r="AJ501" s="29">
        <v>46850</v>
      </c>
      <c r="AK501" s="29">
        <v>0</v>
      </c>
      <c r="AL501" s="29">
        <f t="shared" si="44"/>
        <v>131.01</v>
      </c>
      <c r="AM501" s="29">
        <f t="shared" si="45"/>
        <v>131.01</v>
      </c>
      <c r="AN501" s="29">
        <f t="shared" si="46"/>
        <v>0</v>
      </c>
      <c r="AO501" s="29">
        <v>25.2</v>
      </c>
      <c r="AP501" s="29">
        <v>25.2</v>
      </c>
      <c r="AQ501" s="32">
        <v>14541</v>
      </c>
      <c r="AR501" s="32">
        <v>0</v>
      </c>
      <c r="AS501" s="32">
        <v>14541</v>
      </c>
      <c r="AT501" s="29">
        <v>630</v>
      </c>
      <c r="AU501" s="29">
        <f t="shared" si="47"/>
        <v>659</v>
      </c>
      <c r="AV501" s="29">
        <v>46850</v>
      </c>
      <c r="AW501" s="29">
        <v>14541</v>
      </c>
      <c r="AX501" s="29">
        <v>0</v>
      </c>
      <c r="AY501" s="29">
        <v>0</v>
      </c>
      <c r="AZ501" s="29">
        <v>46850</v>
      </c>
      <c r="BA501" s="29">
        <v>14541</v>
      </c>
      <c r="BB501" s="2"/>
      <c r="BC501" s="2"/>
      <c r="BD501" s="2"/>
    </row>
    <row r="502" spans="16:56" ht="13.5">
      <c r="P502" s="22" t="s">
        <v>1374</v>
      </c>
      <c r="Q502" s="23" t="s">
        <v>1196</v>
      </c>
      <c r="R502" s="23" t="s">
        <v>1375</v>
      </c>
      <c r="S502" s="62">
        <v>2174</v>
      </c>
      <c r="T502" s="24" t="s">
        <v>942</v>
      </c>
      <c r="U502" s="25" t="s">
        <v>723</v>
      </c>
      <c r="V502" s="26" t="s">
        <v>1190</v>
      </c>
      <c r="W502" s="27">
        <v>3</v>
      </c>
      <c r="X502" s="27">
        <v>1390</v>
      </c>
      <c r="Y502" s="27">
        <v>63</v>
      </c>
      <c r="Z502" s="27">
        <v>149628</v>
      </c>
      <c r="AA502" s="28">
        <f t="shared" si="42"/>
        <v>2.3750476190476193</v>
      </c>
      <c r="AB502" s="25" t="s">
        <v>740</v>
      </c>
      <c r="AC502" s="29">
        <v>1160</v>
      </c>
      <c r="AD502" s="29">
        <v>83.5</v>
      </c>
      <c r="AE502" s="29">
        <v>244857</v>
      </c>
      <c r="AF502" s="29">
        <v>61.1</v>
      </c>
      <c r="AG502" s="29">
        <v>15937</v>
      </c>
      <c r="AH502" s="29">
        <f t="shared" si="43"/>
        <v>106.51</v>
      </c>
      <c r="AI502" s="29">
        <v>135223</v>
      </c>
      <c r="AJ502" s="29">
        <v>17046</v>
      </c>
      <c r="AK502" s="29">
        <v>118177</v>
      </c>
      <c r="AL502" s="29">
        <f t="shared" si="44"/>
        <v>903.73</v>
      </c>
      <c r="AM502" s="29">
        <f t="shared" si="45"/>
        <v>113.92</v>
      </c>
      <c r="AN502" s="29">
        <f t="shared" si="46"/>
        <v>789.81</v>
      </c>
      <c r="AO502" s="29">
        <v>11.8</v>
      </c>
      <c r="AP502" s="29">
        <v>93.5</v>
      </c>
      <c r="AQ502" s="32">
        <v>12263</v>
      </c>
      <c r="AR502" s="32">
        <v>85019</v>
      </c>
      <c r="AS502" s="32">
        <v>97283</v>
      </c>
      <c r="AT502" s="29">
        <v>1879</v>
      </c>
      <c r="AU502" s="29">
        <f t="shared" si="47"/>
        <v>2130</v>
      </c>
      <c r="AV502" s="29">
        <v>18240</v>
      </c>
      <c r="AW502" s="29">
        <v>13122</v>
      </c>
      <c r="AX502" s="29">
        <v>135301</v>
      </c>
      <c r="AY502" s="29">
        <v>97339</v>
      </c>
      <c r="AZ502" s="29">
        <v>153541</v>
      </c>
      <c r="BA502" s="29">
        <v>110461</v>
      </c>
      <c r="BB502" s="2"/>
      <c r="BC502" s="2"/>
      <c r="BD502" s="2"/>
    </row>
    <row r="503" spans="16:56" ht="13.5">
      <c r="P503" s="22" t="s">
        <v>1376</v>
      </c>
      <c r="Q503" s="23" t="s">
        <v>1196</v>
      </c>
      <c r="R503" s="23" t="s">
        <v>1377</v>
      </c>
      <c r="S503" s="62">
        <v>2174</v>
      </c>
      <c r="T503" s="24" t="s">
        <v>942</v>
      </c>
      <c r="U503" s="25" t="s">
        <v>723</v>
      </c>
      <c r="V503" s="26" t="s">
        <v>1190</v>
      </c>
      <c r="W503" s="27">
        <v>3</v>
      </c>
      <c r="X503" s="27">
        <v>970</v>
      </c>
      <c r="Y503" s="27">
        <v>37</v>
      </c>
      <c r="Z503" s="27">
        <v>24838</v>
      </c>
      <c r="AA503" s="28">
        <f t="shared" si="42"/>
        <v>0.6712972972972973</v>
      </c>
      <c r="AB503" s="25" t="s">
        <v>1283</v>
      </c>
      <c r="AC503" s="29">
        <v>443</v>
      </c>
      <c r="AD503" s="29">
        <v>45.7</v>
      </c>
      <c r="AE503" s="29">
        <v>25490</v>
      </c>
      <c r="AF503" s="29">
        <v>97.4</v>
      </c>
      <c r="AG503" s="29">
        <v>3602</v>
      </c>
      <c r="AH503" s="29">
        <f t="shared" si="43"/>
        <v>145.02</v>
      </c>
      <c r="AI503" s="29">
        <v>10521</v>
      </c>
      <c r="AJ503" s="29">
        <v>2085</v>
      </c>
      <c r="AK503" s="29">
        <v>8436</v>
      </c>
      <c r="AL503" s="29">
        <f t="shared" si="44"/>
        <v>423.58</v>
      </c>
      <c r="AM503" s="29">
        <f t="shared" si="45"/>
        <v>83.94</v>
      </c>
      <c r="AN503" s="29">
        <f t="shared" si="46"/>
        <v>339.64</v>
      </c>
      <c r="AO503" s="29">
        <v>34.2</v>
      </c>
      <c r="AP503" s="29">
        <v>172.8</v>
      </c>
      <c r="AQ503" s="32">
        <v>2149</v>
      </c>
      <c r="AR503" s="32">
        <v>8697</v>
      </c>
      <c r="AS503" s="32">
        <v>10846</v>
      </c>
      <c r="AT503" s="29">
        <v>2940</v>
      </c>
      <c r="AU503" s="29">
        <f t="shared" si="47"/>
        <v>2900</v>
      </c>
      <c r="AV503" s="29">
        <v>2393</v>
      </c>
      <c r="AW503" s="29">
        <v>2467</v>
      </c>
      <c r="AX503" s="29">
        <v>10449</v>
      </c>
      <c r="AY503" s="29">
        <v>10772</v>
      </c>
      <c r="AZ503" s="29">
        <v>12842</v>
      </c>
      <c r="BA503" s="29">
        <v>13239</v>
      </c>
      <c r="BB503" s="2"/>
      <c r="BC503" s="2"/>
      <c r="BD503" s="2"/>
    </row>
    <row r="504" spans="16:56" ht="13.5">
      <c r="P504" s="22" t="s">
        <v>1378</v>
      </c>
      <c r="Q504" s="23" t="s">
        <v>1196</v>
      </c>
      <c r="R504" s="23" t="s">
        <v>1379</v>
      </c>
      <c r="S504" s="62">
        <v>2174</v>
      </c>
      <c r="T504" s="24" t="s">
        <v>942</v>
      </c>
      <c r="U504" s="25" t="s">
        <v>723</v>
      </c>
      <c r="V504" s="26" t="s">
        <v>1190</v>
      </c>
      <c r="W504" s="27">
        <v>3</v>
      </c>
      <c r="X504" s="27">
        <v>1765</v>
      </c>
      <c r="Y504" s="27">
        <v>104</v>
      </c>
      <c r="Z504" s="27">
        <v>93486</v>
      </c>
      <c r="AA504" s="28">
        <f t="shared" si="42"/>
        <v>0.8989038461538462</v>
      </c>
      <c r="AB504" s="25" t="s">
        <v>71</v>
      </c>
      <c r="AC504" s="29">
        <v>1146</v>
      </c>
      <c r="AD504" s="29">
        <v>64.9</v>
      </c>
      <c r="AE504" s="29">
        <v>93486</v>
      </c>
      <c r="AF504" s="29">
        <v>100</v>
      </c>
      <c r="AG504" s="29">
        <v>14029</v>
      </c>
      <c r="AH504" s="29">
        <f t="shared" si="43"/>
        <v>150.07</v>
      </c>
      <c r="AI504" s="29">
        <v>39252</v>
      </c>
      <c r="AJ504" s="29">
        <v>13406</v>
      </c>
      <c r="AK504" s="29">
        <v>25846</v>
      </c>
      <c r="AL504" s="29">
        <f t="shared" si="44"/>
        <v>419.87</v>
      </c>
      <c r="AM504" s="29">
        <f t="shared" si="45"/>
        <v>143.4</v>
      </c>
      <c r="AN504" s="29">
        <f t="shared" si="46"/>
        <v>276.47</v>
      </c>
      <c r="AO504" s="29">
        <v>35.7</v>
      </c>
      <c r="AP504" s="29">
        <v>104.6</v>
      </c>
      <c r="AQ504" s="32">
        <v>7595</v>
      </c>
      <c r="AR504" s="32">
        <v>14644</v>
      </c>
      <c r="AS504" s="32">
        <v>22239</v>
      </c>
      <c r="AT504" s="29">
        <v>2520</v>
      </c>
      <c r="AU504" s="29">
        <f t="shared" si="47"/>
        <v>3001</v>
      </c>
      <c r="AV504" s="29">
        <v>13406</v>
      </c>
      <c r="AW504" s="29">
        <v>7595</v>
      </c>
      <c r="AX504" s="29">
        <v>78926</v>
      </c>
      <c r="AY504" s="29">
        <v>44717</v>
      </c>
      <c r="AZ504" s="29">
        <v>92332</v>
      </c>
      <c r="BA504" s="29">
        <v>52313</v>
      </c>
      <c r="BB504" s="2"/>
      <c r="BC504" s="2"/>
      <c r="BD504" s="2"/>
    </row>
    <row r="505" spans="16:56" ht="13.5">
      <c r="P505" s="22" t="s">
        <v>1380</v>
      </c>
      <c r="Q505" s="23" t="s">
        <v>1196</v>
      </c>
      <c r="R505" s="23" t="s">
        <v>1381</v>
      </c>
      <c r="S505" s="62">
        <v>2174</v>
      </c>
      <c r="T505" s="24" t="s">
        <v>942</v>
      </c>
      <c r="U505" s="25" t="s">
        <v>723</v>
      </c>
      <c r="V505" s="26" t="s">
        <v>1190</v>
      </c>
      <c r="W505" s="27">
        <v>3</v>
      </c>
      <c r="X505" s="27">
        <v>220</v>
      </c>
      <c r="Y505" s="27">
        <v>27</v>
      </c>
      <c r="Z505" s="27">
        <v>15600</v>
      </c>
      <c r="AA505" s="28">
        <f t="shared" si="42"/>
        <v>0.5777777777777778</v>
      </c>
      <c r="AB505" s="25" t="s">
        <v>658</v>
      </c>
      <c r="AC505" s="29">
        <v>220</v>
      </c>
      <c r="AD505" s="29">
        <v>100</v>
      </c>
      <c r="AE505" s="29">
        <v>24259</v>
      </c>
      <c r="AF505" s="29">
        <v>64.3</v>
      </c>
      <c r="AG505" s="29">
        <v>2374</v>
      </c>
      <c r="AH505" s="29">
        <f t="shared" si="43"/>
        <v>152.18</v>
      </c>
      <c r="AI505" s="29">
        <v>14209</v>
      </c>
      <c r="AJ505" s="29">
        <v>14209</v>
      </c>
      <c r="AK505" s="29">
        <v>0</v>
      </c>
      <c r="AL505" s="29">
        <f t="shared" si="44"/>
        <v>910.83</v>
      </c>
      <c r="AM505" s="29">
        <f t="shared" si="45"/>
        <v>910.83</v>
      </c>
      <c r="AN505" s="29">
        <f t="shared" si="46"/>
        <v>0</v>
      </c>
      <c r="AO505" s="29">
        <v>16.7</v>
      </c>
      <c r="AP505" s="29">
        <v>16.7</v>
      </c>
      <c r="AQ505" s="32">
        <v>64586</v>
      </c>
      <c r="AR505" s="32">
        <v>0</v>
      </c>
      <c r="AS505" s="32">
        <v>64586</v>
      </c>
      <c r="AT505" s="29">
        <v>1785</v>
      </c>
      <c r="AU505" s="29">
        <f t="shared" si="47"/>
        <v>3044</v>
      </c>
      <c r="AV505" s="29">
        <v>14209</v>
      </c>
      <c r="AW505" s="29">
        <v>64586</v>
      </c>
      <c r="AX505" s="29">
        <v>21360</v>
      </c>
      <c r="AY505" s="29">
        <v>97091</v>
      </c>
      <c r="AZ505" s="29">
        <v>35569</v>
      </c>
      <c r="BA505" s="29">
        <v>161677</v>
      </c>
      <c r="BB505" s="2"/>
      <c r="BC505" s="2"/>
      <c r="BD505" s="2"/>
    </row>
    <row r="506" spans="16:56" ht="13.5">
      <c r="P506" s="22" t="s">
        <v>1382</v>
      </c>
      <c r="Q506" s="23" t="s">
        <v>1196</v>
      </c>
      <c r="R506" s="23" t="s">
        <v>1383</v>
      </c>
      <c r="S506" s="62">
        <v>2174</v>
      </c>
      <c r="T506" s="24" t="s">
        <v>942</v>
      </c>
      <c r="U506" s="25" t="s">
        <v>723</v>
      </c>
      <c r="V506" s="26" t="s">
        <v>1190</v>
      </c>
      <c r="W506" s="27">
        <v>3</v>
      </c>
      <c r="X506" s="27">
        <v>2425</v>
      </c>
      <c r="Y506" s="27">
        <v>94</v>
      </c>
      <c r="Z506" s="27">
        <v>173000</v>
      </c>
      <c r="AA506" s="28">
        <f t="shared" si="42"/>
        <v>1.8404255319148937</v>
      </c>
      <c r="AB506" s="25" t="s">
        <v>1254</v>
      </c>
      <c r="AC506" s="29">
        <v>1190</v>
      </c>
      <c r="AD506" s="29">
        <v>49.1</v>
      </c>
      <c r="AE506" s="29">
        <v>215688</v>
      </c>
      <c r="AF506" s="29">
        <v>80.2</v>
      </c>
      <c r="AG506" s="29">
        <v>26459</v>
      </c>
      <c r="AH506" s="29">
        <f t="shared" si="43"/>
        <v>152.94</v>
      </c>
      <c r="AI506" s="29">
        <v>215667</v>
      </c>
      <c r="AJ506" s="29">
        <v>62544</v>
      </c>
      <c r="AK506" s="29">
        <v>153123</v>
      </c>
      <c r="AL506" s="29">
        <f t="shared" si="44"/>
        <v>1246.63</v>
      </c>
      <c r="AM506" s="29">
        <f t="shared" si="45"/>
        <v>361.53</v>
      </c>
      <c r="AN506" s="29">
        <f t="shared" si="46"/>
        <v>885.1</v>
      </c>
      <c r="AO506" s="29">
        <v>12.3</v>
      </c>
      <c r="AP506" s="29">
        <v>42.3</v>
      </c>
      <c r="AQ506" s="32">
        <v>25791</v>
      </c>
      <c r="AR506" s="32">
        <v>63144</v>
      </c>
      <c r="AS506" s="32">
        <v>88935</v>
      </c>
      <c r="AT506" s="29">
        <v>2830</v>
      </c>
      <c r="AU506" s="29">
        <f t="shared" si="47"/>
        <v>3059</v>
      </c>
      <c r="AV506" s="29">
        <v>62544</v>
      </c>
      <c r="AW506" s="29">
        <v>25791</v>
      </c>
      <c r="AX506" s="29">
        <v>153123</v>
      </c>
      <c r="AY506" s="29">
        <v>63144</v>
      </c>
      <c r="AZ506" s="29">
        <v>215667</v>
      </c>
      <c r="BA506" s="29">
        <v>88935</v>
      </c>
      <c r="BB506" s="2"/>
      <c r="BC506" s="2"/>
      <c r="BD506" s="2"/>
    </row>
    <row r="507" spans="16:56" ht="13.5">
      <c r="P507" s="22" t="s">
        <v>1384</v>
      </c>
      <c r="Q507" s="23" t="s">
        <v>1196</v>
      </c>
      <c r="R507" s="23" t="s">
        <v>1385</v>
      </c>
      <c r="S507" s="62">
        <v>2174</v>
      </c>
      <c r="T507" s="24" t="s">
        <v>942</v>
      </c>
      <c r="U507" s="25" t="s">
        <v>723</v>
      </c>
      <c r="V507" s="26" t="s">
        <v>1190</v>
      </c>
      <c r="W507" s="27">
        <v>3</v>
      </c>
      <c r="X507" s="27">
        <v>354</v>
      </c>
      <c r="Y507" s="27">
        <v>20</v>
      </c>
      <c r="Z507" s="27">
        <v>17532</v>
      </c>
      <c r="AA507" s="28">
        <f t="shared" si="42"/>
        <v>0.8766</v>
      </c>
      <c r="AB507" s="25" t="s">
        <v>1252</v>
      </c>
      <c r="AC507" s="29">
        <v>93</v>
      </c>
      <c r="AD507" s="29">
        <v>26.3</v>
      </c>
      <c r="AE507" s="29">
        <v>21438</v>
      </c>
      <c r="AF507" s="29">
        <v>81.8</v>
      </c>
      <c r="AG507" s="29">
        <v>3227</v>
      </c>
      <c r="AH507" s="29">
        <f t="shared" si="43"/>
        <v>184.06</v>
      </c>
      <c r="AI507" s="29">
        <v>10762</v>
      </c>
      <c r="AJ507" s="29">
        <v>2290</v>
      </c>
      <c r="AK507" s="29">
        <v>8472</v>
      </c>
      <c r="AL507" s="29">
        <f t="shared" si="44"/>
        <v>613.85</v>
      </c>
      <c r="AM507" s="29">
        <f t="shared" si="45"/>
        <v>130.62</v>
      </c>
      <c r="AN507" s="29">
        <f t="shared" si="46"/>
        <v>483.23</v>
      </c>
      <c r="AO507" s="29">
        <v>30</v>
      </c>
      <c r="AP507" s="29">
        <v>140.9</v>
      </c>
      <c r="AQ507" s="32">
        <v>6469</v>
      </c>
      <c r="AR507" s="32">
        <v>23932</v>
      </c>
      <c r="AS507" s="32">
        <v>30401</v>
      </c>
      <c r="AT507" s="29">
        <v>2730</v>
      </c>
      <c r="AU507" s="29">
        <f t="shared" si="47"/>
        <v>3681</v>
      </c>
      <c r="AV507" s="29">
        <v>2290</v>
      </c>
      <c r="AW507" s="29">
        <v>6469</v>
      </c>
      <c r="AX507" s="29">
        <v>14213</v>
      </c>
      <c r="AY507" s="29">
        <v>40150</v>
      </c>
      <c r="AZ507" s="29">
        <v>16503</v>
      </c>
      <c r="BA507" s="29">
        <v>46619</v>
      </c>
      <c r="BB507" s="2"/>
      <c r="BC507" s="2"/>
      <c r="BD507" s="2"/>
    </row>
    <row r="508" spans="16:56" ht="13.5">
      <c r="P508" s="22" t="s">
        <v>1386</v>
      </c>
      <c r="Q508" s="23" t="s">
        <v>1196</v>
      </c>
      <c r="R508" s="23" t="s">
        <v>1387</v>
      </c>
      <c r="S508" s="62">
        <v>2174</v>
      </c>
      <c r="T508" s="24" t="s">
        <v>942</v>
      </c>
      <c r="U508" s="25" t="s">
        <v>723</v>
      </c>
      <c r="V508" s="26" t="s">
        <v>1190</v>
      </c>
      <c r="W508" s="27">
        <v>3</v>
      </c>
      <c r="X508" s="27">
        <v>2786</v>
      </c>
      <c r="Y508" s="27">
        <v>114</v>
      </c>
      <c r="Z508" s="27">
        <v>140053</v>
      </c>
      <c r="AA508" s="28">
        <f t="shared" si="42"/>
        <v>1.2285350877192982</v>
      </c>
      <c r="AB508" s="25" t="s">
        <v>1388</v>
      </c>
      <c r="AC508" s="29">
        <v>1262</v>
      </c>
      <c r="AD508" s="29">
        <v>45.3</v>
      </c>
      <c r="AE508" s="29">
        <v>141287</v>
      </c>
      <c r="AF508" s="29">
        <v>99.1</v>
      </c>
      <c r="AG508" s="29">
        <v>21582</v>
      </c>
      <c r="AH508" s="29">
        <f t="shared" si="43"/>
        <v>154.1</v>
      </c>
      <c r="AI508" s="29">
        <v>102327</v>
      </c>
      <c r="AJ508" s="29">
        <v>31302</v>
      </c>
      <c r="AK508" s="29">
        <v>71025</v>
      </c>
      <c r="AL508" s="29">
        <f t="shared" si="44"/>
        <v>730.63</v>
      </c>
      <c r="AM508" s="29">
        <f t="shared" si="45"/>
        <v>223.5</v>
      </c>
      <c r="AN508" s="29">
        <f t="shared" si="46"/>
        <v>507.13</v>
      </c>
      <c r="AO508" s="29">
        <v>21.1</v>
      </c>
      <c r="AP508" s="29">
        <v>68.9</v>
      </c>
      <c r="AQ508" s="32">
        <v>11235</v>
      </c>
      <c r="AR508" s="32">
        <v>25494</v>
      </c>
      <c r="AS508" s="32">
        <v>36729</v>
      </c>
      <c r="AT508" s="29">
        <v>2730</v>
      </c>
      <c r="AU508" s="29">
        <f t="shared" si="47"/>
        <v>3082</v>
      </c>
      <c r="AV508" s="29">
        <v>33302</v>
      </c>
      <c r="AW508" s="29">
        <v>11953</v>
      </c>
      <c r="AX508" s="29">
        <v>157314</v>
      </c>
      <c r="AY508" s="29">
        <v>56466</v>
      </c>
      <c r="AZ508" s="29">
        <v>190616</v>
      </c>
      <c r="BA508" s="29">
        <v>68419</v>
      </c>
      <c r="BB508" s="2"/>
      <c r="BC508" s="2"/>
      <c r="BD508" s="2"/>
    </row>
    <row r="509" spans="16:56" ht="13.5">
      <c r="P509" s="22" t="s">
        <v>1389</v>
      </c>
      <c r="Q509" s="23" t="s">
        <v>1196</v>
      </c>
      <c r="R509" s="23" t="s">
        <v>1484</v>
      </c>
      <c r="S509" s="62">
        <v>2174</v>
      </c>
      <c r="T509" s="24" t="s">
        <v>942</v>
      </c>
      <c r="U509" s="25" t="s">
        <v>723</v>
      </c>
      <c r="V509" s="26" t="s">
        <v>1190</v>
      </c>
      <c r="W509" s="27">
        <v>3</v>
      </c>
      <c r="X509" s="27">
        <v>2183</v>
      </c>
      <c r="Y509" s="27">
        <v>148</v>
      </c>
      <c r="Z509" s="27">
        <v>99000</v>
      </c>
      <c r="AA509" s="28">
        <f t="shared" si="42"/>
        <v>0.668918918918919</v>
      </c>
      <c r="AB509" s="25" t="s">
        <v>1390</v>
      </c>
      <c r="AC509" s="29">
        <v>1099</v>
      </c>
      <c r="AD509" s="29">
        <v>50.3</v>
      </c>
      <c r="AE509" s="29">
        <v>99000</v>
      </c>
      <c r="AF509" s="29">
        <v>100</v>
      </c>
      <c r="AG509" s="29">
        <v>11135</v>
      </c>
      <c r="AH509" s="29">
        <f t="shared" si="43"/>
        <v>112.47</v>
      </c>
      <c r="AI509" s="29">
        <v>76043</v>
      </c>
      <c r="AJ509" s="29">
        <v>3215</v>
      </c>
      <c r="AK509" s="29">
        <v>72828</v>
      </c>
      <c r="AL509" s="29">
        <f t="shared" si="44"/>
        <v>768.11</v>
      </c>
      <c r="AM509" s="29">
        <f t="shared" si="45"/>
        <v>32.47</v>
      </c>
      <c r="AN509" s="29">
        <f t="shared" si="46"/>
        <v>735.64</v>
      </c>
      <c r="AO509" s="29">
        <v>14.6</v>
      </c>
      <c r="AP509" s="29">
        <v>346.3</v>
      </c>
      <c r="AQ509" s="32">
        <v>1473</v>
      </c>
      <c r="AR509" s="32">
        <v>33361</v>
      </c>
      <c r="AS509" s="32">
        <v>34834</v>
      </c>
      <c r="AT509" s="29">
        <v>1995</v>
      </c>
      <c r="AU509" s="29">
        <f t="shared" si="47"/>
        <v>2249</v>
      </c>
      <c r="AV509" s="29">
        <v>3215</v>
      </c>
      <c r="AW509" s="29">
        <v>1473</v>
      </c>
      <c r="AX509" s="29">
        <v>72828</v>
      </c>
      <c r="AY509" s="29">
        <v>33361</v>
      </c>
      <c r="AZ509" s="29">
        <v>76043</v>
      </c>
      <c r="BA509" s="29">
        <v>34834</v>
      </c>
      <c r="BB509" s="2"/>
      <c r="BC509" s="2"/>
      <c r="BD509" s="2"/>
    </row>
    <row r="510" spans="16:56" ht="13.5">
      <c r="P510" s="22" t="s">
        <v>1391</v>
      </c>
      <c r="Q510" s="23" t="s">
        <v>1196</v>
      </c>
      <c r="R510" s="23" t="s">
        <v>1392</v>
      </c>
      <c r="S510" s="62">
        <v>2174</v>
      </c>
      <c r="T510" s="24" t="s">
        <v>942</v>
      </c>
      <c r="U510" s="25" t="s">
        <v>723</v>
      </c>
      <c r="V510" s="26" t="s">
        <v>1190</v>
      </c>
      <c r="W510" s="27">
        <v>3</v>
      </c>
      <c r="X510" s="27">
        <v>2949</v>
      </c>
      <c r="Y510" s="27">
        <v>150</v>
      </c>
      <c r="Z510" s="27">
        <v>134819</v>
      </c>
      <c r="AA510" s="28">
        <f t="shared" si="42"/>
        <v>0.8987933333333333</v>
      </c>
      <c r="AB510" s="25" t="s">
        <v>658</v>
      </c>
      <c r="AC510" s="29">
        <v>1713</v>
      </c>
      <c r="AD510" s="29">
        <v>58.1</v>
      </c>
      <c r="AE510" s="29">
        <v>150466</v>
      </c>
      <c r="AF510" s="29">
        <v>89.6</v>
      </c>
      <c r="AG510" s="29">
        <v>20697</v>
      </c>
      <c r="AH510" s="29">
        <f t="shared" si="43"/>
        <v>153.52</v>
      </c>
      <c r="AI510" s="29">
        <v>133745</v>
      </c>
      <c r="AJ510" s="29">
        <v>37606</v>
      </c>
      <c r="AK510" s="29">
        <v>96139</v>
      </c>
      <c r="AL510" s="29">
        <f t="shared" si="44"/>
        <v>992.03</v>
      </c>
      <c r="AM510" s="29">
        <f t="shared" si="45"/>
        <v>278.94</v>
      </c>
      <c r="AN510" s="29">
        <f t="shared" si="46"/>
        <v>713.1</v>
      </c>
      <c r="AO510" s="29">
        <v>15.5</v>
      </c>
      <c r="AP510" s="29">
        <v>55</v>
      </c>
      <c r="AQ510" s="32">
        <v>12752</v>
      </c>
      <c r="AR510" s="32">
        <v>32601</v>
      </c>
      <c r="AS510" s="32">
        <v>45353</v>
      </c>
      <c r="AT510" s="29">
        <v>2835</v>
      </c>
      <c r="AU510" s="29">
        <f t="shared" si="47"/>
        <v>3070</v>
      </c>
      <c r="AV510" s="29">
        <v>42096</v>
      </c>
      <c r="AW510" s="29">
        <v>14275</v>
      </c>
      <c r="AX510" s="29">
        <v>121768</v>
      </c>
      <c r="AY510" s="29">
        <v>41291</v>
      </c>
      <c r="AZ510" s="29">
        <v>163864</v>
      </c>
      <c r="BA510" s="29">
        <v>55566</v>
      </c>
      <c r="BB510" s="2"/>
      <c r="BC510" s="2"/>
      <c r="BD510" s="2"/>
    </row>
    <row r="511" spans="16:56" ht="13.5">
      <c r="P511" s="22" t="s">
        <v>1393</v>
      </c>
      <c r="Q511" s="23" t="s">
        <v>1196</v>
      </c>
      <c r="R511" s="23" t="s">
        <v>1394</v>
      </c>
      <c r="S511" s="62">
        <v>2174</v>
      </c>
      <c r="T511" s="24" t="s">
        <v>942</v>
      </c>
      <c r="U511" s="25" t="s">
        <v>723</v>
      </c>
      <c r="V511" s="26" t="s">
        <v>1190</v>
      </c>
      <c r="W511" s="27">
        <v>3</v>
      </c>
      <c r="X511" s="27">
        <v>620</v>
      </c>
      <c r="Y511" s="27">
        <v>57</v>
      </c>
      <c r="Z511" s="27">
        <v>31968</v>
      </c>
      <c r="AA511" s="28">
        <f t="shared" si="42"/>
        <v>0.5608421052631579</v>
      </c>
      <c r="AB511" s="25" t="s">
        <v>1395</v>
      </c>
      <c r="AC511" s="29">
        <v>204</v>
      </c>
      <c r="AD511" s="29">
        <v>32.9</v>
      </c>
      <c r="AE511" s="29">
        <v>31968</v>
      </c>
      <c r="AF511" s="29">
        <v>100</v>
      </c>
      <c r="AG511" s="29">
        <v>5321</v>
      </c>
      <c r="AH511" s="29">
        <f t="shared" si="43"/>
        <v>166.45</v>
      </c>
      <c r="AI511" s="29">
        <v>31499</v>
      </c>
      <c r="AJ511" s="29">
        <v>6598</v>
      </c>
      <c r="AK511" s="29">
        <v>24901</v>
      </c>
      <c r="AL511" s="29">
        <f t="shared" si="44"/>
        <v>985.33</v>
      </c>
      <c r="AM511" s="29">
        <f t="shared" si="45"/>
        <v>206.39</v>
      </c>
      <c r="AN511" s="29">
        <f t="shared" si="46"/>
        <v>778.94</v>
      </c>
      <c r="AO511" s="29">
        <v>16.9</v>
      </c>
      <c r="AP511" s="29">
        <v>80.6</v>
      </c>
      <c r="AQ511" s="32">
        <v>10642</v>
      </c>
      <c r="AR511" s="32">
        <v>40163</v>
      </c>
      <c r="AS511" s="32">
        <v>50805</v>
      </c>
      <c r="AT511" s="29">
        <v>2205</v>
      </c>
      <c r="AU511" s="29">
        <f t="shared" si="47"/>
        <v>3329</v>
      </c>
      <c r="AV511" s="29">
        <v>6613</v>
      </c>
      <c r="AW511" s="29">
        <v>10666</v>
      </c>
      <c r="AX511" s="29">
        <v>62917</v>
      </c>
      <c r="AY511" s="29">
        <v>101479</v>
      </c>
      <c r="AZ511" s="29">
        <v>69530</v>
      </c>
      <c r="BA511" s="29">
        <v>112145</v>
      </c>
      <c r="BB511" s="2"/>
      <c r="BC511" s="2"/>
      <c r="BD511" s="2"/>
    </row>
    <row r="512" spans="16:56" ht="13.5">
      <c r="P512" s="22" t="s">
        <v>1396</v>
      </c>
      <c r="Q512" s="23" t="s">
        <v>1200</v>
      </c>
      <c r="R512" s="23" t="s">
        <v>1397</v>
      </c>
      <c r="S512" s="62">
        <v>2174</v>
      </c>
      <c r="T512" s="24" t="s">
        <v>942</v>
      </c>
      <c r="U512" s="25" t="s">
        <v>723</v>
      </c>
      <c r="V512" s="26" t="s">
        <v>1190</v>
      </c>
      <c r="W512" s="27">
        <v>3</v>
      </c>
      <c r="X512" s="27">
        <v>2325</v>
      </c>
      <c r="Y512" s="27">
        <v>95</v>
      </c>
      <c r="Z512" s="27">
        <v>197186</v>
      </c>
      <c r="AA512" s="28">
        <f t="shared" si="42"/>
        <v>2.075642105263158</v>
      </c>
      <c r="AB512" s="25" t="s">
        <v>1398</v>
      </c>
      <c r="AC512" s="29">
        <v>2049</v>
      </c>
      <c r="AD512" s="29">
        <v>88.1</v>
      </c>
      <c r="AE512" s="29">
        <v>258415</v>
      </c>
      <c r="AF512" s="29">
        <v>76.3</v>
      </c>
      <c r="AG512" s="29">
        <v>24943</v>
      </c>
      <c r="AH512" s="29">
        <f t="shared" si="43"/>
        <v>126.49</v>
      </c>
      <c r="AI512" s="29">
        <v>68017</v>
      </c>
      <c r="AJ512" s="29">
        <v>17031</v>
      </c>
      <c r="AK512" s="29">
        <v>50986</v>
      </c>
      <c r="AL512" s="29">
        <f t="shared" si="44"/>
        <v>344.94</v>
      </c>
      <c r="AM512" s="29">
        <f t="shared" si="45"/>
        <v>86.37</v>
      </c>
      <c r="AN512" s="29">
        <f t="shared" si="46"/>
        <v>258.57</v>
      </c>
      <c r="AO512" s="29">
        <v>36.7</v>
      </c>
      <c r="AP512" s="29">
        <v>146.5</v>
      </c>
      <c r="AQ512" s="32">
        <v>7325</v>
      </c>
      <c r="AR512" s="32">
        <v>21929</v>
      </c>
      <c r="AS512" s="32">
        <v>29255</v>
      </c>
      <c r="AT512" s="29">
        <v>2200</v>
      </c>
      <c r="AU512" s="29">
        <f t="shared" si="47"/>
        <v>2530</v>
      </c>
      <c r="AV512" s="29">
        <v>17031</v>
      </c>
      <c r="AW512" s="29">
        <v>7325</v>
      </c>
      <c r="AX512" s="29">
        <v>59296</v>
      </c>
      <c r="AY512" s="29">
        <v>25504</v>
      </c>
      <c r="AZ512" s="29">
        <v>76327</v>
      </c>
      <c r="BA512" s="29">
        <v>32829</v>
      </c>
      <c r="BB512" s="2"/>
      <c r="BC512" s="2"/>
      <c r="BD512" s="2"/>
    </row>
    <row r="513" spans="16:56" ht="13.5">
      <c r="P513" s="22" t="s">
        <v>1399</v>
      </c>
      <c r="Q513" s="23" t="s">
        <v>1200</v>
      </c>
      <c r="R513" s="23" t="s">
        <v>1400</v>
      </c>
      <c r="S513" s="62">
        <v>2174</v>
      </c>
      <c r="T513" s="24" t="s">
        <v>942</v>
      </c>
      <c r="U513" s="25" t="s">
        <v>723</v>
      </c>
      <c r="V513" s="26" t="s">
        <v>1190</v>
      </c>
      <c r="W513" s="27">
        <v>3</v>
      </c>
      <c r="X513" s="27">
        <v>1687</v>
      </c>
      <c r="Y513" s="27">
        <v>80</v>
      </c>
      <c r="Z513" s="27">
        <v>108561</v>
      </c>
      <c r="AA513" s="28">
        <f t="shared" si="42"/>
        <v>1.3570125</v>
      </c>
      <c r="AB513" s="25" t="s">
        <v>1401</v>
      </c>
      <c r="AC513" s="29">
        <v>849</v>
      </c>
      <c r="AD513" s="29">
        <v>50.3</v>
      </c>
      <c r="AE513" s="29">
        <v>145466</v>
      </c>
      <c r="AF513" s="29">
        <v>74.6</v>
      </c>
      <c r="AG513" s="29">
        <v>14879</v>
      </c>
      <c r="AH513" s="29">
        <f t="shared" si="43"/>
        <v>137.06</v>
      </c>
      <c r="AI513" s="29">
        <v>55951</v>
      </c>
      <c r="AJ513" s="29">
        <v>11649</v>
      </c>
      <c r="AK513" s="29">
        <v>44302</v>
      </c>
      <c r="AL513" s="29">
        <f t="shared" si="44"/>
        <v>515.39</v>
      </c>
      <c r="AM513" s="29">
        <f t="shared" si="45"/>
        <v>107.3</v>
      </c>
      <c r="AN513" s="29">
        <f t="shared" si="46"/>
        <v>408.08</v>
      </c>
      <c r="AO513" s="29">
        <v>26.6</v>
      </c>
      <c r="AP513" s="29">
        <v>127.7</v>
      </c>
      <c r="AQ513" s="32">
        <v>6905</v>
      </c>
      <c r="AR513" s="32">
        <v>26261</v>
      </c>
      <c r="AS513" s="32">
        <v>33166</v>
      </c>
      <c r="AT513" s="29">
        <v>2453</v>
      </c>
      <c r="AU513" s="29">
        <f t="shared" si="47"/>
        <v>2741</v>
      </c>
      <c r="AV513" s="29">
        <v>11811</v>
      </c>
      <c r="AW513" s="29">
        <v>7001</v>
      </c>
      <c r="AX513" s="29">
        <v>111705</v>
      </c>
      <c r="AY513" s="29">
        <v>66215</v>
      </c>
      <c r="AZ513" s="29">
        <v>123516</v>
      </c>
      <c r="BA513" s="29">
        <v>73216</v>
      </c>
      <c r="BB513" s="2"/>
      <c r="BC513" s="2"/>
      <c r="BD513" s="2"/>
    </row>
    <row r="514" spans="16:56" ht="13.5">
      <c r="P514" s="22" t="s">
        <v>1402</v>
      </c>
      <c r="Q514" s="23" t="s">
        <v>1200</v>
      </c>
      <c r="R514" s="23" t="s">
        <v>1403</v>
      </c>
      <c r="S514" s="62">
        <v>2174</v>
      </c>
      <c r="T514" s="24" t="s">
        <v>942</v>
      </c>
      <c r="U514" s="25" t="s">
        <v>723</v>
      </c>
      <c r="V514" s="26" t="s">
        <v>1190</v>
      </c>
      <c r="W514" s="27">
        <v>3</v>
      </c>
      <c r="X514" s="27">
        <v>1617</v>
      </c>
      <c r="Y514" s="27">
        <v>33</v>
      </c>
      <c r="Z514" s="27">
        <v>60718</v>
      </c>
      <c r="AA514" s="28">
        <f t="shared" si="42"/>
        <v>1.839939393939394</v>
      </c>
      <c r="AB514" s="25" t="s">
        <v>696</v>
      </c>
      <c r="AC514" s="29">
        <v>672</v>
      </c>
      <c r="AD514" s="29">
        <v>41.6</v>
      </c>
      <c r="AE514" s="29">
        <v>76655</v>
      </c>
      <c r="AF514" s="29">
        <v>79.2</v>
      </c>
      <c r="AG514" s="29">
        <v>8730</v>
      </c>
      <c r="AH514" s="29">
        <f t="shared" si="43"/>
        <v>143.78</v>
      </c>
      <c r="AI514" s="29">
        <v>37785</v>
      </c>
      <c r="AJ514" s="29">
        <v>18230</v>
      </c>
      <c r="AK514" s="29">
        <v>19555</v>
      </c>
      <c r="AL514" s="29">
        <f t="shared" si="44"/>
        <v>622.3</v>
      </c>
      <c r="AM514" s="29">
        <f t="shared" si="45"/>
        <v>300.24</v>
      </c>
      <c r="AN514" s="29">
        <f t="shared" si="46"/>
        <v>322.06</v>
      </c>
      <c r="AO514" s="29">
        <v>23.1</v>
      </c>
      <c r="AP514" s="29">
        <v>47.9</v>
      </c>
      <c r="AQ514" s="32">
        <v>11274</v>
      </c>
      <c r="AR514" s="32">
        <v>12093</v>
      </c>
      <c r="AS514" s="32">
        <v>23367</v>
      </c>
      <c r="AT514" s="29">
        <v>2415</v>
      </c>
      <c r="AU514" s="29">
        <f t="shared" si="47"/>
        <v>2876</v>
      </c>
      <c r="AV514" s="29">
        <v>18230</v>
      </c>
      <c r="AW514" s="29">
        <v>11274</v>
      </c>
      <c r="AX514" s="29">
        <v>58753</v>
      </c>
      <c r="AY514" s="29">
        <v>36335</v>
      </c>
      <c r="AZ514" s="29">
        <v>76983</v>
      </c>
      <c r="BA514" s="29">
        <v>47609</v>
      </c>
      <c r="BB514" s="2"/>
      <c r="BC514" s="2"/>
      <c r="BD514" s="2"/>
    </row>
    <row r="515" spans="16:56" ht="13.5">
      <c r="P515" s="22" t="s">
        <v>1404</v>
      </c>
      <c r="Q515" s="23" t="s">
        <v>1200</v>
      </c>
      <c r="R515" s="23" t="s">
        <v>1405</v>
      </c>
      <c r="S515" s="62">
        <v>2174</v>
      </c>
      <c r="T515" s="24" t="s">
        <v>942</v>
      </c>
      <c r="U515" s="25" t="s">
        <v>723</v>
      </c>
      <c r="V515" s="26" t="s">
        <v>1190</v>
      </c>
      <c r="W515" s="27">
        <v>3</v>
      </c>
      <c r="X515" s="27">
        <v>2916</v>
      </c>
      <c r="Y515" s="27">
        <v>73</v>
      </c>
      <c r="Z515" s="27">
        <v>117633</v>
      </c>
      <c r="AA515" s="28">
        <f t="shared" si="42"/>
        <v>1.6114109589041095</v>
      </c>
      <c r="AB515" s="25" t="s">
        <v>1283</v>
      </c>
      <c r="AC515" s="29">
        <v>1397</v>
      </c>
      <c r="AD515" s="29">
        <v>47.9</v>
      </c>
      <c r="AE515" s="29">
        <v>131139</v>
      </c>
      <c r="AF515" s="29">
        <v>89.7</v>
      </c>
      <c r="AG515" s="29">
        <v>14366</v>
      </c>
      <c r="AH515" s="29">
        <f t="shared" si="43"/>
        <v>122.13</v>
      </c>
      <c r="AI515" s="29">
        <v>18528</v>
      </c>
      <c r="AJ515" s="29">
        <v>9379</v>
      </c>
      <c r="AK515" s="29">
        <v>9149</v>
      </c>
      <c r="AL515" s="29">
        <f t="shared" si="44"/>
        <v>157.51</v>
      </c>
      <c r="AM515" s="29">
        <f t="shared" si="45"/>
        <v>79.73</v>
      </c>
      <c r="AN515" s="29">
        <f t="shared" si="46"/>
        <v>77.78</v>
      </c>
      <c r="AO515" s="29">
        <v>77.5</v>
      </c>
      <c r="AP515" s="29">
        <v>153.2</v>
      </c>
      <c r="AQ515" s="32">
        <v>3216</v>
      </c>
      <c r="AR515" s="32">
        <v>3138</v>
      </c>
      <c r="AS515" s="32">
        <v>6354</v>
      </c>
      <c r="AT515" s="29">
        <v>2200</v>
      </c>
      <c r="AU515" s="29">
        <f t="shared" si="47"/>
        <v>2443</v>
      </c>
      <c r="AV515" s="29">
        <v>11669</v>
      </c>
      <c r="AW515" s="29">
        <v>4002</v>
      </c>
      <c r="AX515" s="29">
        <v>15661</v>
      </c>
      <c r="AY515" s="29">
        <v>5371</v>
      </c>
      <c r="AZ515" s="29">
        <v>27330</v>
      </c>
      <c r="BA515" s="29">
        <v>9372</v>
      </c>
      <c r="BB515" s="2"/>
      <c r="BC515" s="2"/>
      <c r="BD515" s="2"/>
    </row>
    <row r="516" spans="16:56" ht="13.5">
      <c r="P516" s="22" t="s">
        <v>1406</v>
      </c>
      <c r="Q516" s="23" t="s">
        <v>1200</v>
      </c>
      <c r="R516" s="23" t="s">
        <v>1407</v>
      </c>
      <c r="S516" s="62">
        <v>2174</v>
      </c>
      <c r="T516" s="24" t="s">
        <v>942</v>
      </c>
      <c r="U516" s="25" t="s">
        <v>723</v>
      </c>
      <c r="V516" s="26" t="s">
        <v>1190</v>
      </c>
      <c r="W516" s="27">
        <v>3</v>
      </c>
      <c r="X516" s="27">
        <v>1846</v>
      </c>
      <c r="Y516" s="27">
        <v>61</v>
      </c>
      <c r="Z516" s="27">
        <v>141486</v>
      </c>
      <c r="AA516" s="28">
        <f t="shared" si="42"/>
        <v>2.31944262295082</v>
      </c>
      <c r="AB516" s="25" t="s">
        <v>696</v>
      </c>
      <c r="AC516" s="29">
        <v>1301</v>
      </c>
      <c r="AD516" s="29">
        <v>70.5</v>
      </c>
      <c r="AE516" s="29">
        <v>162682</v>
      </c>
      <c r="AF516" s="29">
        <v>87</v>
      </c>
      <c r="AG516" s="29">
        <v>20438</v>
      </c>
      <c r="AH516" s="29">
        <f t="shared" si="43"/>
        <v>144.45</v>
      </c>
      <c r="AI516" s="29">
        <v>84432</v>
      </c>
      <c r="AJ516" s="29">
        <v>33831</v>
      </c>
      <c r="AK516" s="29">
        <v>50601</v>
      </c>
      <c r="AL516" s="29">
        <f t="shared" si="44"/>
        <v>596.75</v>
      </c>
      <c r="AM516" s="29">
        <f t="shared" si="45"/>
        <v>239.11</v>
      </c>
      <c r="AN516" s="29">
        <f t="shared" si="46"/>
        <v>357.64</v>
      </c>
      <c r="AO516" s="29">
        <v>24.2</v>
      </c>
      <c r="AP516" s="29">
        <v>60.4</v>
      </c>
      <c r="AQ516" s="32">
        <v>18327</v>
      </c>
      <c r="AR516" s="32">
        <v>27411</v>
      </c>
      <c r="AS516" s="32">
        <v>45738</v>
      </c>
      <c r="AT516" s="29">
        <v>2677</v>
      </c>
      <c r="AU516" s="29">
        <f t="shared" si="47"/>
        <v>2889</v>
      </c>
      <c r="AV516" s="29">
        <v>33831</v>
      </c>
      <c r="AW516" s="29">
        <v>18327</v>
      </c>
      <c r="AX516" s="29">
        <v>92148</v>
      </c>
      <c r="AY516" s="29">
        <v>49918</v>
      </c>
      <c r="AZ516" s="29">
        <v>125979</v>
      </c>
      <c r="BA516" s="29">
        <v>68244</v>
      </c>
      <c r="BB516" s="2"/>
      <c r="BC516" s="2"/>
      <c r="BD516" s="2"/>
    </row>
    <row r="517" spans="16:56" ht="13.5">
      <c r="P517" s="22" t="s">
        <v>1408</v>
      </c>
      <c r="Q517" s="23" t="s">
        <v>1200</v>
      </c>
      <c r="R517" s="23" t="s">
        <v>1409</v>
      </c>
      <c r="S517" s="62">
        <v>2174</v>
      </c>
      <c r="T517" s="24" t="s">
        <v>942</v>
      </c>
      <c r="U517" s="25" t="s">
        <v>723</v>
      </c>
      <c r="V517" s="26" t="s">
        <v>1190</v>
      </c>
      <c r="W517" s="27">
        <v>3</v>
      </c>
      <c r="X517" s="27">
        <v>2250</v>
      </c>
      <c r="Y517" s="27">
        <v>80</v>
      </c>
      <c r="Z517" s="27">
        <v>83182</v>
      </c>
      <c r="AA517" s="28">
        <f t="shared" si="42"/>
        <v>1.0397750000000001</v>
      </c>
      <c r="AB517" s="25" t="s">
        <v>1181</v>
      </c>
      <c r="AC517" s="29">
        <v>954</v>
      </c>
      <c r="AD517" s="29">
        <v>42.4</v>
      </c>
      <c r="AE517" s="29">
        <v>100847</v>
      </c>
      <c r="AF517" s="29">
        <v>82.5</v>
      </c>
      <c r="AG517" s="29">
        <v>9137</v>
      </c>
      <c r="AH517" s="29">
        <f t="shared" si="43"/>
        <v>109.84</v>
      </c>
      <c r="AI517" s="29">
        <v>12843</v>
      </c>
      <c r="AJ517" s="29">
        <v>1015</v>
      </c>
      <c r="AK517" s="29">
        <v>11828</v>
      </c>
      <c r="AL517" s="29">
        <f t="shared" si="44"/>
        <v>154.4</v>
      </c>
      <c r="AM517" s="29">
        <f t="shared" si="45"/>
        <v>12.2</v>
      </c>
      <c r="AN517" s="29">
        <f t="shared" si="46"/>
        <v>142.19</v>
      </c>
      <c r="AO517" s="29">
        <v>71.1</v>
      </c>
      <c r="AP517" s="29">
        <v>900.2</v>
      </c>
      <c r="AQ517" s="32">
        <v>451</v>
      </c>
      <c r="AR517" s="32">
        <v>5257</v>
      </c>
      <c r="AS517" s="32">
        <v>5708</v>
      </c>
      <c r="AT517" s="29">
        <v>2100</v>
      </c>
      <c r="AU517" s="29">
        <f t="shared" si="47"/>
        <v>2197</v>
      </c>
      <c r="AV517" s="29">
        <v>1015</v>
      </c>
      <c r="AW517" s="29">
        <v>451</v>
      </c>
      <c r="AX517" s="29">
        <v>21846</v>
      </c>
      <c r="AY517" s="29">
        <v>9709</v>
      </c>
      <c r="AZ517" s="29">
        <v>22861</v>
      </c>
      <c r="BA517" s="29">
        <v>10160</v>
      </c>
      <c r="BB517" s="2"/>
      <c r="BC517" s="2"/>
      <c r="BD517" s="2"/>
    </row>
    <row r="518" spans="16:56" ht="13.5">
      <c r="P518" s="22">
        <v>102059</v>
      </c>
      <c r="Q518" s="23" t="s">
        <v>534</v>
      </c>
      <c r="R518" s="23" t="s">
        <v>1410</v>
      </c>
      <c r="S518" s="62">
        <v>1174</v>
      </c>
      <c r="T518" s="24" t="s">
        <v>942</v>
      </c>
      <c r="U518" s="25" t="s">
        <v>723</v>
      </c>
      <c r="V518" s="26" t="s">
        <v>1190</v>
      </c>
      <c r="W518" s="27">
        <v>3</v>
      </c>
      <c r="X518" s="27">
        <v>577</v>
      </c>
      <c r="Y518" s="27">
        <v>28</v>
      </c>
      <c r="Z518" s="27">
        <v>29942</v>
      </c>
      <c r="AA518" s="28">
        <f t="shared" si="42"/>
        <v>1.069357142857143</v>
      </c>
      <c r="AB518" s="25" t="s">
        <v>1316</v>
      </c>
      <c r="AC518" s="29">
        <v>366</v>
      </c>
      <c r="AD518" s="29">
        <v>63.4</v>
      </c>
      <c r="AE518" s="29">
        <v>35549</v>
      </c>
      <c r="AF518" s="29">
        <v>84.2</v>
      </c>
      <c r="AG518" s="29">
        <v>2545</v>
      </c>
      <c r="AH518" s="29">
        <f t="shared" si="43"/>
        <v>85</v>
      </c>
      <c r="AI518" s="29">
        <v>43233</v>
      </c>
      <c r="AJ518" s="29">
        <v>11030</v>
      </c>
      <c r="AK518" s="29">
        <v>32203</v>
      </c>
      <c r="AL518" s="29">
        <f t="shared" si="44"/>
        <v>1443.89</v>
      </c>
      <c r="AM518" s="29">
        <f t="shared" si="45"/>
        <v>368.38</v>
      </c>
      <c r="AN518" s="29">
        <f t="shared" si="46"/>
        <v>1075.51</v>
      </c>
      <c r="AO518" s="29">
        <v>5.9</v>
      </c>
      <c r="AP518" s="29">
        <v>23.1</v>
      </c>
      <c r="AQ518" s="32">
        <v>19116</v>
      </c>
      <c r="AR518" s="32">
        <v>55811</v>
      </c>
      <c r="AS518" s="32">
        <v>74927</v>
      </c>
      <c r="AT518" s="29">
        <v>1785</v>
      </c>
      <c r="AU518" s="29">
        <f t="shared" si="47"/>
        <v>1700</v>
      </c>
      <c r="AV518" s="29">
        <v>11063</v>
      </c>
      <c r="AW518" s="29">
        <v>19173</v>
      </c>
      <c r="AX518" s="29">
        <v>35065</v>
      </c>
      <c r="AY518" s="29">
        <v>60771</v>
      </c>
      <c r="AZ518" s="29">
        <v>46128</v>
      </c>
      <c r="BA518" s="29">
        <v>79945</v>
      </c>
      <c r="BB518" s="2"/>
      <c r="BC518" s="2"/>
      <c r="BD518" s="2"/>
    </row>
    <row r="519" spans="16:56" ht="13.5">
      <c r="P519" s="22">
        <v>103420</v>
      </c>
      <c r="Q519" s="23" t="s">
        <v>534</v>
      </c>
      <c r="R519" s="23" t="s">
        <v>1411</v>
      </c>
      <c r="S519" s="62">
        <v>2174</v>
      </c>
      <c r="T519" s="24" t="s">
        <v>942</v>
      </c>
      <c r="U519" s="25" t="s">
        <v>723</v>
      </c>
      <c r="V519" s="26" t="s">
        <v>1190</v>
      </c>
      <c r="W519" s="27">
        <v>3</v>
      </c>
      <c r="X519" s="27">
        <v>835</v>
      </c>
      <c r="Y519" s="27">
        <v>54</v>
      </c>
      <c r="Z519" s="27">
        <v>96705</v>
      </c>
      <c r="AA519" s="28">
        <f t="shared" si="42"/>
        <v>1.7908333333333333</v>
      </c>
      <c r="AB519" s="25" t="s">
        <v>1278</v>
      </c>
      <c r="AC519" s="29">
        <v>435</v>
      </c>
      <c r="AD519" s="29">
        <v>52.1</v>
      </c>
      <c r="AE519" s="29">
        <v>97000</v>
      </c>
      <c r="AF519" s="29">
        <v>99.7</v>
      </c>
      <c r="AG519" s="29">
        <v>9808</v>
      </c>
      <c r="AH519" s="29">
        <f t="shared" si="43"/>
        <v>101.42</v>
      </c>
      <c r="AI519" s="29">
        <v>34012</v>
      </c>
      <c r="AJ519" s="29">
        <v>11840</v>
      </c>
      <c r="AK519" s="29">
        <v>22172</v>
      </c>
      <c r="AL519" s="29">
        <f t="shared" si="44"/>
        <v>351.71</v>
      </c>
      <c r="AM519" s="29">
        <f t="shared" si="45"/>
        <v>122.43</v>
      </c>
      <c r="AN519" s="29">
        <f t="shared" si="46"/>
        <v>229.27</v>
      </c>
      <c r="AO519" s="29">
        <v>28.8</v>
      </c>
      <c r="AP519" s="29">
        <v>82.8</v>
      </c>
      <c r="AQ519" s="32">
        <v>14180</v>
      </c>
      <c r="AR519" s="32">
        <v>26553</v>
      </c>
      <c r="AS519" s="32">
        <v>40733</v>
      </c>
      <c r="AT519" s="29">
        <v>2000</v>
      </c>
      <c r="AU519" s="29">
        <f t="shared" si="47"/>
        <v>2028</v>
      </c>
      <c r="AV519" s="29">
        <v>11840</v>
      </c>
      <c r="AW519" s="29">
        <v>14180</v>
      </c>
      <c r="AX519" s="29">
        <v>47211</v>
      </c>
      <c r="AY519" s="29">
        <v>56540</v>
      </c>
      <c r="AZ519" s="29">
        <v>59051</v>
      </c>
      <c r="BA519" s="29">
        <v>70720</v>
      </c>
      <c r="BB519" s="2"/>
      <c r="BC519" s="2"/>
      <c r="BD519" s="2"/>
    </row>
    <row r="520" spans="16:56" ht="13.5">
      <c r="P520" s="22">
        <v>104256</v>
      </c>
      <c r="Q520" s="23" t="s">
        <v>534</v>
      </c>
      <c r="R520" s="23" t="s">
        <v>1412</v>
      </c>
      <c r="S520" s="62">
        <v>2174</v>
      </c>
      <c r="T520" s="24" t="s">
        <v>942</v>
      </c>
      <c r="U520" s="25" t="s">
        <v>723</v>
      </c>
      <c r="V520" s="26" t="s">
        <v>1190</v>
      </c>
      <c r="W520" s="27">
        <v>3</v>
      </c>
      <c r="X520" s="27">
        <v>3991</v>
      </c>
      <c r="Y520" s="27">
        <v>149</v>
      </c>
      <c r="Z520" s="27">
        <v>342067</v>
      </c>
      <c r="AA520" s="28">
        <f t="shared" si="42"/>
        <v>2.295751677852349</v>
      </c>
      <c r="AB520" s="25" t="s">
        <v>1413</v>
      </c>
      <c r="AC520" s="29">
        <v>3112</v>
      </c>
      <c r="AD520" s="29">
        <v>78</v>
      </c>
      <c r="AE520" s="29">
        <v>349308</v>
      </c>
      <c r="AF520" s="29">
        <v>97.9</v>
      </c>
      <c r="AG520" s="29">
        <v>46376</v>
      </c>
      <c r="AH520" s="29">
        <f t="shared" si="43"/>
        <v>135.58</v>
      </c>
      <c r="AI520" s="29">
        <v>139167</v>
      </c>
      <c r="AJ520" s="29">
        <v>38428</v>
      </c>
      <c r="AK520" s="29">
        <v>100739</v>
      </c>
      <c r="AL520" s="29">
        <f t="shared" si="44"/>
        <v>406.84</v>
      </c>
      <c r="AM520" s="29">
        <f t="shared" si="45"/>
        <v>112.34</v>
      </c>
      <c r="AN520" s="29">
        <f t="shared" si="46"/>
        <v>294.5</v>
      </c>
      <c r="AO520" s="29">
        <v>33.3</v>
      </c>
      <c r="AP520" s="29">
        <v>120.7</v>
      </c>
      <c r="AQ520" s="32">
        <v>9629</v>
      </c>
      <c r="AR520" s="32">
        <v>25242</v>
      </c>
      <c r="AS520" s="32">
        <v>34870</v>
      </c>
      <c r="AT520" s="29">
        <v>2625</v>
      </c>
      <c r="AU520" s="29">
        <f t="shared" si="47"/>
        <v>2712</v>
      </c>
      <c r="AV520" s="29">
        <v>38428</v>
      </c>
      <c r="AW520" s="29">
        <v>9629</v>
      </c>
      <c r="AX520" s="29">
        <v>200377</v>
      </c>
      <c r="AY520" s="29">
        <v>50207</v>
      </c>
      <c r="AZ520" s="29">
        <v>238805</v>
      </c>
      <c r="BA520" s="29">
        <v>59836</v>
      </c>
      <c r="BB520" s="2"/>
      <c r="BC520" s="2"/>
      <c r="BD520" s="2"/>
    </row>
    <row r="521" spans="16:56" ht="13.5">
      <c r="P521" s="22">
        <v>104442</v>
      </c>
      <c r="Q521" s="23" t="s">
        <v>534</v>
      </c>
      <c r="R521" s="23" t="s">
        <v>1414</v>
      </c>
      <c r="S521" s="62">
        <v>2174</v>
      </c>
      <c r="T521" s="24" t="s">
        <v>942</v>
      </c>
      <c r="U521" s="25" t="s">
        <v>723</v>
      </c>
      <c r="V521" s="26" t="s">
        <v>1190</v>
      </c>
      <c r="W521" s="27">
        <v>3</v>
      </c>
      <c r="X521" s="27">
        <v>2211</v>
      </c>
      <c r="Y521" s="27">
        <v>110</v>
      </c>
      <c r="Z521" s="27">
        <v>231678</v>
      </c>
      <c r="AA521" s="28">
        <f t="shared" si="42"/>
        <v>2.106163636363636</v>
      </c>
      <c r="AB521" s="25" t="s">
        <v>1415</v>
      </c>
      <c r="AC521" s="29">
        <v>1638</v>
      </c>
      <c r="AD521" s="29">
        <v>74.1</v>
      </c>
      <c r="AE521" s="29">
        <v>235611</v>
      </c>
      <c r="AF521" s="29">
        <v>98.3</v>
      </c>
      <c r="AG521" s="29">
        <v>19683</v>
      </c>
      <c r="AH521" s="29">
        <f t="shared" si="43"/>
        <v>84.96</v>
      </c>
      <c r="AI521" s="29">
        <v>81509</v>
      </c>
      <c r="AJ521" s="29">
        <v>17232</v>
      </c>
      <c r="AK521" s="29">
        <v>64277</v>
      </c>
      <c r="AL521" s="29">
        <f t="shared" si="44"/>
        <v>351.82</v>
      </c>
      <c r="AM521" s="29">
        <f t="shared" si="45"/>
        <v>74.38</v>
      </c>
      <c r="AN521" s="29">
        <f t="shared" si="46"/>
        <v>277.44</v>
      </c>
      <c r="AO521" s="29">
        <v>24.1</v>
      </c>
      <c r="AP521" s="29">
        <v>114.2</v>
      </c>
      <c r="AQ521" s="32">
        <v>7794</v>
      </c>
      <c r="AR521" s="32">
        <v>29071</v>
      </c>
      <c r="AS521" s="32">
        <v>36865</v>
      </c>
      <c r="AT521" s="29">
        <v>1680</v>
      </c>
      <c r="AU521" s="29">
        <f t="shared" si="47"/>
        <v>1699</v>
      </c>
      <c r="AV521" s="29">
        <v>17232</v>
      </c>
      <c r="AW521" s="29">
        <v>7794</v>
      </c>
      <c r="AX521" s="29">
        <v>96837</v>
      </c>
      <c r="AY521" s="29">
        <v>43798</v>
      </c>
      <c r="AZ521" s="29">
        <v>114069</v>
      </c>
      <c r="BA521" s="29">
        <v>51592</v>
      </c>
      <c r="BB521" s="2"/>
      <c r="BC521" s="2"/>
      <c r="BD521" s="2"/>
    </row>
    <row r="522" spans="16:56" ht="13.5">
      <c r="P522" s="22">
        <v>113476</v>
      </c>
      <c r="Q522" s="23" t="s">
        <v>1240</v>
      </c>
      <c r="R522" s="23" t="s">
        <v>1416</v>
      </c>
      <c r="S522" s="62">
        <v>2174</v>
      </c>
      <c r="T522" s="24" t="s">
        <v>942</v>
      </c>
      <c r="U522" s="25" t="s">
        <v>723</v>
      </c>
      <c r="V522" s="26" t="s">
        <v>1190</v>
      </c>
      <c r="W522" s="27">
        <v>3</v>
      </c>
      <c r="X522" s="27">
        <v>289</v>
      </c>
      <c r="Y522" s="27">
        <v>9</v>
      </c>
      <c r="Z522" s="27">
        <v>11445</v>
      </c>
      <c r="AA522" s="28">
        <f t="shared" si="42"/>
        <v>1.2716666666666667</v>
      </c>
      <c r="AB522" s="25" t="s">
        <v>950</v>
      </c>
      <c r="AC522" s="29">
        <v>160</v>
      </c>
      <c r="AD522" s="29">
        <v>55.4</v>
      </c>
      <c r="AE522" s="29">
        <v>11700</v>
      </c>
      <c r="AF522" s="29">
        <v>97.8</v>
      </c>
      <c r="AG522" s="29">
        <v>2131</v>
      </c>
      <c r="AH522" s="29">
        <f t="shared" si="43"/>
        <v>186.19</v>
      </c>
      <c r="AI522" s="29">
        <v>15998</v>
      </c>
      <c r="AJ522" s="29">
        <v>11029</v>
      </c>
      <c r="AK522" s="29">
        <v>4969</v>
      </c>
      <c r="AL522" s="29">
        <f t="shared" si="44"/>
        <v>1397.82</v>
      </c>
      <c r="AM522" s="29">
        <f t="shared" si="45"/>
        <v>963.65</v>
      </c>
      <c r="AN522" s="29">
        <f t="shared" si="46"/>
        <v>434.16</v>
      </c>
      <c r="AO522" s="29">
        <v>13.3</v>
      </c>
      <c r="AP522" s="29">
        <v>19.3</v>
      </c>
      <c r="AQ522" s="32">
        <v>38163</v>
      </c>
      <c r="AR522" s="32">
        <v>17194</v>
      </c>
      <c r="AS522" s="32">
        <v>55356</v>
      </c>
      <c r="AT522" s="29">
        <v>1942</v>
      </c>
      <c r="AU522" s="29">
        <f t="shared" si="47"/>
        <v>3724</v>
      </c>
      <c r="AV522" s="29">
        <v>11029</v>
      </c>
      <c r="AW522" s="29">
        <v>38163</v>
      </c>
      <c r="AX522" s="29">
        <v>7426</v>
      </c>
      <c r="AY522" s="29">
        <v>25696</v>
      </c>
      <c r="AZ522" s="29">
        <v>18455</v>
      </c>
      <c r="BA522" s="29">
        <v>63858</v>
      </c>
      <c r="BB522" s="2"/>
      <c r="BC522" s="2"/>
      <c r="BD522" s="2"/>
    </row>
    <row r="523" spans="16:56" ht="13.5">
      <c r="P523" s="22">
        <v>122319</v>
      </c>
      <c r="Q523" s="23" t="s">
        <v>1244</v>
      </c>
      <c r="R523" s="23" t="s">
        <v>1417</v>
      </c>
      <c r="S523" s="62">
        <v>2174</v>
      </c>
      <c r="T523" s="24" t="s">
        <v>942</v>
      </c>
      <c r="U523" s="25" t="s">
        <v>723</v>
      </c>
      <c r="V523" s="26" t="s">
        <v>1190</v>
      </c>
      <c r="W523" s="27">
        <v>3</v>
      </c>
      <c r="X523" s="27">
        <v>608</v>
      </c>
      <c r="Y523" s="27">
        <v>23</v>
      </c>
      <c r="Z523" s="27">
        <v>42025</v>
      </c>
      <c r="AA523" s="28">
        <f t="shared" si="42"/>
        <v>1.8271739130434783</v>
      </c>
      <c r="AB523" s="25" t="s">
        <v>1418</v>
      </c>
      <c r="AC523" s="29">
        <v>415</v>
      </c>
      <c r="AD523" s="29">
        <v>68.3</v>
      </c>
      <c r="AE523" s="29">
        <v>54851</v>
      </c>
      <c r="AF523" s="29">
        <v>76.6</v>
      </c>
      <c r="AG523" s="29">
        <v>4199</v>
      </c>
      <c r="AH523" s="29">
        <f t="shared" si="43"/>
        <v>99.92</v>
      </c>
      <c r="AI523" s="29">
        <v>30478</v>
      </c>
      <c r="AJ523" s="29">
        <v>2829</v>
      </c>
      <c r="AK523" s="29">
        <v>27649</v>
      </c>
      <c r="AL523" s="29">
        <f t="shared" si="44"/>
        <v>725.23</v>
      </c>
      <c r="AM523" s="29">
        <f t="shared" si="45"/>
        <v>67.32</v>
      </c>
      <c r="AN523" s="29">
        <f t="shared" si="46"/>
        <v>657.92</v>
      </c>
      <c r="AO523" s="29">
        <v>13.8</v>
      </c>
      <c r="AP523" s="29">
        <v>148.4</v>
      </c>
      <c r="AQ523" s="32">
        <v>4653</v>
      </c>
      <c r="AR523" s="32">
        <v>45475</v>
      </c>
      <c r="AS523" s="32">
        <v>50128</v>
      </c>
      <c r="AT523" s="29">
        <v>1743</v>
      </c>
      <c r="AU523" s="29">
        <f t="shared" si="47"/>
        <v>1998</v>
      </c>
      <c r="AV523" s="29">
        <v>2923</v>
      </c>
      <c r="AW523" s="29">
        <v>4808</v>
      </c>
      <c r="AX523" s="29">
        <v>35723</v>
      </c>
      <c r="AY523" s="29">
        <v>58755</v>
      </c>
      <c r="AZ523" s="29">
        <v>38646</v>
      </c>
      <c r="BA523" s="29">
        <v>63563</v>
      </c>
      <c r="BB523" s="2"/>
      <c r="BC523" s="2"/>
      <c r="BD523" s="2"/>
    </row>
    <row r="524" spans="16:56" ht="13.5">
      <c r="P524" s="22">
        <v>123056</v>
      </c>
      <c r="Q524" s="23" t="s">
        <v>1244</v>
      </c>
      <c r="R524" s="23" t="s">
        <v>1419</v>
      </c>
      <c r="S524" s="62">
        <v>2174</v>
      </c>
      <c r="T524" s="24" t="s">
        <v>942</v>
      </c>
      <c r="U524" s="25" t="s">
        <v>723</v>
      </c>
      <c r="V524" s="26" t="s">
        <v>1190</v>
      </c>
      <c r="W524" s="27">
        <v>3</v>
      </c>
      <c r="X524" s="27">
        <v>2340</v>
      </c>
      <c r="Y524" s="27">
        <v>143</v>
      </c>
      <c r="Z524" s="27">
        <v>341110</v>
      </c>
      <c r="AA524" s="28">
        <f t="shared" si="42"/>
        <v>2.3853846153846154</v>
      </c>
      <c r="AB524" s="25" t="s">
        <v>740</v>
      </c>
      <c r="AC524" s="29">
        <v>2048</v>
      </c>
      <c r="AD524" s="29">
        <v>87.5</v>
      </c>
      <c r="AE524" s="29">
        <v>446807</v>
      </c>
      <c r="AF524" s="29">
        <v>76.3</v>
      </c>
      <c r="AG524" s="29">
        <v>71715</v>
      </c>
      <c r="AH524" s="29">
        <f t="shared" si="43"/>
        <v>210.24</v>
      </c>
      <c r="AI524" s="29">
        <v>59007</v>
      </c>
      <c r="AJ524" s="29">
        <v>41540</v>
      </c>
      <c r="AK524" s="29">
        <v>17467</v>
      </c>
      <c r="AL524" s="29">
        <f t="shared" si="44"/>
        <v>172.99</v>
      </c>
      <c r="AM524" s="29">
        <f t="shared" si="45"/>
        <v>121.78</v>
      </c>
      <c r="AN524" s="29">
        <f t="shared" si="46"/>
        <v>51.21</v>
      </c>
      <c r="AO524" s="29">
        <v>121.5</v>
      </c>
      <c r="AP524" s="29">
        <v>172.6</v>
      </c>
      <c r="AQ524" s="32">
        <v>17752</v>
      </c>
      <c r="AR524" s="32">
        <v>7465</v>
      </c>
      <c r="AS524" s="32">
        <v>25217</v>
      </c>
      <c r="AT524" s="29">
        <v>1890</v>
      </c>
      <c r="AU524" s="29">
        <f t="shared" si="47"/>
        <v>4205</v>
      </c>
      <c r="AV524" s="29">
        <v>51347</v>
      </c>
      <c r="AW524" s="29">
        <v>21943</v>
      </c>
      <c r="AX524" s="29">
        <v>31578</v>
      </c>
      <c r="AY524" s="29">
        <v>13495</v>
      </c>
      <c r="AZ524" s="29">
        <v>82925</v>
      </c>
      <c r="BA524" s="29">
        <v>35438</v>
      </c>
      <c r="BB524" s="2"/>
      <c r="BC524" s="2"/>
      <c r="BD524" s="2"/>
    </row>
    <row r="525" spans="16:56" ht="13.5">
      <c r="P525" s="22">
        <v>123293</v>
      </c>
      <c r="Q525" s="23" t="s">
        <v>1244</v>
      </c>
      <c r="R525" s="23" t="s">
        <v>1420</v>
      </c>
      <c r="S525" s="62">
        <v>2174</v>
      </c>
      <c r="T525" s="24" t="s">
        <v>942</v>
      </c>
      <c r="U525" s="25" t="s">
        <v>723</v>
      </c>
      <c r="V525" s="26" t="s">
        <v>1190</v>
      </c>
      <c r="W525" s="27">
        <v>3</v>
      </c>
      <c r="X525" s="27">
        <v>405</v>
      </c>
      <c r="Y525" s="27">
        <v>29</v>
      </c>
      <c r="Z525" s="27">
        <v>17768</v>
      </c>
      <c r="AA525" s="28">
        <f t="shared" si="42"/>
        <v>0.6126896551724138</v>
      </c>
      <c r="AB525" s="25" t="s">
        <v>653</v>
      </c>
      <c r="AC525" s="29">
        <v>252</v>
      </c>
      <c r="AD525" s="29">
        <v>62.2</v>
      </c>
      <c r="AE525" s="29">
        <v>17768</v>
      </c>
      <c r="AF525" s="29">
        <v>100</v>
      </c>
      <c r="AG525" s="29">
        <v>2241</v>
      </c>
      <c r="AH525" s="29">
        <f t="shared" si="43"/>
        <v>126.13</v>
      </c>
      <c r="AI525" s="29">
        <v>8866</v>
      </c>
      <c r="AJ525" s="29">
        <v>961</v>
      </c>
      <c r="AK525" s="29">
        <v>7905</v>
      </c>
      <c r="AL525" s="29">
        <f t="shared" si="44"/>
        <v>498.99</v>
      </c>
      <c r="AM525" s="29">
        <f t="shared" si="45"/>
        <v>54.09</v>
      </c>
      <c r="AN525" s="29">
        <f t="shared" si="46"/>
        <v>444.9</v>
      </c>
      <c r="AO525" s="29">
        <v>25.3</v>
      </c>
      <c r="AP525" s="29">
        <v>233.2</v>
      </c>
      <c r="AQ525" s="32">
        <v>2373</v>
      </c>
      <c r="AR525" s="32">
        <v>19519</v>
      </c>
      <c r="AS525" s="32">
        <v>21891</v>
      </c>
      <c r="AT525" s="29">
        <v>2415</v>
      </c>
      <c r="AU525" s="29">
        <f t="shared" si="47"/>
        <v>2523</v>
      </c>
      <c r="AV525" s="29">
        <v>961</v>
      </c>
      <c r="AW525" s="29">
        <v>2373</v>
      </c>
      <c r="AX525" s="29">
        <v>7905</v>
      </c>
      <c r="AY525" s="29">
        <v>19519</v>
      </c>
      <c r="AZ525" s="29">
        <v>8866</v>
      </c>
      <c r="BA525" s="29">
        <v>21891</v>
      </c>
      <c r="BB525" s="2"/>
      <c r="BC525" s="2"/>
      <c r="BD525" s="2"/>
    </row>
    <row r="526" spans="16:56" ht="13.5">
      <c r="P526" s="22">
        <v>124231</v>
      </c>
      <c r="Q526" s="23" t="s">
        <v>1244</v>
      </c>
      <c r="R526" s="23" t="s">
        <v>1421</v>
      </c>
      <c r="S526" s="62">
        <v>2174</v>
      </c>
      <c r="T526" s="24" t="s">
        <v>942</v>
      </c>
      <c r="U526" s="25" t="s">
        <v>723</v>
      </c>
      <c r="V526" s="26" t="s">
        <v>1190</v>
      </c>
      <c r="W526" s="27">
        <v>3</v>
      </c>
      <c r="X526" s="27">
        <v>2779</v>
      </c>
      <c r="Y526" s="27">
        <v>168</v>
      </c>
      <c r="Z526" s="27">
        <v>189923</v>
      </c>
      <c r="AA526" s="28">
        <f t="shared" si="42"/>
        <v>1.1304940476190477</v>
      </c>
      <c r="AB526" s="25" t="s">
        <v>1243</v>
      </c>
      <c r="AC526" s="29">
        <v>1790</v>
      </c>
      <c r="AD526" s="29">
        <v>64.4</v>
      </c>
      <c r="AE526" s="29">
        <v>378990</v>
      </c>
      <c r="AF526" s="29">
        <v>50.1</v>
      </c>
      <c r="AG526" s="29">
        <v>31639</v>
      </c>
      <c r="AH526" s="29">
        <f t="shared" si="43"/>
        <v>166.59</v>
      </c>
      <c r="AI526" s="29">
        <v>168798</v>
      </c>
      <c r="AJ526" s="29">
        <v>74705</v>
      </c>
      <c r="AK526" s="29">
        <v>94093</v>
      </c>
      <c r="AL526" s="29">
        <f t="shared" si="44"/>
        <v>888.77</v>
      </c>
      <c r="AM526" s="29">
        <f t="shared" si="45"/>
        <v>393.34</v>
      </c>
      <c r="AN526" s="29">
        <f t="shared" si="46"/>
        <v>495.43</v>
      </c>
      <c r="AO526" s="29">
        <v>18.7</v>
      </c>
      <c r="AP526" s="29">
        <v>42.4</v>
      </c>
      <c r="AQ526" s="32">
        <v>26882</v>
      </c>
      <c r="AR526" s="32">
        <v>33859</v>
      </c>
      <c r="AS526" s="32">
        <v>60741</v>
      </c>
      <c r="AT526" s="29">
        <v>2310</v>
      </c>
      <c r="AU526" s="29">
        <f t="shared" si="47"/>
        <v>3332</v>
      </c>
      <c r="AV526" s="29">
        <v>77270</v>
      </c>
      <c r="AW526" s="29">
        <v>27805</v>
      </c>
      <c r="AX526" s="29">
        <v>94093</v>
      </c>
      <c r="AY526" s="29">
        <v>33859</v>
      </c>
      <c r="AZ526" s="29">
        <v>171363</v>
      </c>
      <c r="BA526" s="29">
        <v>61664</v>
      </c>
      <c r="BB526" s="2"/>
      <c r="BC526" s="2"/>
      <c r="BD526" s="2"/>
    </row>
    <row r="527" spans="16:56" ht="13.5">
      <c r="P527" s="22">
        <v>133086</v>
      </c>
      <c r="Q527" s="23" t="s">
        <v>1422</v>
      </c>
      <c r="R527" s="23" t="s">
        <v>1423</v>
      </c>
      <c r="S527" s="62">
        <v>2174</v>
      </c>
      <c r="T527" s="24" t="s">
        <v>942</v>
      </c>
      <c r="U527" s="25" t="s">
        <v>723</v>
      </c>
      <c r="V527" s="26" t="s">
        <v>1190</v>
      </c>
      <c r="W527" s="27">
        <v>3</v>
      </c>
      <c r="X527" s="27">
        <v>383</v>
      </c>
      <c r="Y527" s="27">
        <v>24</v>
      </c>
      <c r="Z527" s="27">
        <v>53877</v>
      </c>
      <c r="AA527" s="28">
        <f t="shared" si="42"/>
        <v>2.244875</v>
      </c>
      <c r="AB527" s="25" t="s">
        <v>1424</v>
      </c>
      <c r="AC527" s="29">
        <v>374</v>
      </c>
      <c r="AD527" s="29">
        <v>97.7</v>
      </c>
      <c r="AE527" s="29">
        <v>84463</v>
      </c>
      <c r="AF527" s="29">
        <v>63.8</v>
      </c>
      <c r="AG527" s="29">
        <v>7156</v>
      </c>
      <c r="AH527" s="29">
        <f t="shared" si="43"/>
        <v>132.82</v>
      </c>
      <c r="AI527" s="29">
        <v>161904</v>
      </c>
      <c r="AJ527" s="29">
        <v>64780</v>
      </c>
      <c r="AK527" s="29">
        <v>97124</v>
      </c>
      <c r="AL527" s="29">
        <f t="shared" si="44"/>
        <v>3005.07</v>
      </c>
      <c r="AM527" s="29">
        <f t="shared" si="45"/>
        <v>1202.37</v>
      </c>
      <c r="AN527" s="29">
        <f t="shared" si="46"/>
        <v>1802.7</v>
      </c>
      <c r="AO527" s="29">
        <v>4.4</v>
      </c>
      <c r="AP527" s="29">
        <v>11</v>
      </c>
      <c r="AQ527" s="32">
        <v>169138</v>
      </c>
      <c r="AR527" s="32">
        <v>253587</v>
      </c>
      <c r="AS527" s="32">
        <v>422726</v>
      </c>
      <c r="AT527" s="29">
        <v>1150</v>
      </c>
      <c r="AU527" s="29">
        <f t="shared" si="47"/>
        <v>2656</v>
      </c>
      <c r="AV527" s="29">
        <v>67615</v>
      </c>
      <c r="AW527" s="29">
        <v>176540</v>
      </c>
      <c r="AX527" s="29">
        <v>103256</v>
      </c>
      <c r="AY527" s="29">
        <v>269598</v>
      </c>
      <c r="AZ527" s="29">
        <v>170871</v>
      </c>
      <c r="BA527" s="29">
        <v>446138</v>
      </c>
      <c r="BB527" s="2"/>
      <c r="BC527" s="2"/>
      <c r="BD527" s="2"/>
    </row>
    <row r="528" spans="16:56" ht="13.5">
      <c r="P528" s="22">
        <v>143847</v>
      </c>
      <c r="Q528" s="23" t="s">
        <v>1568</v>
      </c>
      <c r="R528" s="23" t="s">
        <v>1425</v>
      </c>
      <c r="S528" s="62">
        <v>2174</v>
      </c>
      <c r="T528" s="24" t="s">
        <v>942</v>
      </c>
      <c r="U528" s="25" t="s">
        <v>723</v>
      </c>
      <c r="V528" s="26" t="s">
        <v>1190</v>
      </c>
      <c r="W528" s="27">
        <v>3</v>
      </c>
      <c r="X528" s="27">
        <v>213</v>
      </c>
      <c r="Y528" s="27">
        <v>15</v>
      </c>
      <c r="Z528" s="27">
        <v>16432</v>
      </c>
      <c r="AA528" s="28">
        <f aca="true" t="shared" si="48" ref="AA528:AA591">Z528/Y528/1000</f>
        <v>1.0954666666666666</v>
      </c>
      <c r="AB528" s="25" t="s">
        <v>1181</v>
      </c>
      <c r="AC528" s="29">
        <v>73</v>
      </c>
      <c r="AD528" s="29">
        <v>34.3</v>
      </c>
      <c r="AE528" s="29">
        <v>16432</v>
      </c>
      <c r="AF528" s="29">
        <v>100</v>
      </c>
      <c r="AG528" s="29">
        <v>2104</v>
      </c>
      <c r="AH528" s="29">
        <f aca="true" t="shared" si="49" ref="AH528:AH591">ROUND(AG528*1000/Z528,2)</f>
        <v>128.04</v>
      </c>
      <c r="AI528" s="29">
        <v>6005</v>
      </c>
      <c r="AJ528" s="29">
        <v>603</v>
      </c>
      <c r="AK528" s="29">
        <v>5402</v>
      </c>
      <c r="AL528" s="29">
        <f aca="true" t="shared" si="50" ref="AL528:AL591">ROUND(AI528*1000/$Z528,2)</f>
        <v>365.45</v>
      </c>
      <c r="AM528" s="29">
        <f aca="true" t="shared" si="51" ref="AM528:AM591">ROUND(AJ528*1000/$Z528,2)</f>
        <v>36.7</v>
      </c>
      <c r="AN528" s="29">
        <f aca="true" t="shared" si="52" ref="AN528:AN591">ROUND(AK528*1000/$Z528,2)</f>
        <v>328.75</v>
      </c>
      <c r="AO528" s="29">
        <v>35</v>
      </c>
      <c r="AP528" s="29">
        <v>348.9</v>
      </c>
      <c r="AQ528" s="32">
        <v>2831</v>
      </c>
      <c r="AR528" s="32">
        <v>25362</v>
      </c>
      <c r="AS528" s="32">
        <v>28192</v>
      </c>
      <c r="AT528" s="29">
        <v>2267</v>
      </c>
      <c r="AU528" s="29">
        <f aca="true" t="shared" si="53" ref="AU528:AU591">ROUND(AG528*1000/Z528*20,0)</f>
        <v>2561</v>
      </c>
      <c r="AV528" s="29">
        <v>603</v>
      </c>
      <c r="AW528" s="29">
        <v>2831</v>
      </c>
      <c r="AX528" s="29">
        <v>10908</v>
      </c>
      <c r="AY528" s="29">
        <v>51211</v>
      </c>
      <c r="AZ528" s="29">
        <v>11511</v>
      </c>
      <c r="BA528" s="29">
        <v>54042</v>
      </c>
      <c r="BB528" s="2"/>
      <c r="BC528" s="2"/>
      <c r="BD528" s="2"/>
    </row>
    <row r="529" spans="16:56" ht="13.5">
      <c r="P529" s="22">
        <v>152153</v>
      </c>
      <c r="Q529" s="23" t="s">
        <v>540</v>
      </c>
      <c r="R529" s="23" t="s">
        <v>1426</v>
      </c>
      <c r="S529" s="62">
        <v>2174</v>
      </c>
      <c r="T529" s="24" t="s">
        <v>942</v>
      </c>
      <c r="U529" s="25" t="s">
        <v>723</v>
      </c>
      <c r="V529" s="26" t="s">
        <v>1190</v>
      </c>
      <c r="W529" s="27">
        <v>3</v>
      </c>
      <c r="X529" s="27">
        <v>3778</v>
      </c>
      <c r="Y529" s="27">
        <v>138</v>
      </c>
      <c r="Z529" s="27">
        <v>217196</v>
      </c>
      <c r="AA529" s="28">
        <f t="shared" si="48"/>
        <v>1.5738840579710145</v>
      </c>
      <c r="AB529" s="25" t="s">
        <v>653</v>
      </c>
      <c r="AC529" s="29">
        <v>2539</v>
      </c>
      <c r="AD529" s="29">
        <v>67.2</v>
      </c>
      <c r="AE529" s="29">
        <v>217196</v>
      </c>
      <c r="AF529" s="29">
        <v>100</v>
      </c>
      <c r="AG529" s="29">
        <v>19446</v>
      </c>
      <c r="AH529" s="29">
        <f t="shared" si="49"/>
        <v>89.53</v>
      </c>
      <c r="AI529" s="29">
        <v>71513</v>
      </c>
      <c r="AJ529" s="29">
        <v>20179</v>
      </c>
      <c r="AK529" s="29">
        <v>51334</v>
      </c>
      <c r="AL529" s="29">
        <f t="shared" si="50"/>
        <v>329.26</v>
      </c>
      <c r="AM529" s="29">
        <f t="shared" si="51"/>
        <v>92.91</v>
      </c>
      <c r="AN529" s="29">
        <f t="shared" si="52"/>
        <v>236.35</v>
      </c>
      <c r="AO529" s="29">
        <v>27.2</v>
      </c>
      <c r="AP529" s="29">
        <v>96.4</v>
      </c>
      <c r="AQ529" s="32">
        <v>5341</v>
      </c>
      <c r="AR529" s="32">
        <v>13588</v>
      </c>
      <c r="AS529" s="32">
        <v>18929</v>
      </c>
      <c r="AT529" s="29">
        <v>2415</v>
      </c>
      <c r="AU529" s="29">
        <f t="shared" si="53"/>
        <v>1791</v>
      </c>
      <c r="AV529" s="29">
        <v>20665</v>
      </c>
      <c r="AW529" s="29">
        <v>5470</v>
      </c>
      <c r="AX529" s="29">
        <v>61366</v>
      </c>
      <c r="AY529" s="29">
        <v>16243</v>
      </c>
      <c r="AZ529" s="29">
        <v>82031</v>
      </c>
      <c r="BA529" s="29">
        <v>21713</v>
      </c>
      <c r="BB529" s="2"/>
      <c r="BC529" s="2"/>
      <c r="BD529" s="2"/>
    </row>
    <row r="530" spans="16:56" ht="13.5">
      <c r="P530" s="22">
        <v>153214</v>
      </c>
      <c r="Q530" s="23" t="s">
        <v>540</v>
      </c>
      <c r="R530" s="23" t="s">
        <v>1427</v>
      </c>
      <c r="S530" s="62">
        <v>2174</v>
      </c>
      <c r="T530" s="24" t="s">
        <v>942</v>
      </c>
      <c r="U530" s="25" t="s">
        <v>723</v>
      </c>
      <c r="V530" s="26" t="s">
        <v>1190</v>
      </c>
      <c r="W530" s="27">
        <v>3</v>
      </c>
      <c r="X530" s="27">
        <v>2557</v>
      </c>
      <c r="Y530" s="27">
        <v>98</v>
      </c>
      <c r="Z530" s="27">
        <v>114684</v>
      </c>
      <c r="AA530" s="28">
        <f t="shared" si="48"/>
        <v>1.1702448979591835</v>
      </c>
      <c r="AB530" s="25" t="s">
        <v>1248</v>
      </c>
      <c r="AC530" s="29">
        <v>973</v>
      </c>
      <c r="AD530" s="29">
        <v>38.1</v>
      </c>
      <c r="AE530" s="29">
        <v>114684</v>
      </c>
      <c r="AF530" s="29">
        <v>100</v>
      </c>
      <c r="AG530" s="29">
        <v>17510</v>
      </c>
      <c r="AH530" s="29">
        <f t="shared" si="49"/>
        <v>152.68</v>
      </c>
      <c r="AI530" s="29">
        <v>41798</v>
      </c>
      <c r="AJ530" s="29">
        <v>15836</v>
      </c>
      <c r="AK530" s="29">
        <v>25962</v>
      </c>
      <c r="AL530" s="29">
        <f t="shared" si="50"/>
        <v>364.46</v>
      </c>
      <c r="AM530" s="29">
        <f t="shared" si="51"/>
        <v>138.08</v>
      </c>
      <c r="AN530" s="29">
        <f t="shared" si="52"/>
        <v>226.38</v>
      </c>
      <c r="AO530" s="29">
        <v>41.9</v>
      </c>
      <c r="AP530" s="29">
        <v>110.6</v>
      </c>
      <c r="AQ530" s="32">
        <v>6193</v>
      </c>
      <c r="AR530" s="32">
        <v>10153</v>
      </c>
      <c r="AS530" s="32">
        <v>16346</v>
      </c>
      <c r="AT530" s="29">
        <v>2625</v>
      </c>
      <c r="AU530" s="29">
        <f t="shared" si="53"/>
        <v>3054</v>
      </c>
      <c r="AV530" s="29">
        <v>16074</v>
      </c>
      <c r="AW530" s="29">
        <v>6286</v>
      </c>
      <c r="AX530" s="29">
        <v>40624</v>
      </c>
      <c r="AY530" s="29">
        <v>15887</v>
      </c>
      <c r="AZ530" s="29">
        <v>56698</v>
      </c>
      <c r="BA530" s="29">
        <v>22174</v>
      </c>
      <c r="BB530" s="2"/>
      <c r="BC530" s="2"/>
      <c r="BD530" s="2"/>
    </row>
    <row r="531" spans="16:56" ht="13.5">
      <c r="P531" s="22">
        <v>153222</v>
      </c>
      <c r="Q531" s="23" t="s">
        <v>540</v>
      </c>
      <c r="R531" s="23" t="s">
        <v>1428</v>
      </c>
      <c r="S531" s="62">
        <v>2174</v>
      </c>
      <c r="T531" s="24" t="s">
        <v>942</v>
      </c>
      <c r="U531" s="25" t="s">
        <v>723</v>
      </c>
      <c r="V531" s="26" t="s">
        <v>1190</v>
      </c>
      <c r="W531" s="27">
        <v>3</v>
      </c>
      <c r="X531" s="27">
        <v>1143</v>
      </c>
      <c r="Y531" s="27">
        <v>43</v>
      </c>
      <c r="Z531" s="27">
        <v>82336</v>
      </c>
      <c r="AA531" s="28">
        <f t="shared" si="48"/>
        <v>1.9147906976744187</v>
      </c>
      <c r="AB531" s="25" t="s">
        <v>1429</v>
      </c>
      <c r="AC531" s="29">
        <v>572</v>
      </c>
      <c r="AD531" s="29">
        <v>50</v>
      </c>
      <c r="AE531" s="29">
        <v>82336</v>
      </c>
      <c r="AF531" s="29">
        <v>100</v>
      </c>
      <c r="AG531" s="29">
        <v>12333</v>
      </c>
      <c r="AH531" s="29">
        <f t="shared" si="49"/>
        <v>149.79</v>
      </c>
      <c r="AI531" s="29">
        <v>37734</v>
      </c>
      <c r="AJ531" s="29">
        <v>12469</v>
      </c>
      <c r="AK531" s="29">
        <v>25265</v>
      </c>
      <c r="AL531" s="29">
        <f t="shared" si="50"/>
        <v>458.29</v>
      </c>
      <c r="AM531" s="29">
        <f t="shared" si="51"/>
        <v>151.44</v>
      </c>
      <c r="AN531" s="29">
        <f t="shared" si="52"/>
        <v>306.85</v>
      </c>
      <c r="AO531" s="29">
        <v>32.7</v>
      </c>
      <c r="AP531" s="29">
        <v>98.9</v>
      </c>
      <c r="AQ531" s="32">
        <v>10909</v>
      </c>
      <c r="AR531" s="32">
        <v>22104</v>
      </c>
      <c r="AS531" s="32">
        <v>33013</v>
      </c>
      <c r="AT531" s="29">
        <v>2475</v>
      </c>
      <c r="AU531" s="29">
        <f t="shared" si="53"/>
        <v>2996</v>
      </c>
      <c r="AV531" s="29">
        <v>12469</v>
      </c>
      <c r="AW531" s="29">
        <v>10909</v>
      </c>
      <c r="AX531" s="29">
        <v>39217</v>
      </c>
      <c r="AY531" s="29">
        <v>34311</v>
      </c>
      <c r="AZ531" s="29">
        <v>51686</v>
      </c>
      <c r="BA531" s="29">
        <v>45220</v>
      </c>
      <c r="BB531" s="2"/>
      <c r="BC531" s="2"/>
      <c r="BD531" s="2"/>
    </row>
    <row r="532" spans="16:56" ht="13.5">
      <c r="P532" s="22">
        <v>153249</v>
      </c>
      <c r="Q532" s="23" t="s">
        <v>540</v>
      </c>
      <c r="R532" s="23" t="s">
        <v>1430</v>
      </c>
      <c r="S532" s="62">
        <v>2174</v>
      </c>
      <c r="T532" s="24" t="s">
        <v>942</v>
      </c>
      <c r="U532" s="25" t="s">
        <v>723</v>
      </c>
      <c r="V532" s="26" t="s">
        <v>1190</v>
      </c>
      <c r="W532" s="27">
        <v>3</v>
      </c>
      <c r="X532" s="27">
        <v>2133</v>
      </c>
      <c r="Y532" s="27">
        <v>69</v>
      </c>
      <c r="Z532" s="27">
        <v>113364</v>
      </c>
      <c r="AA532" s="28">
        <f t="shared" si="48"/>
        <v>1.6429565217391304</v>
      </c>
      <c r="AB532" s="25" t="s">
        <v>100</v>
      </c>
      <c r="AC532" s="29">
        <v>1124</v>
      </c>
      <c r="AD532" s="29">
        <v>52.7</v>
      </c>
      <c r="AE532" s="29">
        <v>113364</v>
      </c>
      <c r="AF532" s="29">
        <v>100</v>
      </c>
      <c r="AG532" s="29">
        <v>13187</v>
      </c>
      <c r="AH532" s="29">
        <f t="shared" si="49"/>
        <v>116.32</v>
      </c>
      <c r="AI532" s="29">
        <v>41928</v>
      </c>
      <c r="AJ532" s="29">
        <v>4804</v>
      </c>
      <c r="AK532" s="29">
        <v>37124</v>
      </c>
      <c r="AL532" s="29">
        <f t="shared" si="50"/>
        <v>369.85</v>
      </c>
      <c r="AM532" s="29">
        <f t="shared" si="51"/>
        <v>42.38</v>
      </c>
      <c r="AN532" s="29">
        <f t="shared" si="52"/>
        <v>327.48</v>
      </c>
      <c r="AO532" s="29">
        <v>31.5</v>
      </c>
      <c r="AP532" s="29">
        <v>274.5</v>
      </c>
      <c r="AQ532" s="32">
        <v>2252</v>
      </c>
      <c r="AR532" s="32">
        <v>17405</v>
      </c>
      <c r="AS532" s="32">
        <v>19657</v>
      </c>
      <c r="AT532" s="29">
        <v>1995</v>
      </c>
      <c r="AU532" s="29">
        <f t="shared" si="53"/>
        <v>2326</v>
      </c>
      <c r="AV532" s="29">
        <v>4804</v>
      </c>
      <c r="AW532" s="29">
        <v>2252</v>
      </c>
      <c r="AX532" s="29">
        <v>49880</v>
      </c>
      <c r="AY532" s="29">
        <v>23385</v>
      </c>
      <c r="AZ532" s="29">
        <v>54684</v>
      </c>
      <c r="BA532" s="29">
        <v>25637</v>
      </c>
      <c r="BB532" s="2"/>
      <c r="BC532" s="2"/>
      <c r="BD532" s="2"/>
    </row>
    <row r="533" spans="16:56" ht="13.5">
      <c r="P533" s="22">
        <v>153621</v>
      </c>
      <c r="Q533" s="23" t="s">
        <v>540</v>
      </c>
      <c r="R533" s="23" t="s">
        <v>1431</v>
      </c>
      <c r="S533" s="62">
        <v>2174</v>
      </c>
      <c r="T533" s="24" t="s">
        <v>942</v>
      </c>
      <c r="U533" s="25" t="s">
        <v>723</v>
      </c>
      <c r="V533" s="26" t="s">
        <v>1190</v>
      </c>
      <c r="W533" s="27">
        <v>3</v>
      </c>
      <c r="X533" s="27">
        <v>3347</v>
      </c>
      <c r="Y533" s="27">
        <v>134</v>
      </c>
      <c r="Z533" s="27">
        <v>143348</v>
      </c>
      <c r="AA533" s="28">
        <f t="shared" si="48"/>
        <v>1.0697611940298506</v>
      </c>
      <c r="AB533" s="25" t="s">
        <v>322</v>
      </c>
      <c r="AC533" s="29">
        <v>1509</v>
      </c>
      <c r="AD533" s="29">
        <v>45.1</v>
      </c>
      <c r="AE533" s="29">
        <v>155775</v>
      </c>
      <c r="AF533" s="29">
        <v>92</v>
      </c>
      <c r="AG533" s="29">
        <v>34404</v>
      </c>
      <c r="AH533" s="29">
        <f t="shared" si="49"/>
        <v>240</v>
      </c>
      <c r="AI533" s="29">
        <v>279666</v>
      </c>
      <c r="AJ533" s="29">
        <v>111386</v>
      </c>
      <c r="AK533" s="29">
        <v>168280</v>
      </c>
      <c r="AL533" s="29">
        <f t="shared" si="50"/>
        <v>1950.96</v>
      </c>
      <c r="AM533" s="29">
        <f t="shared" si="51"/>
        <v>777.03</v>
      </c>
      <c r="AN533" s="29">
        <f t="shared" si="52"/>
        <v>1173.93</v>
      </c>
      <c r="AO533" s="29">
        <v>12.3</v>
      </c>
      <c r="AP533" s="29">
        <v>30.9</v>
      </c>
      <c r="AQ533" s="32">
        <v>33279</v>
      </c>
      <c r="AR533" s="32">
        <v>50278</v>
      </c>
      <c r="AS533" s="32">
        <v>83557</v>
      </c>
      <c r="AT533" s="29">
        <v>4830</v>
      </c>
      <c r="AU533" s="29">
        <f t="shared" si="53"/>
        <v>4800</v>
      </c>
      <c r="AV533" s="29">
        <v>111386</v>
      </c>
      <c r="AW533" s="29">
        <v>33279</v>
      </c>
      <c r="AX533" s="29">
        <v>168280</v>
      </c>
      <c r="AY533" s="29">
        <v>50278</v>
      </c>
      <c r="AZ533" s="29">
        <v>279666</v>
      </c>
      <c r="BA533" s="29">
        <v>83557</v>
      </c>
      <c r="BB533" s="2"/>
      <c r="BC533" s="2"/>
      <c r="BD533" s="2"/>
    </row>
    <row r="534" spans="16:56" ht="13.5">
      <c r="P534" s="22">
        <v>153826</v>
      </c>
      <c r="Q534" s="23" t="s">
        <v>540</v>
      </c>
      <c r="R534" s="23" t="s">
        <v>1432</v>
      </c>
      <c r="S534" s="62">
        <v>2174</v>
      </c>
      <c r="T534" s="24" t="s">
        <v>942</v>
      </c>
      <c r="U534" s="25" t="s">
        <v>723</v>
      </c>
      <c r="V534" s="26" t="s">
        <v>1190</v>
      </c>
      <c r="W534" s="27">
        <v>3</v>
      </c>
      <c r="X534" s="27">
        <v>1431</v>
      </c>
      <c r="Y534" s="27">
        <v>79</v>
      </c>
      <c r="Z534" s="27">
        <v>81530</v>
      </c>
      <c r="AA534" s="28">
        <f t="shared" si="48"/>
        <v>1.032025316455696</v>
      </c>
      <c r="AB534" s="25" t="s">
        <v>1181</v>
      </c>
      <c r="AC534" s="29">
        <v>854</v>
      </c>
      <c r="AD534" s="29">
        <v>59.7</v>
      </c>
      <c r="AE534" s="29">
        <v>81530</v>
      </c>
      <c r="AF534" s="29">
        <v>100</v>
      </c>
      <c r="AG534" s="29">
        <v>12841</v>
      </c>
      <c r="AH534" s="29">
        <f t="shared" si="49"/>
        <v>157.5</v>
      </c>
      <c r="AI534" s="29">
        <v>140638</v>
      </c>
      <c r="AJ534" s="29">
        <v>21450</v>
      </c>
      <c r="AK534" s="29">
        <v>119188</v>
      </c>
      <c r="AL534" s="29">
        <f t="shared" si="50"/>
        <v>1724.98</v>
      </c>
      <c r="AM534" s="29">
        <f t="shared" si="51"/>
        <v>263.09</v>
      </c>
      <c r="AN534" s="29">
        <f t="shared" si="52"/>
        <v>1461.89</v>
      </c>
      <c r="AO534" s="29">
        <v>9.1</v>
      </c>
      <c r="AP534" s="29">
        <v>59.9</v>
      </c>
      <c r="AQ534" s="32">
        <v>14990</v>
      </c>
      <c r="AR534" s="32">
        <v>83290</v>
      </c>
      <c r="AS534" s="32">
        <v>98280</v>
      </c>
      <c r="AT534" s="29">
        <v>3150</v>
      </c>
      <c r="AU534" s="29">
        <f t="shared" si="53"/>
        <v>3150</v>
      </c>
      <c r="AV534" s="29">
        <v>41760</v>
      </c>
      <c r="AW534" s="29">
        <v>29182</v>
      </c>
      <c r="AX534" s="29">
        <v>119188</v>
      </c>
      <c r="AY534" s="29">
        <v>83290</v>
      </c>
      <c r="AZ534" s="29">
        <v>160948</v>
      </c>
      <c r="BA534" s="29">
        <v>112472</v>
      </c>
      <c r="BB534" s="2"/>
      <c r="BC534" s="2"/>
      <c r="BD534" s="2"/>
    </row>
    <row r="535" spans="16:56" ht="13.5">
      <c r="P535" s="22">
        <v>153834</v>
      </c>
      <c r="Q535" s="23" t="s">
        <v>540</v>
      </c>
      <c r="R535" s="23" t="s">
        <v>1433</v>
      </c>
      <c r="S535" s="62">
        <v>2174</v>
      </c>
      <c r="T535" s="24" t="s">
        <v>942</v>
      </c>
      <c r="U535" s="25" t="s">
        <v>723</v>
      </c>
      <c r="V535" s="26" t="s">
        <v>1190</v>
      </c>
      <c r="W535" s="27">
        <v>3</v>
      </c>
      <c r="X535" s="27">
        <v>1277</v>
      </c>
      <c r="Y535" s="27">
        <v>49</v>
      </c>
      <c r="Z535" s="27">
        <v>88020</v>
      </c>
      <c r="AA535" s="28">
        <f t="shared" si="48"/>
        <v>1.796326530612245</v>
      </c>
      <c r="AB535" s="25" t="s">
        <v>1243</v>
      </c>
      <c r="AC535" s="29">
        <v>958</v>
      </c>
      <c r="AD535" s="29">
        <v>75</v>
      </c>
      <c r="AE535" s="29">
        <v>92139</v>
      </c>
      <c r="AF535" s="29">
        <v>95.5</v>
      </c>
      <c r="AG535" s="29">
        <v>13254</v>
      </c>
      <c r="AH535" s="29">
        <f t="shared" si="49"/>
        <v>150.58</v>
      </c>
      <c r="AI535" s="29">
        <v>98649</v>
      </c>
      <c r="AJ535" s="29">
        <v>29826</v>
      </c>
      <c r="AK535" s="29">
        <v>68823</v>
      </c>
      <c r="AL535" s="29">
        <f t="shared" si="50"/>
        <v>1120.76</v>
      </c>
      <c r="AM535" s="29">
        <f t="shared" si="51"/>
        <v>338.85</v>
      </c>
      <c r="AN535" s="29">
        <f t="shared" si="52"/>
        <v>781.9</v>
      </c>
      <c r="AO535" s="29">
        <v>13.4</v>
      </c>
      <c r="AP535" s="29">
        <v>44.4</v>
      </c>
      <c r="AQ535" s="32">
        <v>23356</v>
      </c>
      <c r="AR535" s="32">
        <v>53894</v>
      </c>
      <c r="AS535" s="32">
        <v>77251</v>
      </c>
      <c r="AT535" s="29">
        <v>2940</v>
      </c>
      <c r="AU535" s="29">
        <f t="shared" si="53"/>
        <v>3012</v>
      </c>
      <c r="AV535" s="29">
        <v>29826</v>
      </c>
      <c r="AW535" s="29">
        <v>23356</v>
      </c>
      <c r="AX535" s="29">
        <v>68823</v>
      </c>
      <c r="AY535" s="29">
        <v>53894</v>
      </c>
      <c r="AZ535" s="29">
        <v>98649</v>
      </c>
      <c r="BA535" s="29">
        <v>77251</v>
      </c>
      <c r="BB535" s="2"/>
      <c r="BC535" s="2"/>
      <c r="BD535" s="2"/>
    </row>
    <row r="536" spans="16:56" ht="13.5">
      <c r="P536" s="22">
        <v>153842</v>
      </c>
      <c r="Q536" s="23" t="s">
        <v>540</v>
      </c>
      <c r="R536" s="23" t="s">
        <v>1434</v>
      </c>
      <c r="S536" s="62">
        <v>2174</v>
      </c>
      <c r="T536" s="24" t="s">
        <v>942</v>
      </c>
      <c r="U536" s="25" t="s">
        <v>723</v>
      </c>
      <c r="V536" s="26" t="s">
        <v>1190</v>
      </c>
      <c r="W536" s="27">
        <v>3</v>
      </c>
      <c r="X536" s="27">
        <v>1366</v>
      </c>
      <c r="Y536" s="27">
        <v>54</v>
      </c>
      <c r="Z536" s="27">
        <v>128389</v>
      </c>
      <c r="AA536" s="28">
        <f t="shared" si="48"/>
        <v>2.377574074074074</v>
      </c>
      <c r="AB536" s="25" t="s">
        <v>694</v>
      </c>
      <c r="AC536" s="29">
        <v>872</v>
      </c>
      <c r="AD536" s="29">
        <v>63.8</v>
      </c>
      <c r="AE536" s="29">
        <v>128389</v>
      </c>
      <c r="AF536" s="29">
        <v>100</v>
      </c>
      <c r="AG536" s="29">
        <v>15265</v>
      </c>
      <c r="AH536" s="29">
        <f t="shared" si="49"/>
        <v>118.9</v>
      </c>
      <c r="AI536" s="29">
        <v>121138</v>
      </c>
      <c r="AJ536" s="29">
        <v>24619</v>
      </c>
      <c r="AK536" s="29">
        <v>96519</v>
      </c>
      <c r="AL536" s="29">
        <f t="shared" si="50"/>
        <v>943.52</v>
      </c>
      <c r="AM536" s="29">
        <f t="shared" si="51"/>
        <v>191.75</v>
      </c>
      <c r="AN536" s="29">
        <f t="shared" si="52"/>
        <v>751.77</v>
      </c>
      <c r="AO536" s="29">
        <v>12.6</v>
      </c>
      <c r="AP536" s="29">
        <v>62</v>
      </c>
      <c r="AQ536" s="32">
        <v>18023</v>
      </c>
      <c r="AR536" s="32">
        <v>70658</v>
      </c>
      <c r="AS536" s="32">
        <v>88681</v>
      </c>
      <c r="AT536" s="29">
        <v>3150</v>
      </c>
      <c r="AU536" s="29">
        <f t="shared" si="53"/>
        <v>2378</v>
      </c>
      <c r="AV536" s="29">
        <v>24619</v>
      </c>
      <c r="AW536" s="29">
        <v>18023</v>
      </c>
      <c r="AX536" s="29">
        <v>96519</v>
      </c>
      <c r="AY536" s="29">
        <v>70658</v>
      </c>
      <c r="AZ536" s="29">
        <v>121138</v>
      </c>
      <c r="BA536" s="29">
        <v>88681</v>
      </c>
      <c r="BB536" s="2"/>
      <c r="BC536" s="2"/>
      <c r="BD536" s="2"/>
    </row>
    <row r="537" spans="16:56" ht="13.5">
      <c r="P537" s="22">
        <v>154032</v>
      </c>
      <c r="Q537" s="23" t="s">
        <v>540</v>
      </c>
      <c r="R537" s="23" t="s">
        <v>1435</v>
      </c>
      <c r="S537" s="62">
        <v>2174</v>
      </c>
      <c r="T537" s="24" t="s">
        <v>942</v>
      </c>
      <c r="U537" s="25" t="s">
        <v>723</v>
      </c>
      <c r="V537" s="26" t="s">
        <v>1190</v>
      </c>
      <c r="W537" s="27">
        <v>3</v>
      </c>
      <c r="X537" s="27">
        <v>743</v>
      </c>
      <c r="Y537" s="27">
        <v>33</v>
      </c>
      <c r="Z537" s="27">
        <v>35310</v>
      </c>
      <c r="AA537" s="28">
        <f t="shared" si="48"/>
        <v>1.07</v>
      </c>
      <c r="AB537" s="25" t="s">
        <v>1252</v>
      </c>
      <c r="AC537" s="29">
        <v>478</v>
      </c>
      <c r="AD537" s="29">
        <v>64.3</v>
      </c>
      <c r="AE537" s="29">
        <v>35310</v>
      </c>
      <c r="AF537" s="29">
        <v>100</v>
      </c>
      <c r="AG537" s="29">
        <v>5736</v>
      </c>
      <c r="AH537" s="29">
        <f t="shared" si="49"/>
        <v>162.45</v>
      </c>
      <c r="AI537" s="29">
        <v>56510</v>
      </c>
      <c r="AJ537" s="29">
        <v>5644</v>
      </c>
      <c r="AK537" s="29">
        <v>50866</v>
      </c>
      <c r="AL537" s="29">
        <f t="shared" si="50"/>
        <v>1600.4</v>
      </c>
      <c r="AM537" s="29">
        <f t="shared" si="51"/>
        <v>159.84</v>
      </c>
      <c r="AN537" s="29">
        <f t="shared" si="52"/>
        <v>1440.56</v>
      </c>
      <c r="AO537" s="29">
        <v>10.2</v>
      </c>
      <c r="AP537" s="29">
        <v>101.6</v>
      </c>
      <c r="AQ537" s="32">
        <v>7596</v>
      </c>
      <c r="AR537" s="32">
        <v>68460</v>
      </c>
      <c r="AS537" s="32">
        <v>76057</v>
      </c>
      <c r="AT537" s="29">
        <v>3150</v>
      </c>
      <c r="AU537" s="29">
        <f t="shared" si="53"/>
        <v>3249</v>
      </c>
      <c r="AV537" s="29">
        <v>5644</v>
      </c>
      <c r="AW537" s="29">
        <v>7596</v>
      </c>
      <c r="AX537" s="29">
        <v>50866</v>
      </c>
      <c r="AY537" s="29">
        <v>68460</v>
      </c>
      <c r="AZ537" s="29">
        <v>56510</v>
      </c>
      <c r="BA537" s="29">
        <v>76057</v>
      </c>
      <c r="BB537" s="2"/>
      <c r="BC537" s="2"/>
      <c r="BD537" s="2"/>
    </row>
    <row r="538" spans="16:56" ht="13.5">
      <c r="P538" s="22">
        <v>154041</v>
      </c>
      <c r="Q538" s="23" t="s">
        <v>540</v>
      </c>
      <c r="R538" s="23" t="s">
        <v>1436</v>
      </c>
      <c r="S538" s="62">
        <v>2174</v>
      </c>
      <c r="T538" s="24" t="s">
        <v>942</v>
      </c>
      <c r="U538" s="25" t="s">
        <v>723</v>
      </c>
      <c r="V538" s="26" t="s">
        <v>1190</v>
      </c>
      <c r="W538" s="27">
        <v>3</v>
      </c>
      <c r="X538" s="27">
        <v>2833</v>
      </c>
      <c r="Y538" s="27">
        <v>90</v>
      </c>
      <c r="Z538" s="27">
        <v>179300</v>
      </c>
      <c r="AA538" s="28">
        <f t="shared" si="48"/>
        <v>1.9922222222222221</v>
      </c>
      <c r="AB538" s="25" t="s">
        <v>1437</v>
      </c>
      <c r="AC538" s="29">
        <v>2226</v>
      </c>
      <c r="AD538" s="29">
        <v>78.6</v>
      </c>
      <c r="AE538" s="29">
        <v>204582</v>
      </c>
      <c r="AF538" s="29">
        <v>87.6</v>
      </c>
      <c r="AG538" s="29">
        <v>45588</v>
      </c>
      <c r="AH538" s="29">
        <f t="shared" si="49"/>
        <v>254.26</v>
      </c>
      <c r="AI538" s="29">
        <v>129612</v>
      </c>
      <c r="AJ538" s="29">
        <v>39545</v>
      </c>
      <c r="AK538" s="29">
        <v>90067</v>
      </c>
      <c r="AL538" s="29">
        <f t="shared" si="50"/>
        <v>722.88</v>
      </c>
      <c r="AM538" s="29">
        <f t="shared" si="51"/>
        <v>220.55</v>
      </c>
      <c r="AN538" s="29">
        <f t="shared" si="52"/>
        <v>502.33</v>
      </c>
      <c r="AO538" s="29">
        <v>35.2</v>
      </c>
      <c r="AP538" s="29">
        <v>115.3</v>
      </c>
      <c r="AQ538" s="32">
        <v>13959</v>
      </c>
      <c r="AR538" s="32">
        <v>31792</v>
      </c>
      <c r="AS538" s="32">
        <v>45751</v>
      </c>
      <c r="AT538" s="29">
        <v>5040</v>
      </c>
      <c r="AU538" s="29">
        <f t="shared" si="53"/>
        <v>5085</v>
      </c>
      <c r="AV538" s="29">
        <v>39545</v>
      </c>
      <c r="AW538" s="29">
        <v>13959</v>
      </c>
      <c r="AX538" s="29">
        <v>90067</v>
      </c>
      <c r="AY538" s="29">
        <v>31792</v>
      </c>
      <c r="AZ538" s="29">
        <v>129612</v>
      </c>
      <c r="BA538" s="29">
        <v>45751</v>
      </c>
      <c r="BB538" s="2"/>
      <c r="BC538" s="2"/>
      <c r="BD538" s="2"/>
    </row>
    <row r="539" spans="16:56" ht="13.5">
      <c r="P539" s="22">
        <v>154059</v>
      </c>
      <c r="Q539" s="23" t="s">
        <v>540</v>
      </c>
      <c r="R539" s="23" t="s">
        <v>1438</v>
      </c>
      <c r="S539" s="62">
        <v>2174</v>
      </c>
      <c r="T539" s="24" t="s">
        <v>942</v>
      </c>
      <c r="U539" s="25" t="s">
        <v>723</v>
      </c>
      <c r="V539" s="26" t="s">
        <v>1190</v>
      </c>
      <c r="W539" s="27">
        <v>3</v>
      </c>
      <c r="X539" s="27">
        <v>3047</v>
      </c>
      <c r="Y539" s="27">
        <v>117</v>
      </c>
      <c r="Z539" s="27">
        <v>237405</v>
      </c>
      <c r="AA539" s="28">
        <f t="shared" si="48"/>
        <v>2.029102564102564</v>
      </c>
      <c r="AB539" s="25" t="s">
        <v>1439</v>
      </c>
      <c r="AC539" s="29">
        <v>2390</v>
      </c>
      <c r="AD539" s="29">
        <v>78.4</v>
      </c>
      <c r="AE539" s="29">
        <v>248250</v>
      </c>
      <c r="AF539" s="29">
        <v>95.6</v>
      </c>
      <c r="AG539" s="29">
        <v>49705</v>
      </c>
      <c r="AH539" s="29">
        <f t="shared" si="49"/>
        <v>209.37</v>
      </c>
      <c r="AI539" s="29">
        <v>288897</v>
      </c>
      <c r="AJ539" s="29">
        <v>52605</v>
      </c>
      <c r="AK539" s="29">
        <v>236292</v>
      </c>
      <c r="AL539" s="29">
        <f t="shared" si="50"/>
        <v>1216.9</v>
      </c>
      <c r="AM539" s="29">
        <f t="shared" si="51"/>
        <v>221.58</v>
      </c>
      <c r="AN539" s="29">
        <f t="shared" si="52"/>
        <v>995.31</v>
      </c>
      <c r="AO539" s="29">
        <v>17.2</v>
      </c>
      <c r="AP539" s="29">
        <v>94.5</v>
      </c>
      <c r="AQ539" s="32">
        <v>17265</v>
      </c>
      <c r="AR539" s="32">
        <v>77549</v>
      </c>
      <c r="AS539" s="32">
        <v>94814</v>
      </c>
      <c r="AT539" s="29">
        <v>3780</v>
      </c>
      <c r="AU539" s="29">
        <f t="shared" si="53"/>
        <v>4187</v>
      </c>
      <c r="AV539" s="29">
        <v>52605</v>
      </c>
      <c r="AW539" s="29">
        <v>17265</v>
      </c>
      <c r="AX539" s="29">
        <v>236292</v>
      </c>
      <c r="AY539" s="29">
        <v>77549</v>
      </c>
      <c r="AZ539" s="29">
        <v>288897</v>
      </c>
      <c r="BA539" s="29">
        <v>94814</v>
      </c>
      <c r="BB539" s="2"/>
      <c r="BC539" s="2"/>
      <c r="BD539" s="2"/>
    </row>
    <row r="540" spans="16:56" ht="13.5">
      <c r="P540" s="22">
        <v>154458</v>
      </c>
      <c r="Q540" s="23" t="s">
        <v>540</v>
      </c>
      <c r="R540" s="23" t="s">
        <v>1440</v>
      </c>
      <c r="S540" s="62">
        <v>2174</v>
      </c>
      <c r="T540" s="24" t="s">
        <v>942</v>
      </c>
      <c r="U540" s="25" t="s">
        <v>723</v>
      </c>
      <c r="V540" s="26" t="s">
        <v>1190</v>
      </c>
      <c r="W540" s="27">
        <v>3</v>
      </c>
      <c r="X540" s="27">
        <v>3856</v>
      </c>
      <c r="Y540" s="27">
        <v>161</v>
      </c>
      <c r="Z540" s="27">
        <v>398637</v>
      </c>
      <c r="AA540" s="28">
        <f t="shared" si="48"/>
        <v>2.4760062111801244</v>
      </c>
      <c r="AB540" s="25" t="s">
        <v>106</v>
      </c>
      <c r="AC540" s="29">
        <v>3663</v>
      </c>
      <c r="AD540" s="29">
        <v>95</v>
      </c>
      <c r="AE540" s="29">
        <v>478937</v>
      </c>
      <c r="AF540" s="29">
        <v>83.2</v>
      </c>
      <c r="AG540" s="29">
        <v>74469</v>
      </c>
      <c r="AH540" s="29">
        <f t="shared" si="49"/>
        <v>186.81</v>
      </c>
      <c r="AI540" s="29">
        <v>175409</v>
      </c>
      <c r="AJ540" s="29">
        <v>62097</v>
      </c>
      <c r="AK540" s="29">
        <v>113312</v>
      </c>
      <c r="AL540" s="29">
        <f t="shared" si="50"/>
        <v>440.02</v>
      </c>
      <c r="AM540" s="29">
        <f t="shared" si="51"/>
        <v>155.77</v>
      </c>
      <c r="AN540" s="29">
        <f t="shared" si="52"/>
        <v>284.25</v>
      </c>
      <c r="AO540" s="29">
        <v>42.5</v>
      </c>
      <c r="AP540" s="29">
        <v>119.9</v>
      </c>
      <c r="AQ540" s="32">
        <v>16104</v>
      </c>
      <c r="AR540" s="32">
        <v>29386</v>
      </c>
      <c r="AS540" s="32">
        <v>45490</v>
      </c>
      <c r="AT540" s="29">
        <v>3570</v>
      </c>
      <c r="AU540" s="29">
        <f t="shared" si="53"/>
        <v>3736</v>
      </c>
      <c r="AV540" s="29">
        <v>62097</v>
      </c>
      <c r="AW540" s="29">
        <v>16104</v>
      </c>
      <c r="AX540" s="29">
        <v>146674</v>
      </c>
      <c r="AY540" s="29">
        <v>38038</v>
      </c>
      <c r="AZ540" s="29">
        <v>208771</v>
      </c>
      <c r="BA540" s="29">
        <v>54142</v>
      </c>
      <c r="BB540" s="2"/>
      <c r="BC540" s="2"/>
      <c r="BD540" s="2"/>
    </row>
    <row r="541" spans="16:56" ht="13.5">
      <c r="P541" s="22">
        <v>154610</v>
      </c>
      <c r="Q541" s="23" t="s">
        <v>540</v>
      </c>
      <c r="R541" s="23" t="s">
        <v>1441</v>
      </c>
      <c r="S541" s="62">
        <v>2174</v>
      </c>
      <c r="T541" s="24" t="s">
        <v>942</v>
      </c>
      <c r="U541" s="25" t="s">
        <v>723</v>
      </c>
      <c r="V541" s="26" t="s">
        <v>1190</v>
      </c>
      <c r="W541" s="27">
        <v>3</v>
      </c>
      <c r="X541" s="27">
        <v>531</v>
      </c>
      <c r="Y541" s="27">
        <v>50</v>
      </c>
      <c r="Z541" s="27">
        <v>124000</v>
      </c>
      <c r="AA541" s="28">
        <f t="shared" si="48"/>
        <v>2.48</v>
      </c>
      <c r="AB541" s="25" t="s">
        <v>104</v>
      </c>
      <c r="AC541" s="29">
        <v>385</v>
      </c>
      <c r="AD541" s="29">
        <v>72.5</v>
      </c>
      <c r="AE541" s="29">
        <v>153300</v>
      </c>
      <c r="AF541" s="29">
        <v>80.9</v>
      </c>
      <c r="AG541" s="29">
        <v>21752</v>
      </c>
      <c r="AH541" s="29">
        <f t="shared" si="49"/>
        <v>175.42</v>
      </c>
      <c r="AI541" s="29">
        <v>73018</v>
      </c>
      <c r="AJ541" s="29">
        <v>49254</v>
      </c>
      <c r="AK541" s="29">
        <v>23764</v>
      </c>
      <c r="AL541" s="29">
        <f t="shared" si="50"/>
        <v>588.85</v>
      </c>
      <c r="AM541" s="29">
        <f t="shared" si="51"/>
        <v>397.21</v>
      </c>
      <c r="AN541" s="29">
        <f t="shared" si="52"/>
        <v>191.65</v>
      </c>
      <c r="AO541" s="29">
        <v>29.8</v>
      </c>
      <c r="AP541" s="29">
        <v>44.2</v>
      </c>
      <c r="AQ541" s="32">
        <v>92757</v>
      </c>
      <c r="AR541" s="32">
        <v>44753</v>
      </c>
      <c r="AS541" s="32">
        <v>137510</v>
      </c>
      <c r="AT541" s="29">
        <v>2730</v>
      </c>
      <c r="AU541" s="29">
        <f t="shared" si="53"/>
        <v>3508</v>
      </c>
      <c r="AV541" s="29">
        <v>49254</v>
      </c>
      <c r="AW541" s="29">
        <v>92757</v>
      </c>
      <c r="AX541" s="29">
        <v>94700</v>
      </c>
      <c r="AY541" s="29">
        <v>178343</v>
      </c>
      <c r="AZ541" s="29">
        <v>143954</v>
      </c>
      <c r="BA541" s="29">
        <v>271100</v>
      </c>
      <c r="BB541" s="2"/>
      <c r="BC541" s="2"/>
      <c r="BD541" s="2"/>
    </row>
    <row r="542" spans="16:56" ht="13.5">
      <c r="P542" s="22">
        <v>154628</v>
      </c>
      <c r="Q542" s="23" t="s">
        <v>540</v>
      </c>
      <c r="R542" s="23" t="s">
        <v>1442</v>
      </c>
      <c r="S542" s="62">
        <v>2174</v>
      </c>
      <c r="T542" s="24" t="s">
        <v>942</v>
      </c>
      <c r="U542" s="25" t="s">
        <v>723</v>
      </c>
      <c r="V542" s="26" t="s">
        <v>1190</v>
      </c>
      <c r="W542" s="27">
        <v>3</v>
      </c>
      <c r="X542" s="27">
        <v>4299</v>
      </c>
      <c r="Y542" s="27">
        <v>160</v>
      </c>
      <c r="Z542" s="27">
        <v>217334</v>
      </c>
      <c r="AA542" s="28">
        <f t="shared" si="48"/>
        <v>1.3583375000000002</v>
      </c>
      <c r="AB542" s="25" t="s">
        <v>1443</v>
      </c>
      <c r="AC542" s="29">
        <v>1910</v>
      </c>
      <c r="AD542" s="29">
        <v>44.4</v>
      </c>
      <c r="AE542" s="29">
        <v>254632</v>
      </c>
      <c r="AF542" s="29">
        <v>85.4</v>
      </c>
      <c r="AG542" s="29">
        <v>41453</v>
      </c>
      <c r="AH542" s="29">
        <f t="shared" si="49"/>
        <v>190.73</v>
      </c>
      <c r="AI542" s="29">
        <v>151932</v>
      </c>
      <c r="AJ542" s="29">
        <v>57885</v>
      </c>
      <c r="AK542" s="29">
        <v>94047</v>
      </c>
      <c r="AL542" s="29">
        <f t="shared" si="50"/>
        <v>699.07</v>
      </c>
      <c r="AM542" s="29">
        <f t="shared" si="51"/>
        <v>266.34</v>
      </c>
      <c r="AN542" s="29">
        <f t="shared" si="52"/>
        <v>432.73</v>
      </c>
      <c r="AO542" s="29">
        <v>27.3</v>
      </c>
      <c r="AP542" s="29">
        <v>71.6</v>
      </c>
      <c r="AQ542" s="32">
        <v>13465</v>
      </c>
      <c r="AR542" s="32">
        <v>21876</v>
      </c>
      <c r="AS542" s="32">
        <v>35341</v>
      </c>
      <c r="AT542" s="29">
        <v>3780</v>
      </c>
      <c r="AU542" s="29">
        <f t="shared" si="53"/>
        <v>3815</v>
      </c>
      <c r="AV542" s="29">
        <v>57885</v>
      </c>
      <c r="AW542" s="29">
        <v>13465</v>
      </c>
      <c r="AX542" s="29">
        <v>124736</v>
      </c>
      <c r="AY542" s="29">
        <v>29015</v>
      </c>
      <c r="AZ542" s="29">
        <v>182621</v>
      </c>
      <c r="BA542" s="29">
        <v>42480</v>
      </c>
      <c r="BB542" s="2"/>
      <c r="BC542" s="2"/>
      <c r="BD542" s="2"/>
    </row>
    <row r="543" spans="16:56" ht="13.5">
      <c r="P543" s="22">
        <v>154814</v>
      </c>
      <c r="Q543" s="23" t="s">
        <v>540</v>
      </c>
      <c r="R543" s="23" t="s">
        <v>1514</v>
      </c>
      <c r="S543" s="62">
        <v>2174</v>
      </c>
      <c r="T543" s="24" t="s">
        <v>942</v>
      </c>
      <c r="U543" s="25" t="s">
        <v>723</v>
      </c>
      <c r="V543" s="26" t="s">
        <v>1190</v>
      </c>
      <c r="W543" s="27">
        <v>3</v>
      </c>
      <c r="X543" s="27">
        <v>3757</v>
      </c>
      <c r="Y543" s="27">
        <v>139</v>
      </c>
      <c r="Z543" s="27">
        <v>319458</v>
      </c>
      <c r="AA543" s="28">
        <f t="shared" si="48"/>
        <v>2.2982589928057555</v>
      </c>
      <c r="AB543" s="25" t="s">
        <v>1444</v>
      </c>
      <c r="AC543" s="29">
        <v>3192</v>
      </c>
      <c r="AD543" s="29">
        <v>85</v>
      </c>
      <c r="AE543" s="29">
        <v>343986</v>
      </c>
      <c r="AF543" s="29">
        <v>92.9</v>
      </c>
      <c r="AG543" s="29">
        <v>55204</v>
      </c>
      <c r="AH543" s="29">
        <f t="shared" si="49"/>
        <v>172.81</v>
      </c>
      <c r="AI543" s="29">
        <v>209521</v>
      </c>
      <c r="AJ543" s="29">
        <v>40235</v>
      </c>
      <c r="AK543" s="29">
        <v>169286</v>
      </c>
      <c r="AL543" s="29">
        <f t="shared" si="50"/>
        <v>655.86</v>
      </c>
      <c r="AM543" s="29">
        <f t="shared" si="51"/>
        <v>125.95</v>
      </c>
      <c r="AN543" s="29">
        <f t="shared" si="52"/>
        <v>529.92</v>
      </c>
      <c r="AO543" s="29">
        <v>26.3</v>
      </c>
      <c r="AP543" s="29">
        <v>137.2</v>
      </c>
      <c r="AQ543" s="32">
        <v>10709</v>
      </c>
      <c r="AR543" s="32">
        <v>45059</v>
      </c>
      <c r="AS543" s="32">
        <v>55768</v>
      </c>
      <c r="AT543" s="29">
        <v>3480</v>
      </c>
      <c r="AU543" s="29">
        <f t="shared" si="53"/>
        <v>3456</v>
      </c>
      <c r="AV543" s="29">
        <v>40235</v>
      </c>
      <c r="AW543" s="29">
        <v>10709</v>
      </c>
      <c r="AX543" s="29">
        <v>169286</v>
      </c>
      <c r="AY543" s="29">
        <v>45059</v>
      </c>
      <c r="AZ543" s="29">
        <v>209521</v>
      </c>
      <c r="BA543" s="29">
        <v>55768</v>
      </c>
      <c r="BB543" s="2"/>
      <c r="BC543" s="2"/>
      <c r="BD543" s="2"/>
    </row>
    <row r="544" spans="16:56" ht="13.5">
      <c r="P544" s="22">
        <v>155055</v>
      </c>
      <c r="Q544" s="23" t="s">
        <v>540</v>
      </c>
      <c r="R544" s="23" t="s">
        <v>1445</v>
      </c>
      <c r="S544" s="62">
        <v>2174</v>
      </c>
      <c r="T544" s="24" t="s">
        <v>942</v>
      </c>
      <c r="U544" s="25" t="s">
        <v>723</v>
      </c>
      <c r="V544" s="26" t="s">
        <v>1190</v>
      </c>
      <c r="W544" s="27">
        <v>3</v>
      </c>
      <c r="X544" s="27">
        <v>1091</v>
      </c>
      <c r="Y544" s="27">
        <v>78</v>
      </c>
      <c r="Z544" s="27">
        <v>66943</v>
      </c>
      <c r="AA544" s="28">
        <f t="shared" si="48"/>
        <v>0.8582435897435897</v>
      </c>
      <c r="AB544" s="25" t="s">
        <v>1446</v>
      </c>
      <c r="AC544" s="29">
        <v>712</v>
      </c>
      <c r="AD544" s="29">
        <v>65.3</v>
      </c>
      <c r="AE544" s="29">
        <v>71982</v>
      </c>
      <c r="AF544" s="29">
        <v>93</v>
      </c>
      <c r="AG544" s="29">
        <v>13869</v>
      </c>
      <c r="AH544" s="29">
        <f t="shared" si="49"/>
        <v>207.18</v>
      </c>
      <c r="AI544" s="29">
        <v>114635</v>
      </c>
      <c r="AJ544" s="29">
        <v>33150</v>
      </c>
      <c r="AK544" s="29">
        <v>81485</v>
      </c>
      <c r="AL544" s="29">
        <f t="shared" si="50"/>
        <v>1712.43</v>
      </c>
      <c r="AM544" s="29">
        <f t="shared" si="51"/>
        <v>495.2</v>
      </c>
      <c r="AN544" s="29">
        <f t="shared" si="52"/>
        <v>1217.23</v>
      </c>
      <c r="AO544" s="29">
        <v>12.1</v>
      </c>
      <c r="AP544" s="29">
        <v>41.8</v>
      </c>
      <c r="AQ544" s="32">
        <v>30385</v>
      </c>
      <c r="AR544" s="32">
        <v>74688</v>
      </c>
      <c r="AS544" s="32">
        <v>105073</v>
      </c>
      <c r="AT544" s="29">
        <v>3360</v>
      </c>
      <c r="AU544" s="29">
        <f t="shared" si="53"/>
        <v>4144</v>
      </c>
      <c r="AV544" s="29">
        <v>33150</v>
      </c>
      <c r="AW544" s="29">
        <v>30385</v>
      </c>
      <c r="AX544" s="29">
        <v>132852</v>
      </c>
      <c r="AY544" s="29">
        <v>121771</v>
      </c>
      <c r="AZ544" s="29">
        <v>166002</v>
      </c>
      <c r="BA544" s="29">
        <v>152156</v>
      </c>
      <c r="BB544" s="2"/>
      <c r="BC544" s="2"/>
      <c r="BD544" s="2"/>
    </row>
    <row r="545" spans="16:56" ht="13.5">
      <c r="P545" s="22">
        <v>155233</v>
      </c>
      <c r="Q545" s="23" t="s">
        <v>540</v>
      </c>
      <c r="R545" s="23" t="s">
        <v>541</v>
      </c>
      <c r="S545" s="62">
        <v>2174</v>
      </c>
      <c r="T545" s="24" t="s">
        <v>942</v>
      </c>
      <c r="U545" s="25" t="s">
        <v>723</v>
      </c>
      <c r="V545" s="26" t="s">
        <v>1190</v>
      </c>
      <c r="W545" s="27">
        <v>3</v>
      </c>
      <c r="X545" s="27">
        <v>1600</v>
      </c>
      <c r="Y545" s="27">
        <v>55</v>
      </c>
      <c r="Z545" s="27">
        <v>91534</v>
      </c>
      <c r="AA545" s="28">
        <f t="shared" si="48"/>
        <v>1.6642545454545454</v>
      </c>
      <c r="AB545" s="25" t="s">
        <v>1283</v>
      </c>
      <c r="AC545" s="29">
        <v>1001</v>
      </c>
      <c r="AD545" s="29">
        <v>62.6</v>
      </c>
      <c r="AE545" s="29">
        <v>91534</v>
      </c>
      <c r="AF545" s="29">
        <v>100</v>
      </c>
      <c r="AG545" s="29">
        <v>16779</v>
      </c>
      <c r="AH545" s="29">
        <f t="shared" si="49"/>
        <v>183.31</v>
      </c>
      <c r="AI545" s="29">
        <v>56056</v>
      </c>
      <c r="AJ545" s="29">
        <v>38863</v>
      </c>
      <c r="AK545" s="29">
        <v>17193</v>
      </c>
      <c r="AL545" s="29">
        <f t="shared" si="50"/>
        <v>612.41</v>
      </c>
      <c r="AM545" s="29">
        <f t="shared" si="51"/>
        <v>424.57</v>
      </c>
      <c r="AN545" s="29">
        <f t="shared" si="52"/>
        <v>187.83</v>
      </c>
      <c r="AO545" s="29">
        <v>29.9</v>
      </c>
      <c r="AP545" s="29">
        <v>43.2</v>
      </c>
      <c r="AQ545" s="32">
        <v>24289</v>
      </c>
      <c r="AR545" s="32">
        <v>10746</v>
      </c>
      <c r="AS545" s="32">
        <v>35035</v>
      </c>
      <c r="AT545" s="29">
        <v>3670</v>
      </c>
      <c r="AU545" s="29">
        <f t="shared" si="53"/>
        <v>3666</v>
      </c>
      <c r="AV545" s="29">
        <v>38863</v>
      </c>
      <c r="AW545" s="29">
        <v>24289</v>
      </c>
      <c r="AX545" s="29">
        <v>17193</v>
      </c>
      <c r="AY545" s="29">
        <v>10746</v>
      </c>
      <c r="AZ545" s="29">
        <v>56056</v>
      </c>
      <c r="BA545" s="29">
        <v>35035</v>
      </c>
      <c r="BB545" s="2"/>
      <c r="BC545" s="2"/>
      <c r="BD545" s="2"/>
    </row>
    <row r="546" spans="16:56" ht="13.5">
      <c r="P546" s="22">
        <v>155471</v>
      </c>
      <c r="Q546" s="23" t="s">
        <v>540</v>
      </c>
      <c r="R546" s="23" t="s">
        <v>542</v>
      </c>
      <c r="S546" s="62">
        <v>2174</v>
      </c>
      <c r="T546" s="24" t="s">
        <v>942</v>
      </c>
      <c r="U546" s="25" t="s">
        <v>723</v>
      </c>
      <c r="V546" s="26" t="s">
        <v>1190</v>
      </c>
      <c r="W546" s="27">
        <v>3</v>
      </c>
      <c r="X546" s="27">
        <v>3292</v>
      </c>
      <c r="Y546" s="27">
        <v>135</v>
      </c>
      <c r="Z546" s="27">
        <v>262974</v>
      </c>
      <c r="AA546" s="28">
        <f t="shared" si="48"/>
        <v>1.9479555555555554</v>
      </c>
      <c r="AB546" s="25" t="s">
        <v>653</v>
      </c>
      <c r="AC546" s="29">
        <v>2693</v>
      </c>
      <c r="AD546" s="29">
        <v>81.8</v>
      </c>
      <c r="AE546" s="29">
        <v>341747</v>
      </c>
      <c r="AF546" s="29">
        <v>76.9</v>
      </c>
      <c r="AG546" s="29">
        <v>40821</v>
      </c>
      <c r="AH546" s="29">
        <f t="shared" si="49"/>
        <v>155.23</v>
      </c>
      <c r="AI546" s="29">
        <v>191039</v>
      </c>
      <c r="AJ546" s="29">
        <v>52060</v>
      </c>
      <c r="AK546" s="29">
        <v>138979</v>
      </c>
      <c r="AL546" s="29">
        <f t="shared" si="50"/>
        <v>726.46</v>
      </c>
      <c r="AM546" s="29">
        <f t="shared" si="51"/>
        <v>197.97</v>
      </c>
      <c r="AN546" s="29">
        <f t="shared" si="52"/>
        <v>528.49</v>
      </c>
      <c r="AO546" s="29">
        <v>21.4</v>
      </c>
      <c r="AP546" s="29">
        <v>78.4</v>
      </c>
      <c r="AQ546" s="32">
        <v>15814</v>
      </c>
      <c r="AR546" s="32">
        <v>42217</v>
      </c>
      <c r="AS546" s="32">
        <v>58031</v>
      </c>
      <c r="AT546" s="29">
        <v>3255</v>
      </c>
      <c r="AU546" s="29">
        <f t="shared" si="53"/>
        <v>3105</v>
      </c>
      <c r="AV546" s="29">
        <v>52060</v>
      </c>
      <c r="AW546" s="29">
        <v>15814</v>
      </c>
      <c r="AX546" s="29">
        <v>138979</v>
      </c>
      <c r="AY546" s="29">
        <v>42217</v>
      </c>
      <c r="AZ546" s="29">
        <v>191039</v>
      </c>
      <c r="BA546" s="29">
        <v>58031</v>
      </c>
      <c r="BB546" s="2"/>
      <c r="BC546" s="2"/>
      <c r="BD546" s="2"/>
    </row>
    <row r="547" spans="16:56" ht="13.5">
      <c r="P547" s="22">
        <v>155489</v>
      </c>
      <c r="Q547" s="23" t="s">
        <v>540</v>
      </c>
      <c r="R547" s="23" t="s">
        <v>543</v>
      </c>
      <c r="S547" s="62">
        <v>2174</v>
      </c>
      <c r="T547" s="24" t="s">
        <v>942</v>
      </c>
      <c r="U547" s="25" t="s">
        <v>723</v>
      </c>
      <c r="V547" s="26" t="s">
        <v>1190</v>
      </c>
      <c r="W547" s="27">
        <v>3</v>
      </c>
      <c r="X547" s="27">
        <v>4893</v>
      </c>
      <c r="Y547" s="27">
        <v>160</v>
      </c>
      <c r="Z547" s="27">
        <v>229337</v>
      </c>
      <c r="AA547" s="28">
        <f t="shared" si="48"/>
        <v>1.43335625</v>
      </c>
      <c r="AB547" s="25" t="s">
        <v>322</v>
      </c>
      <c r="AC547" s="29">
        <v>2638</v>
      </c>
      <c r="AD547" s="29">
        <v>53.9</v>
      </c>
      <c r="AE547" s="29">
        <v>239500</v>
      </c>
      <c r="AF547" s="29">
        <v>95.8</v>
      </c>
      <c r="AG547" s="29">
        <v>42807</v>
      </c>
      <c r="AH547" s="29">
        <f t="shared" si="49"/>
        <v>186.66</v>
      </c>
      <c r="AI547" s="29">
        <v>173337</v>
      </c>
      <c r="AJ547" s="29">
        <v>50283</v>
      </c>
      <c r="AK547" s="29">
        <v>123054</v>
      </c>
      <c r="AL547" s="29">
        <f t="shared" si="50"/>
        <v>755.82</v>
      </c>
      <c r="AM547" s="29">
        <f t="shared" si="51"/>
        <v>219.25</v>
      </c>
      <c r="AN547" s="29">
        <f t="shared" si="52"/>
        <v>536.56</v>
      </c>
      <c r="AO547" s="29">
        <v>24.7</v>
      </c>
      <c r="AP547" s="29">
        <v>85.1</v>
      </c>
      <c r="AQ547" s="32">
        <v>10277</v>
      </c>
      <c r="AR547" s="32">
        <v>25149</v>
      </c>
      <c r="AS547" s="32">
        <v>35426</v>
      </c>
      <c r="AT547" s="29">
        <v>3255</v>
      </c>
      <c r="AU547" s="29">
        <f t="shared" si="53"/>
        <v>3733</v>
      </c>
      <c r="AV547" s="29">
        <v>50283</v>
      </c>
      <c r="AW547" s="29">
        <v>10277</v>
      </c>
      <c r="AX547" s="29">
        <v>167212</v>
      </c>
      <c r="AY547" s="29">
        <v>34174</v>
      </c>
      <c r="AZ547" s="29">
        <v>217495</v>
      </c>
      <c r="BA547" s="29">
        <v>44450</v>
      </c>
      <c r="BB547" s="2"/>
      <c r="BC547" s="2"/>
      <c r="BD547" s="2"/>
    </row>
    <row r="548" spans="16:56" ht="13.5">
      <c r="P548" s="22">
        <v>155837</v>
      </c>
      <c r="Q548" s="23" t="s">
        <v>540</v>
      </c>
      <c r="R548" s="23" t="s">
        <v>544</v>
      </c>
      <c r="S548" s="62">
        <v>2174</v>
      </c>
      <c r="T548" s="24" t="s">
        <v>942</v>
      </c>
      <c r="U548" s="25" t="s">
        <v>723</v>
      </c>
      <c r="V548" s="26" t="s">
        <v>1190</v>
      </c>
      <c r="W548" s="27">
        <v>3</v>
      </c>
      <c r="X548" s="27">
        <v>4953</v>
      </c>
      <c r="Y548" s="27">
        <v>132</v>
      </c>
      <c r="Z548" s="27">
        <v>167136</v>
      </c>
      <c r="AA548" s="28">
        <f t="shared" si="48"/>
        <v>1.2661818181818183</v>
      </c>
      <c r="AB548" s="25" t="s">
        <v>1061</v>
      </c>
      <c r="AC548" s="29">
        <v>1972</v>
      </c>
      <c r="AD548" s="29">
        <v>39.8</v>
      </c>
      <c r="AE548" s="29">
        <v>169700</v>
      </c>
      <c r="AF548" s="29">
        <v>98.5</v>
      </c>
      <c r="AG548" s="29">
        <v>35067</v>
      </c>
      <c r="AH548" s="29">
        <f t="shared" si="49"/>
        <v>209.81</v>
      </c>
      <c r="AI548" s="29">
        <v>110173</v>
      </c>
      <c r="AJ548" s="29">
        <v>43861</v>
      </c>
      <c r="AK548" s="29">
        <v>66312</v>
      </c>
      <c r="AL548" s="29">
        <f t="shared" si="50"/>
        <v>659.18</v>
      </c>
      <c r="AM548" s="29">
        <f t="shared" si="51"/>
        <v>262.43</v>
      </c>
      <c r="AN548" s="29">
        <f t="shared" si="52"/>
        <v>396.75</v>
      </c>
      <c r="AO548" s="29">
        <v>31.8</v>
      </c>
      <c r="AP548" s="29">
        <v>80</v>
      </c>
      <c r="AQ548" s="32">
        <v>8855</v>
      </c>
      <c r="AR548" s="32">
        <v>13388</v>
      </c>
      <c r="AS548" s="32">
        <v>22244</v>
      </c>
      <c r="AT548" s="29">
        <v>4200</v>
      </c>
      <c r="AU548" s="29">
        <f t="shared" si="53"/>
        <v>4196</v>
      </c>
      <c r="AV548" s="29">
        <v>43861</v>
      </c>
      <c r="AW548" s="29">
        <v>8855</v>
      </c>
      <c r="AX548" s="29">
        <v>66312</v>
      </c>
      <c r="AY548" s="29">
        <v>13388</v>
      </c>
      <c r="AZ548" s="29">
        <v>110173</v>
      </c>
      <c r="BA548" s="29">
        <v>22244</v>
      </c>
      <c r="BB548" s="2"/>
      <c r="BC548" s="2"/>
      <c r="BD548" s="2"/>
    </row>
    <row r="549" spans="16:56" ht="13.5">
      <c r="P549" s="22">
        <v>162035</v>
      </c>
      <c r="Q549" s="23" t="s">
        <v>521</v>
      </c>
      <c r="R549" s="23" t="s">
        <v>545</v>
      </c>
      <c r="S549" s="62">
        <v>2174</v>
      </c>
      <c r="T549" s="24" t="s">
        <v>942</v>
      </c>
      <c r="U549" s="25" t="s">
        <v>723</v>
      </c>
      <c r="V549" s="26" t="s">
        <v>1190</v>
      </c>
      <c r="W549" s="27">
        <v>3</v>
      </c>
      <c r="X549" s="27">
        <v>3327</v>
      </c>
      <c r="Y549" s="27">
        <v>92</v>
      </c>
      <c r="Z549" s="27">
        <v>190404</v>
      </c>
      <c r="AA549" s="28">
        <f t="shared" si="48"/>
        <v>2.069608695652174</v>
      </c>
      <c r="AB549" s="25" t="s">
        <v>546</v>
      </c>
      <c r="AC549" s="29">
        <v>2131</v>
      </c>
      <c r="AD549" s="29">
        <v>64.1</v>
      </c>
      <c r="AE549" s="29">
        <v>190404</v>
      </c>
      <c r="AF549" s="29">
        <v>100</v>
      </c>
      <c r="AG549" s="29">
        <v>31460</v>
      </c>
      <c r="AH549" s="29">
        <f t="shared" si="49"/>
        <v>165.23</v>
      </c>
      <c r="AI549" s="29">
        <v>69834</v>
      </c>
      <c r="AJ549" s="29">
        <v>21261</v>
      </c>
      <c r="AK549" s="29">
        <v>48573</v>
      </c>
      <c r="AL549" s="29">
        <f t="shared" si="50"/>
        <v>366.77</v>
      </c>
      <c r="AM549" s="29">
        <f t="shared" si="51"/>
        <v>111.66</v>
      </c>
      <c r="AN549" s="29">
        <f t="shared" si="52"/>
        <v>255.1</v>
      </c>
      <c r="AO549" s="29">
        <v>45</v>
      </c>
      <c r="AP549" s="29">
        <v>148</v>
      </c>
      <c r="AQ549" s="32">
        <v>6390</v>
      </c>
      <c r="AR549" s="32">
        <v>14600</v>
      </c>
      <c r="AS549" s="32">
        <v>20990</v>
      </c>
      <c r="AT549" s="29">
        <v>3050</v>
      </c>
      <c r="AU549" s="29">
        <f t="shared" si="53"/>
        <v>3305</v>
      </c>
      <c r="AV549" s="29">
        <v>23171</v>
      </c>
      <c r="AW549" s="29">
        <v>6965</v>
      </c>
      <c r="AX549" s="29">
        <v>120571</v>
      </c>
      <c r="AY549" s="29">
        <v>36240</v>
      </c>
      <c r="AZ549" s="29">
        <v>143742</v>
      </c>
      <c r="BA549" s="29">
        <v>43205</v>
      </c>
      <c r="BB549" s="2"/>
      <c r="BC549" s="2"/>
      <c r="BD549" s="2"/>
    </row>
    <row r="550" spans="16:56" ht="13.5">
      <c r="P550" s="22">
        <v>162051</v>
      </c>
      <c r="Q550" s="23" t="s">
        <v>521</v>
      </c>
      <c r="R550" s="23" t="s">
        <v>547</v>
      </c>
      <c r="S550" s="62">
        <v>2174</v>
      </c>
      <c r="T550" s="24" t="s">
        <v>942</v>
      </c>
      <c r="U550" s="25" t="s">
        <v>723</v>
      </c>
      <c r="V550" s="26" t="s">
        <v>1190</v>
      </c>
      <c r="W550" s="27">
        <v>3</v>
      </c>
      <c r="X550" s="27">
        <v>4689</v>
      </c>
      <c r="Y550" s="27">
        <v>152</v>
      </c>
      <c r="Z550" s="27">
        <v>346007</v>
      </c>
      <c r="AA550" s="28">
        <f t="shared" si="48"/>
        <v>2.2763618421052634</v>
      </c>
      <c r="AB550" s="25" t="s">
        <v>548</v>
      </c>
      <c r="AC550" s="29">
        <v>3153</v>
      </c>
      <c r="AD550" s="29">
        <v>67.2</v>
      </c>
      <c r="AE550" s="29">
        <v>421805</v>
      </c>
      <c r="AF550" s="29">
        <v>82</v>
      </c>
      <c r="AG550" s="29">
        <v>101119</v>
      </c>
      <c r="AH550" s="29">
        <f t="shared" si="49"/>
        <v>292.25</v>
      </c>
      <c r="AI550" s="29">
        <v>171535</v>
      </c>
      <c r="AJ550" s="29">
        <v>36009</v>
      </c>
      <c r="AK550" s="29">
        <v>135526</v>
      </c>
      <c r="AL550" s="29">
        <f t="shared" si="50"/>
        <v>495.76</v>
      </c>
      <c r="AM550" s="29">
        <f t="shared" si="51"/>
        <v>104.07</v>
      </c>
      <c r="AN550" s="29">
        <f t="shared" si="52"/>
        <v>391.69</v>
      </c>
      <c r="AO550" s="29">
        <v>58.9</v>
      </c>
      <c r="AP550" s="29">
        <v>280.8</v>
      </c>
      <c r="AQ550" s="32">
        <v>7679</v>
      </c>
      <c r="AR550" s="32">
        <v>28903</v>
      </c>
      <c r="AS550" s="32">
        <v>36582</v>
      </c>
      <c r="AT550" s="29">
        <v>2977</v>
      </c>
      <c r="AU550" s="29">
        <f t="shared" si="53"/>
        <v>5845</v>
      </c>
      <c r="AV550" s="29">
        <v>37298</v>
      </c>
      <c r="AW550" s="29">
        <v>7954</v>
      </c>
      <c r="AX550" s="29">
        <v>162058</v>
      </c>
      <c r="AY550" s="29">
        <v>34561</v>
      </c>
      <c r="AZ550" s="29">
        <v>199356</v>
      </c>
      <c r="BA550" s="29">
        <v>42516</v>
      </c>
      <c r="BB550" s="2"/>
      <c r="BC550" s="2"/>
      <c r="BD550" s="2"/>
    </row>
    <row r="551" spans="16:56" ht="13.5">
      <c r="P551" s="22">
        <v>162094</v>
      </c>
      <c r="Q551" s="23" t="s">
        <v>521</v>
      </c>
      <c r="R551" s="23" t="s">
        <v>549</v>
      </c>
      <c r="S551" s="62">
        <v>2174</v>
      </c>
      <c r="T551" s="24" t="s">
        <v>942</v>
      </c>
      <c r="U551" s="25" t="s">
        <v>723</v>
      </c>
      <c r="V551" s="26" t="s">
        <v>1190</v>
      </c>
      <c r="W551" s="27">
        <v>3</v>
      </c>
      <c r="X551" s="27">
        <v>3685</v>
      </c>
      <c r="Y551" s="27">
        <v>155</v>
      </c>
      <c r="Z551" s="27">
        <v>273965</v>
      </c>
      <c r="AA551" s="28">
        <f t="shared" si="48"/>
        <v>1.767516129032258</v>
      </c>
      <c r="AB551" s="25" t="s">
        <v>1275</v>
      </c>
      <c r="AC551" s="29">
        <v>2059</v>
      </c>
      <c r="AD551" s="29">
        <v>55.9</v>
      </c>
      <c r="AE551" s="29">
        <v>401994</v>
      </c>
      <c r="AF551" s="29">
        <v>68.2</v>
      </c>
      <c r="AG551" s="29">
        <v>45756</v>
      </c>
      <c r="AH551" s="29">
        <f t="shared" si="49"/>
        <v>167.01</v>
      </c>
      <c r="AI551" s="29">
        <v>156380</v>
      </c>
      <c r="AJ551" s="29">
        <v>43238</v>
      </c>
      <c r="AK551" s="29">
        <v>113142</v>
      </c>
      <c r="AL551" s="29">
        <f t="shared" si="50"/>
        <v>570.8</v>
      </c>
      <c r="AM551" s="29">
        <f t="shared" si="51"/>
        <v>157.82</v>
      </c>
      <c r="AN551" s="29">
        <f t="shared" si="52"/>
        <v>412.98</v>
      </c>
      <c r="AO551" s="29">
        <v>29.3</v>
      </c>
      <c r="AP551" s="29">
        <v>105.8</v>
      </c>
      <c r="AQ551" s="32">
        <v>11734</v>
      </c>
      <c r="AR551" s="32">
        <v>30703</v>
      </c>
      <c r="AS551" s="32">
        <v>42437</v>
      </c>
      <c r="AT551" s="29">
        <v>3150</v>
      </c>
      <c r="AU551" s="29">
        <f t="shared" si="53"/>
        <v>3340</v>
      </c>
      <c r="AV551" s="29">
        <v>43238</v>
      </c>
      <c r="AW551" s="29">
        <v>11734</v>
      </c>
      <c r="AX551" s="29">
        <v>150573</v>
      </c>
      <c r="AY551" s="29">
        <v>40861</v>
      </c>
      <c r="AZ551" s="29">
        <v>193811</v>
      </c>
      <c r="BA551" s="29">
        <v>52595</v>
      </c>
      <c r="BB551" s="2"/>
      <c r="BC551" s="2"/>
      <c r="BD551" s="2"/>
    </row>
    <row r="552" spans="16:56" ht="13.5">
      <c r="P552" s="22">
        <v>163015</v>
      </c>
      <c r="Q552" s="23" t="s">
        <v>521</v>
      </c>
      <c r="R552" s="23" t="s">
        <v>550</v>
      </c>
      <c r="S552" s="62">
        <v>2174</v>
      </c>
      <c r="T552" s="24" t="s">
        <v>942</v>
      </c>
      <c r="U552" s="25" t="s">
        <v>723</v>
      </c>
      <c r="V552" s="26" t="s">
        <v>1190</v>
      </c>
      <c r="W552" s="27">
        <v>3</v>
      </c>
      <c r="X552" s="27">
        <v>438</v>
      </c>
      <c r="Y552" s="27">
        <v>14</v>
      </c>
      <c r="Z552" s="27">
        <v>27125</v>
      </c>
      <c r="AA552" s="28">
        <f t="shared" si="48"/>
        <v>1.9375</v>
      </c>
      <c r="AB552" s="25" t="s">
        <v>1257</v>
      </c>
      <c r="AC552" s="29">
        <v>259</v>
      </c>
      <c r="AD552" s="29">
        <v>59.1</v>
      </c>
      <c r="AE552" s="29">
        <v>30139</v>
      </c>
      <c r="AF552" s="29">
        <v>90</v>
      </c>
      <c r="AG552" s="29">
        <v>3330</v>
      </c>
      <c r="AH552" s="29">
        <f t="shared" si="49"/>
        <v>122.76</v>
      </c>
      <c r="AI552" s="29">
        <v>10473</v>
      </c>
      <c r="AJ552" s="29">
        <v>1144</v>
      </c>
      <c r="AK552" s="29">
        <v>9329</v>
      </c>
      <c r="AL552" s="29">
        <f t="shared" si="50"/>
        <v>386.1</v>
      </c>
      <c r="AM552" s="29">
        <f t="shared" si="51"/>
        <v>42.18</v>
      </c>
      <c r="AN552" s="29">
        <f t="shared" si="52"/>
        <v>343.93</v>
      </c>
      <c r="AO552" s="29">
        <v>31.8</v>
      </c>
      <c r="AP552" s="29">
        <v>291.1</v>
      </c>
      <c r="AQ552" s="32">
        <v>2612</v>
      </c>
      <c r="AR552" s="32">
        <v>21299</v>
      </c>
      <c r="AS552" s="32">
        <v>23911</v>
      </c>
      <c r="AT552" s="29">
        <v>3400</v>
      </c>
      <c r="AU552" s="29">
        <f t="shared" si="53"/>
        <v>2455</v>
      </c>
      <c r="AV552" s="29">
        <v>1144</v>
      </c>
      <c r="AW552" s="29">
        <v>2612</v>
      </c>
      <c r="AX552" s="29">
        <v>9329</v>
      </c>
      <c r="AY552" s="29">
        <v>21299</v>
      </c>
      <c r="AZ552" s="29">
        <v>10473</v>
      </c>
      <c r="BA552" s="29">
        <v>23911</v>
      </c>
      <c r="BB552" s="2"/>
      <c r="BC552" s="2"/>
      <c r="BD552" s="2"/>
    </row>
    <row r="553" spans="16:56" ht="13.5">
      <c r="P553" s="22">
        <v>163023</v>
      </c>
      <c r="Q553" s="23" t="s">
        <v>521</v>
      </c>
      <c r="R553" s="23" t="s">
        <v>1519</v>
      </c>
      <c r="S553" s="62">
        <v>2174</v>
      </c>
      <c r="T553" s="24" t="s">
        <v>942</v>
      </c>
      <c r="U553" s="25" t="s">
        <v>723</v>
      </c>
      <c r="V553" s="26" t="s">
        <v>1190</v>
      </c>
      <c r="W553" s="27">
        <v>3</v>
      </c>
      <c r="X553" s="27">
        <v>830</v>
      </c>
      <c r="Y553" s="27">
        <v>59</v>
      </c>
      <c r="Z553" s="27">
        <v>103473</v>
      </c>
      <c r="AA553" s="28">
        <f t="shared" si="48"/>
        <v>1.7537796610169492</v>
      </c>
      <c r="AB553" s="25" t="s">
        <v>551</v>
      </c>
      <c r="AC553" s="29">
        <v>558</v>
      </c>
      <c r="AD553" s="29">
        <v>67.2</v>
      </c>
      <c r="AE553" s="29">
        <v>140525</v>
      </c>
      <c r="AF553" s="29">
        <v>73.6</v>
      </c>
      <c r="AG553" s="29">
        <v>17254</v>
      </c>
      <c r="AH553" s="29">
        <f t="shared" si="49"/>
        <v>166.75</v>
      </c>
      <c r="AI553" s="29">
        <v>102441</v>
      </c>
      <c r="AJ553" s="29">
        <v>15081</v>
      </c>
      <c r="AK553" s="29">
        <v>87360</v>
      </c>
      <c r="AL553" s="29">
        <f t="shared" si="50"/>
        <v>990.03</v>
      </c>
      <c r="AM553" s="29">
        <f t="shared" si="51"/>
        <v>145.75</v>
      </c>
      <c r="AN553" s="29">
        <f t="shared" si="52"/>
        <v>844.28</v>
      </c>
      <c r="AO553" s="29">
        <v>16.8</v>
      </c>
      <c r="AP553" s="29">
        <v>114.4</v>
      </c>
      <c r="AQ553" s="32">
        <v>18170</v>
      </c>
      <c r="AR553" s="32">
        <v>105253</v>
      </c>
      <c r="AS553" s="32">
        <v>123423</v>
      </c>
      <c r="AT553" s="29">
        <v>3100</v>
      </c>
      <c r="AU553" s="29">
        <f t="shared" si="53"/>
        <v>3335</v>
      </c>
      <c r="AV553" s="29">
        <v>16413</v>
      </c>
      <c r="AW553" s="29">
        <v>19775</v>
      </c>
      <c r="AX553" s="29">
        <v>145896</v>
      </c>
      <c r="AY553" s="29">
        <v>175778</v>
      </c>
      <c r="AZ553" s="29">
        <v>162309</v>
      </c>
      <c r="BA553" s="29">
        <v>195553</v>
      </c>
      <c r="BB553" s="2"/>
      <c r="BC553" s="2"/>
      <c r="BD553" s="2"/>
    </row>
    <row r="554" spans="16:56" ht="13.5">
      <c r="P554" s="22">
        <v>163228</v>
      </c>
      <c r="Q554" s="23" t="s">
        <v>521</v>
      </c>
      <c r="R554" s="23" t="s">
        <v>552</v>
      </c>
      <c r="S554" s="62">
        <v>2174</v>
      </c>
      <c r="T554" s="24" t="s">
        <v>942</v>
      </c>
      <c r="U554" s="25" t="s">
        <v>723</v>
      </c>
      <c r="V554" s="26" t="s">
        <v>1190</v>
      </c>
      <c r="W554" s="27">
        <v>3</v>
      </c>
      <c r="X554" s="27">
        <v>3319</v>
      </c>
      <c r="Y554" s="27">
        <v>99</v>
      </c>
      <c r="Z554" s="27">
        <v>202972</v>
      </c>
      <c r="AA554" s="28">
        <f t="shared" si="48"/>
        <v>2.050222222222222</v>
      </c>
      <c r="AB554" s="25" t="s">
        <v>553</v>
      </c>
      <c r="AC554" s="29">
        <v>2319</v>
      </c>
      <c r="AD554" s="29">
        <v>69.9</v>
      </c>
      <c r="AE554" s="29">
        <v>245651</v>
      </c>
      <c r="AF554" s="29">
        <v>82.6</v>
      </c>
      <c r="AG554" s="29">
        <v>29419</v>
      </c>
      <c r="AH554" s="29">
        <f t="shared" si="49"/>
        <v>144.94</v>
      </c>
      <c r="AI554" s="29">
        <v>102555</v>
      </c>
      <c r="AJ554" s="29">
        <v>30673</v>
      </c>
      <c r="AK554" s="29">
        <v>71882</v>
      </c>
      <c r="AL554" s="29">
        <f t="shared" si="50"/>
        <v>505.27</v>
      </c>
      <c r="AM554" s="29">
        <f t="shared" si="51"/>
        <v>151.12</v>
      </c>
      <c r="AN554" s="29">
        <f t="shared" si="52"/>
        <v>354.15</v>
      </c>
      <c r="AO554" s="29">
        <v>28.7</v>
      </c>
      <c r="AP554" s="29">
        <v>95.9</v>
      </c>
      <c r="AQ554" s="32">
        <v>9242</v>
      </c>
      <c r="AR554" s="32">
        <v>21658</v>
      </c>
      <c r="AS554" s="32">
        <v>30899</v>
      </c>
      <c r="AT554" s="29">
        <v>2835</v>
      </c>
      <c r="AU554" s="29">
        <f t="shared" si="53"/>
        <v>2899</v>
      </c>
      <c r="AV554" s="29">
        <v>32322</v>
      </c>
      <c r="AW554" s="29">
        <v>9738</v>
      </c>
      <c r="AX554" s="29">
        <v>137810</v>
      </c>
      <c r="AY554" s="29">
        <v>41522</v>
      </c>
      <c r="AZ554" s="29">
        <v>170132</v>
      </c>
      <c r="BA554" s="29">
        <v>51260</v>
      </c>
      <c r="BB554" s="2"/>
      <c r="BC554" s="2"/>
      <c r="BD554" s="2"/>
    </row>
    <row r="555" spans="16:56" ht="13.5">
      <c r="P555" s="22">
        <v>163813</v>
      </c>
      <c r="Q555" s="23" t="s">
        <v>521</v>
      </c>
      <c r="R555" s="23" t="s">
        <v>554</v>
      </c>
      <c r="S555" s="62">
        <v>2174</v>
      </c>
      <c r="T555" s="24" t="s">
        <v>942</v>
      </c>
      <c r="U555" s="25" t="s">
        <v>723</v>
      </c>
      <c r="V555" s="26" t="s">
        <v>1190</v>
      </c>
      <c r="W555" s="27">
        <v>3</v>
      </c>
      <c r="X555" s="27">
        <v>2805</v>
      </c>
      <c r="Y555" s="27">
        <v>92</v>
      </c>
      <c r="Z555" s="27">
        <v>128006</v>
      </c>
      <c r="AA555" s="28">
        <f t="shared" si="48"/>
        <v>1.3913695652173912</v>
      </c>
      <c r="AB555" s="25" t="s">
        <v>546</v>
      </c>
      <c r="AC555" s="29">
        <v>1343</v>
      </c>
      <c r="AD555" s="29">
        <v>47.9</v>
      </c>
      <c r="AE555" s="29">
        <v>151900</v>
      </c>
      <c r="AF555" s="29">
        <v>84.3</v>
      </c>
      <c r="AG555" s="29">
        <v>18101</v>
      </c>
      <c r="AH555" s="29">
        <f t="shared" si="49"/>
        <v>141.41</v>
      </c>
      <c r="AI555" s="29">
        <v>61653</v>
      </c>
      <c r="AJ555" s="29">
        <v>5079</v>
      </c>
      <c r="AK555" s="29">
        <v>56574</v>
      </c>
      <c r="AL555" s="29">
        <f t="shared" si="50"/>
        <v>481.64</v>
      </c>
      <c r="AM555" s="29">
        <f t="shared" si="51"/>
        <v>39.68</v>
      </c>
      <c r="AN555" s="29">
        <f t="shared" si="52"/>
        <v>441.96</v>
      </c>
      <c r="AO555" s="29">
        <v>29.4</v>
      </c>
      <c r="AP555" s="29">
        <v>356.4</v>
      </c>
      <c r="AQ555" s="32">
        <v>1811</v>
      </c>
      <c r="AR555" s="32">
        <v>20169</v>
      </c>
      <c r="AS555" s="32">
        <v>21980</v>
      </c>
      <c r="AT555" s="29">
        <v>2720</v>
      </c>
      <c r="AU555" s="29">
        <f t="shared" si="53"/>
        <v>2828</v>
      </c>
      <c r="AV555" s="29">
        <v>6563</v>
      </c>
      <c r="AW555" s="29">
        <v>2340</v>
      </c>
      <c r="AX555" s="29">
        <v>56574</v>
      </c>
      <c r="AY555" s="29">
        <v>20169</v>
      </c>
      <c r="AZ555" s="29">
        <v>63137</v>
      </c>
      <c r="BA555" s="29">
        <v>22509</v>
      </c>
      <c r="BB555" s="2"/>
      <c r="BC555" s="2"/>
      <c r="BD555" s="2"/>
    </row>
    <row r="556" spans="16:56" ht="13.5">
      <c r="P556" s="22">
        <v>164011</v>
      </c>
      <c r="Q556" s="23" t="s">
        <v>521</v>
      </c>
      <c r="R556" s="23" t="s">
        <v>555</v>
      </c>
      <c r="S556" s="62">
        <v>2174</v>
      </c>
      <c r="T556" s="24" t="s">
        <v>942</v>
      </c>
      <c r="U556" s="25" t="s">
        <v>723</v>
      </c>
      <c r="V556" s="26" t="s">
        <v>1190</v>
      </c>
      <c r="W556" s="27">
        <v>3</v>
      </c>
      <c r="X556" s="27">
        <v>2480</v>
      </c>
      <c r="Y556" s="27">
        <v>97</v>
      </c>
      <c r="Z556" s="27">
        <v>156529</v>
      </c>
      <c r="AA556" s="28">
        <f t="shared" si="48"/>
        <v>1.613701030927835</v>
      </c>
      <c r="AB556" s="25" t="s">
        <v>1288</v>
      </c>
      <c r="AC556" s="29">
        <v>1728</v>
      </c>
      <c r="AD556" s="29">
        <v>69.7</v>
      </c>
      <c r="AE556" s="29">
        <v>219920</v>
      </c>
      <c r="AF556" s="29">
        <v>71.2</v>
      </c>
      <c r="AG556" s="29">
        <v>26969</v>
      </c>
      <c r="AH556" s="29">
        <f t="shared" si="49"/>
        <v>172.29</v>
      </c>
      <c r="AI556" s="29">
        <v>86284</v>
      </c>
      <c r="AJ556" s="29">
        <v>40433</v>
      </c>
      <c r="AK556" s="29">
        <v>45851</v>
      </c>
      <c r="AL556" s="29">
        <f t="shared" si="50"/>
        <v>551.23</v>
      </c>
      <c r="AM556" s="29">
        <f t="shared" si="51"/>
        <v>258.31</v>
      </c>
      <c r="AN556" s="29">
        <f t="shared" si="52"/>
        <v>292.92</v>
      </c>
      <c r="AO556" s="29">
        <v>31.3</v>
      </c>
      <c r="AP556" s="29">
        <v>66.7</v>
      </c>
      <c r="AQ556" s="32">
        <v>16304</v>
      </c>
      <c r="AR556" s="32">
        <v>18488</v>
      </c>
      <c r="AS556" s="32">
        <v>34792</v>
      </c>
      <c r="AT556" s="29">
        <v>3780</v>
      </c>
      <c r="AU556" s="29">
        <f t="shared" si="53"/>
        <v>3446</v>
      </c>
      <c r="AV556" s="29">
        <v>42976</v>
      </c>
      <c r="AW556" s="29">
        <v>17329</v>
      </c>
      <c r="AX556" s="29">
        <v>100854</v>
      </c>
      <c r="AY556" s="29">
        <v>40667</v>
      </c>
      <c r="AZ556" s="29">
        <v>143830</v>
      </c>
      <c r="BA556" s="29">
        <v>57996</v>
      </c>
      <c r="BB556" s="2"/>
      <c r="BC556" s="2"/>
      <c r="BD556" s="2"/>
    </row>
    <row r="557" spans="16:56" ht="13.5">
      <c r="P557" s="22">
        <v>164054</v>
      </c>
      <c r="Q557" s="23" t="s">
        <v>521</v>
      </c>
      <c r="R557" s="23" t="s">
        <v>556</v>
      </c>
      <c r="S557" s="62">
        <v>2174</v>
      </c>
      <c r="T557" s="24" t="s">
        <v>942</v>
      </c>
      <c r="U557" s="25" t="s">
        <v>723</v>
      </c>
      <c r="V557" s="26" t="s">
        <v>1190</v>
      </c>
      <c r="W557" s="27">
        <v>3</v>
      </c>
      <c r="X557" s="27">
        <v>1555</v>
      </c>
      <c r="Y557" s="27">
        <v>36</v>
      </c>
      <c r="Z557" s="27">
        <v>85443</v>
      </c>
      <c r="AA557" s="28">
        <f t="shared" si="48"/>
        <v>2.3734166666666665</v>
      </c>
      <c r="AB557" s="25" t="s">
        <v>1288</v>
      </c>
      <c r="AC557" s="29">
        <v>837</v>
      </c>
      <c r="AD557" s="29">
        <v>53.8</v>
      </c>
      <c r="AE557" s="29">
        <v>105462</v>
      </c>
      <c r="AF557" s="29">
        <v>81</v>
      </c>
      <c r="AG557" s="29">
        <v>12812</v>
      </c>
      <c r="AH557" s="29">
        <f t="shared" si="49"/>
        <v>149.95</v>
      </c>
      <c r="AI557" s="29">
        <v>44046</v>
      </c>
      <c r="AJ557" s="29">
        <v>7982</v>
      </c>
      <c r="AK557" s="29">
        <v>36064</v>
      </c>
      <c r="AL557" s="29">
        <f t="shared" si="50"/>
        <v>515.5</v>
      </c>
      <c r="AM557" s="29">
        <f t="shared" si="51"/>
        <v>93.42</v>
      </c>
      <c r="AN557" s="29">
        <f t="shared" si="52"/>
        <v>422.08</v>
      </c>
      <c r="AO557" s="29">
        <v>29.1</v>
      </c>
      <c r="AP557" s="29">
        <v>160.5</v>
      </c>
      <c r="AQ557" s="32">
        <v>5133</v>
      </c>
      <c r="AR557" s="32">
        <v>23192</v>
      </c>
      <c r="AS557" s="32">
        <v>28325</v>
      </c>
      <c r="AT557" s="29">
        <v>2854</v>
      </c>
      <c r="AU557" s="29">
        <f t="shared" si="53"/>
        <v>2999</v>
      </c>
      <c r="AV557" s="29">
        <v>7982</v>
      </c>
      <c r="AW557" s="29">
        <v>5133</v>
      </c>
      <c r="AX557" s="29">
        <v>48311</v>
      </c>
      <c r="AY557" s="29">
        <v>31068</v>
      </c>
      <c r="AZ557" s="29">
        <v>56293</v>
      </c>
      <c r="BA557" s="29">
        <v>36201</v>
      </c>
      <c r="BB557" s="2"/>
      <c r="BC557" s="2"/>
      <c r="BD557" s="2"/>
    </row>
    <row r="558" spans="16:56" ht="13.5">
      <c r="P558" s="22">
        <v>164062</v>
      </c>
      <c r="Q558" s="23" t="s">
        <v>521</v>
      </c>
      <c r="R558" s="23" t="s">
        <v>557</v>
      </c>
      <c r="S558" s="62">
        <v>2174</v>
      </c>
      <c r="T558" s="24" t="s">
        <v>942</v>
      </c>
      <c r="U558" s="25" t="s">
        <v>723</v>
      </c>
      <c r="V558" s="26" t="s">
        <v>1190</v>
      </c>
      <c r="W558" s="27">
        <v>3</v>
      </c>
      <c r="X558" s="27">
        <v>3891</v>
      </c>
      <c r="Y558" s="27">
        <v>119</v>
      </c>
      <c r="Z558" s="27">
        <v>149703</v>
      </c>
      <c r="AA558" s="28">
        <f t="shared" si="48"/>
        <v>1.2580084033613446</v>
      </c>
      <c r="AB558" s="25" t="s">
        <v>1229</v>
      </c>
      <c r="AC558" s="29">
        <v>1999</v>
      </c>
      <c r="AD558" s="29">
        <v>51.4</v>
      </c>
      <c r="AE558" s="29">
        <v>154627</v>
      </c>
      <c r="AF558" s="29">
        <v>96.8</v>
      </c>
      <c r="AG558" s="29">
        <v>24590</v>
      </c>
      <c r="AH558" s="29">
        <f t="shared" si="49"/>
        <v>164.26</v>
      </c>
      <c r="AI558" s="29">
        <v>142818</v>
      </c>
      <c r="AJ558" s="29">
        <v>30366</v>
      </c>
      <c r="AK558" s="29">
        <v>112452</v>
      </c>
      <c r="AL558" s="29">
        <f t="shared" si="50"/>
        <v>954.01</v>
      </c>
      <c r="AM558" s="29">
        <f t="shared" si="51"/>
        <v>202.84</v>
      </c>
      <c r="AN558" s="29">
        <f t="shared" si="52"/>
        <v>751.17</v>
      </c>
      <c r="AO558" s="29">
        <v>17.2</v>
      </c>
      <c r="AP558" s="29">
        <v>81</v>
      </c>
      <c r="AQ558" s="32">
        <v>7804</v>
      </c>
      <c r="AR558" s="32">
        <v>28901</v>
      </c>
      <c r="AS558" s="32">
        <v>36705</v>
      </c>
      <c r="AT558" s="29">
        <v>3150</v>
      </c>
      <c r="AU558" s="29">
        <f t="shared" si="53"/>
        <v>3285</v>
      </c>
      <c r="AV558" s="29">
        <v>30366</v>
      </c>
      <c r="AW558" s="29">
        <v>7804</v>
      </c>
      <c r="AX558" s="29">
        <v>140646</v>
      </c>
      <c r="AY558" s="29">
        <v>36146</v>
      </c>
      <c r="AZ558" s="29">
        <v>171012</v>
      </c>
      <c r="BA558" s="29">
        <v>43951</v>
      </c>
      <c r="BB558" s="2"/>
      <c r="BC558" s="2"/>
      <c r="BD558" s="2"/>
    </row>
    <row r="559" spans="16:56" ht="13.5">
      <c r="P559" s="22">
        <v>172031</v>
      </c>
      <c r="Q559" s="23" t="s">
        <v>1258</v>
      </c>
      <c r="R559" s="23" t="s">
        <v>558</v>
      </c>
      <c r="S559" s="62">
        <v>2174</v>
      </c>
      <c r="T559" s="24" t="s">
        <v>942</v>
      </c>
      <c r="U559" s="25" t="s">
        <v>723</v>
      </c>
      <c r="V559" s="26" t="s">
        <v>1190</v>
      </c>
      <c r="W559" s="27">
        <v>3</v>
      </c>
      <c r="X559" s="27">
        <v>2301</v>
      </c>
      <c r="Y559" s="27">
        <v>81</v>
      </c>
      <c r="Z559" s="27">
        <v>29371</v>
      </c>
      <c r="AA559" s="28">
        <f t="shared" si="48"/>
        <v>0.36260493827160495</v>
      </c>
      <c r="AB559" s="25" t="s">
        <v>1181</v>
      </c>
      <c r="AC559" s="29">
        <v>386</v>
      </c>
      <c r="AD559" s="29">
        <v>16.8</v>
      </c>
      <c r="AE559" s="29">
        <v>56500</v>
      </c>
      <c r="AF559" s="29">
        <v>52</v>
      </c>
      <c r="AG559" s="29">
        <v>4201</v>
      </c>
      <c r="AH559" s="29">
        <f t="shared" si="49"/>
        <v>143.03</v>
      </c>
      <c r="AI559" s="29">
        <v>22021</v>
      </c>
      <c r="AJ559" s="29">
        <v>2291</v>
      </c>
      <c r="AK559" s="29">
        <v>19730</v>
      </c>
      <c r="AL559" s="29">
        <f t="shared" si="50"/>
        <v>749.75</v>
      </c>
      <c r="AM559" s="29">
        <f t="shared" si="51"/>
        <v>78</v>
      </c>
      <c r="AN559" s="29">
        <f t="shared" si="52"/>
        <v>671.75</v>
      </c>
      <c r="AO559" s="29">
        <v>19.1</v>
      </c>
      <c r="AP559" s="29">
        <v>183.4</v>
      </c>
      <c r="AQ559" s="32">
        <v>996</v>
      </c>
      <c r="AR559" s="32">
        <v>8575</v>
      </c>
      <c r="AS559" s="32">
        <v>9570</v>
      </c>
      <c r="AT559" s="29">
        <v>2410</v>
      </c>
      <c r="AU559" s="29">
        <f t="shared" si="53"/>
        <v>2861</v>
      </c>
      <c r="AV559" s="29">
        <v>6601</v>
      </c>
      <c r="AW559" s="29">
        <v>2869</v>
      </c>
      <c r="AX559" s="29">
        <v>36993</v>
      </c>
      <c r="AY559" s="29">
        <v>16077</v>
      </c>
      <c r="AZ559" s="29">
        <v>43594</v>
      </c>
      <c r="BA559" s="29">
        <v>18946</v>
      </c>
      <c r="BB559" s="2"/>
      <c r="BC559" s="2"/>
      <c r="BD559" s="2"/>
    </row>
    <row r="560" spans="16:56" ht="13.5">
      <c r="P560" s="22">
        <v>173835</v>
      </c>
      <c r="Q560" s="23" t="s">
        <v>1258</v>
      </c>
      <c r="R560" s="23" t="s">
        <v>559</v>
      </c>
      <c r="S560" s="62">
        <v>2174</v>
      </c>
      <c r="T560" s="24" t="s">
        <v>942</v>
      </c>
      <c r="U560" s="25" t="s">
        <v>723</v>
      </c>
      <c r="V560" s="26" t="s">
        <v>1190</v>
      </c>
      <c r="W560" s="27">
        <v>3</v>
      </c>
      <c r="X560" s="27">
        <v>2149</v>
      </c>
      <c r="Y560" s="27">
        <v>62</v>
      </c>
      <c r="Z560" s="27">
        <v>117825</v>
      </c>
      <c r="AA560" s="28">
        <f t="shared" si="48"/>
        <v>1.9004032258064516</v>
      </c>
      <c r="AB560" s="25" t="s">
        <v>1283</v>
      </c>
      <c r="AC560" s="29">
        <v>1211</v>
      </c>
      <c r="AD560" s="29">
        <v>56.4</v>
      </c>
      <c r="AE560" s="29">
        <v>117825</v>
      </c>
      <c r="AF560" s="29">
        <v>100</v>
      </c>
      <c r="AG560" s="29">
        <v>18424</v>
      </c>
      <c r="AH560" s="29">
        <f t="shared" si="49"/>
        <v>156.37</v>
      </c>
      <c r="AI560" s="29">
        <v>76656</v>
      </c>
      <c r="AJ560" s="29">
        <v>33098</v>
      </c>
      <c r="AK560" s="29">
        <v>43558</v>
      </c>
      <c r="AL560" s="29">
        <f t="shared" si="50"/>
        <v>650.59</v>
      </c>
      <c r="AM560" s="29">
        <f t="shared" si="51"/>
        <v>280.91</v>
      </c>
      <c r="AN560" s="29">
        <f t="shared" si="52"/>
        <v>369.68</v>
      </c>
      <c r="AO560" s="29">
        <v>24</v>
      </c>
      <c r="AP560" s="29">
        <v>55.7</v>
      </c>
      <c r="AQ560" s="32">
        <v>15402</v>
      </c>
      <c r="AR560" s="32">
        <v>20269</v>
      </c>
      <c r="AS560" s="32">
        <v>35671</v>
      </c>
      <c r="AT560" s="29">
        <v>3150</v>
      </c>
      <c r="AU560" s="29">
        <f t="shared" si="53"/>
        <v>3127</v>
      </c>
      <c r="AV560" s="29">
        <v>36259</v>
      </c>
      <c r="AW560" s="29">
        <v>16872</v>
      </c>
      <c r="AX560" s="29">
        <v>71188</v>
      </c>
      <c r="AY560" s="29">
        <v>33126</v>
      </c>
      <c r="AZ560" s="29">
        <v>107447</v>
      </c>
      <c r="BA560" s="29">
        <v>49999</v>
      </c>
      <c r="BB560" s="2"/>
      <c r="BC560" s="2"/>
      <c r="BD560" s="2"/>
    </row>
    <row r="561" spans="16:56" ht="13.5">
      <c r="P561" s="22">
        <v>174033</v>
      </c>
      <c r="Q561" s="23" t="s">
        <v>1258</v>
      </c>
      <c r="R561" s="23" t="s">
        <v>560</v>
      </c>
      <c r="S561" s="62">
        <v>2174</v>
      </c>
      <c r="T561" s="24" t="s">
        <v>942</v>
      </c>
      <c r="U561" s="25" t="s">
        <v>723</v>
      </c>
      <c r="V561" s="26" t="s">
        <v>1190</v>
      </c>
      <c r="W561" s="27">
        <v>3</v>
      </c>
      <c r="X561" s="27">
        <v>3041</v>
      </c>
      <c r="Y561" s="27">
        <v>92</v>
      </c>
      <c r="Z561" s="27">
        <v>166492</v>
      </c>
      <c r="AA561" s="28">
        <f t="shared" si="48"/>
        <v>1.809695652173913</v>
      </c>
      <c r="AB561" s="25" t="s">
        <v>696</v>
      </c>
      <c r="AC561" s="29">
        <v>1879</v>
      </c>
      <c r="AD561" s="29">
        <v>61.8</v>
      </c>
      <c r="AE561" s="29">
        <v>178819</v>
      </c>
      <c r="AF561" s="29">
        <v>93.1</v>
      </c>
      <c r="AG561" s="29">
        <v>23505</v>
      </c>
      <c r="AH561" s="29">
        <f t="shared" si="49"/>
        <v>141.18</v>
      </c>
      <c r="AI561" s="29">
        <v>157157</v>
      </c>
      <c r="AJ561" s="29">
        <v>22341</v>
      </c>
      <c r="AK561" s="29">
        <v>134816</v>
      </c>
      <c r="AL561" s="29">
        <f t="shared" si="50"/>
        <v>943.93</v>
      </c>
      <c r="AM561" s="29">
        <f t="shared" si="51"/>
        <v>134.19</v>
      </c>
      <c r="AN561" s="29">
        <f t="shared" si="52"/>
        <v>809.74</v>
      </c>
      <c r="AO561" s="29">
        <v>15</v>
      </c>
      <c r="AP561" s="29">
        <v>105.2</v>
      </c>
      <c r="AQ561" s="32">
        <v>7347</v>
      </c>
      <c r="AR561" s="32">
        <v>44333</v>
      </c>
      <c r="AS561" s="32">
        <v>51679</v>
      </c>
      <c r="AT561" s="29">
        <v>2725</v>
      </c>
      <c r="AU561" s="29">
        <f t="shared" si="53"/>
        <v>2824</v>
      </c>
      <c r="AV561" s="29">
        <v>22626</v>
      </c>
      <c r="AW561" s="29">
        <v>7440</v>
      </c>
      <c r="AX561" s="29">
        <v>203838</v>
      </c>
      <c r="AY561" s="29">
        <v>67030</v>
      </c>
      <c r="AZ561" s="29">
        <v>226464</v>
      </c>
      <c r="BA561" s="29">
        <v>74470</v>
      </c>
      <c r="BB561" s="2"/>
      <c r="BC561" s="2"/>
      <c r="BD561" s="2"/>
    </row>
    <row r="562" spans="16:56" ht="13.5">
      <c r="P562" s="22">
        <v>174050</v>
      </c>
      <c r="Q562" s="23" t="s">
        <v>1258</v>
      </c>
      <c r="R562" s="23" t="s">
        <v>561</v>
      </c>
      <c r="S562" s="62">
        <v>2174</v>
      </c>
      <c r="T562" s="24" t="s">
        <v>942</v>
      </c>
      <c r="U562" s="25" t="s">
        <v>723</v>
      </c>
      <c r="V562" s="26" t="s">
        <v>1190</v>
      </c>
      <c r="W562" s="27">
        <v>3</v>
      </c>
      <c r="X562" s="27">
        <v>899</v>
      </c>
      <c r="Y562" s="27">
        <v>57</v>
      </c>
      <c r="Z562" s="27">
        <v>134384</v>
      </c>
      <c r="AA562" s="28">
        <f t="shared" si="48"/>
        <v>2.3576140350877193</v>
      </c>
      <c r="AB562" s="25" t="s">
        <v>1273</v>
      </c>
      <c r="AC562" s="29">
        <v>884</v>
      </c>
      <c r="AD562" s="29">
        <v>98.3</v>
      </c>
      <c r="AE562" s="29">
        <v>137127</v>
      </c>
      <c r="AF562" s="29">
        <v>98</v>
      </c>
      <c r="AG562" s="29">
        <v>13696</v>
      </c>
      <c r="AH562" s="29">
        <f t="shared" si="49"/>
        <v>101.92</v>
      </c>
      <c r="AI562" s="29">
        <v>49205</v>
      </c>
      <c r="AJ562" s="29">
        <v>15705</v>
      </c>
      <c r="AK562" s="29">
        <v>33500</v>
      </c>
      <c r="AL562" s="29">
        <f t="shared" si="50"/>
        <v>366.15</v>
      </c>
      <c r="AM562" s="29">
        <f t="shared" si="51"/>
        <v>116.87</v>
      </c>
      <c r="AN562" s="29">
        <f t="shared" si="52"/>
        <v>249.29</v>
      </c>
      <c r="AO562" s="29">
        <v>27.8</v>
      </c>
      <c r="AP562" s="29">
        <v>87.2</v>
      </c>
      <c r="AQ562" s="32">
        <v>17469</v>
      </c>
      <c r="AR562" s="32">
        <v>37264</v>
      </c>
      <c r="AS562" s="32">
        <v>54733</v>
      </c>
      <c r="AT562" s="29">
        <v>2205</v>
      </c>
      <c r="AU562" s="29">
        <f t="shared" si="53"/>
        <v>2038</v>
      </c>
      <c r="AV562" s="29">
        <v>20922</v>
      </c>
      <c r="AW562" s="29">
        <v>23273</v>
      </c>
      <c r="AX562" s="29">
        <v>57015</v>
      </c>
      <c r="AY562" s="29">
        <v>63420</v>
      </c>
      <c r="AZ562" s="29">
        <v>77937</v>
      </c>
      <c r="BA562" s="29">
        <v>86693</v>
      </c>
      <c r="BB562" s="2"/>
      <c r="BC562" s="2"/>
      <c r="BD562" s="2"/>
    </row>
    <row r="563" spans="16:56" ht="13.5">
      <c r="P563" s="22">
        <v>174068</v>
      </c>
      <c r="Q563" s="23" t="s">
        <v>1258</v>
      </c>
      <c r="R563" s="23" t="s">
        <v>562</v>
      </c>
      <c r="S563" s="62">
        <v>2174</v>
      </c>
      <c r="T563" s="24" t="s">
        <v>942</v>
      </c>
      <c r="U563" s="25" t="s">
        <v>723</v>
      </c>
      <c r="V563" s="26" t="s">
        <v>1190</v>
      </c>
      <c r="W563" s="27">
        <v>3</v>
      </c>
      <c r="X563" s="27">
        <v>3564</v>
      </c>
      <c r="Y563" s="27">
        <v>129</v>
      </c>
      <c r="Z563" s="27">
        <v>247756</v>
      </c>
      <c r="AA563" s="28">
        <f t="shared" si="48"/>
        <v>1.9205891472868217</v>
      </c>
      <c r="AB563" s="25" t="s">
        <v>104</v>
      </c>
      <c r="AC563" s="29">
        <v>2721</v>
      </c>
      <c r="AD563" s="29">
        <v>76.3</v>
      </c>
      <c r="AE563" s="29">
        <v>275554</v>
      </c>
      <c r="AF563" s="29">
        <v>89.9</v>
      </c>
      <c r="AG563" s="29">
        <v>32709</v>
      </c>
      <c r="AH563" s="29">
        <f t="shared" si="49"/>
        <v>132.02</v>
      </c>
      <c r="AI563" s="29">
        <v>126676</v>
      </c>
      <c r="AJ563" s="29">
        <v>33514</v>
      </c>
      <c r="AK563" s="29">
        <v>93162</v>
      </c>
      <c r="AL563" s="29">
        <f t="shared" si="50"/>
        <v>511.29</v>
      </c>
      <c r="AM563" s="29">
        <f t="shared" si="51"/>
        <v>135.27</v>
      </c>
      <c r="AN563" s="29">
        <f t="shared" si="52"/>
        <v>376.02</v>
      </c>
      <c r="AO563" s="29">
        <v>25.8</v>
      </c>
      <c r="AP563" s="29">
        <v>97.6</v>
      </c>
      <c r="AQ563" s="32">
        <v>9403</v>
      </c>
      <c r="AR563" s="32">
        <v>26140</v>
      </c>
      <c r="AS563" s="32">
        <v>35543</v>
      </c>
      <c r="AT563" s="29">
        <v>2520</v>
      </c>
      <c r="AU563" s="29">
        <f t="shared" si="53"/>
        <v>2640</v>
      </c>
      <c r="AV563" s="29">
        <v>33514</v>
      </c>
      <c r="AW563" s="29">
        <v>9403</v>
      </c>
      <c r="AX563" s="29">
        <v>201231</v>
      </c>
      <c r="AY563" s="29">
        <v>56462</v>
      </c>
      <c r="AZ563" s="29">
        <v>234745</v>
      </c>
      <c r="BA563" s="29">
        <v>65866</v>
      </c>
      <c r="BB563" s="2"/>
      <c r="BC563" s="2"/>
      <c r="BD563" s="2"/>
    </row>
    <row r="564" spans="16:56" ht="13.5">
      <c r="P564" s="22">
        <v>174220</v>
      </c>
      <c r="Q564" s="23" t="s">
        <v>1258</v>
      </c>
      <c r="R564" s="23" t="s">
        <v>563</v>
      </c>
      <c r="S564" s="62">
        <v>2174</v>
      </c>
      <c r="T564" s="24" t="s">
        <v>942</v>
      </c>
      <c r="U564" s="25" t="s">
        <v>723</v>
      </c>
      <c r="V564" s="26" t="s">
        <v>1190</v>
      </c>
      <c r="W564" s="27">
        <v>3</v>
      </c>
      <c r="X564" s="27">
        <v>3577</v>
      </c>
      <c r="Y564" s="27">
        <v>137</v>
      </c>
      <c r="Z564" s="27">
        <v>232099</v>
      </c>
      <c r="AA564" s="28">
        <f t="shared" si="48"/>
        <v>1.6941532846715328</v>
      </c>
      <c r="AB564" s="25" t="s">
        <v>740</v>
      </c>
      <c r="AC564" s="29">
        <v>2213</v>
      </c>
      <c r="AD564" s="29">
        <v>61.9</v>
      </c>
      <c r="AE564" s="29">
        <v>250047</v>
      </c>
      <c r="AF564" s="29">
        <v>92.8</v>
      </c>
      <c r="AG564" s="29">
        <v>45165</v>
      </c>
      <c r="AH564" s="29">
        <f t="shared" si="49"/>
        <v>194.59</v>
      </c>
      <c r="AI564" s="29">
        <v>113371</v>
      </c>
      <c r="AJ564" s="29">
        <v>43183</v>
      </c>
      <c r="AK564" s="29">
        <v>70188</v>
      </c>
      <c r="AL564" s="29">
        <f t="shared" si="50"/>
        <v>488.46</v>
      </c>
      <c r="AM564" s="29">
        <f t="shared" si="51"/>
        <v>186.05</v>
      </c>
      <c r="AN564" s="29">
        <f t="shared" si="52"/>
        <v>302.41</v>
      </c>
      <c r="AO564" s="29">
        <v>39.8</v>
      </c>
      <c r="AP564" s="29">
        <v>104.6</v>
      </c>
      <c r="AQ564" s="32">
        <v>12072</v>
      </c>
      <c r="AR564" s="32">
        <v>19622</v>
      </c>
      <c r="AS564" s="32">
        <v>31694</v>
      </c>
      <c r="AT564" s="29">
        <v>3780</v>
      </c>
      <c r="AU564" s="29">
        <f t="shared" si="53"/>
        <v>3892</v>
      </c>
      <c r="AV564" s="29">
        <v>43183</v>
      </c>
      <c r="AW564" s="29">
        <v>12072</v>
      </c>
      <c r="AX564" s="29">
        <v>223622</v>
      </c>
      <c r="AY564" s="29">
        <v>62517</v>
      </c>
      <c r="AZ564" s="29">
        <v>266805</v>
      </c>
      <c r="BA564" s="29">
        <v>74589</v>
      </c>
      <c r="BB564" s="2"/>
      <c r="BC564" s="2"/>
      <c r="BD564" s="2"/>
    </row>
    <row r="565" spans="16:56" ht="13.5">
      <c r="P565" s="22">
        <v>182036</v>
      </c>
      <c r="Q565" s="23" t="s">
        <v>1141</v>
      </c>
      <c r="R565" s="23" t="s">
        <v>564</v>
      </c>
      <c r="S565" s="62">
        <v>2174</v>
      </c>
      <c r="T565" s="24" t="s">
        <v>942</v>
      </c>
      <c r="U565" s="25" t="s">
        <v>723</v>
      </c>
      <c r="V565" s="26" t="s">
        <v>1190</v>
      </c>
      <c r="W565" s="27">
        <v>3</v>
      </c>
      <c r="X565" s="27">
        <v>2587</v>
      </c>
      <c r="Y565" s="27">
        <v>60</v>
      </c>
      <c r="Z565" s="27">
        <v>94319</v>
      </c>
      <c r="AA565" s="28">
        <f t="shared" si="48"/>
        <v>1.5719833333333333</v>
      </c>
      <c r="AB565" s="25" t="s">
        <v>1181</v>
      </c>
      <c r="AC565" s="29">
        <v>1548</v>
      </c>
      <c r="AD565" s="29">
        <v>59.8</v>
      </c>
      <c r="AE565" s="29">
        <v>94319</v>
      </c>
      <c r="AF565" s="29">
        <v>100</v>
      </c>
      <c r="AG565" s="29">
        <v>9144</v>
      </c>
      <c r="AH565" s="29">
        <f t="shared" si="49"/>
        <v>96.95</v>
      </c>
      <c r="AI565" s="29">
        <v>49489</v>
      </c>
      <c r="AJ565" s="29">
        <v>15937</v>
      </c>
      <c r="AK565" s="29">
        <v>33552</v>
      </c>
      <c r="AL565" s="29">
        <f t="shared" si="50"/>
        <v>524.7</v>
      </c>
      <c r="AM565" s="29">
        <f t="shared" si="51"/>
        <v>168.97</v>
      </c>
      <c r="AN565" s="29">
        <f t="shared" si="52"/>
        <v>355.73</v>
      </c>
      <c r="AO565" s="29">
        <v>18.5</v>
      </c>
      <c r="AP565" s="29">
        <v>57.4</v>
      </c>
      <c r="AQ565" s="32">
        <v>6160</v>
      </c>
      <c r="AR565" s="32">
        <v>12969</v>
      </c>
      <c r="AS565" s="32">
        <v>19130</v>
      </c>
      <c r="AT565" s="29">
        <v>1732</v>
      </c>
      <c r="AU565" s="29">
        <f t="shared" si="53"/>
        <v>1939</v>
      </c>
      <c r="AV565" s="29">
        <v>18049</v>
      </c>
      <c r="AW565" s="29">
        <v>6977</v>
      </c>
      <c r="AX565" s="29">
        <v>43662</v>
      </c>
      <c r="AY565" s="29">
        <v>16877</v>
      </c>
      <c r="AZ565" s="29">
        <v>61711</v>
      </c>
      <c r="BA565" s="29">
        <v>23854</v>
      </c>
      <c r="BB565" s="2"/>
      <c r="BC565" s="2"/>
      <c r="BD565" s="2"/>
    </row>
    <row r="566" spans="16:56" ht="13.5">
      <c r="P566" s="22">
        <v>183822</v>
      </c>
      <c r="Q566" s="23" t="s">
        <v>1141</v>
      </c>
      <c r="R566" s="23" t="s">
        <v>565</v>
      </c>
      <c r="S566" s="62">
        <v>2174</v>
      </c>
      <c r="T566" s="24" t="s">
        <v>942</v>
      </c>
      <c r="U566" s="25" t="s">
        <v>723</v>
      </c>
      <c r="V566" s="26" t="s">
        <v>1190</v>
      </c>
      <c r="W566" s="27">
        <v>3</v>
      </c>
      <c r="X566" s="27">
        <v>2388</v>
      </c>
      <c r="Y566" s="27">
        <v>99</v>
      </c>
      <c r="Z566" s="27">
        <v>240028</v>
      </c>
      <c r="AA566" s="28">
        <f t="shared" si="48"/>
        <v>2.4245252525252527</v>
      </c>
      <c r="AB566" s="25" t="s">
        <v>1181</v>
      </c>
      <c r="AC566" s="29">
        <v>1833</v>
      </c>
      <c r="AD566" s="29">
        <v>76.8</v>
      </c>
      <c r="AE566" s="29">
        <v>266698</v>
      </c>
      <c r="AF566" s="29">
        <v>90</v>
      </c>
      <c r="AG566" s="29">
        <v>37692</v>
      </c>
      <c r="AH566" s="29">
        <f t="shared" si="49"/>
        <v>157.03</v>
      </c>
      <c r="AI566" s="29">
        <v>167955</v>
      </c>
      <c r="AJ566" s="29">
        <v>33967</v>
      </c>
      <c r="AK566" s="29">
        <v>133988</v>
      </c>
      <c r="AL566" s="29">
        <f t="shared" si="50"/>
        <v>699.73</v>
      </c>
      <c r="AM566" s="29">
        <f t="shared" si="51"/>
        <v>141.51</v>
      </c>
      <c r="AN566" s="29">
        <f t="shared" si="52"/>
        <v>558.22</v>
      </c>
      <c r="AO566" s="29">
        <v>22.4</v>
      </c>
      <c r="AP566" s="29">
        <v>111</v>
      </c>
      <c r="AQ566" s="32">
        <v>14224</v>
      </c>
      <c r="AR566" s="32">
        <v>56109</v>
      </c>
      <c r="AS566" s="32">
        <v>70333</v>
      </c>
      <c r="AT566" s="29">
        <v>4410</v>
      </c>
      <c r="AU566" s="29">
        <f t="shared" si="53"/>
        <v>3141</v>
      </c>
      <c r="AV566" s="29">
        <v>33967</v>
      </c>
      <c r="AW566" s="29">
        <v>14224</v>
      </c>
      <c r="AX566" s="29">
        <v>179783</v>
      </c>
      <c r="AY566" s="29">
        <v>75286</v>
      </c>
      <c r="AZ566" s="29">
        <v>213750</v>
      </c>
      <c r="BA566" s="29">
        <v>89510</v>
      </c>
      <c r="BB566" s="2"/>
      <c r="BC566" s="2"/>
      <c r="BD566" s="2"/>
    </row>
    <row r="567" spans="16:56" ht="13.5">
      <c r="P567" s="22">
        <v>184250</v>
      </c>
      <c r="Q567" s="23" t="s">
        <v>1141</v>
      </c>
      <c r="R567" s="23" t="s">
        <v>566</v>
      </c>
      <c r="S567" s="62">
        <v>2174</v>
      </c>
      <c r="T567" s="24" t="s">
        <v>942</v>
      </c>
      <c r="U567" s="25" t="s">
        <v>723</v>
      </c>
      <c r="V567" s="26" t="s">
        <v>1190</v>
      </c>
      <c r="W567" s="27">
        <v>3</v>
      </c>
      <c r="X567" s="27">
        <v>1347</v>
      </c>
      <c r="Y567" s="27">
        <v>54</v>
      </c>
      <c r="Z567" s="27">
        <v>68558</v>
      </c>
      <c r="AA567" s="28">
        <f t="shared" si="48"/>
        <v>1.2695925925925926</v>
      </c>
      <c r="AB567" s="25" t="s">
        <v>567</v>
      </c>
      <c r="AC567" s="29">
        <v>786</v>
      </c>
      <c r="AD567" s="29">
        <v>58.4</v>
      </c>
      <c r="AE567" s="29">
        <v>93446</v>
      </c>
      <c r="AF567" s="29">
        <v>73.4</v>
      </c>
      <c r="AG567" s="29">
        <v>8823</v>
      </c>
      <c r="AH567" s="29">
        <f t="shared" si="49"/>
        <v>128.69</v>
      </c>
      <c r="AI567" s="29">
        <v>39304</v>
      </c>
      <c r="AJ567" s="29">
        <v>6926</v>
      </c>
      <c r="AK567" s="29">
        <v>32378</v>
      </c>
      <c r="AL567" s="29">
        <f t="shared" si="50"/>
        <v>573.3</v>
      </c>
      <c r="AM567" s="29">
        <f t="shared" si="51"/>
        <v>101.02</v>
      </c>
      <c r="AN567" s="29">
        <f t="shared" si="52"/>
        <v>472.27</v>
      </c>
      <c r="AO567" s="29">
        <v>22.4</v>
      </c>
      <c r="AP567" s="29">
        <v>127.4</v>
      </c>
      <c r="AQ567" s="32">
        <v>5142</v>
      </c>
      <c r="AR567" s="32">
        <v>24037</v>
      </c>
      <c r="AS567" s="32">
        <v>29179</v>
      </c>
      <c r="AT567" s="29">
        <v>2415</v>
      </c>
      <c r="AU567" s="29">
        <f t="shared" si="53"/>
        <v>2574</v>
      </c>
      <c r="AV567" s="29">
        <v>6926</v>
      </c>
      <c r="AW567" s="29">
        <v>5142</v>
      </c>
      <c r="AX567" s="29">
        <v>45919</v>
      </c>
      <c r="AY567" s="29">
        <v>34090</v>
      </c>
      <c r="AZ567" s="29">
        <v>52845</v>
      </c>
      <c r="BA567" s="29">
        <v>39232</v>
      </c>
      <c r="BB567" s="2"/>
      <c r="BC567" s="2"/>
      <c r="BD567" s="2"/>
    </row>
    <row r="568" spans="16:56" ht="13.5">
      <c r="P568" s="22">
        <v>193020</v>
      </c>
      <c r="Q568" s="23" t="s">
        <v>1205</v>
      </c>
      <c r="R568" s="23" t="s">
        <v>568</v>
      </c>
      <c r="S568" s="62">
        <v>2174</v>
      </c>
      <c r="T568" s="24" t="s">
        <v>942</v>
      </c>
      <c r="U568" s="25" t="s">
        <v>723</v>
      </c>
      <c r="V568" s="26" t="s">
        <v>1190</v>
      </c>
      <c r="W568" s="27">
        <v>3</v>
      </c>
      <c r="X568" s="27">
        <v>1769</v>
      </c>
      <c r="Y568" s="27">
        <v>75</v>
      </c>
      <c r="Z568" s="27">
        <v>123446</v>
      </c>
      <c r="AA568" s="28">
        <f t="shared" si="48"/>
        <v>1.6459466666666667</v>
      </c>
      <c r="AB568" s="25" t="s">
        <v>1066</v>
      </c>
      <c r="AC568" s="29">
        <v>942</v>
      </c>
      <c r="AD568" s="29">
        <v>53.3</v>
      </c>
      <c r="AE568" s="29">
        <v>123446</v>
      </c>
      <c r="AF568" s="29">
        <v>100</v>
      </c>
      <c r="AG568" s="29">
        <v>13963</v>
      </c>
      <c r="AH568" s="29">
        <f t="shared" si="49"/>
        <v>113.11</v>
      </c>
      <c r="AI568" s="29">
        <v>110112</v>
      </c>
      <c r="AJ568" s="29">
        <v>20103</v>
      </c>
      <c r="AK568" s="29">
        <v>90009</v>
      </c>
      <c r="AL568" s="29">
        <f t="shared" si="50"/>
        <v>891.99</v>
      </c>
      <c r="AM568" s="29">
        <f t="shared" si="51"/>
        <v>162.85</v>
      </c>
      <c r="AN568" s="29">
        <f t="shared" si="52"/>
        <v>729.14</v>
      </c>
      <c r="AO568" s="29">
        <v>12.7</v>
      </c>
      <c r="AP568" s="29">
        <v>69.5</v>
      </c>
      <c r="AQ568" s="32">
        <v>11364</v>
      </c>
      <c r="AR568" s="32">
        <v>50881</v>
      </c>
      <c r="AS568" s="32">
        <v>62245</v>
      </c>
      <c r="AT568" s="29">
        <v>1750</v>
      </c>
      <c r="AU568" s="29">
        <f t="shared" si="53"/>
        <v>2262</v>
      </c>
      <c r="AV568" s="29">
        <v>20103</v>
      </c>
      <c r="AW568" s="29">
        <v>11364</v>
      </c>
      <c r="AX568" s="29">
        <v>110944</v>
      </c>
      <c r="AY568" s="29">
        <v>62716</v>
      </c>
      <c r="AZ568" s="29">
        <v>131047</v>
      </c>
      <c r="BA568" s="29">
        <v>74080</v>
      </c>
      <c r="BB568" s="2"/>
      <c r="BC568" s="2"/>
      <c r="BD568" s="2"/>
    </row>
    <row r="569" spans="16:56" ht="13.5">
      <c r="P569" s="22">
        <v>193224</v>
      </c>
      <c r="Q569" s="23" t="s">
        <v>1205</v>
      </c>
      <c r="R569" s="23" t="s">
        <v>569</v>
      </c>
      <c r="S569" s="62">
        <v>2174</v>
      </c>
      <c r="T569" s="24" t="s">
        <v>942</v>
      </c>
      <c r="U569" s="25" t="s">
        <v>723</v>
      </c>
      <c r="V569" s="26" t="s">
        <v>1190</v>
      </c>
      <c r="W569" s="27">
        <v>3</v>
      </c>
      <c r="X569" s="27">
        <v>3461</v>
      </c>
      <c r="Y569" s="27">
        <v>186</v>
      </c>
      <c r="Z569" s="27">
        <v>222789</v>
      </c>
      <c r="AA569" s="28">
        <f t="shared" si="48"/>
        <v>1.1977903225806452</v>
      </c>
      <c r="AB569" s="25" t="s">
        <v>651</v>
      </c>
      <c r="AC569" s="29">
        <v>2524</v>
      </c>
      <c r="AD569" s="29">
        <v>72.9</v>
      </c>
      <c r="AE569" s="29">
        <v>222789</v>
      </c>
      <c r="AF569" s="29">
        <v>100</v>
      </c>
      <c r="AG569" s="29">
        <v>24220</v>
      </c>
      <c r="AH569" s="29">
        <f t="shared" si="49"/>
        <v>108.71</v>
      </c>
      <c r="AI569" s="29">
        <v>280658</v>
      </c>
      <c r="AJ569" s="29">
        <v>24846</v>
      </c>
      <c r="AK569" s="29">
        <v>255812</v>
      </c>
      <c r="AL569" s="29">
        <f t="shared" si="50"/>
        <v>1259.75</v>
      </c>
      <c r="AM569" s="29">
        <f t="shared" si="51"/>
        <v>111.52</v>
      </c>
      <c r="AN569" s="29">
        <f t="shared" si="52"/>
        <v>1148.23</v>
      </c>
      <c r="AO569" s="29">
        <v>8.6</v>
      </c>
      <c r="AP569" s="29">
        <v>97.5</v>
      </c>
      <c r="AQ569" s="32">
        <v>7179</v>
      </c>
      <c r="AR569" s="32">
        <v>73913</v>
      </c>
      <c r="AS569" s="32">
        <v>81092</v>
      </c>
      <c r="AT569" s="29">
        <v>1680</v>
      </c>
      <c r="AU569" s="29">
        <f t="shared" si="53"/>
        <v>2174</v>
      </c>
      <c r="AV569" s="29">
        <v>24846</v>
      </c>
      <c r="AW569" s="29">
        <v>7179</v>
      </c>
      <c r="AX569" s="29">
        <v>274912</v>
      </c>
      <c r="AY569" s="29">
        <v>79431</v>
      </c>
      <c r="AZ569" s="29">
        <v>299758</v>
      </c>
      <c r="BA569" s="29">
        <v>86610</v>
      </c>
      <c r="BB569" s="2"/>
      <c r="BC569" s="2"/>
      <c r="BD569" s="2"/>
    </row>
    <row r="570" spans="16:56" ht="13.5">
      <c r="P570" s="22">
        <v>193241</v>
      </c>
      <c r="Q570" s="23" t="s">
        <v>1205</v>
      </c>
      <c r="R570" s="23" t="s">
        <v>570</v>
      </c>
      <c r="S570" s="62">
        <v>2174</v>
      </c>
      <c r="T570" s="24" t="s">
        <v>942</v>
      </c>
      <c r="U570" s="25" t="s">
        <v>723</v>
      </c>
      <c r="V570" s="26" t="s">
        <v>1190</v>
      </c>
      <c r="W570" s="27">
        <v>3</v>
      </c>
      <c r="X570" s="27">
        <v>4801</v>
      </c>
      <c r="Y570" s="27">
        <v>251</v>
      </c>
      <c r="Z570" s="27">
        <v>369244</v>
      </c>
      <c r="AA570" s="28">
        <f t="shared" si="48"/>
        <v>1.4710916334661355</v>
      </c>
      <c r="AB570" s="25" t="s">
        <v>651</v>
      </c>
      <c r="AC570" s="29">
        <v>3095</v>
      </c>
      <c r="AD570" s="29">
        <v>64.5</v>
      </c>
      <c r="AE570" s="29">
        <v>369244</v>
      </c>
      <c r="AF570" s="29">
        <v>100</v>
      </c>
      <c r="AG570" s="29">
        <v>33432</v>
      </c>
      <c r="AH570" s="29">
        <f t="shared" si="49"/>
        <v>90.54</v>
      </c>
      <c r="AI570" s="29">
        <v>199066</v>
      </c>
      <c r="AJ570" s="29">
        <v>31754</v>
      </c>
      <c r="AK570" s="29">
        <v>167312</v>
      </c>
      <c r="AL570" s="29">
        <f t="shared" si="50"/>
        <v>539.12</v>
      </c>
      <c r="AM570" s="29">
        <f t="shared" si="51"/>
        <v>86</v>
      </c>
      <c r="AN570" s="29">
        <f t="shared" si="52"/>
        <v>453.12</v>
      </c>
      <c r="AO570" s="29">
        <v>16.8</v>
      </c>
      <c r="AP570" s="29">
        <v>105.3</v>
      </c>
      <c r="AQ570" s="32">
        <v>6614</v>
      </c>
      <c r="AR570" s="32">
        <v>34849</v>
      </c>
      <c r="AS570" s="32">
        <v>41463</v>
      </c>
      <c r="AT570" s="29">
        <v>1575</v>
      </c>
      <c r="AU570" s="29">
        <f t="shared" si="53"/>
        <v>1811</v>
      </c>
      <c r="AV570" s="29">
        <v>39345</v>
      </c>
      <c r="AW570" s="29">
        <v>8195</v>
      </c>
      <c r="AX570" s="29">
        <v>179038</v>
      </c>
      <c r="AY570" s="29">
        <v>37292</v>
      </c>
      <c r="AZ570" s="29">
        <v>218383</v>
      </c>
      <c r="BA570" s="29">
        <v>45487</v>
      </c>
      <c r="BB570" s="2"/>
      <c r="BC570" s="2"/>
      <c r="BD570" s="2"/>
    </row>
    <row r="571" spans="16:56" ht="13.5">
      <c r="P571" s="22">
        <v>193259</v>
      </c>
      <c r="Q571" s="23" t="s">
        <v>1205</v>
      </c>
      <c r="R571" s="23" t="s">
        <v>571</v>
      </c>
      <c r="S571" s="62">
        <v>2174</v>
      </c>
      <c r="T571" s="24" t="s">
        <v>942</v>
      </c>
      <c r="U571" s="25" t="s">
        <v>723</v>
      </c>
      <c r="V571" s="26" t="s">
        <v>1190</v>
      </c>
      <c r="W571" s="27">
        <v>3</v>
      </c>
      <c r="X571" s="27">
        <v>4356</v>
      </c>
      <c r="Y571" s="27">
        <v>202</v>
      </c>
      <c r="Z571" s="27">
        <v>304924</v>
      </c>
      <c r="AA571" s="28">
        <f t="shared" si="48"/>
        <v>1.5095247524752475</v>
      </c>
      <c r="AB571" s="25" t="s">
        <v>79</v>
      </c>
      <c r="AC571" s="29">
        <v>2475</v>
      </c>
      <c r="AD571" s="29">
        <v>56.8</v>
      </c>
      <c r="AE571" s="29">
        <v>304924</v>
      </c>
      <c r="AF571" s="29">
        <v>100</v>
      </c>
      <c r="AG571" s="29">
        <v>24297</v>
      </c>
      <c r="AH571" s="29">
        <f t="shared" si="49"/>
        <v>79.68</v>
      </c>
      <c r="AI571" s="29">
        <v>189167</v>
      </c>
      <c r="AJ571" s="29">
        <v>34768</v>
      </c>
      <c r="AK571" s="29">
        <v>154399</v>
      </c>
      <c r="AL571" s="29">
        <f t="shared" si="50"/>
        <v>620.37</v>
      </c>
      <c r="AM571" s="29">
        <f t="shared" si="51"/>
        <v>114.02</v>
      </c>
      <c r="AN571" s="29">
        <f t="shared" si="52"/>
        <v>506.35</v>
      </c>
      <c r="AO571" s="29">
        <v>12.8</v>
      </c>
      <c r="AP571" s="29">
        <v>69.9</v>
      </c>
      <c r="AQ571" s="32">
        <v>7982</v>
      </c>
      <c r="AR571" s="32">
        <v>35445</v>
      </c>
      <c r="AS571" s="32">
        <v>43427</v>
      </c>
      <c r="AT571" s="29">
        <v>1365</v>
      </c>
      <c r="AU571" s="29">
        <f t="shared" si="53"/>
        <v>1594</v>
      </c>
      <c r="AV571" s="29">
        <v>46471</v>
      </c>
      <c r="AW571" s="29">
        <v>10668</v>
      </c>
      <c r="AX571" s="29">
        <v>191207</v>
      </c>
      <c r="AY571" s="29">
        <v>43895</v>
      </c>
      <c r="AZ571" s="29">
        <v>237678</v>
      </c>
      <c r="BA571" s="29">
        <v>54563</v>
      </c>
      <c r="BB571" s="2"/>
      <c r="BC571" s="2"/>
      <c r="BD571" s="2"/>
    </row>
    <row r="572" spans="16:56" ht="13.5">
      <c r="P572" s="22">
        <v>193411</v>
      </c>
      <c r="Q572" s="23" t="s">
        <v>1205</v>
      </c>
      <c r="R572" s="23" t="s">
        <v>572</v>
      </c>
      <c r="S572" s="62">
        <v>2174</v>
      </c>
      <c r="T572" s="24" t="s">
        <v>942</v>
      </c>
      <c r="U572" s="25" t="s">
        <v>723</v>
      </c>
      <c r="V572" s="26" t="s">
        <v>1190</v>
      </c>
      <c r="W572" s="27">
        <v>3</v>
      </c>
      <c r="X572" s="27">
        <v>337</v>
      </c>
      <c r="Y572" s="27">
        <v>25</v>
      </c>
      <c r="Z572" s="27">
        <v>43737</v>
      </c>
      <c r="AA572" s="28">
        <f t="shared" si="48"/>
        <v>1.74948</v>
      </c>
      <c r="AB572" s="25" t="s">
        <v>1368</v>
      </c>
      <c r="AC572" s="29">
        <v>213</v>
      </c>
      <c r="AD572" s="29">
        <v>63.2</v>
      </c>
      <c r="AE572" s="29">
        <v>43737</v>
      </c>
      <c r="AF572" s="29">
        <v>100</v>
      </c>
      <c r="AG572" s="29">
        <v>2704</v>
      </c>
      <c r="AH572" s="29">
        <f t="shared" si="49"/>
        <v>61.82</v>
      </c>
      <c r="AI572" s="29">
        <v>44402</v>
      </c>
      <c r="AJ572" s="29">
        <v>5355</v>
      </c>
      <c r="AK572" s="29">
        <v>39047</v>
      </c>
      <c r="AL572" s="29">
        <f t="shared" si="50"/>
        <v>1015.2</v>
      </c>
      <c r="AM572" s="29">
        <f t="shared" si="51"/>
        <v>122.44</v>
      </c>
      <c r="AN572" s="29">
        <f t="shared" si="52"/>
        <v>892.77</v>
      </c>
      <c r="AO572" s="29">
        <v>6.1</v>
      </c>
      <c r="AP572" s="29">
        <v>50.5</v>
      </c>
      <c r="AQ572" s="32">
        <v>15890</v>
      </c>
      <c r="AR572" s="32">
        <v>115866</v>
      </c>
      <c r="AS572" s="32">
        <v>131757</v>
      </c>
      <c r="AT572" s="29">
        <v>1500</v>
      </c>
      <c r="AU572" s="29">
        <f t="shared" si="53"/>
        <v>1236</v>
      </c>
      <c r="AV572" s="29">
        <v>5930</v>
      </c>
      <c r="AW572" s="29">
        <v>17596</v>
      </c>
      <c r="AX572" s="29">
        <v>39047</v>
      </c>
      <c r="AY572" s="29">
        <v>115866</v>
      </c>
      <c r="AZ572" s="29">
        <v>44977</v>
      </c>
      <c r="BA572" s="29">
        <v>133463</v>
      </c>
      <c r="BB572" s="2"/>
      <c r="BC572" s="2"/>
      <c r="BD572" s="2"/>
    </row>
    <row r="573" spans="16:56" ht="13.5">
      <c r="P573" s="22">
        <v>193445</v>
      </c>
      <c r="Q573" s="23" t="s">
        <v>1205</v>
      </c>
      <c r="R573" s="23" t="s">
        <v>573</v>
      </c>
      <c r="S573" s="62">
        <v>2174</v>
      </c>
      <c r="T573" s="24" t="s">
        <v>942</v>
      </c>
      <c r="U573" s="25" t="s">
        <v>723</v>
      </c>
      <c r="V573" s="26" t="s">
        <v>1190</v>
      </c>
      <c r="W573" s="27">
        <v>3</v>
      </c>
      <c r="X573" s="27">
        <v>2521</v>
      </c>
      <c r="Y573" s="27">
        <v>67</v>
      </c>
      <c r="Z573" s="27">
        <v>135281</v>
      </c>
      <c r="AA573" s="28">
        <f t="shared" si="48"/>
        <v>2.0191194029850745</v>
      </c>
      <c r="AB573" s="25" t="s">
        <v>1368</v>
      </c>
      <c r="AC573" s="29">
        <v>1176</v>
      </c>
      <c r="AD573" s="29">
        <v>46.6</v>
      </c>
      <c r="AE573" s="29">
        <v>135801</v>
      </c>
      <c r="AF573" s="29">
        <v>99.6</v>
      </c>
      <c r="AG573" s="29">
        <v>14697</v>
      </c>
      <c r="AH573" s="29">
        <f t="shared" si="49"/>
        <v>108.64</v>
      </c>
      <c r="AI573" s="29">
        <v>94048</v>
      </c>
      <c r="AJ573" s="29">
        <v>18133</v>
      </c>
      <c r="AK573" s="29">
        <v>75915</v>
      </c>
      <c r="AL573" s="29">
        <f t="shared" si="50"/>
        <v>695.2</v>
      </c>
      <c r="AM573" s="29">
        <f t="shared" si="51"/>
        <v>134.04</v>
      </c>
      <c r="AN573" s="29">
        <f t="shared" si="52"/>
        <v>561.17</v>
      </c>
      <c r="AO573" s="29">
        <v>15.6</v>
      </c>
      <c r="AP573" s="29">
        <v>81.1</v>
      </c>
      <c r="AQ573" s="32">
        <v>7193</v>
      </c>
      <c r="AR573" s="32">
        <v>30113</v>
      </c>
      <c r="AS573" s="32">
        <v>37306</v>
      </c>
      <c r="AT573" s="29">
        <v>1890</v>
      </c>
      <c r="AU573" s="29">
        <f t="shared" si="53"/>
        <v>2173</v>
      </c>
      <c r="AV573" s="29">
        <v>28773</v>
      </c>
      <c r="AW573" s="29">
        <v>11413</v>
      </c>
      <c r="AX573" s="29">
        <v>122697</v>
      </c>
      <c r="AY573" s="29">
        <v>48670</v>
      </c>
      <c r="AZ573" s="29">
        <v>151470</v>
      </c>
      <c r="BA573" s="29">
        <v>60083</v>
      </c>
      <c r="BB573" s="2"/>
      <c r="BC573" s="2"/>
      <c r="BD573" s="2"/>
    </row>
    <row r="574" spans="16:56" ht="13.5">
      <c r="P574" s="22">
        <v>194034</v>
      </c>
      <c r="Q574" s="23" t="s">
        <v>1205</v>
      </c>
      <c r="R574" s="23" t="s">
        <v>574</v>
      </c>
      <c r="S574" s="62">
        <v>2174</v>
      </c>
      <c r="T574" s="24" t="s">
        <v>942</v>
      </c>
      <c r="U574" s="25" t="s">
        <v>723</v>
      </c>
      <c r="V574" s="26" t="s">
        <v>1190</v>
      </c>
      <c r="W574" s="27">
        <v>3</v>
      </c>
      <c r="X574" s="27">
        <v>3939</v>
      </c>
      <c r="Y574" s="27">
        <v>92</v>
      </c>
      <c r="Z574" s="27">
        <v>128319</v>
      </c>
      <c r="AA574" s="28">
        <f t="shared" si="48"/>
        <v>1.3947717391304348</v>
      </c>
      <c r="AB574" s="25" t="s">
        <v>575</v>
      </c>
      <c r="AC574" s="29">
        <v>1915</v>
      </c>
      <c r="AD574" s="29">
        <v>48.6</v>
      </c>
      <c r="AE574" s="29">
        <v>179573</v>
      </c>
      <c r="AF574" s="29">
        <v>71.5</v>
      </c>
      <c r="AG574" s="29">
        <v>20215</v>
      </c>
      <c r="AH574" s="29">
        <f t="shared" si="49"/>
        <v>157.54</v>
      </c>
      <c r="AI574" s="29">
        <v>34209</v>
      </c>
      <c r="AJ574" s="29">
        <v>20379</v>
      </c>
      <c r="AK574" s="29">
        <v>13830</v>
      </c>
      <c r="AL574" s="29">
        <f t="shared" si="50"/>
        <v>266.59</v>
      </c>
      <c r="AM574" s="29">
        <f t="shared" si="51"/>
        <v>158.82</v>
      </c>
      <c r="AN574" s="29">
        <f t="shared" si="52"/>
        <v>107.78</v>
      </c>
      <c r="AO574" s="29">
        <v>59.1</v>
      </c>
      <c r="AP574" s="29">
        <v>99.2</v>
      </c>
      <c r="AQ574" s="32">
        <v>5174</v>
      </c>
      <c r="AR574" s="32">
        <v>3511</v>
      </c>
      <c r="AS574" s="32">
        <v>8685</v>
      </c>
      <c r="AT574" s="29">
        <v>3150</v>
      </c>
      <c r="AU574" s="29">
        <f t="shared" si="53"/>
        <v>3151</v>
      </c>
      <c r="AV574" s="29">
        <v>20690</v>
      </c>
      <c r="AW574" s="29">
        <v>5253</v>
      </c>
      <c r="AX574" s="29">
        <v>81107</v>
      </c>
      <c r="AY574" s="29">
        <v>20591</v>
      </c>
      <c r="AZ574" s="29">
        <v>101797</v>
      </c>
      <c r="BA574" s="29">
        <v>25843</v>
      </c>
      <c r="BB574" s="2"/>
      <c r="BC574" s="2"/>
      <c r="BD574" s="2"/>
    </row>
    <row r="575" spans="16:56" ht="13.5">
      <c r="P575" s="22">
        <v>194069</v>
      </c>
      <c r="Q575" s="23" t="s">
        <v>1205</v>
      </c>
      <c r="R575" s="23" t="s">
        <v>576</v>
      </c>
      <c r="S575" s="62">
        <v>2174</v>
      </c>
      <c r="T575" s="24" t="s">
        <v>942</v>
      </c>
      <c r="U575" s="25" t="s">
        <v>723</v>
      </c>
      <c r="V575" s="26" t="s">
        <v>1190</v>
      </c>
      <c r="W575" s="27">
        <v>3</v>
      </c>
      <c r="X575" s="27">
        <v>2447</v>
      </c>
      <c r="Y575" s="27">
        <v>154</v>
      </c>
      <c r="Z575" s="27">
        <v>168945</v>
      </c>
      <c r="AA575" s="28">
        <f t="shared" si="48"/>
        <v>1.0970454545454544</v>
      </c>
      <c r="AB575" s="25" t="s">
        <v>1283</v>
      </c>
      <c r="AC575" s="29">
        <v>1479</v>
      </c>
      <c r="AD575" s="29">
        <v>60.4</v>
      </c>
      <c r="AE575" s="29">
        <v>168945</v>
      </c>
      <c r="AF575" s="29">
        <v>100</v>
      </c>
      <c r="AG575" s="29">
        <v>27118</v>
      </c>
      <c r="AH575" s="29">
        <f t="shared" si="49"/>
        <v>160.51</v>
      </c>
      <c r="AI575" s="29">
        <v>82013</v>
      </c>
      <c r="AJ575" s="29">
        <v>24944</v>
      </c>
      <c r="AK575" s="29">
        <v>57069</v>
      </c>
      <c r="AL575" s="29">
        <f t="shared" si="50"/>
        <v>485.44</v>
      </c>
      <c r="AM575" s="29">
        <f t="shared" si="51"/>
        <v>147.65</v>
      </c>
      <c r="AN575" s="29">
        <f t="shared" si="52"/>
        <v>337.8</v>
      </c>
      <c r="AO575" s="29">
        <v>33.1</v>
      </c>
      <c r="AP575" s="29">
        <v>108.7</v>
      </c>
      <c r="AQ575" s="32">
        <v>10194</v>
      </c>
      <c r="AR575" s="32">
        <v>23322</v>
      </c>
      <c r="AS575" s="32">
        <v>33516</v>
      </c>
      <c r="AT575" s="29">
        <v>2200</v>
      </c>
      <c r="AU575" s="29">
        <f t="shared" si="53"/>
        <v>3210</v>
      </c>
      <c r="AV575" s="29">
        <v>24944</v>
      </c>
      <c r="AW575" s="29">
        <v>10194</v>
      </c>
      <c r="AX575" s="29">
        <v>107661</v>
      </c>
      <c r="AY575" s="29">
        <v>43997</v>
      </c>
      <c r="AZ575" s="29">
        <v>132605</v>
      </c>
      <c r="BA575" s="29">
        <v>54191</v>
      </c>
      <c r="BB575" s="2"/>
      <c r="BC575" s="2"/>
      <c r="BD575" s="2"/>
    </row>
    <row r="576" spans="16:56" ht="13.5">
      <c r="P576" s="22">
        <v>194077</v>
      </c>
      <c r="Q576" s="23" t="s">
        <v>1205</v>
      </c>
      <c r="R576" s="23" t="s">
        <v>577</v>
      </c>
      <c r="S576" s="62">
        <v>2174</v>
      </c>
      <c r="T576" s="24" t="s">
        <v>942</v>
      </c>
      <c r="U576" s="25" t="s">
        <v>723</v>
      </c>
      <c r="V576" s="26" t="s">
        <v>1190</v>
      </c>
      <c r="W576" s="27">
        <v>3</v>
      </c>
      <c r="X576" s="27">
        <v>3281</v>
      </c>
      <c r="Y576" s="27">
        <v>147</v>
      </c>
      <c r="Z576" s="27">
        <v>320641</v>
      </c>
      <c r="AA576" s="28">
        <f t="shared" si="48"/>
        <v>2.1812312925170065</v>
      </c>
      <c r="AB576" s="25" t="s">
        <v>1250</v>
      </c>
      <c r="AC576" s="29">
        <v>1936</v>
      </c>
      <c r="AD576" s="29">
        <v>59</v>
      </c>
      <c r="AE576" s="29">
        <v>336681</v>
      </c>
      <c r="AF576" s="29">
        <v>95.2</v>
      </c>
      <c r="AG576" s="29">
        <v>40932</v>
      </c>
      <c r="AH576" s="29">
        <f t="shared" si="49"/>
        <v>127.66</v>
      </c>
      <c r="AI576" s="29">
        <v>146889</v>
      </c>
      <c r="AJ576" s="29">
        <v>36250</v>
      </c>
      <c r="AK576" s="29">
        <v>110639</v>
      </c>
      <c r="AL576" s="29">
        <f t="shared" si="50"/>
        <v>458.11</v>
      </c>
      <c r="AM576" s="29">
        <f t="shared" si="51"/>
        <v>113.05</v>
      </c>
      <c r="AN576" s="29">
        <f t="shared" si="52"/>
        <v>345.06</v>
      </c>
      <c r="AO576" s="29">
        <v>27.9</v>
      </c>
      <c r="AP576" s="29">
        <v>112.9</v>
      </c>
      <c r="AQ576" s="32">
        <v>11048</v>
      </c>
      <c r="AR576" s="32">
        <v>33721</v>
      </c>
      <c r="AS576" s="32">
        <v>44770</v>
      </c>
      <c r="AT576" s="29">
        <v>2310</v>
      </c>
      <c r="AU576" s="29">
        <f t="shared" si="53"/>
        <v>2553</v>
      </c>
      <c r="AV576" s="29">
        <v>36250</v>
      </c>
      <c r="AW576" s="29">
        <v>11048</v>
      </c>
      <c r="AX576" s="29">
        <v>168876</v>
      </c>
      <c r="AY576" s="29">
        <v>51471</v>
      </c>
      <c r="AZ576" s="29">
        <v>205126</v>
      </c>
      <c r="BA576" s="29">
        <v>62519</v>
      </c>
      <c r="BB576" s="2"/>
      <c r="BC576" s="2"/>
      <c r="BD576" s="2"/>
    </row>
    <row r="577" spans="16:56" ht="13.5">
      <c r="P577" s="22">
        <v>202011</v>
      </c>
      <c r="Q577" s="23" t="s">
        <v>1144</v>
      </c>
      <c r="R577" s="23" t="s">
        <v>578</v>
      </c>
      <c r="S577" s="62">
        <v>1174</v>
      </c>
      <c r="T577" s="24" t="s">
        <v>942</v>
      </c>
      <c r="U577" s="25" t="s">
        <v>723</v>
      </c>
      <c r="V577" s="26" t="s">
        <v>1190</v>
      </c>
      <c r="W577" s="27">
        <v>3</v>
      </c>
      <c r="X577" s="27">
        <v>2726</v>
      </c>
      <c r="Y577" s="27">
        <v>346</v>
      </c>
      <c r="Z577" s="27">
        <v>181130</v>
      </c>
      <c r="AA577" s="28">
        <f t="shared" si="48"/>
        <v>0.5234971098265896</v>
      </c>
      <c r="AB577" s="25" t="s">
        <v>579</v>
      </c>
      <c r="AC577" s="29">
        <v>1659</v>
      </c>
      <c r="AD577" s="29">
        <v>60.9</v>
      </c>
      <c r="AE577" s="29">
        <v>207542</v>
      </c>
      <c r="AF577" s="29">
        <v>87.3</v>
      </c>
      <c r="AG577" s="29">
        <v>32743</v>
      </c>
      <c r="AH577" s="29">
        <f t="shared" si="49"/>
        <v>180.77</v>
      </c>
      <c r="AI577" s="29">
        <v>127342</v>
      </c>
      <c r="AJ577" s="29">
        <v>25669</v>
      </c>
      <c r="AK577" s="29">
        <v>101673</v>
      </c>
      <c r="AL577" s="29">
        <f t="shared" si="50"/>
        <v>703.04</v>
      </c>
      <c r="AM577" s="29">
        <f t="shared" si="51"/>
        <v>141.72</v>
      </c>
      <c r="AN577" s="29">
        <f t="shared" si="52"/>
        <v>561.33</v>
      </c>
      <c r="AO577" s="29">
        <v>25.7</v>
      </c>
      <c r="AP577" s="29">
        <v>127.6</v>
      </c>
      <c r="AQ577" s="32">
        <v>9416</v>
      </c>
      <c r="AR577" s="32">
        <v>37298</v>
      </c>
      <c r="AS577" s="32">
        <v>46714</v>
      </c>
      <c r="AT577" s="29">
        <v>3090</v>
      </c>
      <c r="AU577" s="29">
        <f t="shared" si="53"/>
        <v>3615</v>
      </c>
      <c r="AV577" s="29">
        <v>27145</v>
      </c>
      <c r="AW577" s="29">
        <v>9958</v>
      </c>
      <c r="AX577" s="29">
        <v>184911</v>
      </c>
      <c r="AY577" s="29">
        <v>67832</v>
      </c>
      <c r="AZ577" s="29">
        <v>212056</v>
      </c>
      <c r="BA577" s="29">
        <v>77790</v>
      </c>
      <c r="BB577" s="2"/>
      <c r="BC577" s="2"/>
      <c r="BD577" s="2"/>
    </row>
    <row r="578" spans="16:56" ht="13.5">
      <c r="P578" s="22">
        <v>202070</v>
      </c>
      <c r="Q578" s="23" t="s">
        <v>1144</v>
      </c>
      <c r="R578" s="23" t="s">
        <v>580</v>
      </c>
      <c r="S578" s="62">
        <v>2174</v>
      </c>
      <c r="T578" s="24" t="s">
        <v>942</v>
      </c>
      <c r="U578" s="25" t="s">
        <v>723</v>
      </c>
      <c r="V578" s="26" t="s">
        <v>1190</v>
      </c>
      <c r="W578" s="27">
        <v>3</v>
      </c>
      <c r="X578" s="27">
        <v>3823</v>
      </c>
      <c r="Y578" s="27">
        <v>122</v>
      </c>
      <c r="Z578" s="27">
        <v>285639</v>
      </c>
      <c r="AA578" s="28">
        <f t="shared" si="48"/>
        <v>2.3413032786885246</v>
      </c>
      <c r="AB578" s="25" t="s">
        <v>581</v>
      </c>
      <c r="AC578" s="29">
        <v>1569</v>
      </c>
      <c r="AD578" s="29">
        <v>41</v>
      </c>
      <c r="AE578" s="29">
        <v>285639</v>
      </c>
      <c r="AF578" s="29">
        <v>100</v>
      </c>
      <c r="AG578" s="29">
        <v>58043</v>
      </c>
      <c r="AH578" s="29">
        <f t="shared" si="49"/>
        <v>203.2</v>
      </c>
      <c r="AI578" s="29">
        <v>60451</v>
      </c>
      <c r="AJ578" s="29">
        <v>37517</v>
      </c>
      <c r="AK578" s="29">
        <v>22934</v>
      </c>
      <c r="AL578" s="29">
        <f t="shared" si="50"/>
        <v>211.63</v>
      </c>
      <c r="AM578" s="29">
        <f t="shared" si="51"/>
        <v>131.34</v>
      </c>
      <c r="AN578" s="29">
        <f t="shared" si="52"/>
        <v>80.29</v>
      </c>
      <c r="AO578" s="29">
        <v>96</v>
      </c>
      <c r="AP578" s="29">
        <v>154.7</v>
      </c>
      <c r="AQ578" s="32">
        <v>9813</v>
      </c>
      <c r="AR578" s="32">
        <v>5999</v>
      </c>
      <c r="AS578" s="32">
        <v>15812</v>
      </c>
      <c r="AT578" s="29">
        <v>3150</v>
      </c>
      <c r="AU578" s="29">
        <f t="shared" si="53"/>
        <v>4064</v>
      </c>
      <c r="AV578" s="29">
        <v>37517</v>
      </c>
      <c r="AW578" s="29">
        <v>9813</v>
      </c>
      <c r="AX578" s="29">
        <v>33697</v>
      </c>
      <c r="AY578" s="29">
        <v>8814</v>
      </c>
      <c r="AZ578" s="29">
        <v>71214</v>
      </c>
      <c r="BA578" s="29">
        <v>18628</v>
      </c>
      <c r="BB578" s="2"/>
      <c r="BC578" s="2"/>
      <c r="BD578" s="2"/>
    </row>
    <row r="579" spans="16:56" ht="13.5">
      <c r="P579" s="22">
        <v>202118</v>
      </c>
      <c r="Q579" s="23" t="s">
        <v>1144</v>
      </c>
      <c r="R579" s="23" t="s">
        <v>582</v>
      </c>
      <c r="S579" s="62">
        <v>2174</v>
      </c>
      <c r="T579" s="24" t="s">
        <v>942</v>
      </c>
      <c r="U579" s="25" t="s">
        <v>723</v>
      </c>
      <c r="V579" s="26" t="s">
        <v>1190</v>
      </c>
      <c r="W579" s="27">
        <v>3</v>
      </c>
      <c r="X579" s="27">
        <v>4345</v>
      </c>
      <c r="Y579" s="27">
        <v>174</v>
      </c>
      <c r="Z579" s="27">
        <v>178014</v>
      </c>
      <c r="AA579" s="28">
        <f t="shared" si="48"/>
        <v>1.0230689655172414</v>
      </c>
      <c r="AB579" s="25" t="s">
        <v>583</v>
      </c>
      <c r="AC579" s="29">
        <v>1880</v>
      </c>
      <c r="AD579" s="29">
        <v>43.3</v>
      </c>
      <c r="AE579" s="29">
        <v>181964</v>
      </c>
      <c r="AF579" s="29">
        <v>97.8</v>
      </c>
      <c r="AG579" s="29">
        <v>36226</v>
      </c>
      <c r="AH579" s="29">
        <f t="shared" si="49"/>
        <v>203.5</v>
      </c>
      <c r="AI579" s="29">
        <v>94606</v>
      </c>
      <c r="AJ579" s="29">
        <v>17850</v>
      </c>
      <c r="AK579" s="29">
        <v>76756</v>
      </c>
      <c r="AL579" s="29">
        <f t="shared" si="50"/>
        <v>531.45</v>
      </c>
      <c r="AM579" s="29">
        <f t="shared" si="51"/>
        <v>100.27</v>
      </c>
      <c r="AN579" s="29">
        <f t="shared" si="52"/>
        <v>431.18</v>
      </c>
      <c r="AO579" s="29">
        <v>38.3</v>
      </c>
      <c r="AP579" s="29">
        <v>202.9</v>
      </c>
      <c r="AQ579" s="32">
        <v>4108</v>
      </c>
      <c r="AR579" s="32">
        <v>17665</v>
      </c>
      <c r="AS579" s="32">
        <v>21774</v>
      </c>
      <c r="AT579" s="29">
        <v>3160</v>
      </c>
      <c r="AU579" s="29">
        <f t="shared" si="53"/>
        <v>4070</v>
      </c>
      <c r="AV579" s="29">
        <v>17906</v>
      </c>
      <c r="AW579" s="29">
        <v>4121</v>
      </c>
      <c r="AX579" s="29">
        <v>149574</v>
      </c>
      <c r="AY579" s="29">
        <v>34424</v>
      </c>
      <c r="AZ579" s="29">
        <v>167480</v>
      </c>
      <c r="BA579" s="29">
        <v>38545</v>
      </c>
      <c r="BB579" s="2"/>
      <c r="BC579" s="2"/>
      <c r="BD579" s="2"/>
    </row>
    <row r="580" spans="16:56" ht="13.5">
      <c r="P580" s="22">
        <v>202134</v>
      </c>
      <c r="Q580" s="23" t="s">
        <v>1144</v>
      </c>
      <c r="R580" s="23" t="s">
        <v>584</v>
      </c>
      <c r="S580" s="62">
        <v>2174</v>
      </c>
      <c r="T580" s="24" t="s">
        <v>942</v>
      </c>
      <c r="U580" s="25" t="s">
        <v>723</v>
      </c>
      <c r="V580" s="26" t="s">
        <v>1190</v>
      </c>
      <c r="W580" s="27">
        <v>3</v>
      </c>
      <c r="X580" s="27">
        <v>4857</v>
      </c>
      <c r="Y580" s="27">
        <v>307</v>
      </c>
      <c r="Z580" s="27">
        <v>480213</v>
      </c>
      <c r="AA580" s="28">
        <f t="shared" si="48"/>
        <v>1.5642117263843647</v>
      </c>
      <c r="AB580" s="25" t="s">
        <v>585</v>
      </c>
      <c r="AC580" s="29">
        <v>4104</v>
      </c>
      <c r="AD580" s="29">
        <v>84.5</v>
      </c>
      <c r="AE580" s="29">
        <v>702316</v>
      </c>
      <c r="AF580" s="29">
        <v>68.4</v>
      </c>
      <c r="AG580" s="29">
        <v>72449</v>
      </c>
      <c r="AH580" s="29">
        <f t="shared" si="49"/>
        <v>150.87</v>
      </c>
      <c r="AI580" s="29">
        <v>285928</v>
      </c>
      <c r="AJ580" s="29">
        <v>41259</v>
      </c>
      <c r="AK580" s="29">
        <v>244669</v>
      </c>
      <c r="AL580" s="29">
        <f t="shared" si="50"/>
        <v>595.42</v>
      </c>
      <c r="AM580" s="29">
        <f t="shared" si="51"/>
        <v>85.92</v>
      </c>
      <c r="AN580" s="29">
        <f t="shared" si="52"/>
        <v>509.5</v>
      </c>
      <c r="AO580" s="29">
        <v>25.3</v>
      </c>
      <c r="AP580" s="29">
        <v>175.6</v>
      </c>
      <c r="AQ580" s="32">
        <v>8495</v>
      </c>
      <c r="AR580" s="32">
        <v>50375</v>
      </c>
      <c r="AS580" s="32">
        <v>58869</v>
      </c>
      <c r="AT580" s="29">
        <v>3040</v>
      </c>
      <c r="AU580" s="29">
        <f t="shared" si="53"/>
        <v>3017</v>
      </c>
      <c r="AV580" s="29">
        <v>41259</v>
      </c>
      <c r="AW580" s="29">
        <v>8495</v>
      </c>
      <c r="AX580" s="29">
        <v>417912</v>
      </c>
      <c r="AY580" s="29">
        <v>86043</v>
      </c>
      <c r="AZ580" s="29">
        <v>459171</v>
      </c>
      <c r="BA580" s="29">
        <v>94538</v>
      </c>
      <c r="BB580" s="2"/>
      <c r="BC580" s="2"/>
      <c r="BD580" s="2"/>
    </row>
    <row r="581" spans="16:56" ht="13.5">
      <c r="P581" s="22">
        <v>203050</v>
      </c>
      <c r="Q581" s="23" t="s">
        <v>1144</v>
      </c>
      <c r="R581" s="23" t="s">
        <v>586</v>
      </c>
      <c r="S581" s="62">
        <v>2174</v>
      </c>
      <c r="T581" s="24" t="s">
        <v>942</v>
      </c>
      <c r="U581" s="25" t="s">
        <v>723</v>
      </c>
      <c r="V581" s="26" t="s">
        <v>1190</v>
      </c>
      <c r="W581" s="27">
        <v>3</v>
      </c>
      <c r="X581" s="27">
        <v>911</v>
      </c>
      <c r="Y581" s="27">
        <v>43</v>
      </c>
      <c r="Z581" s="27">
        <v>57302</v>
      </c>
      <c r="AA581" s="28">
        <f t="shared" si="48"/>
        <v>1.3326046511627907</v>
      </c>
      <c r="AB581" s="25" t="s">
        <v>740</v>
      </c>
      <c r="AC581" s="29">
        <v>896</v>
      </c>
      <c r="AD581" s="29">
        <v>98.4</v>
      </c>
      <c r="AE581" s="29">
        <v>57302</v>
      </c>
      <c r="AF581" s="29">
        <v>100</v>
      </c>
      <c r="AG581" s="29">
        <v>13858</v>
      </c>
      <c r="AH581" s="29">
        <f t="shared" si="49"/>
        <v>241.84</v>
      </c>
      <c r="AI581" s="29">
        <v>95445</v>
      </c>
      <c r="AJ581" s="29">
        <v>24051</v>
      </c>
      <c r="AK581" s="29">
        <v>71394</v>
      </c>
      <c r="AL581" s="29">
        <f t="shared" si="50"/>
        <v>1665.65</v>
      </c>
      <c r="AM581" s="29">
        <f t="shared" si="51"/>
        <v>419.72</v>
      </c>
      <c r="AN581" s="29">
        <f t="shared" si="52"/>
        <v>1245.93</v>
      </c>
      <c r="AO581" s="29">
        <v>14.5</v>
      </c>
      <c r="AP581" s="29">
        <v>57.6</v>
      </c>
      <c r="AQ581" s="32">
        <v>26401</v>
      </c>
      <c r="AR581" s="32">
        <v>78369</v>
      </c>
      <c r="AS581" s="32">
        <v>104769</v>
      </c>
      <c r="AT581" s="29">
        <v>4600</v>
      </c>
      <c r="AU581" s="29">
        <f t="shared" si="53"/>
        <v>4837</v>
      </c>
      <c r="AV581" s="29">
        <v>24051</v>
      </c>
      <c r="AW581" s="29">
        <v>26401</v>
      </c>
      <c r="AX581" s="29">
        <v>71394</v>
      </c>
      <c r="AY581" s="29">
        <v>78369</v>
      </c>
      <c r="AZ581" s="29">
        <v>95445</v>
      </c>
      <c r="BA581" s="29">
        <v>104769</v>
      </c>
      <c r="BB581" s="2"/>
      <c r="BC581" s="2"/>
      <c r="BD581" s="2"/>
    </row>
    <row r="582" spans="16:56" ht="13.5">
      <c r="P582" s="22">
        <v>203262</v>
      </c>
      <c r="Q582" s="23" t="s">
        <v>1144</v>
      </c>
      <c r="R582" s="23" t="s">
        <v>587</v>
      </c>
      <c r="S582" s="62">
        <v>2174</v>
      </c>
      <c r="T582" s="24" t="s">
        <v>942</v>
      </c>
      <c r="U582" s="25" t="s">
        <v>723</v>
      </c>
      <c r="V582" s="26" t="s">
        <v>1190</v>
      </c>
      <c r="W582" s="27">
        <v>3</v>
      </c>
      <c r="X582" s="27">
        <v>1901</v>
      </c>
      <c r="Y582" s="27">
        <v>57</v>
      </c>
      <c r="Z582" s="27">
        <v>115202</v>
      </c>
      <c r="AA582" s="28">
        <f t="shared" si="48"/>
        <v>2.0210877192982455</v>
      </c>
      <c r="AB582" s="25" t="s">
        <v>588</v>
      </c>
      <c r="AC582" s="29">
        <v>1317</v>
      </c>
      <c r="AD582" s="29">
        <v>69.3</v>
      </c>
      <c r="AE582" s="29">
        <v>120221</v>
      </c>
      <c r="AF582" s="29">
        <v>95.8</v>
      </c>
      <c r="AG582" s="29">
        <v>21299</v>
      </c>
      <c r="AH582" s="29">
        <f t="shared" si="49"/>
        <v>184.88</v>
      </c>
      <c r="AI582" s="29">
        <v>69532</v>
      </c>
      <c r="AJ582" s="29">
        <v>21253</v>
      </c>
      <c r="AK582" s="29">
        <v>48279</v>
      </c>
      <c r="AL582" s="29">
        <f t="shared" si="50"/>
        <v>603.57</v>
      </c>
      <c r="AM582" s="29">
        <f t="shared" si="51"/>
        <v>184.48</v>
      </c>
      <c r="AN582" s="29">
        <f t="shared" si="52"/>
        <v>419.08</v>
      </c>
      <c r="AO582" s="29">
        <v>30.6</v>
      </c>
      <c r="AP582" s="29">
        <v>100.2</v>
      </c>
      <c r="AQ582" s="32">
        <v>11180</v>
      </c>
      <c r="AR582" s="32">
        <v>25397</v>
      </c>
      <c r="AS582" s="32">
        <v>36577</v>
      </c>
      <c r="AT582" s="29">
        <v>3465</v>
      </c>
      <c r="AU582" s="29">
        <f t="shared" si="53"/>
        <v>3698</v>
      </c>
      <c r="AV582" s="29">
        <v>21253</v>
      </c>
      <c r="AW582" s="29">
        <v>11180</v>
      </c>
      <c r="AX582" s="29">
        <v>84268</v>
      </c>
      <c r="AY582" s="29">
        <v>44328</v>
      </c>
      <c r="AZ582" s="29">
        <v>105521</v>
      </c>
      <c r="BA582" s="29">
        <v>55508</v>
      </c>
      <c r="BB582" s="2"/>
      <c r="BC582" s="2"/>
      <c r="BD582" s="2"/>
    </row>
    <row r="583" spans="16:56" ht="13.5">
      <c r="P583" s="22">
        <v>203491</v>
      </c>
      <c r="Q583" s="23" t="s">
        <v>1144</v>
      </c>
      <c r="R583" s="23" t="s">
        <v>589</v>
      </c>
      <c r="S583" s="62">
        <v>2174</v>
      </c>
      <c r="T583" s="24" t="s">
        <v>942</v>
      </c>
      <c r="U583" s="25" t="s">
        <v>723</v>
      </c>
      <c r="V583" s="26" t="s">
        <v>1190</v>
      </c>
      <c r="W583" s="27">
        <v>3</v>
      </c>
      <c r="X583" s="27">
        <v>4477</v>
      </c>
      <c r="Y583" s="27">
        <v>150</v>
      </c>
      <c r="Z583" s="27">
        <v>274630</v>
      </c>
      <c r="AA583" s="28">
        <f t="shared" si="48"/>
        <v>1.8308666666666666</v>
      </c>
      <c r="AB583" s="25" t="s">
        <v>590</v>
      </c>
      <c r="AC583" s="29">
        <v>3061</v>
      </c>
      <c r="AD583" s="29">
        <v>68.4</v>
      </c>
      <c r="AE583" s="29">
        <v>274630</v>
      </c>
      <c r="AF583" s="29">
        <v>100</v>
      </c>
      <c r="AG583" s="29">
        <v>48427</v>
      </c>
      <c r="AH583" s="29">
        <f t="shared" si="49"/>
        <v>176.34</v>
      </c>
      <c r="AI583" s="29">
        <v>119407</v>
      </c>
      <c r="AJ583" s="29">
        <v>43450</v>
      </c>
      <c r="AK583" s="29">
        <v>75957</v>
      </c>
      <c r="AL583" s="29">
        <f t="shared" si="50"/>
        <v>434.79</v>
      </c>
      <c r="AM583" s="29">
        <f t="shared" si="51"/>
        <v>158.21</v>
      </c>
      <c r="AN583" s="29">
        <f t="shared" si="52"/>
        <v>276.58</v>
      </c>
      <c r="AO583" s="29">
        <v>40.6</v>
      </c>
      <c r="AP583" s="29">
        <v>111.5</v>
      </c>
      <c r="AQ583" s="32">
        <v>9705</v>
      </c>
      <c r="AR583" s="32">
        <v>16966</v>
      </c>
      <c r="AS583" s="32">
        <v>26671</v>
      </c>
      <c r="AT583" s="29">
        <v>3400</v>
      </c>
      <c r="AU583" s="29">
        <f t="shared" si="53"/>
        <v>3527</v>
      </c>
      <c r="AV583" s="29">
        <v>43450</v>
      </c>
      <c r="AW583" s="29">
        <v>9705</v>
      </c>
      <c r="AX583" s="29">
        <v>243849</v>
      </c>
      <c r="AY583" s="29">
        <v>54467</v>
      </c>
      <c r="AZ583" s="29">
        <v>287299</v>
      </c>
      <c r="BA583" s="29">
        <v>64172</v>
      </c>
      <c r="BB583" s="2"/>
      <c r="BC583" s="2"/>
      <c r="BD583" s="2"/>
    </row>
    <row r="584" spans="16:56" ht="13.5">
      <c r="P584" s="22">
        <v>203815</v>
      </c>
      <c r="Q584" s="23" t="s">
        <v>1144</v>
      </c>
      <c r="R584" s="23" t="s">
        <v>591</v>
      </c>
      <c r="S584" s="62">
        <v>2174</v>
      </c>
      <c r="T584" s="24" t="s">
        <v>942</v>
      </c>
      <c r="U584" s="25" t="s">
        <v>723</v>
      </c>
      <c r="V584" s="26" t="s">
        <v>1190</v>
      </c>
      <c r="W584" s="27">
        <v>3</v>
      </c>
      <c r="X584" s="27">
        <v>1176</v>
      </c>
      <c r="Y584" s="27">
        <v>48</v>
      </c>
      <c r="Z584" s="27">
        <v>82048</v>
      </c>
      <c r="AA584" s="28">
        <f t="shared" si="48"/>
        <v>1.7093333333333331</v>
      </c>
      <c r="AB584" s="25" t="s">
        <v>325</v>
      </c>
      <c r="AC584" s="29">
        <v>915</v>
      </c>
      <c r="AD584" s="29">
        <v>77.8</v>
      </c>
      <c r="AE584" s="29">
        <v>85066</v>
      </c>
      <c r="AF584" s="29">
        <v>96.5</v>
      </c>
      <c r="AG584" s="29">
        <v>16396</v>
      </c>
      <c r="AH584" s="29">
        <f t="shared" si="49"/>
        <v>199.83</v>
      </c>
      <c r="AI584" s="29">
        <v>29962</v>
      </c>
      <c r="AJ584" s="29">
        <v>12219</v>
      </c>
      <c r="AK584" s="29">
        <v>17743</v>
      </c>
      <c r="AL584" s="29">
        <f t="shared" si="50"/>
        <v>365.18</v>
      </c>
      <c r="AM584" s="29">
        <f t="shared" si="51"/>
        <v>148.93</v>
      </c>
      <c r="AN584" s="29">
        <f t="shared" si="52"/>
        <v>216.25</v>
      </c>
      <c r="AO584" s="29">
        <v>54.7</v>
      </c>
      <c r="AP584" s="29">
        <v>134.2</v>
      </c>
      <c r="AQ584" s="32">
        <v>10390</v>
      </c>
      <c r="AR584" s="32">
        <v>15088</v>
      </c>
      <c r="AS584" s="32">
        <v>25478</v>
      </c>
      <c r="AT584" s="29">
        <v>3588</v>
      </c>
      <c r="AU584" s="29">
        <f t="shared" si="53"/>
        <v>3997</v>
      </c>
      <c r="AV584" s="29">
        <v>12535</v>
      </c>
      <c r="AW584" s="29">
        <v>10659</v>
      </c>
      <c r="AX584" s="29">
        <v>52111</v>
      </c>
      <c r="AY584" s="29">
        <v>44312</v>
      </c>
      <c r="AZ584" s="29">
        <v>64646</v>
      </c>
      <c r="BA584" s="29">
        <v>54971</v>
      </c>
      <c r="BB584" s="2"/>
      <c r="BC584" s="2"/>
      <c r="BD584" s="2"/>
    </row>
    <row r="585" spans="16:56" ht="13.5">
      <c r="P585" s="22">
        <v>203823</v>
      </c>
      <c r="Q585" s="23" t="s">
        <v>1144</v>
      </c>
      <c r="R585" s="23" t="s">
        <v>592</v>
      </c>
      <c r="S585" s="62">
        <v>2174</v>
      </c>
      <c r="T585" s="24" t="s">
        <v>942</v>
      </c>
      <c r="U585" s="25" t="s">
        <v>723</v>
      </c>
      <c r="V585" s="26" t="s">
        <v>1190</v>
      </c>
      <c r="W585" s="27">
        <v>3</v>
      </c>
      <c r="X585" s="27">
        <v>4705</v>
      </c>
      <c r="Y585" s="27">
        <v>175</v>
      </c>
      <c r="Z585" s="27">
        <v>310631</v>
      </c>
      <c r="AA585" s="28">
        <f t="shared" si="48"/>
        <v>1.7750342857142858</v>
      </c>
      <c r="AB585" s="25" t="s">
        <v>1270</v>
      </c>
      <c r="AC585" s="29">
        <v>3698</v>
      </c>
      <c r="AD585" s="29">
        <v>78.6</v>
      </c>
      <c r="AE585" s="29">
        <v>310631</v>
      </c>
      <c r="AF585" s="29">
        <v>100</v>
      </c>
      <c r="AG585" s="29">
        <v>53127</v>
      </c>
      <c r="AH585" s="29">
        <f t="shared" si="49"/>
        <v>171.03</v>
      </c>
      <c r="AI585" s="29">
        <v>156694</v>
      </c>
      <c r="AJ585" s="29">
        <v>55835</v>
      </c>
      <c r="AK585" s="29">
        <v>100859</v>
      </c>
      <c r="AL585" s="29">
        <f t="shared" si="50"/>
        <v>504.44</v>
      </c>
      <c r="AM585" s="29">
        <f t="shared" si="51"/>
        <v>179.75</v>
      </c>
      <c r="AN585" s="29">
        <f t="shared" si="52"/>
        <v>324.69</v>
      </c>
      <c r="AO585" s="29">
        <v>33.9</v>
      </c>
      <c r="AP585" s="29">
        <v>95.1</v>
      </c>
      <c r="AQ585" s="32">
        <v>11867</v>
      </c>
      <c r="AR585" s="32">
        <v>21437</v>
      </c>
      <c r="AS585" s="32">
        <v>33304</v>
      </c>
      <c r="AT585" s="29">
        <v>3250</v>
      </c>
      <c r="AU585" s="29">
        <f t="shared" si="53"/>
        <v>3421</v>
      </c>
      <c r="AV585" s="29">
        <v>55884</v>
      </c>
      <c r="AW585" s="29">
        <v>11878</v>
      </c>
      <c r="AX585" s="29">
        <v>143425</v>
      </c>
      <c r="AY585" s="29">
        <v>30484</v>
      </c>
      <c r="AZ585" s="29">
        <v>199309</v>
      </c>
      <c r="BA585" s="29">
        <v>42361</v>
      </c>
      <c r="BB585" s="2"/>
      <c r="BC585" s="2"/>
      <c r="BD585" s="2"/>
    </row>
    <row r="586" spans="16:56" ht="13.5">
      <c r="P586" s="22">
        <v>204269</v>
      </c>
      <c r="Q586" s="23" t="s">
        <v>1144</v>
      </c>
      <c r="R586" s="23" t="s">
        <v>593</v>
      </c>
      <c r="S586" s="62">
        <v>2174</v>
      </c>
      <c r="T586" s="24" t="s">
        <v>942</v>
      </c>
      <c r="U586" s="25" t="s">
        <v>723</v>
      </c>
      <c r="V586" s="26" t="s">
        <v>1190</v>
      </c>
      <c r="W586" s="27">
        <v>3</v>
      </c>
      <c r="X586" s="27">
        <v>2369</v>
      </c>
      <c r="Y586" s="27">
        <v>99</v>
      </c>
      <c r="Z586" s="27">
        <v>172922</v>
      </c>
      <c r="AA586" s="28">
        <f t="shared" si="48"/>
        <v>1.7466868686868686</v>
      </c>
      <c r="AB586" s="25" t="s">
        <v>658</v>
      </c>
      <c r="AC586" s="29">
        <v>1731</v>
      </c>
      <c r="AD586" s="29">
        <v>73.1</v>
      </c>
      <c r="AE586" s="29">
        <v>189398</v>
      </c>
      <c r="AF586" s="29">
        <v>91.3</v>
      </c>
      <c r="AG586" s="29">
        <v>27955</v>
      </c>
      <c r="AH586" s="29">
        <f t="shared" si="49"/>
        <v>161.66</v>
      </c>
      <c r="AI586" s="29">
        <v>165648</v>
      </c>
      <c r="AJ586" s="29">
        <v>48191</v>
      </c>
      <c r="AK586" s="29">
        <v>117457</v>
      </c>
      <c r="AL586" s="29">
        <f t="shared" si="50"/>
        <v>957.93</v>
      </c>
      <c r="AM586" s="29">
        <f t="shared" si="51"/>
        <v>278.69</v>
      </c>
      <c r="AN586" s="29">
        <f t="shared" si="52"/>
        <v>679.25</v>
      </c>
      <c r="AO586" s="29">
        <v>16.9</v>
      </c>
      <c r="AP586" s="29">
        <v>58</v>
      </c>
      <c r="AQ586" s="32">
        <v>20342</v>
      </c>
      <c r="AR586" s="32">
        <v>49581</v>
      </c>
      <c r="AS586" s="32">
        <v>69923</v>
      </c>
      <c r="AT586" s="29">
        <v>3000</v>
      </c>
      <c r="AU586" s="29">
        <f t="shared" si="53"/>
        <v>3233</v>
      </c>
      <c r="AV586" s="29">
        <v>48191</v>
      </c>
      <c r="AW586" s="29">
        <v>20342</v>
      </c>
      <c r="AX586" s="29">
        <v>170061</v>
      </c>
      <c r="AY586" s="29">
        <v>71786</v>
      </c>
      <c r="AZ586" s="29">
        <v>218252</v>
      </c>
      <c r="BA586" s="29">
        <v>92128</v>
      </c>
      <c r="BB586" s="2"/>
      <c r="BC586" s="2"/>
      <c r="BD586" s="2"/>
    </row>
    <row r="587" spans="16:56" ht="13.5">
      <c r="P587" s="22">
        <v>204315</v>
      </c>
      <c r="Q587" s="23" t="s">
        <v>1144</v>
      </c>
      <c r="R587" s="23" t="s">
        <v>594</v>
      </c>
      <c r="S587" s="62">
        <v>2174</v>
      </c>
      <c r="T587" s="24" t="s">
        <v>942</v>
      </c>
      <c r="U587" s="25" t="s">
        <v>723</v>
      </c>
      <c r="V587" s="26" t="s">
        <v>1190</v>
      </c>
      <c r="W587" s="27">
        <v>3</v>
      </c>
      <c r="X587" s="27">
        <v>583</v>
      </c>
      <c r="Y587" s="27">
        <v>27</v>
      </c>
      <c r="Z587" s="27">
        <v>52101</v>
      </c>
      <c r="AA587" s="28">
        <f t="shared" si="48"/>
        <v>1.9296666666666666</v>
      </c>
      <c r="AB587" s="25" t="s">
        <v>71</v>
      </c>
      <c r="AC587" s="29">
        <v>422</v>
      </c>
      <c r="AD587" s="29">
        <v>72.4</v>
      </c>
      <c r="AE587" s="29">
        <v>56504</v>
      </c>
      <c r="AF587" s="29">
        <v>92.2</v>
      </c>
      <c r="AG587" s="29">
        <v>11186</v>
      </c>
      <c r="AH587" s="29">
        <f t="shared" si="49"/>
        <v>214.7</v>
      </c>
      <c r="AI587" s="29">
        <v>78633</v>
      </c>
      <c r="AJ587" s="29">
        <v>18093</v>
      </c>
      <c r="AK587" s="29">
        <v>60540</v>
      </c>
      <c r="AL587" s="29">
        <f t="shared" si="50"/>
        <v>1509.24</v>
      </c>
      <c r="AM587" s="29">
        <f t="shared" si="51"/>
        <v>347.27</v>
      </c>
      <c r="AN587" s="29">
        <f t="shared" si="52"/>
        <v>1161.97</v>
      </c>
      <c r="AO587" s="29">
        <v>14.2</v>
      </c>
      <c r="AP587" s="29">
        <v>61.8</v>
      </c>
      <c r="AQ587" s="32">
        <v>31034</v>
      </c>
      <c r="AR587" s="32">
        <v>103842</v>
      </c>
      <c r="AS587" s="32">
        <v>134877</v>
      </c>
      <c r="AT587" s="29">
        <v>3617</v>
      </c>
      <c r="AU587" s="29">
        <f t="shared" si="53"/>
        <v>4294</v>
      </c>
      <c r="AV587" s="29">
        <v>18093</v>
      </c>
      <c r="AW587" s="29">
        <v>31034</v>
      </c>
      <c r="AX587" s="29">
        <v>60540</v>
      </c>
      <c r="AY587" s="29">
        <v>103842</v>
      </c>
      <c r="AZ587" s="29">
        <v>78633</v>
      </c>
      <c r="BA587" s="29">
        <v>134877</v>
      </c>
      <c r="BB587" s="2"/>
      <c r="BC587" s="2"/>
      <c r="BD587" s="2"/>
    </row>
    <row r="588" spans="16:56" ht="13.5">
      <c r="P588" s="22">
        <v>204439</v>
      </c>
      <c r="Q588" s="23" t="s">
        <v>1144</v>
      </c>
      <c r="R588" s="23" t="s">
        <v>595</v>
      </c>
      <c r="S588" s="62">
        <v>2174</v>
      </c>
      <c r="T588" s="24" t="s">
        <v>942</v>
      </c>
      <c r="U588" s="25" t="s">
        <v>723</v>
      </c>
      <c r="V588" s="26" t="s">
        <v>1190</v>
      </c>
      <c r="W588" s="27">
        <v>3</v>
      </c>
      <c r="X588" s="27">
        <v>1500</v>
      </c>
      <c r="Y588" s="27">
        <v>41</v>
      </c>
      <c r="Z588" s="27">
        <v>84051</v>
      </c>
      <c r="AA588" s="28">
        <f t="shared" si="48"/>
        <v>2.0500243902439026</v>
      </c>
      <c r="AB588" s="25" t="s">
        <v>653</v>
      </c>
      <c r="AC588" s="29">
        <v>948</v>
      </c>
      <c r="AD588" s="29">
        <v>63.2</v>
      </c>
      <c r="AE588" s="29">
        <v>84051</v>
      </c>
      <c r="AF588" s="29">
        <v>100</v>
      </c>
      <c r="AG588" s="29">
        <v>17715</v>
      </c>
      <c r="AH588" s="29">
        <f t="shared" si="49"/>
        <v>210.76</v>
      </c>
      <c r="AI588" s="29">
        <v>89719</v>
      </c>
      <c r="AJ588" s="29">
        <v>20374</v>
      </c>
      <c r="AK588" s="29">
        <v>69345</v>
      </c>
      <c r="AL588" s="29">
        <f t="shared" si="50"/>
        <v>1067.44</v>
      </c>
      <c r="AM588" s="29">
        <f t="shared" si="51"/>
        <v>242.4</v>
      </c>
      <c r="AN588" s="29">
        <f t="shared" si="52"/>
        <v>825.03</v>
      </c>
      <c r="AO588" s="29">
        <v>19.7</v>
      </c>
      <c r="AP588" s="29">
        <v>86.9</v>
      </c>
      <c r="AQ588" s="32">
        <v>13583</v>
      </c>
      <c r="AR588" s="32">
        <v>46230</v>
      </c>
      <c r="AS588" s="32">
        <v>59813</v>
      </c>
      <c r="AT588" s="29">
        <v>4700</v>
      </c>
      <c r="AU588" s="29">
        <f t="shared" si="53"/>
        <v>4215</v>
      </c>
      <c r="AV588" s="29">
        <v>20374</v>
      </c>
      <c r="AW588" s="29">
        <v>13583</v>
      </c>
      <c r="AX588" s="29">
        <v>69345</v>
      </c>
      <c r="AY588" s="29">
        <v>46230</v>
      </c>
      <c r="AZ588" s="29">
        <v>89719</v>
      </c>
      <c r="BA588" s="29">
        <v>59813</v>
      </c>
      <c r="BB588" s="2"/>
      <c r="BC588" s="2"/>
      <c r="BD588" s="2"/>
    </row>
    <row r="589" spans="16:56" ht="13.5">
      <c r="P589" s="22">
        <v>204463</v>
      </c>
      <c r="Q589" s="23" t="s">
        <v>1144</v>
      </c>
      <c r="R589" s="23" t="s">
        <v>596</v>
      </c>
      <c r="S589" s="62">
        <v>2174</v>
      </c>
      <c r="T589" s="24" t="s">
        <v>942</v>
      </c>
      <c r="U589" s="25" t="s">
        <v>723</v>
      </c>
      <c r="V589" s="26" t="s">
        <v>1190</v>
      </c>
      <c r="W589" s="27">
        <v>3</v>
      </c>
      <c r="X589" s="27">
        <v>2438</v>
      </c>
      <c r="Y589" s="27">
        <v>79</v>
      </c>
      <c r="Z589" s="27">
        <v>120085</v>
      </c>
      <c r="AA589" s="28">
        <f t="shared" si="48"/>
        <v>1.5200632911392407</v>
      </c>
      <c r="AB589" s="25" t="s">
        <v>653</v>
      </c>
      <c r="AC589" s="29">
        <v>1489</v>
      </c>
      <c r="AD589" s="29">
        <v>61.1</v>
      </c>
      <c r="AE589" s="29">
        <v>129000</v>
      </c>
      <c r="AF589" s="29">
        <v>93.1</v>
      </c>
      <c r="AG589" s="29">
        <v>18277</v>
      </c>
      <c r="AH589" s="29">
        <f t="shared" si="49"/>
        <v>152.2</v>
      </c>
      <c r="AI589" s="29">
        <v>118711</v>
      </c>
      <c r="AJ589" s="29">
        <v>28547</v>
      </c>
      <c r="AK589" s="29">
        <v>90164</v>
      </c>
      <c r="AL589" s="29">
        <f t="shared" si="50"/>
        <v>988.56</v>
      </c>
      <c r="AM589" s="29">
        <f t="shared" si="51"/>
        <v>237.72</v>
      </c>
      <c r="AN589" s="29">
        <f t="shared" si="52"/>
        <v>750.83</v>
      </c>
      <c r="AO589" s="29">
        <v>15.4</v>
      </c>
      <c r="AP589" s="29">
        <v>64</v>
      </c>
      <c r="AQ589" s="32">
        <v>11709</v>
      </c>
      <c r="AR589" s="32">
        <v>36983</v>
      </c>
      <c r="AS589" s="32">
        <v>48692</v>
      </c>
      <c r="AT589" s="29">
        <v>2940</v>
      </c>
      <c r="AU589" s="29">
        <f t="shared" si="53"/>
        <v>3044</v>
      </c>
      <c r="AV589" s="29">
        <v>28547</v>
      </c>
      <c r="AW589" s="29">
        <v>11709</v>
      </c>
      <c r="AX589" s="29">
        <v>90164</v>
      </c>
      <c r="AY589" s="29">
        <v>36983</v>
      </c>
      <c r="AZ589" s="29">
        <v>118711</v>
      </c>
      <c r="BA589" s="29">
        <v>48692</v>
      </c>
      <c r="BB589" s="2"/>
      <c r="BC589" s="2"/>
      <c r="BD589" s="2"/>
    </row>
    <row r="590" spans="16:56" ht="13.5">
      <c r="P590" s="22">
        <v>205435</v>
      </c>
      <c r="Q590" s="23" t="s">
        <v>1144</v>
      </c>
      <c r="R590" s="23" t="s">
        <v>597</v>
      </c>
      <c r="S590" s="62">
        <v>2174</v>
      </c>
      <c r="T590" s="24" t="s">
        <v>942</v>
      </c>
      <c r="U590" s="25" t="s">
        <v>723</v>
      </c>
      <c r="V590" s="26" t="s">
        <v>1190</v>
      </c>
      <c r="W590" s="27">
        <v>3</v>
      </c>
      <c r="X590" s="27">
        <v>3900</v>
      </c>
      <c r="Y590" s="27">
        <v>124</v>
      </c>
      <c r="Z590" s="27">
        <v>270629</v>
      </c>
      <c r="AA590" s="28">
        <f t="shared" si="48"/>
        <v>2.1824919354838705</v>
      </c>
      <c r="AB590" s="25" t="s">
        <v>598</v>
      </c>
      <c r="AC590" s="29">
        <v>3034</v>
      </c>
      <c r="AD590" s="29">
        <v>77.8</v>
      </c>
      <c r="AE590" s="29">
        <v>270629</v>
      </c>
      <c r="AF590" s="29">
        <v>100</v>
      </c>
      <c r="AG590" s="29">
        <v>42047</v>
      </c>
      <c r="AH590" s="29">
        <f t="shared" si="49"/>
        <v>155.37</v>
      </c>
      <c r="AI590" s="29">
        <v>205541</v>
      </c>
      <c r="AJ590" s="29">
        <v>43248</v>
      </c>
      <c r="AK590" s="29">
        <v>162293</v>
      </c>
      <c r="AL590" s="29">
        <f t="shared" si="50"/>
        <v>759.49</v>
      </c>
      <c r="AM590" s="29">
        <f t="shared" si="51"/>
        <v>159.81</v>
      </c>
      <c r="AN590" s="29">
        <f t="shared" si="52"/>
        <v>599.69</v>
      </c>
      <c r="AO590" s="29">
        <v>20.5</v>
      </c>
      <c r="AP590" s="29">
        <v>97.2</v>
      </c>
      <c r="AQ590" s="32">
        <v>11089</v>
      </c>
      <c r="AR590" s="32">
        <v>41614</v>
      </c>
      <c r="AS590" s="32">
        <v>52703</v>
      </c>
      <c r="AT590" s="29">
        <v>2940</v>
      </c>
      <c r="AU590" s="29">
        <f t="shared" si="53"/>
        <v>3107</v>
      </c>
      <c r="AV590" s="29">
        <v>43248</v>
      </c>
      <c r="AW590" s="29">
        <v>11089</v>
      </c>
      <c r="AX590" s="29">
        <v>162293</v>
      </c>
      <c r="AY590" s="29">
        <v>41614</v>
      </c>
      <c r="AZ590" s="29">
        <v>205541</v>
      </c>
      <c r="BA590" s="29">
        <v>52703</v>
      </c>
      <c r="BB590" s="2"/>
      <c r="BC590" s="2"/>
      <c r="BD590" s="2"/>
    </row>
    <row r="591" spans="16:56" ht="13.5">
      <c r="P591" s="22">
        <v>205818</v>
      </c>
      <c r="Q591" s="23" t="s">
        <v>1144</v>
      </c>
      <c r="R591" s="23" t="s">
        <v>599</v>
      </c>
      <c r="S591" s="62">
        <v>2174</v>
      </c>
      <c r="T591" s="24" t="s">
        <v>942</v>
      </c>
      <c r="U591" s="25" t="s">
        <v>723</v>
      </c>
      <c r="V591" s="26" t="s">
        <v>1190</v>
      </c>
      <c r="W591" s="27">
        <v>3</v>
      </c>
      <c r="X591" s="27">
        <v>2353</v>
      </c>
      <c r="Y591" s="27">
        <v>78</v>
      </c>
      <c r="Z591" s="27">
        <v>103300</v>
      </c>
      <c r="AA591" s="28">
        <f t="shared" si="48"/>
        <v>1.3243589743589743</v>
      </c>
      <c r="AB591" s="25" t="s">
        <v>600</v>
      </c>
      <c r="AC591" s="29">
        <v>1375</v>
      </c>
      <c r="AD591" s="29">
        <v>58.4</v>
      </c>
      <c r="AE591" s="29">
        <v>106579</v>
      </c>
      <c r="AF591" s="29">
        <v>96.9</v>
      </c>
      <c r="AG591" s="29">
        <v>18396</v>
      </c>
      <c r="AH591" s="29">
        <f t="shared" si="49"/>
        <v>178.08</v>
      </c>
      <c r="AI591" s="29">
        <v>46058</v>
      </c>
      <c r="AJ591" s="29">
        <v>17234</v>
      </c>
      <c r="AK591" s="29">
        <v>28824</v>
      </c>
      <c r="AL591" s="29">
        <f t="shared" si="50"/>
        <v>445.87</v>
      </c>
      <c r="AM591" s="29">
        <f t="shared" si="51"/>
        <v>166.83</v>
      </c>
      <c r="AN591" s="29">
        <f t="shared" si="52"/>
        <v>279.03</v>
      </c>
      <c r="AO591" s="29">
        <v>39.9</v>
      </c>
      <c r="AP591" s="29">
        <v>106.7</v>
      </c>
      <c r="AQ591" s="32">
        <v>7324</v>
      </c>
      <c r="AR591" s="32">
        <v>12250</v>
      </c>
      <c r="AS591" s="32">
        <v>19574</v>
      </c>
      <c r="AT591" s="29">
        <v>3120</v>
      </c>
      <c r="AU591" s="29">
        <f t="shared" si="53"/>
        <v>3562</v>
      </c>
      <c r="AV591" s="29">
        <v>17234</v>
      </c>
      <c r="AW591" s="29">
        <v>7324</v>
      </c>
      <c r="AX591" s="29">
        <v>89701</v>
      </c>
      <c r="AY591" s="29">
        <v>38122</v>
      </c>
      <c r="AZ591" s="29">
        <v>106935</v>
      </c>
      <c r="BA591" s="29">
        <v>45446</v>
      </c>
      <c r="BB591" s="2"/>
      <c r="BC591" s="2"/>
      <c r="BD591" s="2"/>
    </row>
    <row r="592" spans="16:56" ht="13.5">
      <c r="P592" s="22">
        <v>205834</v>
      </c>
      <c r="Q592" s="23" t="s">
        <v>1144</v>
      </c>
      <c r="R592" s="23" t="s">
        <v>601</v>
      </c>
      <c r="S592" s="62">
        <v>2174</v>
      </c>
      <c r="T592" s="24" t="s">
        <v>942</v>
      </c>
      <c r="U592" s="25" t="s">
        <v>723</v>
      </c>
      <c r="V592" s="26" t="s">
        <v>1190</v>
      </c>
      <c r="W592" s="27">
        <v>3</v>
      </c>
      <c r="X592" s="27">
        <v>90</v>
      </c>
      <c r="Y592" s="27">
        <v>9</v>
      </c>
      <c r="Z592" s="27">
        <v>15631</v>
      </c>
      <c r="AA592" s="28">
        <f aca="true" t="shared" si="54" ref="AA592:AA655">Z592/Y592/1000</f>
        <v>1.7367777777777778</v>
      </c>
      <c r="AB592" s="25" t="s">
        <v>602</v>
      </c>
      <c r="AC592" s="29">
        <v>67</v>
      </c>
      <c r="AD592" s="29">
        <v>74.4</v>
      </c>
      <c r="AE592" s="29">
        <v>15631</v>
      </c>
      <c r="AF592" s="29">
        <v>100</v>
      </c>
      <c r="AG592" s="29">
        <v>3095</v>
      </c>
      <c r="AH592" s="29">
        <f aca="true" t="shared" si="55" ref="AH592:AH655">ROUND(AG592*1000/Z592,2)</f>
        <v>198</v>
      </c>
      <c r="AI592" s="29">
        <v>28461</v>
      </c>
      <c r="AJ592" s="29">
        <v>4755</v>
      </c>
      <c r="AK592" s="29">
        <v>23706</v>
      </c>
      <c r="AL592" s="29">
        <f aca="true" t="shared" si="56" ref="AL592:AL655">ROUND(AI592*1000/$Z592,2)</f>
        <v>1820.8</v>
      </c>
      <c r="AM592" s="29">
        <f aca="true" t="shared" si="57" ref="AM592:AM655">ROUND(AJ592*1000/$Z592,2)</f>
        <v>304.2</v>
      </c>
      <c r="AN592" s="29">
        <f aca="true" t="shared" si="58" ref="AN592:AN655">ROUND(AK592*1000/$Z592,2)</f>
        <v>1516.6</v>
      </c>
      <c r="AO592" s="29">
        <v>10.9</v>
      </c>
      <c r="AP592" s="29">
        <v>65.1</v>
      </c>
      <c r="AQ592" s="32">
        <v>52833</v>
      </c>
      <c r="AR592" s="32">
        <v>263400</v>
      </c>
      <c r="AS592" s="32">
        <v>316233</v>
      </c>
      <c r="AT592" s="29">
        <v>3400</v>
      </c>
      <c r="AU592" s="29">
        <f aca="true" t="shared" si="59" ref="AU592:AU655">ROUND(AG592*1000/Z592*20,0)</f>
        <v>3960</v>
      </c>
      <c r="AV592" s="29">
        <v>4755</v>
      </c>
      <c r="AW592" s="29">
        <v>52833</v>
      </c>
      <c r="AX592" s="29">
        <v>23706</v>
      </c>
      <c r="AY592" s="29">
        <v>263400</v>
      </c>
      <c r="AZ592" s="29">
        <v>28461</v>
      </c>
      <c r="BA592" s="29">
        <v>316233</v>
      </c>
      <c r="BB592" s="2"/>
      <c r="BC592" s="2"/>
      <c r="BD592" s="2"/>
    </row>
    <row r="593" spans="16:56" ht="13.5">
      <c r="P593" s="22">
        <v>205869</v>
      </c>
      <c r="Q593" s="23" t="s">
        <v>1144</v>
      </c>
      <c r="R593" s="23" t="s">
        <v>603</v>
      </c>
      <c r="S593" s="62">
        <v>2174</v>
      </c>
      <c r="T593" s="24" t="s">
        <v>942</v>
      </c>
      <c r="U593" s="25" t="s">
        <v>723</v>
      </c>
      <c r="V593" s="26" t="s">
        <v>1190</v>
      </c>
      <c r="W593" s="27">
        <v>3</v>
      </c>
      <c r="X593" s="27">
        <v>2985</v>
      </c>
      <c r="Y593" s="27">
        <v>194</v>
      </c>
      <c r="Z593" s="27">
        <v>265023</v>
      </c>
      <c r="AA593" s="28">
        <f t="shared" si="54"/>
        <v>1.36609793814433</v>
      </c>
      <c r="AB593" s="25" t="s">
        <v>1273</v>
      </c>
      <c r="AC593" s="29">
        <v>1819</v>
      </c>
      <c r="AD593" s="29">
        <v>60.9</v>
      </c>
      <c r="AE593" s="29">
        <v>290698</v>
      </c>
      <c r="AF593" s="29">
        <v>91.2</v>
      </c>
      <c r="AG593" s="29">
        <v>53604</v>
      </c>
      <c r="AH593" s="29">
        <f t="shared" si="55"/>
        <v>202.26</v>
      </c>
      <c r="AI593" s="29">
        <v>124381</v>
      </c>
      <c r="AJ593" s="29">
        <v>63197</v>
      </c>
      <c r="AK593" s="29">
        <v>61184</v>
      </c>
      <c r="AL593" s="29">
        <f t="shared" si="56"/>
        <v>469.32</v>
      </c>
      <c r="AM593" s="29">
        <f t="shared" si="57"/>
        <v>238.46</v>
      </c>
      <c r="AN593" s="29">
        <f t="shared" si="58"/>
        <v>230.86</v>
      </c>
      <c r="AO593" s="29">
        <v>43.1</v>
      </c>
      <c r="AP593" s="29">
        <v>84.8</v>
      </c>
      <c r="AQ593" s="32">
        <v>21172</v>
      </c>
      <c r="AR593" s="32">
        <v>20497</v>
      </c>
      <c r="AS593" s="32">
        <v>41669</v>
      </c>
      <c r="AT593" s="29">
        <v>3255</v>
      </c>
      <c r="AU593" s="29">
        <f t="shared" si="59"/>
        <v>4045</v>
      </c>
      <c r="AV593" s="29">
        <v>63197</v>
      </c>
      <c r="AW593" s="29">
        <v>21172</v>
      </c>
      <c r="AX593" s="29">
        <v>197140</v>
      </c>
      <c r="AY593" s="29">
        <v>66044</v>
      </c>
      <c r="AZ593" s="29">
        <v>260337</v>
      </c>
      <c r="BA593" s="29">
        <v>87215</v>
      </c>
      <c r="BB593" s="2"/>
      <c r="BC593" s="2"/>
      <c r="BD593" s="2"/>
    </row>
    <row r="594" spans="16:56" ht="13.5">
      <c r="P594" s="22">
        <v>205877</v>
      </c>
      <c r="Q594" s="23" t="s">
        <v>1144</v>
      </c>
      <c r="R594" s="23" t="s">
        <v>604</v>
      </c>
      <c r="S594" s="62">
        <v>2174</v>
      </c>
      <c r="T594" s="24" t="s">
        <v>942</v>
      </c>
      <c r="U594" s="25" t="s">
        <v>723</v>
      </c>
      <c r="V594" s="26" t="s">
        <v>1190</v>
      </c>
      <c r="W594" s="27">
        <v>3</v>
      </c>
      <c r="X594" s="27">
        <v>753</v>
      </c>
      <c r="Y594" s="27">
        <v>43</v>
      </c>
      <c r="Z594" s="27">
        <v>73740</v>
      </c>
      <c r="AA594" s="28">
        <f t="shared" si="54"/>
        <v>1.7148837209302326</v>
      </c>
      <c r="AB594" s="25" t="s">
        <v>1174</v>
      </c>
      <c r="AC594" s="29">
        <v>614</v>
      </c>
      <c r="AD594" s="29">
        <v>81.5</v>
      </c>
      <c r="AE594" s="29">
        <v>73740</v>
      </c>
      <c r="AF594" s="29">
        <v>100</v>
      </c>
      <c r="AG594" s="29">
        <v>15966</v>
      </c>
      <c r="AH594" s="29">
        <f t="shared" si="55"/>
        <v>216.52</v>
      </c>
      <c r="AI594" s="29">
        <v>82557</v>
      </c>
      <c r="AJ594" s="29">
        <v>20122</v>
      </c>
      <c r="AK594" s="29">
        <v>62435</v>
      </c>
      <c r="AL594" s="29">
        <f t="shared" si="56"/>
        <v>1119.57</v>
      </c>
      <c r="AM594" s="29">
        <f t="shared" si="57"/>
        <v>272.88</v>
      </c>
      <c r="AN594" s="29">
        <f t="shared" si="58"/>
        <v>846.69</v>
      </c>
      <c r="AO594" s="29">
        <v>19.3</v>
      </c>
      <c r="AP594" s="29">
        <v>79.3</v>
      </c>
      <c r="AQ594" s="32">
        <v>26722</v>
      </c>
      <c r="AR594" s="32">
        <v>82915</v>
      </c>
      <c r="AS594" s="32">
        <v>109637</v>
      </c>
      <c r="AT594" s="29">
        <v>3675</v>
      </c>
      <c r="AU594" s="29">
        <f t="shared" si="59"/>
        <v>4330</v>
      </c>
      <c r="AV594" s="29">
        <v>20210</v>
      </c>
      <c r="AW594" s="29">
        <v>26839</v>
      </c>
      <c r="AX594" s="29">
        <v>62435</v>
      </c>
      <c r="AY594" s="29">
        <v>82915</v>
      </c>
      <c r="AZ594" s="29">
        <v>82645</v>
      </c>
      <c r="BA594" s="29">
        <v>109754</v>
      </c>
      <c r="BB594" s="2"/>
      <c r="BC594" s="2"/>
      <c r="BD594" s="2"/>
    </row>
    <row r="595" spans="16:56" ht="13.5">
      <c r="P595" s="22">
        <v>205885</v>
      </c>
      <c r="Q595" s="23" t="s">
        <v>1144</v>
      </c>
      <c r="R595" s="23" t="s">
        <v>605</v>
      </c>
      <c r="S595" s="62">
        <v>2174</v>
      </c>
      <c r="T595" s="24" t="s">
        <v>942</v>
      </c>
      <c r="U595" s="25" t="s">
        <v>723</v>
      </c>
      <c r="V595" s="26" t="s">
        <v>1190</v>
      </c>
      <c r="W595" s="27">
        <v>3</v>
      </c>
      <c r="X595" s="27">
        <v>2307</v>
      </c>
      <c r="Y595" s="27">
        <v>99</v>
      </c>
      <c r="Z595" s="27">
        <v>157969</v>
      </c>
      <c r="AA595" s="28">
        <f t="shared" si="54"/>
        <v>1.5956464646464648</v>
      </c>
      <c r="AB595" s="25" t="s">
        <v>606</v>
      </c>
      <c r="AC595" s="29">
        <v>1841</v>
      </c>
      <c r="AD595" s="29">
        <v>79.8</v>
      </c>
      <c r="AE595" s="29">
        <v>180704</v>
      </c>
      <c r="AF595" s="29">
        <v>87.4</v>
      </c>
      <c r="AG595" s="29">
        <v>24208</v>
      </c>
      <c r="AH595" s="29">
        <f t="shared" si="55"/>
        <v>153.25</v>
      </c>
      <c r="AI595" s="29">
        <v>250309</v>
      </c>
      <c r="AJ595" s="29">
        <v>33769</v>
      </c>
      <c r="AK595" s="29">
        <v>216540</v>
      </c>
      <c r="AL595" s="29">
        <f t="shared" si="56"/>
        <v>1584.55</v>
      </c>
      <c r="AM595" s="29">
        <f t="shared" si="57"/>
        <v>213.77</v>
      </c>
      <c r="AN595" s="29">
        <f t="shared" si="58"/>
        <v>1370.78</v>
      </c>
      <c r="AO595" s="29">
        <v>9.7</v>
      </c>
      <c r="AP595" s="29">
        <v>71.7</v>
      </c>
      <c r="AQ595" s="32">
        <v>14638</v>
      </c>
      <c r="AR595" s="32">
        <v>93862</v>
      </c>
      <c r="AS595" s="32">
        <v>108500</v>
      </c>
      <c r="AT595" s="29">
        <v>2800</v>
      </c>
      <c r="AU595" s="29">
        <f t="shared" si="59"/>
        <v>3065</v>
      </c>
      <c r="AV595" s="29">
        <v>33769</v>
      </c>
      <c r="AW595" s="29">
        <v>14638</v>
      </c>
      <c r="AX595" s="29">
        <v>216540</v>
      </c>
      <c r="AY595" s="29">
        <v>93862</v>
      </c>
      <c r="AZ595" s="29">
        <v>250309</v>
      </c>
      <c r="BA595" s="29">
        <v>108500</v>
      </c>
      <c r="BB595" s="2"/>
      <c r="BC595" s="2"/>
      <c r="BD595" s="2"/>
    </row>
    <row r="596" spans="16:56" ht="13.5">
      <c r="P596" s="22">
        <v>208132</v>
      </c>
      <c r="Q596" s="23" t="s">
        <v>1144</v>
      </c>
      <c r="R596" s="23" t="s">
        <v>607</v>
      </c>
      <c r="S596" s="62">
        <v>2174</v>
      </c>
      <c r="T596" s="24" t="s">
        <v>942</v>
      </c>
      <c r="U596" s="25" t="s">
        <v>723</v>
      </c>
      <c r="V596" s="26" t="s">
        <v>1190</v>
      </c>
      <c r="W596" s="27">
        <v>3</v>
      </c>
      <c r="X596" s="27">
        <v>1308</v>
      </c>
      <c r="Y596" s="27">
        <v>35</v>
      </c>
      <c r="Z596" s="27">
        <v>83118</v>
      </c>
      <c r="AA596" s="28">
        <f t="shared" si="54"/>
        <v>2.3748</v>
      </c>
      <c r="AB596" s="25" t="s">
        <v>1229</v>
      </c>
      <c r="AC596" s="29">
        <v>1103</v>
      </c>
      <c r="AD596" s="29">
        <v>84.3</v>
      </c>
      <c r="AE596" s="29">
        <v>75207</v>
      </c>
      <c r="AF596" s="29">
        <v>110.5</v>
      </c>
      <c r="AG596" s="29">
        <v>28787</v>
      </c>
      <c r="AH596" s="29">
        <f t="shared" si="55"/>
        <v>346.34</v>
      </c>
      <c r="AI596" s="29">
        <v>169472</v>
      </c>
      <c r="AJ596" s="29">
        <v>119147</v>
      </c>
      <c r="AK596" s="29">
        <v>50325</v>
      </c>
      <c r="AL596" s="29">
        <f t="shared" si="56"/>
        <v>2038.93</v>
      </c>
      <c r="AM596" s="29">
        <f t="shared" si="57"/>
        <v>1433.47</v>
      </c>
      <c r="AN596" s="29">
        <f t="shared" si="58"/>
        <v>605.46</v>
      </c>
      <c r="AO596" s="29">
        <v>17</v>
      </c>
      <c r="AP596" s="29">
        <v>24.2</v>
      </c>
      <c r="AQ596" s="32">
        <v>91091</v>
      </c>
      <c r="AR596" s="32">
        <v>38475</v>
      </c>
      <c r="AS596" s="32">
        <v>129566</v>
      </c>
      <c r="AT596" s="29">
        <v>4090</v>
      </c>
      <c r="AU596" s="29">
        <f t="shared" si="59"/>
        <v>6927</v>
      </c>
      <c r="AV596" s="29">
        <v>119147</v>
      </c>
      <c r="AW596" s="29">
        <v>91091</v>
      </c>
      <c r="AX596" s="29">
        <v>146310</v>
      </c>
      <c r="AY596" s="29">
        <v>111858</v>
      </c>
      <c r="AZ596" s="29">
        <v>265457</v>
      </c>
      <c r="BA596" s="29">
        <v>202949</v>
      </c>
      <c r="BB596" s="2"/>
      <c r="BC596" s="2"/>
      <c r="BD596" s="2"/>
    </row>
    <row r="597" spans="16:56" ht="13.5">
      <c r="P597" s="22">
        <v>213225</v>
      </c>
      <c r="Q597" s="23" t="s">
        <v>1147</v>
      </c>
      <c r="R597" s="23" t="s">
        <v>608</v>
      </c>
      <c r="S597" s="62">
        <v>2174</v>
      </c>
      <c r="T597" s="24" t="s">
        <v>942</v>
      </c>
      <c r="U597" s="25" t="s">
        <v>723</v>
      </c>
      <c r="V597" s="26" t="s">
        <v>1190</v>
      </c>
      <c r="W597" s="27">
        <v>3</v>
      </c>
      <c r="X597" s="27">
        <v>4614</v>
      </c>
      <c r="Y597" s="27">
        <v>118</v>
      </c>
      <c r="Z597" s="27">
        <v>212553</v>
      </c>
      <c r="AA597" s="28">
        <f t="shared" si="54"/>
        <v>1.8012966101694914</v>
      </c>
      <c r="AB597" s="25" t="s">
        <v>1184</v>
      </c>
      <c r="AC597" s="29">
        <v>1784</v>
      </c>
      <c r="AD597" s="29">
        <v>38.7</v>
      </c>
      <c r="AE597" s="29">
        <v>212553</v>
      </c>
      <c r="AF597" s="29">
        <v>100</v>
      </c>
      <c r="AG597" s="29">
        <v>31268</v>
      </c>
      <c r="AH597" s="29">
        <f t="shared" si="55"/>
        <v>147.11</v>
      </c>
      <c r="AI597" s="29">
        <v>195912</v>
      </c>
      <c r="AJ597" s="29">
        <v>67452</v>
      </c>
      <c r="AK597" s="29">
        <v>128460</v>
      </c>
      <c r="AL597" s="29">
        <f t="shared" si="56"/>
        <v>921.71</v>
      </c>
      <c r="AM597" s="29">
        <f t="shared" si="57"/>
        <v>317.34</v>
      </c>
      <c r="AN597" s="29">
        <f t="shared" si="58"/>
        <v>604.37</v>
      </c>
      <c r="AO597" s="29">
        <v>16</v>
      </c>
      <c r="AP597" s="29">
        <v>46.4</v>
      </c>
      <c r="AQ597" s="32">
        <v>14619</v>
      </c>
      <c r="AR597" s="32">
        <v>27841</v>
      </c>
      <c r="AS597" s="32">
        <v>42460</v>
      </c>
      <c r="AT597" s="29">
        <v>3360</v>
      </c>
      <c r="AU597" s="29">
        <f t="shared" si="59"/>
        <v>2942</v>
      </c>
      <c r="AV597" s="29">
        <v>67452</v>
      </c>
      <c r="AW597" s="29">
        <v>14619</v>
      </c>
      <c r="AX597" s="29">
        <v>176875</v>
      </c>
      <c r="AY597" s="29">
        <v>38334</v>
      </c>
      <c r="AZ597" s="29">
        <v>244327</v>
      </c>
      <c r="BA597" s="29">
        <v>52953</v>
      </c>
      <c r="BB597" s="2"/>
      <c r="BC597" s="2"/>
      <c r="BD597" s="2"/>
    </row>
    <row r="598" spans="16:56" ht="13.5">
      <c r="P598" s="22">
        <v>214612</v>
      </c>
      <c r="Q598" s="23" t="s">
        <v>1147</v>
      </c>
      <c r="R598" s="23" t="s">
        <v>609</v>
      </c>
      <c r="S598" s="62">
        <v>2174</v>
      </c>
      <c r="T598" s="24" t="s">
        <v>942</v>
      </c>
      <c r="U598" s="25" t="s">
        <v>723</v>
      </c>
      <c r="V598" s="26" t="s">
        <v>1190</v>
      </c>
      <c r="W598" s="27">
        <v>3</v>
      </c>
      <c r="X598" s="27">
        <v>1469</v>
      </c>
      <c r="Y598" s="27">
        <v>41</v>
      </c>
      <c r="Z598" s="27">
        <v>99237</v>
      </c>
      <c r="AA598" s="28">
        <f t="shared" si="54"/>
        <v>2.4204146341463417</v>
      </c>
      <c r="AB598" s="25" t="s">
        <v>1181</v>
      </c>
      <c r="AC598" s="29">
        <v>1003</v>
      </c>
      <c r="AD598" s="29">
        <v>68.3</v>
      </c>
      <c r="AE598" s="29">
        <v>108002</v>
      </c>
      <c r="AF598" s="29">
        <v>91.9</v>
      </c>
      <c r="AG598" s="29">
        <v>14759</v>
      </c>
      <c r="AH598" s="29">
        <f t="shared" si="55"/>
        <v>148.72</v>
      </c>
      <c r="AI598" s="29">
        <v>124766</v>
      </c>
      <c r="AJ598" s="29">
        <v>30911</v>
      </c>
      <c r="AK598" s="29">
        <v>93855</v>
      </c>
      <c r="AL598" s="29">
        <f t="shared" si="56"/>
        <v>1257.25</v>
      </c>
      <c r="AM598" s="29">
        <f t="shared" si="57"/>
        <v>311.49</v>
      </c>
      <c r="AN598" s="29">
        <f t="shared" si="58"/>
        <v>945.77</v>
      </c>
      <c r="AO598" s="29">
        <v>11.8</v>
      </c>
      <c r="AP598" s="29">
        <v>47.7</v>
      </c>
      <c r="AQ598" s="32">
        <v>21042</v>
      </c>
      <c r="AR598" s="32">
        <v>63890</v>
      </c>
      <c r="AS598" s="32">
        <v>84933</v>
      </c>
      <c r="AT598" s="29">
        <v>3000</v>
      </c>
      <c r="AU598" s="29">
        <f t="shared" si="59"/>
        <v>2974</v>
      </c>
      <c r="AV598" s="29">
        <v>30911</v>
      </c>
      <c r="AW598" s="29">
        <v>21042</v>
      </c>
      <c r="AX598" s="29">
        <v>109764</v>
      </c>
      <c r="AY598" s="29">
        <v>74720</v>
      </c>
      <c r="AZ598" s="29">
        <v>140675</v>
      </c>
      <c r="BA598" s="29">
        <v>95762</v>
      </c>
      <c r="BB598" s="2"/>
      <c r="BC598" s="2"/>
      <c r="BD598" s="2"/>
    </row>
    <row r="599" spans="16:56" ht="13.5">
      <c r="P599" s="22">
        <v>215023</v>
      </c>
      <c r="Q599" s="23" t="s">
        <v>1147</v>
      </c>
      <c r="R599" s="23" t="s">
        <v>610</v>
      </c>
      <c r="S599" s="62">
        <v>2174</v>
      </c>
      <c r="T599" s="24" t="s">
        <v>942</v>
      </c>
      <c r="U599" s="25" t="s">
        <v>723</v>
      </c>
      <c r="V599" s="26" t="s">
        <v>1190</v>
      </c>
      <c r="W599" s="27">
        <v>3</v>
      </c>
      <c r="X599" s="27">
        <v>3376</v>
      </c>
      <c r="Y599" s="27">
        <v>116</v>
      </c>
      <c r="Z599" s="27">
        <v>278677</v>
      </c>
      <c r="AA599" s="28">
        <f t="shared" si="54"/>
        <v>2.402387931034483</v>
      </c>
      <c r="AB599" s="25" t="s">
        <v>611</v>
      </c>
      <c r="AC599" s="29">
        <v>2760</v>
      </c>
      <c r="AD599" s="29">
        <v>81.8</v>
      </c>
      <c r="AE599" s="29">
        <v>346855</v>
      </c>
      <c r="AF599" s="29">
        <v>80.3</v>
      </c>
      <c r="AG599" s="29">
        <v>43228</v>
      </c>
      <c r="AH599" s="29">
        <f t="shared" si="55"/>
        <v>155.12</v>
      </c>
      <c r="AI599" s="29">
        <v>144816</v>
      </c>
      <c r="AJ599" s="29">
        <v>35813</v>
      </c>
      <c r="AK599" s="29">
        <v>109003</v>
      </c>
      <c r="AL599" s="29">
        <f t="shared" si="56"/>
        <v>519.66</v>
      </c>
      <c r="AM599" s="29">
        <f t="shared" si="57"/>
        <v>128.51</v>
      </c>
      <c r="AN599" s="29">
        <f t="shared" si="58"/>
        <v>391.14</v>
      </c>
      <c r="AO599" s="29">
        <v>29.9</v>
      </c>
      <c r="AP599" s="29">
        <v>120.7</v>
      </c>
      <c r="AQ599" s="32">
        <v>10608</v>
      </c>
      <c r="AR599" s="32">
        <v>32288</v>
      </c>
      <c r="AS599" s="32">
        <v>42896</v>
      </c>
      <c r="AT599" s="29">
        <v>3255</v>
      </c>
      <c r="AU599" s="29">
        <f t="shared" si="59"/>
        <v>3102</v>
      </c>
      <c r="AV599" s="29">
        <v>45011</v>
      </c>
      <c r="AW599" s="29">
        <v>13333</v>
      </c>
      <c r="AX599" s="29">
        <v>189315</v>
      </c>
      <c r="AY599" s="29">
        <v>56077</v>
      </c>
      <c r="AZ599" s="29">
        <v>234326</v>
      </c>
      <c r="BA599" s="29">
        <v>69409</v>
      </c>
      <c r="BB599" s="2"/>
      <c r="BC599" s="2"/>
      <c r="BD599" s="2"/>
    </row>
    <row r="600" spans="16:56" ht="13.5">
      <c r="P600" s="22">
        <v>215058</v>
      </c>
      <c r="Q600" s="23" t="s">
        <v>1147</v>
      </c>
      <c r="R600" s="23" t="s">
        <v>612</v>
      </c>
      <c r="S600" s="62">
        <v>2174</v>
      </c>
      <c r="T600" s="24" t="s">
        <v>942</v>
      </c>
      <c r="U600" s="25" t="s">
        <v>723</v>
      </c>
      <c r="V600" s="26" t="s">
        <v>1190</v>
      </c>
      <c r="W600" s="27">
        <v>3</v>
      </c>
      <c r="X600" s="27">
        <v>132</v>
      </c>
      <c r="Y600" s="27">
        <v>5</v>
      </c>
      <c r="Z600" s="27">
        <v>11089</v>
      </c>
      <c r="AA600" s="28">
        <f t="shared" si="54"/>
        <v>2.2178</v>
      </c>
      <c r="AB600" s="25" t="s">
        <v>1229</v>
      </c>
      <c r="AC600" s="29">
        <v>124</v>
      </c>
      <c r="AD600" s="29">
        <v>93.9</v>
      </c>
      <c r="AE600" s="29">
        <v>11089</v>
      </c>
      <c r="AF600" s="29">
        <v>100</v>
      </c>
      <c r="AG600" s="29">
        <v>1854</v>
      </c>
      <c r="AH600" s="29">
        <f t="shared" si="55"/>
        <v>167.19</v>
      </c>
      <c r="AI600" s="29">
        <v>11038</v>
      </c>
      <c r="AJ600" s="29">
        <v>6930</v>
      </c>
      <c r="AK600" s="29">
        <v>4108</v>
      </c>
      <c r="AL600" s="29">
        <f t="shared" si="56"/>
        <v>995.4</v>
      </c>
      <c r="AM600" s="29">
        <f t="shared" si="57"/>
        <v>624.94</v>
      </c>
      <c r="AN600" s="29">
        <f t="shared" si="58"/>
        <v>370.46</v>
      </c>
      <c r="AO600" s="29">
        <v>16.8</v>
      </c>
      <c r="AP600" s="29">
        <v>26.8</v>
      </c>
      <c r="AQ600" s="32">
        <v>52500</v>
      </c>
      <c r="AR600" s="32">
        <v>31121</v>
      </c>
      <c r="AS600" s="32">
        <v>83621</v>
      </c>
      <c r="AT600" s="29">
        <v>3045</v>
      </c>
      <c r="AU600" s="29">
        <f t="shared" si="59"/>
        <v>3344</v>
      </c>
      <c r="AV600" s="29">
        <v>6930</v>
      </c>
      <c r="AW600" s="29">
        <v>52500</v>
      </c>
      <c r="AX600" s="29">
        <v>13422</v>
      </c>
      <c r="AY600" s="29">
        <v>101682</v>
      </c>
      <c r="AZ600" s="29">
        <v>20352</v>
      </c>
      <c r="BA600" s="29">
        <v>154182</v>
      </c>
      <c r="BB600" s="2"/>
      <c r="BC600" s="2"/>
      <c r="BD600" s="2"/>
    </row>
    <row r="601" spans="16:56" ht="13.5">
      <c r="P601" s="22">
        <v>222011</v>
      </c>
      <c r="Q601" s="23" t="s">
        <v>509</v>
      </c>
      <c r="R601" s="23" t="s">
        <v>613</v>
      </c>
      <c r="S601" s="62">
        <v>1174</v>
      </c>
      <c r="T601" s="24" t="s">
        <v>942</v>
      </c>
      <c r="U601" s="25" t="s">
        <v>723</v>
      </c>
      <c r="V601" s="26" t="s">
        <v>1190</v>
      </c>
      <c r="W601" s="27">
        <v>3</v>
      </c>
      <c r="X601" s="27">
        <v>44</v>
      </c>
      <c r="Y601" s="27">
        <v>31</v>
      </c>
      <c r="Z601" s="27">
        <v>18641</v>
      </c>
      <c r="AA601" s="28">
        <f t="shared" si="54"/>
        <v>0.6013225806451613</v>
      </c>
      <c r="AB601" s="25" t="s">
        <v>1275</v>
      </c>
      <c r="AC601" s="29">
        <v>25</v>
      </c>
      <c r="AD601" s="29">
        <v>56.8</v>
      </c>
      <c r="AE601" s="29">
        <v>27381</v>
      </c>
      <c r="AF601" s="29">
        <v>68.1</v>
      </c>
      <c r="AG601" s="29">
        <v>2613</v>
      </c>
      <c r="AH601" s="29">
        <f t="shared" si="55"/>
        <v>140.17</v>
      </c>
      <c r="AI601" s="29">
        <v>16781</v>
      </c>
      <c r="AJ601" s="29">
        <v>945</v>
      </c>
      <c r="AK601" s="29">
        <v>15836</v>
      </c>
      <c r="AL601" s="29">
        <f t="shared" si="56"/>
        <v>900.22</v>
      </c>
      <c r="AM601" s="29">
        <f t="shared" si="57"/>
        <v>50.69</v>
      </c>
      <c r="AN601" s="29">
        <f t="shared" si="58"/>
        <v>849.53</v>
      </c>
      <c r="AO601" s="29">
        <v>15.6</v>
      </c>
      <c r="AP601" s="29">
        <v>276.5</v>
      </c>
      <c r="AQ601" s="32">
        <v>21477</v>
      </c>
      <c r="AR601" s="32">
        <v>359909</v>
      </c>
      <c r="AS601" s="32">
        <v>381386</v>
      </c>
      <c r="AT601" s="29">
        <v>2150</v>
      </c>
      <c r="AU601" s="29">
        <f t="shared" si="59"/>
        <v>2803</v>
      </c>
      <c r="AV601" s="29">
        <v>1133</v>
      </c>
      <c r="AW601" s="29">
        <v>25750</v>
      </c>
      <c r="AX601" s="29">
        <v>23147</v>
      </c>
      <c r="AY601" s="29">
        <v>526068</v>
      </c>
      <c r="AZ601" s="29">
        <v>24280</v>
      </c>
      <c r="BA601" s="29">
        <v>551818</v>
      </c>
      <c r="BB601" s="2"/>
      <c r="BC601" s="2"/>
      <c r="BD601" s="2"/>
    </row>
    <row r="602" spans="16:56" ht="13.5">
      <c r="P602" s="22">
        <v>223271</v>
      </c>
      <c r="Q602" s="23" t="s">
        <v>509</v>
      </c>
      <c r="R602" s="23" t="s">
        <v>614</v>
      </c>
      <c r="S602" s="62">
        <v>2174</v>
      </c>
      <c r="T602" s="24" t="s">
        <v>942</v>
      </c>
      <c r="U602" s="25" t="s">
        <v>723</v>
      </c>
      <c r="V602" s="26" t="s">
        <v>1190</v>
      </c>
      <c r="W602" s="27">
        <v>3</v>
      </c>
      <c r="X602" s="27">
        <v>2181</v>
      </c>
      <c r="Y602" s="27">
        <v>83</v>
      </c>
      <c r="Z602" s="27">
        <v>175000</v>
      </c>
      <c r="AA602" s="28">
        <f t="shared" si="54"/>
        <v>2.108433734939759</v>
      </c>
      <c r="AB602" s="25" t="s">
        <v>651</v>
      </c>
      <c r="AC602" s="29">
        <v>1377</v>
      </c>
      <c r="AD602" s="29">
        <v>63.1</v>
      </c>
      <c r="AE602" s="29">
        <v>201000</v>
      </c>
      <c r="AF602" s="29">
        <v>87.1</v>
      </c>
      <c r="AG602" s="29">
        <v>25119</v>
      </c>
      <c r="AH602" s="29">
        <f t="shared" si="55"/>
        <v>143.54</v>
      </c>
      <c r="AI602" s="29">
        <v>53118</v>
      </c>
      <c r="AJ602" s="29">
        <v>26410</v>
      </c>
      <c r="AK602" s="29">
        <v>26708</v>
      </c>
      <c r="AL602" s="29">
        <f t="shared" si="56"/>
        <v>303.53</v>
      </c>
      <c r="AM602" s="29">
        <f t="shared" si="57"/>
        <v>150.91</v>
      </c>
      <c r="AN602" s="29">
        <f t="shared" si="58"/>
        <v>152.62</v>
      </c>
      <c r="AO602" s="29">
        <v>47.3</v>
      </c>
      <c r="AP602" s="29">
        <v>95.1</v>
      </c>
      <c r="AQ602" s="32">
        <v>12109</v>
      </c>
      <c r="AR602" s="32">
        <v>12246</v>
      </c>
      <c r="AS602" s="32">
        <v>24355</v>
      </c>
      <c r="AT602" s="29">
        <v>1600</v>
      </c>
      <c r="AU602" s="29">
        <f t="shared" si="59"/>
        <v>2871</v>
      </c>
      <c r="AV602" s="29">
        <v>26410</v>
      </c>
      <c r="AW602" s="29">
        <v>12109</v>
      </c>
      <c r="AX602" s="29">
        <v>26708</v>
      </c>
      <c r="AY602" s="29">
        <v>12246</v>
      </c>
      <c r="AZ602" s="29">
        <v>53118</v>
      </c>
      <c r="BA602" s="29">
        <v>24355</v>
      </c>
      <c r="BB602" s="2"/>
      <c r="BC602" s="2"/>
      <c r="BD602" s="2"/>
    </row>
    <row r="603" spans="16:56" ht="13.5">
      <c r="P603" s="22">
        <v>223280</v>
      </c>
      <c r="Q603" s="23" t="s">
        <v>509</v>
      </c>
      <c r="R603" s="23" t="s">
        <v>615</v>
      </c>
      <c r="S603" s="62">
        <v>2174</v>
      </c>
      <c r="T603" s="24" t="s">
        <v>942</v>
      </c>
      <c r="U603" s="25" t="s">
        <v>723</v>
      </c>
      <c r="V603" s="26" t="s">
        <v>1190</v>
      </c>
      <c r="W603" s="27">
        <v>3</v>
      </c>
      <c r="X603" s="27">
        <v>1905</v>
      </c>
      <c r="Y603" s="27">
        <v>74</v>
      </c>
      <c r="Z603" s="27">
        <v>128503</v>
      </c>
      <c r="AA603" s="28">
        <f t="shared" si="54"/>
        <v>1.736527027027027</v>
      </c>
      <c r="AB603" s="25" t="s">
        <v>1229</v>
      </c>
      <c r="AC603" s="29">
        <v>1180</v>
      </c>
      <c r="AD603" s="29">
        <v>61.9</v>
      </c>
      <c r="AE603" s="29">
        <v>177456</v>
      </c>
      <c r="AF603" s="29">
        <v>72.4</v>
      </c>
      <c r="AG603" s="29">
        <v>11463</v>
      </c>
      <c r="AH603" s="29">
        <f t="shared" si="55"/>
        <v>89.2</v>
      </c>
      <c r="AI603" s="29">
        <v>101836</v>
      </c>
      <c r="AJ603" s="29">
        <v>40754</v>
      </c>
      <c r="AK603" s="29">
        <v>61082</v>
      </c>
      <c r="AL603" s="29">
        <f t="shared" si="56"/>
        <v>792.48</v>
      </c>
      <c r="AM603" s="29">
        <f t="shared" si="57"/>
        <v>317.14</v>
      </c>
      <c r="AN603" s="29">
        <f t="shared" si="58"/>
        <v>475.34</v>
      </c>
      <c r="AO603" s="29">
        <v>11.3</v>
      </c>
      <c r="AP603" s="29">
        <v>28.1</v>
      </c>
      <c r="AQ603" s="32">
        <v>21393</v>
      </c>
      <c r="AR603" s="32">
        <v>32064</v>
      </c>
      <c r="AS603" s="32">
        <v>53457</v>
      </c>
      <c r="AT603" s="29">
        <v>1800</v>
      </c>
      <c r="AU603" s="29">
        <f t="shared" si="59"/>
        <v>1784</v>
      </c>
      <c r="AV603" s="29">
        <v>41203</v>
      </c>
      <c r="AW603" s="29">
        <v>21629</v>
      </c>
      <c r="AX603" s="29">
        <v>61082</v>
      </c>
      <c r="AY603" s="29">
        <v>32064</v>
      </c>
      <c r="AZ603" s="29">
        <v>102285</v>
      </c>
      <c r="BA603" s="29">
        <v>53693</v>
      </c>
      <c r="BB603" s="2"/>
      <c r="BC603" s="2"/>
      <c r="BD603" s="2"/>
    </row>
    <row r="604" spans="16:56" ht="13.5">
      <c r="P604" s="22">
        <v>224871</v>
      </c>
      <c r="Q604" s="23" t="s">
        <v>509</v>
      </c>
      <c r="R604" s="23" t="s">
        <v>616</v>
      </c>
      <c r="S604" s="62">
        <v>2174</v>
      </c>
      <c r="T604" s="24" t="s">
        <v>942</v>
      </c>
      <c r="U604" s="25" t="s">
        <v>723</v>
      </c>
      <c r="V604" s="26" t="s">
        <v>1190</v>
      </c>
      <c r="W604" s="27">
        <v>3</v>
      </c>
      <c r="X604" s="27">
        <v>2545</v>
      </c>
      <c r="Y604" s="27">
        <v>102</v>
      </c>
      <c r="Z604" s="27">
        <v>136423</v>
      </c>
      <c r="AA604" s="28">
        <f t="shared" si="54"/>
        <v>1.3374803921568628</v>
      </c>
      <c r="AB604" s="25" t="s">
        <v>1229</v>
      </c>
      <c r="AC604" s="29">
        <v>1198</v>
      </c>
      <c r="AD604" s="29">
        <v>47.1</v>
      </c>
      <c r="AE604" s="29">
        <v>160333</v>
      </c>
      <c r="AF604" s="29">
        <v>85.1</v>
      </c>
      <c r="AG604" s="29">
        <v>16068</v>
      </c>
      <c r="AH604" s="29">
        <f t="shared" si="55"/>
        <v>117.78</v>
      </c>
      <c r="AI604" s="29">
        <v>232137</v>
      </c>
      <c r="AJ604" s="29">
        <v>71769</v>
      </c>
      <c r="AK604" s="29">
        <v>160368</v>
      </c>
      <c r="AL604" s="29">
        <f t="shared" si="56"/>
        <v>1701.6</v>
      </c>
      <c r="AM604" s="29">
        <f t="shared" si="57"/>
        <v>526.08</v>
      </c>
      <c r="AN604" s="29">
        <f t="shared" si="58"/>
        <v>1175.52</v>
      </c>
      <c r="AO604" s="29">
        <v>6.9</v>
      </c>
      <c r="AP604" s="29">
        <v>22.4</v>
      </c>
      <c r="AQ604" s="32">
        <v>28200</v>
      </c>
      <c r="AR604" s="32">
        <v>63013</v>
      </c>
      <c r="AS604" s="32">
        <v>91213</v>
      </c>
      <c r="AT604" s="29">
        <v>2400</v>
      </c>
      <c r="AU604" s="29">
        <f t="shared" si="59"/>
        <v>2356</v>
      </c>
      <c r="AV604" s="29">
        <v>71769</v>
      </c>
      <c r="AW604" s="29">
        <v>28200</v>
      </c>
      <c r="AX604" s="29">
        <v>160368</v>
      </c>
      <c r="AY604" s="29">
        <v>63013</v>
      </c>
      <c r="AZ604" s="29">
        <v>232137</v>
      </c>
      <c r="BA604" s="29">
        <v>91213</v>
      </c>
      <c r="BB604" s="2"/>
      <c r="BC604" s="2"/>
      <c r="BD604" s="2"/>
    </row>
    <row r="605" spans="16:56" ht="13.5">
      <c r="P605" s="22">
        <v>225223</v>
      </c>
      <c r="Q605" s="23" t="s">
        <v>509</v>
      </c>
      <c r="R605" s="23" t="s">
        <v>617</v>
      </c>
      <c r="S605" s="62">
        <v>2174</v>
      </c>
      <c r="T605" s="24" t="s">
        <v>942</v>
      </c>
      <c r="U605" s="25" t="s">
        <v>723</v>
      </c>
      <c r="V605" s="26" t="s">
        <v>1190</v>
      </c>
      <c r="W605" s="27">
        <v>3</v>
      </c>
      <c r="X605" s="27">
        <v>110</v>
      </c>
      <c r="Y605" s="27">
        <v>5</v>
      </c>
      <c r="Z605" s="27">
        <v>8496</v>
      </c>
      <c r="AA605" s="28">
        <f t="shared" si="54"/>
        <v>1.6992</v>
      </c>
      <c r="AB605" s="25" t="s">
        <v>71</v>
      </c>
      <c r="AC605" s="29">
        <v>90</v>
      </c>
      <c r="AD605" s="29">
        <v>81.8</v>
      </c>
      <c r="AE605" s="29">
        <v>8496</v>
      </c>
      <c r="AF605" s="29">
        <v>100</v>
      </c>
      <c r="AG605" s="29">
        <v>1027</v>
      </c>
      <c r="AH605" s="29">
        <f t="shared" si="55"/>
        <v>120.88</v>
      </c>
      <c r="AI605" s="29">
        <v>2968</v>
      </c>
      <c r="AJ605" s="29">
        <v>1158</v>
      </c>
      <c r="AK605" s="29">
        <v>1810</v>
      </c>
      <c r="AL605" s="29">
        <f t="shared" si="56"/>
        <v>349.34</v>
      </c>
      <c r="AM605" s="29">
        <f t="shared" si="57"/>
        <v>136.3</v>
      </c>
      <c r="AN605" s="29">
        <f t="shared" si="58"/>
        <v>213.04</v>
      </c>
      <c r="AO605" s="29">
        <v>34.6</v>
      </c>
      <c r="AP605" s="29">
        <v>88.7</v>
      </c>
      <c r="AQ605" s="32">
        <v>10527</v>
      </c>
      <c r="AR605" s="32">
        <v>16455</v>
      </c>
      <c r="AS605" s="32">
        <v>26982</v>
      </c>
      <c r="AT605" s="29">
        <v>2205</v>
      </c>
      <c r="AU605" s="29">
        <f t="shared" si="59"/>
        <v>2418</v>
      </c>
      <c r="AV605" s="29">
        <v>1158</v>
      </c>
      <c r="AW605" s="29">
        <v>10527</v>
      </c>
      <c r="AX605" s="29">
        <v>1960</v>
      </c>
      <c r="AY605" s="29">
        <v>17818</v>
      </c>
      <c r="AZ605" s="29">
        <v>3118</v>
      </c>
      <c r="BA605" s="29">
        <v>28345</v>
      </c>
      <c r="BB605" s="2"/>
      <c r="BC605" s="2"/>
      <c r="BD605" s="2"/>
    </row>
    <row r="606" spans="16:56" ht="13.5">
      <c r="P606" s="22">
        <v>232025</v>
      </c>
      <c r="Q606" s="23" t="s">
        <v>528</v>
      </c>
      <c r="R606" s="23" t="s">
        <v>618</v>
      </c>
      <c r="S606" s="62">
        <v>2174</v>
      </c>
      <c r="T606" s="24" t="s">
        <v>942</v>
      </c>
      <c r="U606" s="25" t="s">
        <v>723</v>
      </c>
      <c r="V606" s="26" t="s">
        <v>1190</v>
      </c>
      <c r="W606" s="27">
        <v>3</v>
      </c>
      <c r="X606" s="27">
        <v>4520</v>
      </c>
      <c r="Y606" s="27">
        <v>135</v>
      </c>
      <c r="Z606" s="27">
        <v>211293</v>
      </c>
      <c r="AA606" s="28">
        <f t="shared" si="54"/>
        <v>1.5651333333333335</v>
      </c>
      <c r="AB606" s="25" t="s">
        <v>653</v>
      </c>
      <c r="AC606" s="29">
        <v>2450</v>
      </c>
      <c r="AD606" s="29">
        <v>54.2</v>
      </c>
      <c r="AE606" s="29">
        <v>211293</v>
      </c>
      <c r="AF606" s="29">
        <v>100</v>
      </c>
      <c r="AG606" s="29">
        <v>25143</v>
      </c>
      <c r="AH606" s="29">
        <f t="shared" si="55"/>
        <v>119</v>
      </c>
      <c r="AI606" s="29">
        <v>51744</v>
      </c>
      <c r="AJ606" s="29">
        <v>9005</v>
      </c>
      <c r="AK606" s="29">
        <v>42739</v>
      </c>
      <c r="AL606" s="29">
        <f t="shared" si="56"/>
        <v>244.89</v>
      </c>
      <c r="AM606" s="29">
        <f t="shared" si="57"/>
        <v>42.62</v>
      </c>
      <c r="AN606" s="29">
        <f t="shared" si="58"/>
        <v>202.27</v>
      </c>
      <c r="AO606" s="29">
        <v>48.6</v>
      </c>
      <c r="AP606" s="29">
        <v>279.2</v>
      </c>
      <c r="AQ606" s="32">
        <v>1992</v>
      </c>
      <c r="AR606" s="32">
        <v>9456</v>
      </c>
      <c r="AS606" s="32">
        <v>11448</v>
      </c>
      <c r="AT606" s="29">
        <v>1785</v>
      </c>
      <c r="AU606" s="29">
        <f t="shared" si="59"/>
        <v>2380</v>
      </c>
      <c r="AV606" s="29">
        <v>9005</v>
      </c>
      <c r="AW606" s="29">
        <v>1992</v>
      </c>
      <c r="AX606" s="29">
        <v>57940</v>
      </c>
      <c r="AY606" s="29">
        <v>12819</v>
      </c>
      <c r="AZ606" s="29">
        <v>66945</v>
      </c>
      <c r="BA606" s="29">
        <v>14811</v>
      </c>
      <c r="BB606" s="2"/>
      <c r="BC606" s="2"/>
      <c r="BD606" s="2"/>
    </row>
    <row r="607" spans="16:56" ht="13.5">
      <c r="P607" s="22">
        <v>233617</v>
      </c>
      <c r="Q607" s="23" t="s">
        <v>528</v>
      </c>
      <c r="R607" s="23" t="s">
        <v>619</v>
      </c>
      <c r="S607" s="62">
        <v>2174</v>
      </c>
      <c r="T607" s="24" t="s">
        <v>942</v>
      </c>
      <c r="U607" s="25" t="s">
        <v>723</v>
      </c>
      <c r="V607" s="26" t="s">
        <v>1190</v>
      </c>
      <c r="W607" s="27">
        <v>3</v>
      </c>
      <c r="X607" s="27">
        <v>1285</v>
      </c>
      <c r="Y607" s="27">
        <v>44</v>
      </c>
      <c r="Z607" s="27">
        <v>87267</v>
      </c>
      <c r="AA607" s="28">
        <f t="shared" si="54"/>
        <v>1.983340909090909</v>
      </c>
      <c r="AB607" s="25" t="s">
        <v>653</v>
      </c>
      <c r="AC607" s="29">
        <v>428</v>
      </c>
      <c r="AD607" s="29">
        <v>33.3</v>
      </c>
      <c r="AE607" s="29">
        <v>105336</v>
      </c>
      <c r="AF607" s="29">
        <v>82.8</v>
      </c>
      <c r="AG607" s="29">
        <v>12061</v>
      </c>
      <c r="AH607" s="29">
        <f t="shared" si="55"/>
        <v>138.21</v>
      </c>
      <c r="AI607" s="29">
        <v>24459</v>
      </c>
      <c r="AJ607" s="29">
        <v>11902</v>
      </c>
      <c r="AK607" s="29">
        <v>12557</v>
      </c>
      <c r="AL607" s="29">
        <f t="shared" si="56"/>
        <v>280.28</v>
      </c>
      <c r="AM607" s="29">
        <f t="shared" si="57"/>
        <v>136.39</v>
      </c>
      <c r="AN607" s="29">
        <f t="shared" si="58"/>
        <v>143.89</v>
      </c>
      <c r="AO607" s="29">
        <v>49.3</v>
      </c>
      <c r="AP607" s="29">
        <v>101.3</v>
      </c>
      <c r="AQ607" s="32">
        <v>9262</v>
      </c>
      <c r="AR607" s="32">
        <v>9772</v>
      </c>
      <c r="AS607" s="32">
        <v>19034</v>
      </c>
      <c r="AT607" s="29">
        <v>1500</v>
      </c>
      <c r="AU607" s="29">
        <f t="shared" si="59"/>
        <v>2764</v>
      </c>
      <c r="AV607" s="29">
        <v>12417</v>
      </c>
      <c r="AW607" s="29">
        <v>9663</v>
      </c>
      <c r="AX607" s="29">
        <v>12557</v>
      </c>
      <c r="AY607" s="29">
        <v>9772</v>
      </c>
      <c r="AZ607" s="29">
        <v>24974</v>
      </c>
      <c r="BA607" s="29">
        <v>19435</v>
      </c>
      <c r="BB607" s="2"/>
      <c r="BC607" s="2"/>
      <c r="BD607" s="2"/>
    </row>
    <row r="608" spans="16:56" ht="13.5">
      <c r="P608" s="22">
        <v>235628</v>
      </c>
      <c r="Q608" s="23" t="s">
        <v>528</v>
      </c>
      <c r="R608" s="23" t="s">
        <v>620</v>
      </c>
      <c r="S608" s="62">
        <v>2174</v>
      </c>
      <c r="T608" s="24" t="s">
        <v>942</v>
      </c>
      <c r="U608" s="25" t="s">
        <v>723</v>
      </c>
      <c r="V608" s="26" t="s">
        <v>1190</v>
      </c>
      <c r="W608" s="27">
        <v>3</v>
      </c>
      <c r="X608" s="27">
        <v>1825</v>
      </c>
      <c r="Y608" s="27">
        <v>79</v>
      </c>
      <c r="Z608" s="27">
        <v>121461</v>
      </c>
      <c r="AA608" s="28">
        <f t="shared" si="54"/>
        <v>1.537481012658228</v>
      </c>
      <c r="AB608" s="25" t="s">
        <v>1283</v>
      </c>
      <c r="AC608" s="29">
        <v>1081</v>
      </c>
      <c r="AD608" s="29">
        <v>59.2</v>
      </c>
      <c r="AE608" s="29">
        <v>150904</v>
      </c>
      <c r="AF608" s="29">
        <v>80.5</v>
      </c>
      <c r="AG608" s="29">
        <v>22165</v>
      </c>
      <c r="AH608" s="29">
        <f t="shared" si="55"/>
        <v>182.49</v>
      </c>
      <c r="AI608" s="29">
        <v>82923</v>
      </c>
      <c r="AJ608" s="29">
        <v>29641</v>
      </c>
      <c r="AK608" s="29">
        <v>53282</v>
      </c>
      <c r="AL608" s="29">
        <f t="shared" si="56"/>
        <v>682.71</v>
      </c>
      <c r="AM608" s="29">
        <f t="shared" si="57"/>
        <v>244.04</v>
      </c>
      <c r="AN608" s="29">
        <f t="shared" si="58"/>
        <v>438.68</v>
      </c>
      <c r="AO608" s="29">
        <v>26.7</v>
      </c>
      <c r="AP608" s="29">
        <v>74.8</v>
      </c>
      <c r="AQ608" s="32">
        <v>16242</v>
      </c>
      <c r="AR608" s="32">
        <v>29196</v>
      </c>
      <c r="AS608" s="32">
        <v>45437</v>
      </c>
      <c r="AT608" s="29">
        <v>3465</v>
      </c>
      <c r="AU608" s="29">
        <f t="shared" si="59"/>
        <v>3650</v>
      </c>
      <c r="AV608" s="29">
        <v>37927</v>
      </c>
      <c r="AW608" s="29">
        <v>20782</v>
      </c>
      <c r="AX608" s="29">
        <v>53282</v>
      </c>
      <c r="AY608" s="29">
        <v>29196</v>
      </c>
      <c r="AZ608" s="29">
        <v>91209</v>
      </c>
      <c r="BA608" s="29">
        <v>49978</v>
      </c>
      <c r="BB608" s="2"/>
      <c r="BC608" s="2"/>
      <c r="BD608" s="2"/>
    </row>
    <row r="609" spans="16:56" ht="13.5">
      <c r="P609" s="22">
        <v>236047</v>
      </c>
      <c r="Q609" s="23" t="s">
        <v>528</v>
      </c>
      <c r="R609" s="23" t="s">
        <v>677</v>
      </c>
      <c r="S609" s="62">
        <v>2174</v>
      </c>
      <c r="T609" s="24" t="s">
        <v>942</v>
      </c>
      <c r="U609" s="25" t="s">
        <v>723</v>
      </c>
      <c r="V609" s="26" t="s">
        <v>1190</v>
      </c>
      <c r="W609" s="27">
        <v>3</v>
      </c>
      <c r="X609" s="27">
        <v>206</v>
      </c>
      <c r="Y609" s="27">
        <v>8</v>
      </c>
      <c r="Z609" s="27">
        <v>10947</v>
      </c>
      <c r="AA609" s="28">
        <f t="shared" si="54"/>
        <v>1.368375</v>
      </c>
      <c r="AB609" s="25" t="s">
        <v>1186</v>
      </c>
      <c r="AC609" s="29">
        <v>121</v>
      </c>
      <c r="AD609" s="29">
        <v>58.7</v>
      </c>
      <c r="AE609" s="29">
        <v>13256</v>
      </c>
      <c r="AF609" s="29">
        <v>82.6</v>
      </c>
      <c r="AG609" s="29">
        <v>1039</v>
      </c>
      <c r="AH609" s="29">
        <f t="shared" si="55"/>
        <v>94.91</v>
      </c>
      <c r="AI609" s="29">
        <v>6175</v>
      </c>
      <c r="AJ609" s="29">
        <v>779</v>
      </c>
      <c r="AK609" s="29">
        <v>5396</v>
      </c>
      <c r="AL609" s="29">
        <f t="shared" si="56"/>
        <v>564.08</v>
      </c>
      <c r="AM609" s="29">
        <f t="shared" si="57"/>
        <v>71.16</v>
      </c>
      <c r="AN609" s="29">
        <f t="shared" si="58"/>
        <v>492.92</v>
      </c>
      <c r="AO609" s="29">
        <v>16.8</v>
      </c>
      <c r="AP609" s="29">
        <v>133.4</v>
      </c>
      <c r="AQ609" s="32">
        <v>3782</v>
      </c>
      <c r="AR609" s="32">
        <v>26194</v>
      </c>
      <c r="AS609" s="32">
        <v>29976</v>
      </c>
      <c r="AT609" s="29">
        <v>1674</v>
      </c>
      <c r="AU609" s="29">
        <f t="shared" si="59"/>
        <v>1898</v>
      </c>
      <c r="AV609" s="29">
        <v>779</v>
      </c>
      <c r="AW609" s="29">
        <v>3782</v>
      </c>
      <c r="AX609" s="29">
        <v>5724</v>
      </c>
      <c r="AY609" s="29">
        <v>27786</v>
      </c>
      <c r="AZ609" s="29">
        <v>6503</v>
      </c>
      <c r="BA609" s="29">
        <v>31568</v>
      </c>
      <c r="BB609" s="2"/>
      <c r="BC609" s="2"/>
      <c r="BD609" s="2"/>
    </row>
    <row r="610" spans="16:56" ht="13.5">
      <c r="P610" s="22">
        <v>242021</v>
      </c>
      <c r="Q610" s="23" t="s">
        <v>1291</v>
      </c>
      <c r="R610" s="23" t="s">
        <v>621</v>
      </c>
      <c r="S610" s="62">
        <v>1174</v>
      </c>
      <c r="T610" s="24" t="s">
        <v>942</v>
      </c>
      <c r="U610" s="25" t="s">
        <v>723</v>
      </c>
      <c r="V610" s="26" t="s">
        <v>1190</v>
      </c>
      <c r="W610" s="27">
        <v>3</v>
      </c>
      <c r="X610" s="27">
        <v>539</v>
      </c>
      <c r="Y610" s="27">
        <v>50</v>
      </c>
      <c r="Z610" s="27">
        <v>43957</v>
      </c>
      <c r="AA610" s="28">
        <f t="shared" si="54"/>
        <v>0.87914</v>
      </c>
      <c r="AB610" s="25" t="s">
        <v>696</v>
      </c>
      <c r="AC610" s="29">
        <v>204</v>
      </c>
      <c r="AD610" s="29">
        <v>37.8</v>
      </c>
      <c r="AE610" s="29">
        <v>43957</v>
      </c>
      <c r="AF610" s="29">
        <v>100</v>
      </c>
      <c r="AG610" s="29">
        <v>12698</v>
      </c>
      <c r="AH610" s="29">
        <f t="shared" si="55"/>
        <v>288.87</v>
      </c>
      <c r="AI610" s="29">
        <v>24516</v>
      </c>
      <c r="AJ610" s="29">
        <v>1057</v>
      </c>
      <c r="AK610" s="29">
        <v>23459</v>
      </c>
      <c r="AL610" s="29">
        <f t="shared" si="56"/>
        <v>557.73</v>
      </c>
      <c r="AM610" s="29">
        <f t="shared" si="57"/>
        <v>24.05</v>
      </c>
      <c r="AN610" s="29">
        <f t="shared" si="58"/>
        <v>533.68</v>
      </c>
      <c r="AO610" s="29">
        <v>51.8</v>
      </c>
      <c r="AP610" s="29">
        <v>1201.3</v>
      </c>
      <c r="AQ610" s="32">
        <v>1961</v>
      </c>
      <c r="AR610" s="32">
        <v>43523</v>
      </c>
      <c r="AS610" s="32">
        <v>45484</v>
      </c>
      <c r="AT610" s="29">
        <v>1753</v>
      </c>
      <c r="AU610" s="29">
        <f t="shared" si="59"/>
        <v>5777</v>
      </c>
      <c r="AV610" s="29">
        <v>1057</v>
      </c>
      <c r="AW610" s="29">
        <v>1961</v>
      </c>
      <c r="AX610" s="29">
        <v>23459</v>
      </c>
      <c r="AY610" s="29">
        <v>43523</v>
      </c>
      <c r="AZ610" s="29">
        <v>24516</v>
      </c>
      <c r="BA610" s="29">
        <v>45484</v>
      </c>
      <c r="BB610" s="2"/>
      <c r="BC610" s="2"/>
      <c r="BD610" s="2"/>
    </row>
    <row r="611" spans="16:56" ht="13.5">
      <c r="P611" s="22">
        <v>243035</v>
      </c>
      <c r="Q611" s="23" t="s">
        <v>1291</v>
      </c>
      <c r="R611" s="23" t="s">
        <v>622</v>
      </c>
      <c r="S611" s="62">
        <v>2174</v>
      </c>
      <c r="T611" s="24" t="s">
        <v>942</v>
      </c>
      <c r="U611" s="25" t="s">
        <v>723</v>
      </c>
      <c r="V611" s="26" t="s">
        <v>1190</v>
      </c>
      <c r="W611" s="27">
        <v>3</v>
      </c>
      <c r="X611" s="27">
        <v>715</v>
      </c>
      <c r="Y611" s="27">
        <v>41</v>
      </c>
      <c r="Z611" s="27">
        <v>86627</v>
      </c>
      <c r="AA611" s="28">
        <f t="shared" si="54"/>
        <v>2.1128536585365856</v>
      </c>
      <c r="AB611" s="25" t="s">
        <v>1288</v>
      </c>
      <c r="AC611" s="29">
        <v>669</v>
      </c>
      <c r="AD611" s="29">
        <v>93.6</v>
      </c>
      <c r="AE611" s="29">
        <v>86627</v>
      </c>
      <c r="AF611" s="29">
        <v>100</v>
      </c>
      <c r="AG611" s="29">
        <v>4823</v>
      </c>
      <c r="AH611" s="29">
        <f t="shared" si="55"/>
        <v>55.68</v>
      </c>
      <c r="AI611" s="29">
        <v>38768</v>
      </c>
      <c r="AJ611" s="29">
        <v>14657</v>
      </c>
      <c r="AK611" s="29">
        <v>24111</v>
      </c>
      <c r="AL611" s="29">
        <f t="shared" si="56"/>
        <v>447.53</v>
      </c>
      <c r="AM611" s="29">
        <f t="shared" si="57"/>
        <v>169.2</v>
      </c>
      <c r="AN611" s="29">
        <f t="shared" si="58"/>
        <v>278.33</v>
      </c>
      <c r="AO611" s="29">
        <v>12.4</v>
      </c>
      <c r="AP611" s="29">
        <v>32.9</v>
      </c>
      <c r="AQ611" s="32">
        <v>20499</v>
      </c>
      <c r="AR611" s="32">
        <v>33722</v>
      </c>
      <c r="AS611" s="32">
        <v>54221</v>
      </c>
      <c r="AT611" s="29">
        <v>1400</v>
      </c>
      <c r="AU611" s="29">
        <f t="shared" si="59"/>
        <v>1114</v>
      </c>
      <c r="AV611" s="29">
        <v>14657</v>
      </c>
      <c r="AW611" s="29">
        <v>20499</v>
      </c>
      <c r="AX611" s="29">
        <v>30887</v>
      </c>
      <c r="AY611" s="29">
        <v>43199</v>
      </c>
      <c r="AZ611" s="29">
        <v>45544</v>
      </c>
      <c r="BA611" s="29">
        <v>63698</v>
      </c>
      <c r="BB611" s="2"/>
      <c r="BC611" s="2"/>
      <c r="BD611" s="2"/>
    </row>
    <row r="612" spans="16:56" ht="13.5">
      <c r="P612" s="22">
        <v>243418</v>
      </c>
      <c r="Q612" s="23" t="s">
        <v>1291</v>
      </c>
      <c r="R612" s="23" t="s">
        <v>623</v>
      </c>
      <c r="S612" s="62">
        <v>2174</v>
      </c>
      <c r="T612" s="24" t="s">
        <v>942</v>
      </c>
      <c r="U612" s="25" t="s">
        <v>723</v>
      </c>
      <c r="V612" s="26" t="s">
        <v>1190</v>
      </c>
      <c r="W612" s="27">
        <v>3</v>
      </c>
      <c r="X612" s="27">
        <v>3404</v>
      </c>
      <c r="Y612" s="27">
        <v>96</v>
      </c>
      <c r="Z612" s="27">
        <v>165020</v>
      </c>
      <c r="AA612" s="28">
        <f t="shared" si="54"/>
        <v>1.7189583333333334</v>
      </c>
      <c r="AB612" s="25" t="s">
        <v>1283</v>
      </c>
      <c r="AC612" s="29">
        <v>1919</v>
      </c>
      <c r="AD612" s="29">
        <v>56.4</v>
      </c>
      <c r="AE612" s="29">
        <v>165020</v>
      </c>
      <c r="AF612" s="29">
        <v>100</v>
      </c>
      <c r="AG612" s="29">
        <v>27376</v>
      </c>
      <c r="AH612" s="29">
        <f t="shared" si="55"/>
        <v>165.9</v>
      </c>
      <c r="AI612" s="29">
        <v>180407</v>
      </c>
      <c r="AJ612" s="29">
        <v>62470</v>
      </c>
      <c r="AK612" s="29">
        <v>117937</v>
      </c>
      <c r="AL612" s="29">
        <f t="shared" si="56"/>
        <v>1093.24</v>
      </c>
      <c r="AM612" s="29">
        <f t="shared" si="57"/>
        <v>378.56</v>
      </c>
      <c r="AN612" s="29">
        <f t="shared" si="58"/>
        <v>714.68</v>
      </c>
      <c r="AO612" s="29">
        <v>15.2</v>
      </c>
      <c r="AP612" s="29">
        <v>43.8</v>
      </c>
      <c r="AQ612" s="32">
        <v>18352</v>
      </c>
      <c r="AR612" s="32">
        <v>34647</v>
      </c>
      <c r="AS612" s="32">
        <v>52999</v>
      </c>
      <c r="AT612" s="29">
        <v>2940</v>
      </c>
      <c r="AU612" s="29">
        <f t="shared" si="59"/>
        <v>3318</v>
      </c>
      <c r="AV612" s="29">
        <v>65860</v>
      </c>
      <c r="AW612" s="29">
        <v>19348</v>
      </c>
      <c r="AX612" s="29">
        <v>163664</v>
      </c>
      <c r="AY612" s="29">
        <v>48080</v>
      </c>
      <c r="AZ612" s="29">
        <v>229524</v>
      </c>
      <c r="BA612" s="29">
        <v>67428</v>
      </c>
      <c r="BB612" s="2"/>
      <c r="BC612" s="2"/>
      <c r="BD612" s="2"/>
    </row>
    <row r="613" spans="16:56" ht="13.5">
      <c r="P613" s="22">
        <v>253014</v>
      </c>
      <c r="Q613" s="23" t="s">
        <v>1150</v>
      </c>
      <c r="R613" s="23" t="s">
        <v>624</v>
      </c>
      <c r="S613" s="62">
        <v>2174</v>
      </c>
      <c r="T613" s="24" t="s">
        <v>942</v>
      </c>
      <c r="U613" s="25" t="s">
        <v>723</v>
      </c>
      <c r="V613" s="26" t="s">
        <v>1190</v>
      </c>
      <c r="W613" s="27">
        <v>3</v>
      </c>
      <c r="X613" s="27">
        <v>2045</v>
      </c>
      <c r="Y613" s="27">
        <v>96</v>
      </c>
      <c r="Z613" s="27">
        <v>196163</v>
      </c>
      <c r="AA613" s="28">
        <f t="shared" si="54"/>
        <v>2.043364583333333</v>
      </c>
      <c r="AB613" s="25" t="s">
        <v>1172</v>
      </c>
      <c r="AC613" s="29">
        <v>1532</v>
      </c>
      <c r="AD613" s="29">
        <v>74.9</v>
      </c>
      <c r="AE613" s="29">
        <v>225889</v>
      </c>
      <c r="AF613" s="29">
        <v>86.8</v>
      </c>
      <c r="AG613" s="29">
        <v>31358</v>
      </c>
      <c r="AH613" s="29">
        <f t="shared" si="55"/>
        <v>159.86</v>
      </c>
      <c r="AI613" s="29">
        <v>100053</v>
      </c>
      <c r="AJ613" s="29">
        <v>34342</v>
      </c>
      <c r="AK613" s="29">
        <v>65711</v>
      </c>
      <c r="AL613" s="29">
        <f t="shared" si="56"/>
        <v>510.05</v>
      </c>
      <c r="AM613" s="29">
        <f t="shared" si="57"/>
        <v>175.07</v>
      </c>
      <c r="AN613" s="29">
        <f t="shared" si="58"/>
        <v>334.98</v>
      </c>
      <c r="AO613" s="29">
        <v>31.3</v>
      </c>
      <c r="AP613" s="29">
        <v>91.3</v>
      </c>
      <c r="AQ613" s="32">
        <v>16793</v>
      </c>
      <c r="AR613" s="32">
        <v>32133</v>
      </c>
      <c r="AS613" s="32">
        <v>48926</v>
      </c>
      <c r="AT613" s="29">
        <v>2620</v>
      </c>
      <c r="AU613" s="29">
        <f t="shared" si="59"/>
        <v>3197</v>
      </c>
      <c r="AV613" s="29">
        <v>36040</v>
      </c>
      <c r="AW613" s="29">
        <v>17623</v>
      </c>
      <c r="AX613" s="29">
        <v>149500</v>
      </c>
      <c r="AY613" s="29">
        <v>73105</v>
      </c>
      <c r="AZ613" s="29">
        <v>185540</v>
      </c>
      <c r="BA613" s="29">
        <v>90729</v>
      </c>
      <c r="BB613" s="2"/>
      <c r="BC613" s="2"/>
      <c r="BD613" s="2"/>
    </row>
    <row r="614" spans="16:56" ht="13.5">
      <c r="P614" s="22">
        <v>253626</v>
      </c>
      <c r="Q614" s="23" t="s">
        <v>1150</v>
      </c>
      <c r="R614" s="23" t="s">
        <v>625</v>
      </c>
      <c r="S614" s="62">
        <v>2174</v>
      </c>
      <c r="T614" s="24" t="s">
        <v>942</v>
      </c>
      <c r="U614" s="25" t="s">
        <v>723</v>
      </c>
      <c r="V614" s="26" t="s">
        <v>1190</v>
      </c>
      <c r="W614" s="27">
        <v>3</v>
      </c>
      <c r="X614" s="27">
        <v>698</v>
      </c>
      <c r="Y614" s="27">
        <v>46</v>
      </c>
      <c r="Z614" s="27">
        <v>32813</v>
      </c>
      <c r="AA614" s="28">
        <f t="shared" si="54"/>
        <v>0.7133260869565218</v>
      </c>
      <c r="AB614" s="25" t="s">
        <v>653</v>
      </c>
      <c r="AC614" s="29">
        <v>235</v>
      </c>
      <c r="AD614" s="29">
        <v>33.7</v>
      </c>
      <c r="AE614" s="29">
        <v>36532</v>
      </c>
      <c r="AF614" s="29">
        <v>89.8</v>
      </c>
      <c r="AG614" s="29">
        <v>4255</v>
      </c>
      <c r="AH614" s="29">
        <f t="shared" si="55"/>
        <v>129.67</v>
      </c>
      <c r="AI614" s="29">
        <v>12363</v>
      </c>
      <c r="AJ614" s="29">
        <v>941</v>
      </c>
      <c r="AK614" s="29">
        <v>11422</v>
      </c>
      <c r="AL614" s="29">
        <f t="shared" si="56"/>
        <v>376.77</v>
      </c>
      <c r="AM614" s="29">
        <f t="shared" si="57"/>
        <v>28.68</v>
      </c>
      <c r="AN614" s="29">
        <f t="shared" si="58"/>
        <v>348.09</v>
      </c>
      <c r="AO614" s="29">
        <v>34.4</v>
      </c>
      <c r="AP614" s="29">
        <v>452.2</v>
      </c>
      <c r="AQ614" s="32">
        <v>1348</v>
      </c>
      <c r="AR614" s="32">
        <v>16364</v>
      </c>
      <c r="AS614" s="32">
        <v>17712</v>
      </c>
      <c r="AT614" s="29">
        <v>2595</v>
      </c>
      <c r="AU614" s="29">
        <f t="shared" si="59"/>
        <v>2593</v>
      </c>
      <c r="AV614" s="29">
        <v>2694</v>
      </c>
      <c r="AW614" s="29">
        <v>3860</v>
      </c>
      <c r="AX614" s="29">
        <v>13023</v>
      </c>
      <c r="AY614" s="29">
        <v>18658</v>
      </c>
      <c r="AZ614" s="29">
        <v>15717</v>
      </c>
      <c r="BA614" s="29">
        <v>22517</v>
      </c>
      <c r="BB614" s="2"/>
      <c r="BC614" s="2"/>
      <c r="BD614" s="2"/>
    </row>
    <row r="615" spans="16:56" ht="13.5">
      <c r="P615" s="22">
        <v>253634</v>
      </c>
      <c r="Q615" s="23" t="s">
        <v>1150</v>
      </c>
      <c r="R615" s="23" t="s">
        <v>626</v>
      </c>
      <c r="S615" s="62">
        <v>2174</v>
      </c>
      <c r="T615" s="24" t="s">
        <v>942</v>
      </c>
      <c r="U615" s="25" t="s">
        <v>723</v>
      </c>
      <c r="V615" s="26" t="s">
        <v>1190</v>
      </c>
      <c r="W615" s="27">
        <v>3</v>
      </c>
      <c r="X615" s="27">
        <v>4056</v>
      </c>
      <c r="Y615" s="27">
        <v>174</v>
      </c>
      <c r="Z615" s="27">
        <v>430859</v>
      </c>
      <c r="AA615" s="28">
        <f t="shared" si="54"/>
        <v>2.4762011494252874</v>
      </c>
      <c r="AB615" s="25" t="s">
        <v>653</v>
      </c>
      <c r="AC615" s="29">
        <v>3242</v>
      </c>
      <c r="AD615" s="29">
        <v>79.9</v>
      </c>
      <c r="AE615" s="29">
        <v>511310</v>
      </c>
      <c r="AF615" s="29">
        <v>84.3</v>
      </c>
      <c r="AG615" s="29">
        <v>81666</v>
      </c>
      <c r="AH615" s="29">
        <f t="shared" si="55"/>
        <v>189.54</v>
      </c>
      <c r="AI615" s="29">
        <v>111035</v>
      </c>
      <c r="AJ615" s="29">
        <v>50373</v>
      </c>
      <c r="AK615" s="29">
        <v>60662</v>
      </c>
      <c r="AL615" s="29">
        <f t="shared" si="56"/>
        <v>257.71</v>
      </c>
      <c r="AM615" s="29">
        <f t="shared" si="57"/>
        <v>116.91</v>
      </c>
      <c r="AN615" s="29">
        <f t="shared" si="58"/>
        <v>140.79</v>
      </c>
      <c r="AO615" s="29">
        <v>73.5</v>
      </c>
      <c r="AP615" s="29">
        <v>162.1</v>
      </c>
      <c r="AQ615" s="32">
        <v>12419</v>
      </c>
      <c r="AR615" s="32">
        <v>14956</v>
      </c>
      <c r="AS615" s="32">
        <v>27375</v>
      </c>
      <c r="AT615" s="29">
        <v>2696</v>
      </c>
      <c r="AU615" s="29">
        <f t="shared" si="59"/>
        <v>3791</v>
      </c>
      <c r="AV615" s="29">
        <v>58244</v>
      </c>
      <c r="AW615" s="29">
        <v>14360</v>
      </c>
      <c r="AX615" s="29">
        <v>81636</v>
      </c>
      <c r="AY615" s="29">
        <v>20127</v>
      </c>
      <c r="AZ615" s="29">
        <v>139880</v>
      </c>
      <c r="BA615" s="29">
        <v>34487</v>
      </c>
      <c r="BB615" s="2"/>
      <c r="BC615" s="2"/>
      <c r="BD615" s="2"/>
    </row>
    <row r="616" spans="16:56" ht="13.5">
      <c r="P616" s="22">
        <v>253642</v>
      </c>
      <c r="Q616" s="23" t="s">
        <v>1150</v>
      </c>
      <c r="R616" s="23" t="s">
        <v>627</v>
      </c>
      <c r="S616" s="62">
        <v>2174</v>
      </c>
      <c r="T616" s="24" t="s">
        <v>942</v>
      </c>
      <c r="U616" s="25" t="s">
        <v>723</v>
      </c>
      <c r="V616" s="26" t="s">
        <v>1190</v>
      </c>
      <c r="W616" s="27">
        <v>3</v>
      </c>
      <c r="X616" s="27">
        <v>4181</v>
      </c>
      <c r="Y616" s="27">
        <v>161</v>
      </c>
      <c r="Z616" s="27">
        <v>248896</v>
      </c>
      <c r="AA616" s="28">
        <f t="shared" si="54"/>
        <v>1.5459378881987578</v>
      </c>
      <c r="AB616" s="25" t="s">
        <v>1252</v>
      </c>
      <c r="AC616" s="29">
        <v>2802</v>
      </c>
      <c r="AD616" s="29">
        <v>67</v>
      </c>
      <c r="AE616" s="29">
        <v>253207</v>
      </c>
      <c r="AF616" s="29">
        <v>98.3</v>
      </c>
      <c r="AG616" s="29">
        <v>47913</v>
      </c>
      <c r="AH616" s="29">
        <f t="shared" si="55"/>
        <v>192.5</v>
      </c>
      <c r="AI616" s="29">
        <v>114966</v>
      </c>
      <c r="AJ616" s="29">
        <v>67236</v>
      </c>
      <c r="AK616" s="29">
        <v>47730</v>
      </c>
      <c r="AL616" s="29">
        <f t="shared" si="56"/>
        <v>461.9</v>
      </c>
      <c r="AM616" s="29">
        <f t="shared" si="57"/>
        <v>270.14</v>
      </c>
      <c r="AN616" s="29">
        <f t="shared" si="58"/>
        <v>191.77</v>
      </c>
      <c r="AO616" s="29">
        <v>41.7</v>
      </c>
      <c r="AP616" s="29">
        <v>71.3</v>
      </c>
      <c r="AQ616" s="32">
        <v>16081</v>
      </c>
      <c r="AR616" s="32">
        <v>11416</v>
      </c>
      <c r="AS616" s="32">
        <v>27497</v>
      </c>
      <c r="AT616" s="29">
        <v>3360</v>
      </c>
      <c r="AU616" s="29">
        <f t="shared" si="59"/>
        <v>3850</v>
      </c>
      <c r="AV616" s="29">
        <v>75167</v>
      </c>
      <c r="AW616" s="29">
        <v>17978</v>
      </c>
      <c r="AX616" s="29">
        <v>154059</v>
      </c>
      <c r="AY616" s="29">
        <v>36847</v>
      </c>
      <c r="AZ616" s="29">
        <v>229226</v>
      </c>
      <c r="BA616" s="29">
        <v>54826</v>
      </c>
      <c r="BB616" s="2"/>
      <c r="BC616" s="2"/>
      <c r="BD616" s="2"/>
    </row>
    <row r="617" spans="16:56" ht="13.5">
      <c r="P617" s="22">
        <v>253839</v>
      </c>
      <c r="Q617" s="23" t="s">
        <v>1150</v>
      </c>
      <c r="R617" s="23" t="s">
        <v>628</v>
      </c>
      <c r="S617" s="62">
        <v>2174</v>
      </c>
      <c r="T617" s="24" t="s">
        <v>942</v>
      </c>
      <c r="U617" s="25" t="s">
        <v>723</v>
      </c>
      <c r="V617" s="26" t="s">
        <v>1190</v>
      </c>
      <c r="W617" s="27">
        <v>3</v>
      </c>
      <c r="X617" s="27">
        <v>2770</v>
      </c>
      <c r="Y617" s="27">
        <v>104</v>
      </c>
      <c r="Z617" s="27">
        <v>172155</v>
      </c>
      <c r="AA617" s="28">
        <f t="shared" si="54"/>
        <v>1.6553365384615386</v>
      </c>
      <c r="AB617" s="25" t="s">
        <v>1229</v>
      </c>
      <c r="AC617" s="29">
        <v>1813</v>
      </c>
      <c r="AD617" s="29">
        <v>65.5</v>
      </c>
      <c r="AE617" s="29">
        <v>198217</v>
      </c>
      <c r="AF617" s="29">
        <v>86.9</v>
      </c>
      <c r="AG617" s="29">
        <v>25046</v>
      </c>
      <c r="AH617" s="29">
        <f t="shared" si="55"/>
        <v>145.49</v>
      </c>
      <c r="AI617" s="29">
        <v>91685</v>
      </c>
      <c r="AJ617" s="29">
        <v>17029</v>
      </c>
      <c r="AK617" s="29">
        <v>74656</v>
      </c>
      <c r="AL617" s="29">
        <f t="shared" si="56"/>
        <v>532.57</v>
      </c>
      <c r="AM617" s="29">
        <f t="shared" si="57"/>
        <v>98.92</v>
      </c>
      <c r="AN617" s="29">
        <f t="shared" si="58"/>
        <v>433.66</v>
      </c>
      <c r="AO617" s="29">
        <v>27.3</v>
      </c>
      <c r="AP617" s="29">
        <v>147.1</v>
      </c>
      <c r="AQ617" s="32">
        <v>6148</v>
      </c>
      <c r="AR617" s="32">
        <v>26952</v>
      </c>
      <c r="AS617" s="32">
        <v>33099</v>
      </c>
      <c r="AT617" s="29">
        <v>2830</v>
      </c>
      <c r="AU617" s="29">
        <f t="shared" si="59"/>
        <v>2910</v>
      </c>
      <c r="AV617" s="29">
        <v>17995</v>
      </c>
      <c r="AW617" s="29">
        <v>6496</v>
      </c>
      <c r="AX617" s="29">
        <v>132297</v>
      </c>
      <c r="AY617" s="29">
        <v>47761</v>
      </c>
      <c r="AZ617" s="29">
        <v>150292</v>
      </c>
      <c r="BA617" s="29">
        <v>54257</v>
      </c>
      <c r="BB617" s="2"/>
      <c r="BC617" s="2"/>
      <c r="BD617" s="2"/>
    </row>
    <row r="618" spans="16:56" ht="13.5">
      <c r="P618" s="22">
        <v>254428</v>
      </c>
      <c r="Q618" s="23" t="s">
        <v>1150</v>
      </c>
      <c r="R618" s="23" t="s">
        <v>629</v>
      </c>
      <c r="S618" s="62">
        <v>2174</v>
      </c>
      <c r="T618" s="24" t="s">
        <v>942</v>
      </c>
      <c r="U618" s="25" t="s">
        <v>723</v>
      </c>
      <c r="V618" s="26" t="s">
        <v>1190</v>
      </c>
      <c r="W618" s="27">
        <v>3</v>
      </c>
      <c r="X618" s="27">
        <v>4991</v>
      </c>
      <c r="Y618" s="27">
        <v>215</v>
      </c>
      <c r="Z618" s="27">
        <v>261470</v>
      </c>
      <c r="AA618" s="28">
        <f t="shared" si="54"/>
        <v>1.216139534883721</v>
      </c>
      <c r="AB618" s="25" t="s">
        <v>1395</v>
      </c>
      <c r="AC618" s="29">
        <v>2377</v>
      </c>
      <c r="AD618" s="29">
        <v>47.6</v>
      </c>
      <c r="AE618" s="29">
        <v>305140</v>
      </c>
      <c r="AF618" s="29">
        <v>85.7</v>
      </c>
      <c r="AG618" s="29">
        <v>38509</v>
      </c>
      <c r="AH618" s="29">
        <f t="shared" si="55"/>
        <v>147.28</v>
      </c>
      <c r="AI618" s="29">
        <v>155012</v>
      </c>
      <c r="AJ618" s="29">
        <v>57154</v>
      </c>
      <c r="AK618" s="29">
        <v>97858</v>
      </c>
      <c r="AL618" s="29">
        <f t="shared" si="56"/>
        <v>592.85</v>
      </c>
      <c r="AM618" s="29">
        <f t="shared" si="57"/>
        <v>218.59</v>
      </c>
      <c r="AN618" s="29">
        <f t="shared" si="58"/>
        <v>374.26</v>
      </c>
      <c r="AO618" s="29">
        <v>24.8</v>
      </c>
      <c r="AP618" s="29">
        <v>67.4</v>
      </c>
      <c r="AQ618" s="32">
        <v>11451</v>
      </c>
      <c r="AR618" s="32">
        <v>19607</v>
      </c>
      <c r="AS618" s="32">
        <v>31058</v>
      </c>
      <c r="AT618" s="29">
        <v>2625</v>
      </c>
      <c r="AU618" s="29">
        <f t="shared" si="59"/>
        <v>2946</v>
      </c>
      <c r="AV618" s="29">
        <v>60117</v>
      </c>
      <c r="AW618" s="29">
        <v>12045</v>
      </c>
      <c r="AX618" s="29">
        <v>157984</v>
      </c>
      <c r="AY618" s="29">
        <v>31654</v>
      </c>
      <c r="AZ618" s="29">
        <v>218101</v>
      </c>
      <c r="BA618" s="29">
        <v>43699</v>
      </c>
      <c r="BB618" s="2"/>
      <c r="BC618" s="2"/>
      <c r="BD618" s="2"/>
    </row>
    <row r="619" spans="16:56" ht="13.5">
      <c r="P619" s="22">
        <v>254843</v>
      </c>
      <c r="Q619" s="23" t="s">
        <v>1150</v>
      </c>
      <c r="R619" s="23" t="s">
        <v>630</v>
      </c>
      <c r="S619" s="62">
        <v>2174</v>
      </c>
      <c r="T619" s="24" t="s">
        <v>942</v>
      </c>
      <c r="U619" s="25" t="s">
        <v>723</v>
      </c>
      <c r="V619" s="26" t="s">
        <v>1190</v>
      </c>
      <c r="W619" s="27">
        <v>3</v>
      </c>
      <c r="X619" s="27">
        <v>1876</v>
      </c>
      <c r="Y619" s="27">
        <v>98</v>
      </c>
      <c r="Z619" s="27">
        <v>203605</v>
      </c>
      <c r="AA619" s="28">
        <f t="shared" si="54"/>
        <v>2.077602040816327</v>
      </c>
      <c r="AB619" s="25" t="s">
        <v>1166</v>
      </c>
      <c r="AC619" s="29">
        <v>1754</v>
      </c>
      <c r="AD619" s="29">
        <v>93.5</v>
      </c>
      <c r="AE619" s="29">
        <v>261893</v>
      </c>
      <c r="AF619" s="29">
        <v>77.7</v>
      </c>
      <c r="AG619" s="29">
        <v>31612</v>
      </c>
      <c r="AH619" s="29">
        <f t="shared" si="55"/>
        <v>155.26</v>
      </c>
      <c r="AI619" s="29">
        <v>75848</v>
      </c>
      <c r="AJ619" s="29">
        <v>24341</v>
      </c>
      <c r="AK619" s="29">
        <v>51507</v>
      </c>
      <c r="AL619" s="29">
        <f t="shared" si="56"/>
        <v>372.53</v>
      </c>
      <c r="AM619" s="29">
        <f t="shared" si="57"/>
        <v>119.55</v>
      </c>
      <c r="AN619" s="29">
        <f t="shared" si="58"/>
        <v>252.98</v>
      </c>
      <c r="AO619" s="29">
        <v>41.7</v>
      </c>
      <c r="AP619" s="29">
        <v>129.9</v>
      </c>
      <c r="AQ619" s="32">
        <v>12975</v>
      </c>
      <c r="AR619" s="32">
        <v>27456</v>
      </c>
      <c r="AS619" s="32">
        <v>40431</v>
      </c>
      <c r="AT619" s="29">
        <v>2391</v>
      </c>
      <c r="AU619" s="29">
        <f t="shared" si="59"/>
        <v>3105</v>
      </c>
      <c r="AV619" s="29">
        <v>25422</v>
      </c>
      <c r="AW619" s="29">
        <v>13551</v>
      </c>
      <c r="AX619" s="29">
        <v>70074</v>
      </c>
      <c r="AY619" s="29">
        <v>37353</v>
      </c>
      <c r="AZ619" s="29">
        <v>95496</v>
      </c>
      <c r="BA619" s="29">
        <v>50904</v>
      </c>
      <c r="BB619" s="2"/>
      <c r="BC619" s="2"/>
      <c r="BD619" s="2"/>
    </row>
    <row r="620" spans="16:56" ht="13.5">
      <c r="P620" s="22">
        <v>255017</v>
      </c>
      <c r="Q620" s="23" t="s">
        <v>1150</v>
      </c>
      <c r="R620" s="23" t="s">
        <v>631</v>
      </c>
      <c r="S620" s="62">
        <v>2174</v>
      </c>
      <c r="T620" s="24" t="s">
        <v>942</v>
      </c>
      <c r="U620" s="25" t="s">
        <v>723</v>
      </c>
      <c r="V620" s="26" t="s">
        <v>1190</v>
      </c>
      <c r="W620" s="27">
        <v>3</v>
      </c>
      <c r="X620" s="27">
        <v>4394</v>
      </c>
      <c r="Y620" s="27">
        <v>140</v>
      </c>
      <c r="Z620" s="27">
        <v>247034</v>
      </c>
      <c r="AA620" s="28">
        <f t="shared" si="54"/>
        <v>1.7645285714285714</v>
      </c>
      <c r="AB620" s="25" t="s">
        <v>658</v>
      </c>
      <c r="AC620" s="29">
        <v>2324</v>
      </c>
      <c r="AD620" s="29">
        <v>52.9</v>
      </c>
      <c r="AE620" s="29">
        <v>342073</v>
      </c>
      <c r="AF620" s="29">
        <v>72.2</v>
      </c>
      <c r="AG620" s="29">
        <v>40274</v>
      </c>
      <c r="AH620" s="29">
        <f t="shared" si="55"/>
        <v>163.03</v>
      </c>
      <c r="AI620" s="29">
        <v>79236</v>
      </c>
      <c r="AJ620" s="29">
        <v>26570</v>
      </c>
      <c r="AK620" s="29">
        <v>52666</v>
      </c>
      <c r="AL620" s="29">
        <f t="shared" si="56"/>
        <v>320.75</v>
      </c>
      <c r="AM620" s="29">
        <f t="shared" si="57"/>
        <v>107.56</v>
      </c>
      <c r="AN620" s="29">
        <f t="shared" si="58"/>
        <v>213.19</v>
      </c>
      <c r="AO620" s="29">
        <v>50.8</v>
      </c>
      <c r="AP620" s="29">
        <v>151.6</v>
      </c>
      <c r="AQ620" s="32">
        <v>6047</v>
      </c>
      <c r="AR620" s="32">
        <v>11986</v>
      </c>
      <c r="AS620" s="32">
        <v>18033</v>
      </c>
      <c r="AT620" s="29">
        <v>2572</v>
      </c>
      <c r="AU620" s="29">
        <f t="shared" si="59"/>
        <v>3261</v>
      </c>
      <c r="AV620" s="29">
        <v>28280</v>
      </c>
      <c r="AW620" s="29">
        <v>6436</v>
      </c>
      <c r="AX620" s="29">
        <v>88945</v>
      </c>
      <c r="AY620" s="29">
        <v>20242</v>
      </c>
      <c r="AZ620" s="29">
        <v>117225</v>
      </c>
      <c r="BA620" s="29">
        <v>26678</v>
      </c>
      <c r="BB620" s="2"/>
      <c r="BC620" s="2"/>
      <c r="BD620" s="2"/>
    </row>
    <row r="621" spans="16:56" ht="13.5">
      <c r="P621" s="22">
        <v>255211</v>
      </c>
      <c r="Q621" s="23" t="s">
        <v>1150</v>
      </c>
      <c r="R621" s="23" t="s">
        <v>632</v>
      </c>
      <c r="S621" s="62">
        <v>2174</v>
      </c>
      <c r="T621" s="24" t="s">
        <v>942</v>
      </c>
      <c r="U621" s="25" t="s">
        <v>723</v>
      </c>
      <c r="V621" s="26" t="s">
        <v>1190</v>
      </c>
      <c r="W621" s="27">
        <v>3</v>
      </c>
      <c r="X621" s="27">
        <v>538</v>
      </c>
      <c r="Y621" s="27">
        <v>25</v>
      </c>
      <c r="Z621" s="27">
        <v>51240</v>
      </c>
      <c r="AA621" s="28">
        <f t="shared" si="54"/>
        <v>2.0496</v>
      </c>
      <c r="AB621" s="25" t="s">
        <v>1181</v>
      </c>
      <c r="AC621" s="29">
        <v>442</v>
      </c>
      <c r="AD621" s="29">
        <v>82.2</v>
      </c>
      <c r="AE621" s="29">
        <v>57953</v>
      </c>
      <c r="AF621" s="29">
        <v>88.4</v>
      </c>
      <c r="AG621" s="29">
        <v>8624</v>
      </c>
      <c r="AH621" s="29">
        <f t="shared" si="55"/>
        <v>168.31</v>
      </c>
      <c r="AI621" s="29">
        <v>24858</v>
      </c>
      <c r="AJ621" s="29">
        <v>6703</v>
      </c>
      <c r="AK621" s="29">
        <v>18155</v>
      </c>
      <c r="AL621" s="29">
        <f t="shared" si="56"/>
        <v>485.13</v>
      </c>
      <c r="AM621" s="29">
        <f t="shared" si="57"/>
        <v>130.82</v>
      </c>
      <c r="AN621" s="29">
        <f t="shared" si="58"/>
        <v>354.31</v>
      </c>
      <c r="AO621" s="29">
        <v>34.7</v>
      </c>
      <c r="AP621" s="29">
        <v>128.7</v>
      </c>
      <c r="AQ621" s="32">
        <v>12459</v>
      </c>
      <c r="AR621" s="32">
        <v>33745</v>
      </c>
      <c r="AS621" s="32">
        <v>46204</v>
      </c>
      <c r="AT621" s="29">
        <v>3400</v>
      </c>
      <c r="AU621" s="29">
        <f t="shared" si="59"/>
        <v>3366</v>
      </c>
      <c r="AV621" s="29">
        <v>7644</v>
      </c>
      <c r="AW621" s="29">
        <v>14208</v>
      </c>
      <c r="AX621" s="29">
        <v>33142</v>
      </c>
      <c r="AY621" s="29">
        <v>61602</v>
      </c>
      <c r="AZ621" s="29">
        <v>40786</v>
      </c>
      <c r="BA621" s="29">
        <v>75810</v>
      </c>
      <c r="BB621" s="2"/>
      <c r="BC621" s="2"/>
      <c r="BD621" s="2"/>
    </row>
    <row r="622" spans="16:56" ht="13.5">
      <c r="P622" s="22">
        <v>255220</v>
      </c>
      <c r="Q622" s="23" t="s">
        <v>1150</v>
      </c>
      <c r="R622" s="23" t="s">
        <v>633</v>
      </c>
      <c r="S622" s="62">
        <v>2174</v>
      </c>
      <c r="T622" s="24" t="s">
        <v>942</v>
      </c>
      <c r="U622" s="25" t="s">
        <v>723</v>
      </c>
      <c r="V622" s="26" t="s">
        <v>1190</v>
      </c>
      <c r="W622" s="27">
        <v>3</v>
      </c>
      <c r="X622" s="27">
        <v>1469</v>
      </c>
      <c r="Y622" s="27">
        <v>57</v>
      </c>
      <c r="Z622" s="27">
        <v>61628</v>
      </c>
      <c r="AA622" s="28">
        <f t="shared" si="54"/>
        <v>1.0811929824561404</v>
      </c>
      <c r="AB622" s="25" t="s">
        <v>658</v>
      </c>
      <c r="AC622" s="29">
        <v>719</v>
      </c>
      <c r="AD622" s="29">
        <v>48.9</v>
      </c>
      <c r="AE622" s="29">
        <v>64478</v>
      </c>
      <c r="AF622" s="29">
        <v>95.6</v>
      </c>
      <c r="AG622" s="29">
        <v>10641</v>
      </c>
      <c r="AH622" s="29">
        <f t="shared" si="55"/>
        <v>172.67</v>
      </c>
      <c r="AI622" s="29">
        <v>35222</v>
      </c>
      <c r="AJ622" s="29">
        <v>9602</v>
      </c>
      <c r="AK622" s="29">
        <v>25620</v>
      </c>
      <c r="AL622" s="29">
        <f t="shared" si="56"/>
        <v>571.53</v>
      </c>
      <c r="AM622" s="29">
        <f t="shared" si="57"/>
        <v>155.81</v>
      </c>
      <c r="AN622" s="29">
        <f t="shared" si="58"/>
        <v>415.72</v>
      </c>
      <c r="AO622" s="29">
        <v>30.2</v>
      </c>
      <c r="AP622" s="29">
        <v>110.8</v>
      </c>
      <c r="AQ622" s="32">
        <v>6536</v>
      </c>
      <c r="AR622" s="32">
        <v>17440</v>
      </c>
      <c r="AS622" s="32">
        <v>23977</v>
      </c>
      <c r="AT622" s="29">
        <v>3360</v>
      </c>
      <c r="AU622" s="29">
        <f t="shared" si="59"/>
        <v>3453</v>
      </c>
      <c r="AV622" s="29">
        <v>10698</v>
      </c>
      <c r="AW622" s="29">
        <v>7283</v>
      </c>
      <c r="AX622" s="29">
        <v>54972</v>
      </c>
      <c r="AY622" s="29">
        <v>37421</v>
      </c>
      <c r="AZ622" s="29">
        <v>65670</v>
      </c>
      <c r="BA622" s="29">
        <v>44704</v>
      </c>
      <c r="BB622" s="2"/>
      <c r="BC622" s="2"/>
      <c r="BD622" s="2"/>
    </row>
    <row r="623" spans="16:56" ht="13.5">
      <c r="P623" s="22">
        <v>255238</v>
      </c>
      <c r="Q623" s="23" t="s">
        <v>1150</v>
      </c>
      <c r="R623" s="23" t="s">
        <v>634</v>
      </c>
      <c r="S623" s="62">
        <v>2174</v>
      </c>
      <c r="T623" s="24" t="s">
        <v>942</v>
      </c>
      <c r="U623" s="25" t="s">
        <v>723</v>
      </c>
      <c r="V623" s="26" t="s">
        <v>1190</v>
      </c>
      <c r="W623" s="27">
        <v>3</v>
      </c>
      <c r="X623" s="27">
        <v>1066</v>
      </c>
      <c r="Y623" s="27">
        <v>56</v>
      </c>
      <c r="Z623" s="27">
        <v>108295</v>
      </c>
      <c r="AA623" s="28">
        <f t="shared" si="54"/>
        <v>1.9338392857142859</v>
      </c>
      <c r="AB623" s="25" t="s">
        <v>1243</v>
      </c>
      <c r="AC623" s="29">
        <v>881</v>
      </c>
      <c r="AD623" s="29">
        <v>82.6</v>
      </c>
      <c r="AE623" s="29">
        <v>132645</v>
      </c>
      <c r="AF623" s="29">
        <v>81.6</v>
      </c>
      <c r="AG623" s="29">
        <v>23458</v>
      </c>
      <c r="AH623" s="29">
        <f t="shared" si="55"/>
        <v>216.61</v>
      </c>
      <c r="AI623" s="29">
        <v>96045</v>
      </c>
      <c r="AJ623" s="29">
        <v>48903</v>
      </c>
      <c r="AK623" s="29">
        <v>47142</v>
      </c>
      <c r="AL623" s="29">
        <f t="shared" si="56"/>
        <v>886.88</v>
      </c>
      <c r="AM623" s="29">
        <f t="shared" si="57"/>
        <v>451.57</v>
      </c>
      <c r="AN623" s="29">
        <f t="shared" si="58"/>
        <v>435.31</v>
      </c>
      <c r="AO623" s="29">
        <v>24.4</v>
      </c>
      <c r="AP623" s="29">
        <v>48</v>
      </c>
      <c r="AQ623" s="32">
        <v>45875</v>
      </c>
      <c r="AR623" s="32">
        <v>44223</v>
      </c>
      <c r="AS623" s="32">
        <v>90098</v>
      </c>
      <c r="AT623" s="29">
        <v>4725</v>
      </c>
      <c r="AU623" s="29">
        <f t="shared" si="59"/>
        <v>4332</v>
      </c>
      <c r="AV623" s="29">
        <v>50337</v>
      </c>
      <c r="AW623" s="29">
        <v>47220</v>
      </c>
      <c r="AX623" s="29">
        <v>75778</v>
      </c>
      <c r="AY623" s="29">
        <v>71086</v>
      </c>
      <c r="AZ623" s="29">
        <v>126115</v>
      </c>
      <c r="BA623" s="29">
        <v>118307</v>
      </c>
      <c r="BB623" s="2"/>
      <c r="BC623" s="2"/>
      <c r="BD623" s="2"/>
    </row>
    <row r="624" spans="16:56" ht="13.5">
      <c r="P624" s="22">
        <v>255246</v>
      </c>
      <c r="Q624" s="23" t="s">
        <v>1150</v>
      </c>
      <c r="R624" s="23" t="s">
        <v>635</v>
      </c>
      <c r="S624" s="62">
        <v>2174</v>
      </c>
      <c r="T624" s="24" t="s">
        <v>942</v>
      </c>
      <c r="U624" s="25" t="s">
        <v>723</v>
      </c>
      <c r="V624" s="26" t="s">
        <v>1190</v>
      </c>
      <c r="W624" s="27">
        <v>3</v>
      </c>
      <c r="X624" s="27">
        <v>1488</v>
      </c>
      <c r="Y624" s="27">
        <v>57</v>
      </c>
      <c r="Z624" s="27">
        <v>97773</v>
      </c>
      <c r="AA624" s="28">
        <f t="shared" si="54"/>
        <v>1.7153157894736841</v>
      </c>
      <c r="AB624" s="25" t="s">
        <v>1283</v>
      </c>
      <c r="AC624" s="29">
        <v>817</v>
      </c>
      <c r="AD624" s="29">
        <v>54.9</v>
      </c>
      <c r="AE624" s="29">
        <v>107073</v>
      </c>
      <c r="AF624" s="29">
        <v>91.3</v>
      </c>
      <c r="AG624" s="29">
        <v>18076</v>
      </c>
      <c r="AH624" s="29">
        <f t="shared" si="55"/>
        <v>184.88</v>
      </c>
      <c r="AI624" s="29">
        <v>44996</v>
      </c>
      <c r="AJ624" s="29">
        <v>17717</v>
      </c>
      <c r="AK624" s="29">
        <v>27279</v>
      </c>
      <c r="AL624" s="29">
        <f t="shared" si="56"/>
        <v>460.21</v>
      </c>
      <c r="AM624" s="29">
        <f t="shared" si="57"/>
        <v>181.21</v>
      </c>
      <c r="AN624" s="29">
        <f t="shared" si="58"/>
        <v>279</v>
      </c>
      <c r="AO624" s="29">
        <v>40.2</v>
      </c>
      <c r="AP624" s="29">
        <v>102</v>
      </c>
      <c r="AQ624" s="32">
        <v>11907</v>
      </c>
      <c r="AR624" s="32">
        <v>18333</v>
      </c>
      <c r="AS624" s="32">
        <v>30239</v>
      </c>
      <c r="AT624" s="29">
        <v>3360</v>
      </c>
      <c r="AU624" s="29">
        <f t="shared" si="59"/>
        <v>3698</v>
      </c>
      <c r="AV624" s="29">
        <v>18103</v>
      </c>
      <c r="AW624" s="29">
        <v>12166</v>
      </c>
      <c r="AX624" s="29">
        <v>48177</v>
      </c>
      <c r="AY624" s="29">
        <v>32377</v>
      </c>
      <c r="AZ624" s="29">
        <v>66280</v>
      </c>
      <c r="BA624" s="29">
        <v>44543</v>
      </c>
      <c r="BB624" s="2"/>
      <c r="BC624" s="2"/>
      <c r="BD624" s="2"/>
    </row>
    <row r="625" spans="16:56" ht="13.5">
      <c r="P625" s="22">
        <v>255262</v>
      </c>
      <c r="Q625" s="23" t="s">
        <v>1150</v>
      </c>
      <c r="R625" s="23" t="s">
        <v>636</v>
      </c>
      <c r="S625" s="62">
        <v>2174</v>
      </c>
      <c r="T625" s="24" t="s">
        <v>942</v>
      </c>
      <c r="U625" s="25" t="s">
        <v>723</v>
      </c>
      <c r="V625" s="26" t="s">
        <v>1190</v>
      </c>
      <c r="W625" s="27">
        <v>3</v>
      </c>
      <c r="X625" s="27">
        <v>3685</v>
      </c>
      <c r="Y625" s="27">
        <v>158</v>
      </c>
      <c r="Z625" s="27">
        <v>290637</v>
      </c>
      <c r="AA625" s="28">
        <f t="shared" si="54"/>
        <v>1.8394746835443039</v>
      </c>
      <c r="AB625" s="25" t="s">
        <v>658</v>
      </c>
      <c r="AC625" s="29">
        <v>2533</v>
      </c>
      <c r="AD625" s="29">
        <v>68.7</v>
      </c>
      <c r="AE625" s="29">
        <v>303620</v>
      </c>
      <c r="AF625" s="29">
        <v>95.7</v>
      </c>
      <c r="AG625" s="29">
        <v>52030</v>
      </c>
      <c r="AH625" s="29">
        <f t="shared" si="55"/>
        <v>179.02</v>
      </c>
      <c r="AI625" s="29">
        <v>129331</v>
      </c>
      <c r="AJ625" s="29">
        <v>45086</v>
      </c>
      <c r="AK625" s="29">
        <v>84245</v>
      </c>
      <c r="AL625" s="29">
        <f t="shared" si="56"/>
        <v>444.99</v>
      </c>
      <c r="AM625" s="29">
        <f t="shared" si="57"/>
        <v>155.13</v>
      </c>
      <c r="AN625" s="29">
        <f t="shared" si="58"/>
        <v>289.86</v>
      </c>
      <c r="AO625" s="29">
        <v>40.2</v>
      </c>
      <c r="AP625" s="29">
        <v>115.4</v>
      </c>
      <c r="AQ625" s="32">
        <v>12235</v>
      </c>
      <c r="AR625" s="32">
        <v>22862</v>
      </c>
      <c r="AS625" s="32">
        <v>35097</v>
      </c>
      <c r="AT625" s="29">
        <v>3360</v>
      </c>
      <c r="AU625" s="29">
        <f t="shared" si="59"/>
        <v>3580</v>
      </c>
      <c r="AV625" s="29">
        <v>55573</v>
      </c>
      <c r="AW625" s="29">
        <v>15081</v>
      </c>
      <c r="AX625" s="29">
        <v>155373</v>
      </c>
      <c r="AY625" s="29">
        <v>42164</v>
      </c>
      <c r="AZ625" s="29">
        <v>210946</v>
      </c>
      <c r="BA625" s="29">
        <v>57245</v>
      </c>
      <c r="BB625" s="2"/>
      <c r="BC625" s="2"/>
      <c r="BD625" s="2"/>
    </row>
    <row r="626" spans="16:56" ht="13.5">
      <c r="P626" s="22">
        <v>263818</v>
      </c>
      <c r="Q626" s="23" t="s">
        <v>664</v>
      </c>
      <c r="R626" s="23" t="s">
        <v>637</v>
      </c>
      <c r="S626" s="62">
        <v>2174</v>
      </c>
      <c r="T626" s="24" t="s">
        <v>942</v>
      </c>
      <c r="U626" s="25" t="s">
        <v>723</v>
      </c>
      <c r="V626" s="26" t="s">
        <v>1190</v>
      </c>
      <c r="W626" s="27">
        <v>3</v>
      </c>
      <c r="X626" s="27">
        <v>2717</v>
      </c>
      <c r="Y626" s="27">
        <v>181</v>
      </c>
      <c r="Z626" s="27">
        <v>110362</v>
      </c>
      <c r="AA626" s="28">
        <f t="shared" si="54"/>
        <v>0.6097348066298343</v>
      </c>
      <c r="AB626" s="25" t="s">
        <v>1283</v>
      </c>
      <c r="AC626" s="29">
        <v>1281</v>
      </c>
      <c r="AD626" s="29">
        <v>47.1</v>
      </c>
      <c r="AE626" s="29">
        <v>142330</v>
      </c>
      <c r="AF626" s="29">
        <v>77.5</v>
      </c>
      <c r="AG626" s="29">
        <v>21409</v>
      </c>
      <c r="AH626" s="29">
        <f t="shared" si="55"/>
        <v>193.99</v>
      </c>
      <c r="AI626" s="29">
        <v>93607</v>
      </c>
      <c r="AJ626" s="29">
        <v>48132</v>
      </c>
      <c r="AK626" s="29">
        <v>45475</v>
      </c>
      <c r="AL626" s="29">
        <f t="shared" si="56"/>
        <v>848.18</v>
      </c>
      <c r="AM626" s="29">
        <f t="shared" si="57"/>
        <v>436.13</v>
      </c>
      <c r="AN626" s="29">
        <f t="shared" si="58"/>
        <v>412.05</v>
      </c>
      <c r="AO626" s="29">
        <v>22.9</v>
      </c>
      <c r="AP626" s="29">
        <v>44.5</v>
      </c>
      <c r="AQ626" s="32">
        <v>17715</v>
      </c>
      <c r="AR626" s="32">
        <v>16737</v>
      </c>
      <c r="AS626" s="32">
        <v>34452</v>
      </c>
      <c r="AT626" s="29">
        <v>3675</v>
      </c>
      <c r="AU626" s="29">
        <f t="shared" si="59"/>
        <v>3880</v>
      </c>
      <c r="AV626" s="29">
        <v>81250</v>
      </c>
      <c r="AW626" s="29">
        <v>29904</v>
      </c>
      <c r="AX626" s="29">
        <v>117695</v>
      </c>
      <c r="AY626" s="29">
        <v>43318</v>
      </c>
      <c r="AZ626" s="29">
        <v>198945</v>
      </c>
      <c r="BA626" s="29">
        <v>73222</v>
      </c>
      <c r="BB626" s="2"/>
      <c r="BC626" s="2"/>
      <c r="BD626" s="2"/>
    </row>
    <row r="627" spans="16:56" ht="13.5">
      <c r="P627" s="22">
        <v>264016</v>
      </c>
      <c r="Q627" s="23" t="s">
        <v>664</v>
      </c>
      <c r="R627" s="23" t="s">
        <v>638</v>
      </c>
      <c r="S627" s="62">
        <v>2174</v>
      </c>
      <c r="T627" s="24" t="s">
        <v>942</v>
      </c>
      <c r="U627" s="25" t="s">
        <v>723</v>
      </c>
      <c r="V627" s="26" t="s">
        <v>1190</v>
      </c>
      <c r="W627" s="27">
        <v>3</v>
      </c>
      <c r="X627" s="27">
        <v>2746</v>
      </c>
      <c r="Y627" s="27">
        <v>114</v>
      </c>
      <c r="Z627" s="27">
        <v>201882</v>
      </c>
      <c r="AA627" s="28">
        <f t="shared" si="54"/>
        <v>1.7708947368421053</v>
      </c>
      <c r="AB627" s="25" t="s">
        <v>639</v>
      </c>
      <c r="AC627" s="29">
        <v>2153</v>
      </c>
      <c r="AD627" s="29">
        <v>78.4</v>
      </c>
      <c r="AE627" s="29">
        <v>228929</v>
      </c>
      <c r="AF627" s="29">
        <v>88.2</v>
      </c>
      <c r="AG627" s="29">
        <v>36965</v>
      </c>
      <c r="AH627" s="29">
        <f t="shared" si="55"/>
        <v>183.1</v>
      </c>
      <c r="AI627" s="29">
        <v>106114</v>
      </c>
      <c r="AJ627" s="29">
        <v>35911</v>
      </c>
      <c r="AK627" s="29">
        <v>70203</v>
      </c>
      <c r="AL627" s="29">
        <f t="shared" si="56"/>
        <v>525.62</v>
      </c>
      <c r="AM627" s="29">
        <f t="shared" si="57"/>
        <v>177.88</v>
      </c>
      <c r="AN627" s="29">
        <f t="shared" si="58"/>
        <v>347.74</v>
      </c>
      <c r="AO627" s="29">
        <v>34.8</v>
      </c>
      <c r="AP627" s="29">
        <v>102.9</v>
      </c>
      <c r="AQ627" s="32">
        <v>13078</v>
      </c>
      <c r="AR627" s="32">
        <v>25566</v>
      </c>
      <c r="AS627" s="32">
        <v>38643</v>
      </c>
      <c r="AT627" s="29">
        <v>3250</v>
      </c>
      <c r="AU627" s="29">
        <f t="shared" si="59"/>
        <v>3662</v>
      </c>
      <c r="AV627" s="29">
        <v>35911</v>
      </c>
      <c r="AW627" s="29">
        <v>13078</v>
      </c>
      <c r="AX627" s="29">
        <v>160410</v>
      </c>
      <c r="AY627" s="29">
        <v>58416</v>
      </c>
      <c r="AZ627" s="29">
        <v>196321</v>
      </c>
      <c r="BA627" s="29">
        <v>71493</v>
      </c>
      <c r="BB627" s="2"/>
      <c r="BC627" s="2"/>
      <c r="BD627" s="2"/>
    </row>
    <row r="628" spans="16:56" ht="13.5">
      <c r="P628" s="22">
        <v>264041</v>
      </c>
      <c r="Q628" s="23" t="s">
        <v>664</v>
      </c>
      <c r="R628" s="23" t="s">
        <v>640</v>
      </c>
      <c r="S628" s="62">
        <v>2174</v>
      </c>
      <c r="T628" s="24" t="s">
        <v>942</v>
      </c>
      <c r="U628" s="25" t="s">
        <v>723</v>
      </c>
      <c r="V628" s="26" t="s">
        <v>1190</v>
      </c>
      <c r="W628" s="27">
        <v>3</v>
      </c>
      <c r="X628" s="27">
        <v>3419</v>
      </c>
      <c r="Y628" s="27">
        <v>134</v>
      </c>
      <c r="Z628" s="27">
        <v>271137</v>
      </c>
      <c r="AA628" s="28">
        <f t="shared" si="54"/>
        <v>2.023410447761194</v>
      </c>
      <c r="AB628" s="25" t="s">
        <v>1229</v>
      </c>
      <c r="AC628" s="29">
        <v>2315</v>
      </c>
      <c r="AD628" s="29">
        <v>67.7</v>
      </c>
      <c r="AE628" s="29">
        <v>360925</v>
      </c>
      <c r="AF628" s="29">
        <v>75.1</v>
      </c>
      <c r="AG628" s="29">
        <v>45342</v>
      </c>
      <c r="AH628" s="29">
        <f t="shared" si="55"/>
        <v>167.23</v>
      </c>
      <c r="AI628" s="29">
        <v>99441</v>
      </c>
      <c r="AJ628" s="29">
        <v>36803</v>
      </c>
      <c r="AK628" s="29">
        <v>62638</v>
      </c>
      <c r="AL628" s="29">
        <f t="shared" si="56"/>
        <v>366.76</v>
      </c>
      <c r="AM628" s="29">
        <f t="shared" si="57"/>
        <v>135.74</v>
      </c>
      <c r="AN628" s="29">
        <f t="shared" si="58"/>
        <v>231.02</v>
      </c>
      <c r="AO628" s="29">
        <v>45.6</v>
      </c>
      <c r="AP628" s="29">
        <v>123.2</v>
      </c>
      <c r="AQ628" s="32">
        <v>10764</v>
      </c>
      <c r="AR628" s="32">
        <v>18321</v>
      </c>
      <c r="AS628" s="32">
        <v>29085</v>
      </c>
      <c r="AT628" s="29">
        <v>3150</v>
      </c>
      <c r="AU628" s="29">
        <f t="shared" si="59"/>
        <v>3345</v>
      </c>
      <c r="AV628" s="29">
        <v>36803</v>
      </c>
      <c r="AW628" s="29">
        <v>10764</v>
      </c>
      <c r="AX628" s="29">
        <v>165152</v>
      </c>
      <c r="AY628" s="29">
        <v>48304</v>
      </c>
      <c r="AZ628" s="29">
        <v>201955</v>
      </c>
      <c r="BA628" s="29">
        <v>59068</v>
      </c>
      <c r="BB628" s="2"/>
      <c r="BC628" s="2"/>
      <c r="BD628" s="2"/>
    </row>
    <row r="629" spans="16:56" ht="13.5">
      <c r="P629" s="22">
        <v>264059</v>
      </c>
      <c r="Q629" s="23" t="s">
        <v>664</v>
      </c>
      <c r="R629" s="23" t="s">
        <v>641</v>
      </c>
      <c r="S629" s="62">
        <v>2174</v>
      </c>
      <c r="T629" s="24" t="s">
        <v>942</v>
      </c>
      <c r="U629" s="25" t="s">
        <v>723</v>
      </c>
      <c r="V629" s="26" t="s">
        <v>1190</v>
      </c>
      <c r="W629" s="27">
        <v>3</v>
      </c>
      <c r="X629" s="27">
        <v>1913</v>
      </c>
      <c r="Y629" s="27">
        <v>105</v>
      </c>
      <c r="Z629" s="27">
        <v>156954</v>
      </c>
      <c r="AA629" s="28">
        <f t="shared" si="54"/>
        <v>1.4948</v>
      </c>
      <c r="AB629" s="25" t="s">
        <v>658</v>
      </c>
      <c r="AC629" s="29">
        <v>1327</v>
      </c>
      <c r="AD629" s="29">
        <v>69.4</v>
      </c>
      <c r="AE629" s="29">
        <v>156954</v>
      </c>
      <c r="AF629" s="29">
        <v>100</v>
      </c>
      <c r="AG629" s="29">
        <v>17623</v>
      </c>
      <c r="AH629" s="29">
        <f t="shared" si="55"/>
        <v>112.28</v>
      </c>
      <c r="AI629" s="29">
        <v>107409</v>
      </c>
      <c r="AJ629" s="29">
        <v>32567</v>
      </c>
      <c r="AK629" s="29">
        <v>74842</v>
      </c>
      <c r="AL629" s="29">
        <f t="shared" si="56"/>
        <v>684.33</v>
      </c>
      <c r="AM629" s="29">
        <f t="shared" si="57"/>
        <v>207.49</v>
      </c>
      <c r="AN629" s="29">
        <f t="shared" si="58"/>
        <v>476.84</v>
      </c>
      <c r="AO629" s="29">
        <v>16.4</v>
      </c>
      <c r="AP629" s="29">
        <v>54.1</v>
      </c>
      <c r="AQ629" s="32">
        <v>17024</v>
      </c>
      <c r="AR629" s="32">
        <v>39123</v>
      </c>
      <c r="AS629" s="32">
        <v>56147</v>
      </c>
      <c r="AT629" s="29">
        <v>3500</v>
      </c>
      <c r="AU629" s="29">
        <f t="shared" si="59"/>
        <v>2246</v>
      </c>
      <c r="AV629" s="29">
        <v>32567</v>
      </c>
      <c r="AW629" s="29">
        <v>17024</v>
      </c>
      <c r="AX629" s="29">
        <v>113437</v>
      </c>
      <c r="AY629" s="29">
        <v>59298</v>
      </c>
      <c r="AZ629" s="29">
        <v>146004</v>
      </c>
      <c r="BA629" s="29">
        <v>76322</v>
      </c>
      <c r="BB629" s="2"/>
      <c r="BC629" s="2"/>
      <c r="BD629" s="2"/>
    </row>
    <row r="630" spans="16:56" ht="13.5">
      <c r="P630" s="22">
        <v>264211</v>
      </c>
      <c r="Q630" s="23" t="s">
        <v>664</v>
      </c>
      <c r="R630" s="23" t="s">
        <v>642</v>
      </c>
      <c r="S630" s="62">
        <v>2174</v>
      </c>
      <c r="T630" s="24" t="s">
        <v>942</v>
      </c>
      <c r="U630" s="25" t="s">
        <v>723</v>
      </c>
      <c r="V630" s="26" t="s">
        <v>1190</v>
      </c>
      <c r="W630" s="27">
        <v>3</v>
      </c>
      <c r="X630" s="27">
        <v>1261</v>
      </c>
      <c r="Y630" s="27">
        <v>88</v>
      </c>
      <c r="Z630" s="27">
        <v>131058</v>
      </c>
      <c r="AA630" s="28">
        <f t="shared" si="54"/>
        <v>1.4892954545454544</v>
      </c>
      <c r="AB630" s="25" t="s">
        <v>696</v>
      </c>
      <c r="AC630" s="29">
        <v>1058</v>
      </c>
      <c r="AD630" s="29">
        <v>83.9</v>
      </c>
      <c r="AE630" s="29">
        <v>119709</v>
      </c>
      <c r="AF630" s="29">
        <v>109.5</v>
      </c>
      <c r="AG630" s="29">
        <v>26279</v>
      </c>
      <c r="AH630" s="29">
        <f t="shared" si="55"/>
        <v>200.51</v>
      </c>
      <c r="AI630" s="29">
        <v>67218</v>
      </c>
      <c r="AJ630" s="29">
        <v>23060</v>
      </c>
      <c r="AK630" s="29">
        <v>44158</v>
      </c>
      <c r="AL630" s="29">
        <f t="shared" si="56"/>
        <v>512.89</v>
      </c>
      <c r="AM630" s="29">
        <f t="shared" si="57"/>
        <v>175.95</v>
      </c>
      <c r="AN630" s="29">
        <f t="shared" si="58"/>
        <v>336.93</v>
      </c>
      <c r="AO630" s="29">
        <v>39.1</v>
      </c>
      <c r="AP630" s="29">
        <v>114</v>
      </c>
      <c r="AQ630" s="32">
        <v>18287</v>
      </c>
      <c r="AR630" s="32">
        <v>35018</v>
      </c>
      <c r="AS630" s="32">
        <v>53305</v>
      </c>
      <c r="AT630" s="29">
        <v>5000</v>
      </c>
      <c r="AU630" s="29">
        <f t="shared" si="59"/>
        <v>4010</v>
      </c>
      <c r="AV630" s="29">
        <v>23060</v>
      </c>
      <c r="AW630" s="29">
        <v>18287</v>
      </c>
      <c r="AX630" s="29">
        <v>93907</v>
      </c>
      <c r="AY630" s="29">
        <v>74470</v>
      </c>
      <c r="AZ630" s="29">
        <v>116967</v>
      </c>
      <c r="BA630" s="29">
        <v>92757</v>
      </c>
      <c r="BB630" s="2"/>
      <c r="BC630" s="2"/>
      <c r="BD630" s="2"/>
    </row>
    <row r="631" spans="16:56" ht="13.5">
      <c r="P631" s="22">
        <v>264610</v>
      </c>
      <c r="Q631" s="23" t="s">
        <v>664</v>
      </c>
      <c r="R631" s="23" t="s">
        <v>643</v>
      </c>
      <c r="S631" s="62">
        <v>2174</v>
      </c>
      <c r="T631" s="24" t="s">
        <v>942</v>
      </c>
      <c r="U631" s="25" t="s">
        <v>723</v>
      </c>
      <c r="V631" s="26" t="s">
        <v>1190</v>
      </c>
      <c r="W631" s="27">
        <v>3</v>
      </c>
      <c r="X631" s="27">
        <v>4210</v>
      </c>
      <c r="Y631" s="27">
        <v>132</v>
      </c>
      <c r="Z631" s="27">
        <v>261730</v>
      </c>
      <c r="AA631" s="28">
        <f t="shared" si="54"/>
        <v>1.9828030303030302</v>
      </c>
      <c r="AB631" s="25" t="s">
        <v>1248</v>
      </c>
      <c r="AC631" s="29">
        <v>2197</v>
      </c>
      <c r="AD631" s="29">
        <v>52.2</v>
      </c>
      <c r="AE631" s="29">
        <v>280693</v>
      </c>
      <c r="AF631" s="29">
        <v>93.2</v>
      </c>
      <c r="AG631" s="29">
        <v>39360</v>
      </c>
      <c r="AH631" s="29">
        <f t="shared" si="55"/>
        <v>150.38</v>
      </c>
      <c r="AI631" s="29">
        <v>144416</v>
      </c>
      <c r="AJ631" s="29">
        <v>67649</v>
      </c>
      <c r="AK631" s="29">
        <v>76767</v>
      </c>
      <c r="AL631" s="29">
        <f t="shared" si="56"/>
        <v>551.77</v>
      </c>
      <c r="AM631" s="29">
        <f t="shared" si="57"/>
        <v>258.47</v>
      </c>
      <c r="AN631" s="29">
        <f t="shared" si="58"/>
        <v>293.31</v>
      </c>
      <c r="AO631" s="29">
        <v>27.3</v>
      </c>
      <c r="AP631" s="29">
        <v>58.2</v>
      </c>
      <c r="AQ631" s="32">
        <v>16069</v>
      </c>
      <c r="AR631" s="32">
        <v>18234</v>
      </c>
      <c r="AS631" s="32">
        <v>34303</v>
      </c>
      <c r="AT631" s="29">
        <v>3000</v>
      </c>
      <c r="AU631" s="29">
        <f t="shared" si="59"/>
        <v>3008</v>
      </c>
      <c r="AV631" s="29">
        <v>88021</v>
      </c>
      <c r="AW631" s="29">
        <v>20908</v>
      </c>
      <c r="AX631" s="29">
        <v>163456</v>
      </c>
      <c r="AY631" s="29">
        <v>38826</v>
      </c>
      <c r="AZ631" s="29">
        <v>251477</v>
      </c>
      <c r="BA631" s="29">
        <v>59733</v>
      </c>
      <c r="BB631" s="2"/>
      <c r="BC631" s="2"/>
      <c r="BD631" s="2"/>
    </row>
    <row r="632" spans="16:56" ht="13.5">
      <c r="P632" s="22">
        <v>265217</v>
      </c>
      <c r="Q632" s="23" t="s">
        <v>664</v>
      </c>
      <c r="R632" s="23" t="s">
        <v>644</v>
      </c>
      <c r="S632" s="62">
        <v>2174</v>
      </c>
      <c r="T632" s="24" t="s">
        <v>942</v>
      </c>
      <c r="U632" s="25" t="s">
        <v>723</v>
      </c>
      <c r="V632" s="26" t="s">
        <v>1190</v>
      </c>
      <c r="W632" s="27">
        <v>3</v>
      </c>
      <c r="X632" s="27">
        <v>2613</v>
      </c>
      <c r="Y632" s="27">
        <v>99</v>
      </c>
      <c r="Z632" s="27">
        <v>107560</v>
      </c>
      <c r="AA632" s="28">
        <f t="shared" si="54"/>
        <v>1.0864646464646464</v>
      </c>
      <c r="AB632" s="25" t="s">
        <v>1252</v>
      </c>
      <c r="AC632" s="29">
        <v>651</v>
      </c>
      <c r="AD632" s="29">
        <v>24.9</v>
      </c>
      <c r="AE632" s="29">
        <v>142916</v>
      </c>
      <c r="AF632" s="29">
        <v>75.3</v>
      </c>
      <c r="AG632" s="29">
        <v>30590</v>
      </c>
      <c r="AH632" s="29">
        <f t="shared" si="55"/>
        <v>284.4</v>
      </c>
      <c r="AI632" s="29">
        <v>234630</v>
      </c>
      <c r="AJ632" s="29">
        <v>103507</v>
      </c>
      <c r="AK632" s="29">
        <v>131123</v>
      </c>
      <c r="AL632" s="29">
        <f t="shared" si="56"/>
        <v>2181.39</v>
      </c>
      <c r="AM632" s="29">
        <f t="shared" si="57"/>
        <v>962.32</v>
      </c>
      <c r="AN632" s="29">
        <f t="shared" si="58"/>
        <v>1219.07</v>
      </c>
      <c r="AO632" s="29">
        <v>13</v>
      </c>
      <c r="AP632" s="29">
        <v>29.6</v>
      </c>
      <c r="AQ632" s="32">
        <v>39612</v>
      </c>
      <c r="AR632" s="32">
        <v>50181</v>
      </c>
      <c r="AS632" s="32">
        <v>89793</v>
      </c>
      <c r="AT632" s="29">
        <v>3460</v>
      </c>
      <c r="AU632" s="29">
        <f t="shared" si="59"/>
        <v>5688</v>
      </c>
      <c r="AV632" s="29">
        <v>103507</v>
      </c>
      <c r="AW632" s="29">
        <v>39612</v>
      </c>
      <c r="AX632" s="29">
        <v>203629</v>
      </c>
      <c r="AY632" s="29">
        <v>77929</v>
      </c>
      <c r="AZ632" s="29">
        <v>307136</v>
      </c>
      <c r="BA632" s="29">
        <v>117542</v>
      </c>
      <c r="BB632" s="2"/>
      <c r="BC632" s="2"/>
      <c r="BD632" s="2"/>
    </row>
    <row r="633" spans="16:56" ht="13.5">
      <c r="P633" s="22">
        <v>272078</v>
      </c>
      <c r="Q633" s="23" t="s">
        <v>497</v>
      </c>
      <c r="R633" s="23" t="s">
        <v>645</v>
      </c>
      <c r="S633" s="62">
        <v>2174</v>
      </c>
      <c r="T633" s="24" t="s">
        <v>942</v>
      </c>
      <c r="U633" s="25" t="s">
        <v>723</v>
      </c>
      <c r="V633" s="26" t="s">
        <v>1190</v>
      </c>
      <c r="W633" s="27">
        <v>3</v>
      </c>
      <c r="X633" s="27">
        <v>561</v>
      </c>
      <c r="Y633" s="27">
        <v>42</v>
      </c>
      <c r="Z633" s="27">
        <v>65122</v>
      </c>
      <c r="AA633" s="28">
        <f t="shared" si="54"/>
        <v>1.5505238095238096</v>
      </c>
      <c r="AB633" s="25" t="s">
        <v>1252</v>
      </c>
      <c r="AC633" s="29">
        <v>509</v>
      </c>
      <c r="AD633" s="29">
        <v>90.7</v>
      </c>
      <c r="AE633" s="29">
        <v>65122</v>
      </c>
      <c r="AF633" s="29">
        <v>100</v>
      </c>
      <c r="AG633" s="29">
        <v>8405</v>
      </c>
      <c r="AH633" s="29">
        <f t="shared" si="55"/>
        <v>129.07</v>
      </c>
      <c r="AI633" s="29">
        <v>41776</v>
      </c>
      <c r="AJ633" s="29">
        <v>6754</v>
      </c>
      <c r="AK633" s="29">
        <v>35022</v>
      </c>
      <c r="AL633" s="29">
        <f t="shared" si="56"/>
        <v>641.5</v>
      </c>
      <c r="AM633" s="29">
        <f t="shared" si="57"/>
        <v>103.71</v>
      </c>
      <c r="AN633" s="29">
        <f t="shared" si="58"/>
        <v>537.79</v>
      </c>
      <c r="AO633" s="29">
        <v>20.1</v>
      </c>
      <c r="AP633" s="29">
        <v>124.4</v>
      </c>
      <c r="AQ633" s="32">
        <v>12039</v>
      </c>
      <c r="AR633" s="32">
        <v>62428</v>
      </c>
      <c r="AS633" s="32">
        <v>74467</v>
      </c>
      <c r="AT633" s="29">
        <v>1876</v>
      </c>
      <c r="AU633" s="29">
        <f t="shared" si="59"/>
        <v>2581</v>
      </c>
      <c r="AV633" s="29">
        <v>6754</v>
      </c>
      <c r="AW633" s="29">
        <v>12039</v>
      </c>
      <c r="AX633" s="29">
        <v>53151</v>
      </c>
      <c r="AY633" s="29">
        <v>94743</v>
      </c>
      <c r="AZ633" s="29">
        <v>59905</v>
      </c>
      <c r="BA633" s="29">
        <v>106783</v>
      </c>
      <c r="BB633" s="2"/>
      <c r="BC633" s="2"/>
      <c r="BD633" s="2"/>
    </row>
    <row r="634" spans="16:56" ht="13.5">
      <c r="P634" s="22">
        <v>273830</v>
      </c>
      <c r="Q634" s="23" t="s">
        <v>497</v>
      </c>
      <c r="R634" s="23" t="s">
        <v>646</v>
      </c>
      <c r="S634" s="62">
        <v>2174</v>
      </c>
      <c r="T634" s="24" t="s">
        <v>942</v>
      </c>
      <c r="U634" s="25" t="s">
        <v>723</v>
      </c>
      <c r="V634" s="26" t="s">
        <v>1190</v>
      </c>
      <c r="W634" s="27">
        <v>3</v>
      </c>
      <c r="X634" s="27">
        <v>14</v>
      </c>
      <c r="Y634" s="27">
        <v>23</v>
      </c>
      <c r="Z634" s="27">
        <v>864</v>
      </c>
      <c r="AA634" s="28">
        <f t="shared" si="54"/>
        <v>0.03756521739130435</v>
      </c>
      <c r="AB634" s="25" t="s">
        <v>302</v>
      </c>
      <c r="AC634" s="29">
        <v>4</v>
      </c>
      <c r="AD634" s="29">
        <v>28.6</v>
      </c>
      <c r="AE634" s="29">
        <v>864</v>
      </c>
      <c r="AF634" s="29">
        <v>100</v>
      </c>
      <c r="AG634" s="29">
        <v>102</v>
      </c>
      <c r="AH634" s="29">
        <f t="shared" si="55"/>
        <v>118.06</v>
      </c>
      <c r="AI634" s="29">
        <v>8986</v>
      </c>
      <c r="AJ634" s="29">
        <v>417</v>
      </c>
      <c r="AK634" s="29">
        <v>8569</v>
      </c>
      <c r="AL634" s="29">
        <f t="shared" si="56"/>
        <v>10400.46</v>
      </c>
      <c r="AM634" s="29">
        <f t="shared" si="57"/>
        <v>482.64</v>
      </c>
      <c r="AN634" s="29">
        <f t="shared" si="58"/>
        <v>9917.82</v>
      </c>
      <c r="AO634" s="29">
        <v>1.1</v>
      </c>
      <c r="AP634" s="29">
        <v>24.5</v>
      </c>
      <c r="AQ634" s="32">
        <v>29786</v>
      </c>
      <c r="AR634" s="32">
        <v>612071</v>
      </c>
      <c r="AS634" s="32">
        <v>641857</v>
      </c>
      <c r="AT634" s="29">
        <v>2100</v>
      </c>
      <c r="AU634" s="29">
        <f t="shared" si="59"/>
        <v>2361</v>
      </c>
      <c r="AV634" s="29">
        <v>417</v>
      </c>
      <c r="AW634" s="29">
        <v>29786</v>
      </c>
      <c r="AX634" s="29">
        <v>10795</v>
      </c>
      <c r="AY634" s="29">
        <v>771071</v>
      </c>
      <c r="AZ634" s="29">
        <v>11212</v>
      </c>
      <c r="BA634" s="29">
        <v>800857</v>
      </c>
      <c r="BB634" s="2"/>
      <c r="BC634" s="2"/>
      <c r="BD634" s="2"/>
    </row>
    <row r="635" spans="16:56" ht="13.5">
      <c r="P635" s="22">
        <v>282081</v>
      </c>
      <c r="Q635" s="23" t="s">
        <v>505</v>
      </c>
      <c r="R635" s="23" t="s">
        <v>647</v>
      </c>
      <c r="S635" s="62">
        <v>2174</v>
      </c>
      <c r="T635" s="24" t="s">
        <v>942</v>
      </c>
      <c r="U635" s="25" t="s">
        <v>723</v>
      </c>
      <c r="V635" s="26" t="s">
        <v>1190</v>
      </c>
      <c r="W635" s="27">
        <v>3</v>
      </c>
      <c r="X635" s="27">
        <v>592</v>
      </c>
      <c r="Y635" s="27">
        <v>42</v>
      </c>
      <c r="Z635" s="27">
        <v>52887</v>
      </c>
      <c r="AA635" s="28">
        <f t="shared" si="54"/>
        <v>1.2592142857142858</v>
      </c>
      <c r="AB635" s="25" t="s">
        <v>648</v>
      </c>
      <c r="AC635" s="29">
        <v>537</v>
      </c>
      <c r="AD635" s="29">
        <v>90.7</v>
      </c>
      <c r="AE635" s="29">
        <v>52887</v>
      </c>
      <c r="AF635" s="29">
        <v>100</v>
      </c>
      <c r="AG635" s="29">
        <v>6799</v>
      </c>
      <c r="AH635" s="29">
        <f t="shared" si="55"/>
        <v>128.56</v>
      </c>
      <c r="AI635" s="29">
        <v>29034</v>
      </c>
      <c r="AJ635" s="29">
        <v>5049</v>
      </c>
      <c r="AK635" s="29">
        <v>23985</v>
      </c>
      <c r="AL635" s="29">
        <f t="shared" si="56"/>
        <v>548.98</v>
      </c>
      <c r="AM635" s="29">
        <f t="shared" si="57"/>
        <v>95.47</v>
      </c>
      <c r="AN635" s="29">
        <f t="shared" si="58"/>
        <v>453.51</v>
      </c>
      <c r="AO635" s="29">
        <v>23.4</v>
      </c>
      <c r="AP635" s="29">
        <v>134.7</v>
      </c>
      <c r="AQ635" s="32">
        <v>8529</v>
      </c>
      <c r="AR635" s="32">
        <v>40515</v>
      </c>
      <c r="AS635" s="32">
        <v>49044</v>
      </c>
      <c r="AT635" s="29">
        <v>1943</v>
      </c>
      <c r="AU635" s="29">
        <f t="shared" si="59"/>
        <v>2571</v>
      </c>
      <c r="AV635" s="29">
        <v>5049</v>
      </c>
      <c r="AW635" s="29">
        <v>8529</v>
      </c>
      <c r="AX635" s="29">
        <v>41067</v>
      </c>
      <c r="AY635" s="29">
        <v>69370</v>
      </c>
      <c r="AZ635" s="29">
        <v>46116</v>
      </c>
      <c r="BA635" s="29">
        <v>77899</v>
      </c>
      <c r="BB635" s="2"/>
      <c r="BC635" s="2"/>
      <c r="BD635" s="2"/>
    </row>
    <row r="636" spans="16:56" ht="13.5">
      <c r="P636" s="22">
        <v>282171</v>
      </c>
      <c r="Q636" s="23" t="s">
        <v>505</v>
      </c>
      <c r="R636" s="23" t="s">
        <v>649</v>
      </c>
      <c r="S636" s="62">
        <v>2174</v>
      </c>
      <c r="T636" s="24" t="s">
        <v>942</v>
      </c>
      <c r="U636" s="25" t="s">
        <v>723</v>
      </c>
      <c r="V636" s="26" t="s">
        <v>1190</v>
      </c>
      <c r="W636" s="27">
        <v>3</v>
      </c>
      <c r="X636" s="27">
        <v>143</v>
      </c>
      <c r="Y636" s="27">
        <v>24</v>
      </c>
      <c r="Z636" s="27">
        <v>10900</v>
      </c>
      <c r="AA636" s="28">
        <f t="shared" si="54"/>
        <v>0.45416666666666666</v>
      </c>
      <c r="AB636" s="25" t="s">
        <v>650</v>
      </c>
      <c r="AC636" s="29">
        <v>120</v>
      </c>
      <c r="AD636" s="29">
        <v>83.9</v>
      </c>
      <c r="AE636" s="29">
        <v>15505</v>
      </c>
      <c r="AF636" s="29">
        <v>70.3</v>
      </c>
      <c r="AG636" s="29">
        <v>1114</v>
      </c>
      <c r="AH636" s="29">
        <f t="shared" si="55"/>
        <v>102.2</v>
      </c>
      <c r="AI636" s="29">
        <v>16217</v>
      </c>
      <c r="AJ636" s="29">
        <v>7976</v>
      </c>
      <c r="AK636" s="29">
        <v>8241</v>
      </c>
      <c r="AL636" s="29">
        <f t="shared" si="56"/>
        <v>1487.8</v>
      </c>
      <c r="AM636" s="29">
        <f t="shared" si="57"/>
        <v>731.74</v>
      </c>
      <c r="AN636" s="29">
        <f t="shared" si="58"/>
        <v>756.06</v>
      </c>
      <c r="AO636" s="29">
        <v>6.9</v>
      </c>
      <c r="AP636" s="29">
        <v>14</v>
      </c>
      <c r="AQ636" s="32">
        <v>55776</v>
      </c>
      <c r="AR636" s="32">
        <v>57629</v>
      </c>
      <c r="AS636" s="32">
        <v>113406</v>
      </c>
      <c r="AT636" s="29">
        <v>1659</v>
      </c>
      <c r="AU636" s="29">
        <f t="shared" si="59"/>
        <v>2044</v>
      </c>
      <c r="AV636" s="29">
        <v>7976</v>
      </c>
      <c r="AW636" s="29">
        <v>55776</v>
      </c>
      <c r="AX636" s="29">
        <v>12481</v>
      </c>
      <c r="AY636" s="29">
        <v>87280</v>
      </c>
      <c r="AZ636" s="29">
        <v>20457</v>
      </c>
      <c r="BA636" s="29">
        <v>143056</v>
      </c>
      <c r="BB636" s="2"/>
      <c r="BC636" s="2"/>
      <c r="BD636" s="2"/>
    </row>
    <row r="637" spans="16:56" ht="13.5">
      <c r="P637" s="22">
        <v>283428</v>
      </c>
      <c r="Q637" s="23" t="s">
        <v>505</v>
      </c>
      <c r="R637" s="23" t="s">
        <v>1584</v>
      </c>
      <c r="S637" s="62">
        <v>2174</v>
      </c>
      <c r="T637" s="24" t="s">
        <v>942</v>
      </c>
      <c r="U637" s="25" t="s">
        <v>723</v>
      </c>
      <c r="V637" s="26" t="s">
        <v>1190</v>
      </c>
      <c r="W637" s="27">
        <v>3</v>
      </c>
      <c r="X637" s="27">
        <v>4768</v>
      </c>
      <c r="Y637" s="27">
        <v>361</v>
      </c>
      <c r="Z637" s="27">
        <v>399474</v>
      </c>
      <c r="AA637" s="28">
        <f t="shared" si="54"/>
        <v>1.1065761772853187</v>
      </c>
      <c r="AB637" s="25" t="s">
        <v>1275</v>
      </c>
      <c r="AC637" s="29">
        <v>3782</v>
      </c>
      <c r="AD637" s="29">
        <v>79.3</v>
      </c>
      <c r="AE637" s="29">
        <v>445864</v>
      </c>
      <c r="AF637" s="29">
        <v>89.6</v>
      </c>
      <c r="AG637" s="29">
        <v>50496</v>
      </c>
      <c r="AH637" s="29">
        <f t="shared" si="55"/>
        <v>126.41</v>
      </c>
      <c r="AI637" s="29">
        <v>136523</v>
      </c>
      <c r="AJ637" s="29">
        <v>32707</v>
      </c>
      <c r="AK637" s="29">
        <v>103816</v>
      </c>
      <c r="AL637" s="29">
        <f t="shared" si="56"/>
        <v>341.76</v>
      </c>
      <c r="AM637" s="29">
        <f t="shared" si="57"/>
        <v>81.88</v>
      </c>
      <c r="AN637" s="29">
        <f t="shared" si="58"/>
        <v>259.88</v>
      </c>
      <c r="AO637" s="29">
        <v>37</v>
      </c>
      <c r="AP637" s="29">
        <v>154.4</v>
      </c>
      <c r="AQ637" s="32">
        <v>6860</v>
      </c>
      <c r="AR637" s="32">
        <v>21773</v>
      </c>
      <c r="AS637" s="32">
        <v>28633</v>
      </c>
      <c r="AT637" s="29">
        <v>1732</v>
      </c>
      <c r="AU637" s="29">
        <f t="shared" si="59"/>
        <v>2528</v>
      </c>
      <c r="AV637" s="29">
        <v>35158</v>
      </c>
      <c r="AW637" s="29">
        <v>7374</v>
      </c>
      <c r="AX637" s="29">
        <v>150236</v>
      </c>
      <c r="AY637" s="29">
        <v>31509</v>
      </c>
      <c r="AZ637" s="29">
        <v>185394</v>
      </c>
      <c r="BA637" s="29">
        <v>38883</v>
      </c>
      <c r="BB637" s="2"/>
      <c r="BC637" s="2"/>
      <c r="BD637" s="2"/>
    </row>
    <row r="638" spans="16:56" ht="13.5">
      <c r="P638" s="22">
        <v>283631</v>
      </c>
      <c r="Q638" s="23" t="s">
        <v>505</v>
      </c>
      <c r="R638" s="23" t="s">
        <v>1585</v>
      </c>
      <c r="S638" s="62">
        <v>2174</v>
      </c>
      <c r="T638" s="24" t="s">
        <v>942</v>
      </c>
      <c r="U638" s="25" t="s">
        <v>723</v>
      </c>
      <c r="V638" s="26" t="s">
        <v>1190</v>
      </c>
      <c r="W638" s="27">
        <v>3</v>
      </c>
      <c r="X638" s="27">
        <v>2703</v>
      </c>
      <c r="Y638" s="27">
        <v>98</v>
      </c>
      <c r="Z638" s="27">
        <v>232991</v>
      </c>
      <c r="AA638" s="28">
        <f t="shared" si="54"/>
        <v>2.3774591836734693</v>
      </c>
      <c r="AB638" s="25" t="s">
        <v>1586</v>
      </c>
      <c r="AC638" s="29">
        <v>1911</v>
      </c>
      <c r="AD638" s="29">
        <v>70.7</v>
      </c>
      <c r="AE638" s="29">
        <v>232991</v>
      </c>
      <c r="AF638" s="29">
        <v>100</v>
      </c>
      <c r="AG638" s="29">
        <v>50253</v>
      </c>
      <c r="AH638" s="29">
        <f t="shared" si="55"/>
        <v>215.69</v>
      </c>
      <c r="AI638" s="29">
        <v>154271</v>
      </c>
      <c r="AJ638" s="29">
        <v>35871</v>
      </c>
      <c r="AK638" s="29">
        <v>118400</v>
      </c>
      <c r="AL638" s="29">
        <f t="shared" si="56"/>
        <v>662.13</v>
      </c>
      <c r="AM638" s="29">
        <f t="shared" si="57"/>
        <v>153.96</v>
      </c>
      <c r="AN638" s="29">
        <f t="shared" si="58"/>
        <v>508.17</v>
      </c>
      <c r="AO638" s="29">
        <v>32.6</v>
      </c>
      <c r="AP638" s="29">
        <v>140.1</v>
      </c>
      <c r="AQ638" s="32">
        <v>13271</v>
      </c>
      <c r="AR638" s="32">
        <v>43803</v>
      </c>
      <c r="AS638" s="32">
        <v>57074</v>
      </c>
      <c r="AT638" s="29">
        <v>4670</v>
      </c>
      <c r="AU638" s="29">
        <f t="shared" si="59"/>
        <v>4314</v>
      </c>
      <c r="AV638" s="29">
        <v>35871</v>
      </c>
      <c r="AW638" s="29">
        <v>13271</v>
      </c>
      <c r="AX638" s="29">
        <v>118400</v>
      </c>
      <c r="AY638" s="29">
        <v>43803</v>
      </c>
      <c r="AZ638" s="29">
        <v>154271</v>
      </c>
      <c r="BA638" s="29">
        <v>57074</v>
      </c>
      <c r="BB638" s="2"/>
      <c r="BC638" s="2"/>
      <c r="BD638" s="2"/>
    </row>
    <row r="639" spans="16:56" ht="13.5">
      <c r="P639" s="22">
        <v>284416</v>
      </c>
      <c r="Q639" s="23" t="s">
        <v>505</v>
      </c>
      <c r="R639" s="23" t="s">
        <v>1587</v>
      </c>
      <c r="S639" s="62">
        <v>1174</v>
      </c>
      <c r="T639" s="24" t="s">
        <v>942</v>
      </c>
      <c r="U639" s="25" t="s">
        <v>723</v>
      </c>
      <c r="V639" s="26" t="s">
        <v>1190</v>
      </c>
      <c r="W639" s="27">
        <v>3</v>
      </c>
      <c r="X639" s="27">
        <v>3755</v>
      </c>
      <c r="Y639" s="27">
        <v>320</v>
      </c>
      <c r="Z639" s="27">
        <v>397585</v>
      </c>
      <c r="AA639" s="28">
        <f t="shared" si="54"/>
        <v>1.242453125</v>
      </c>
      <c r="AB639" s="25" t="s">
        <v>1588</v>
      </c>
      <c r="AC639" s="29">
        <v>3514</v>
      </c>
      <c r="AD639" s="29">
        <v>93.6</v>
      </c>
      <c r="AE639" s="29">
        <v>397585</v>
      </c>
      <c r="AF639" s="29">
        <v>100</v>
      </c>
      <c r="AG639" s="29">
        <v>53369</v>
      </c>
      <c r="AH639" s="29">
        <f t="shared" si="55"/>
        <v>134.23</v>
      </c>
      <c r="AI639" s="29">
        <v>247692</v>
      </c>
      <c r="AJ639" s="29">
        <v>52441</v>
      </c>
      <c r="AK639" s="29">
        <v>195251</v>
      </c>
      <c r="AL639" s="29">
        <f t="shared" si="56"/>
        <v>622.99</v>
      </c>
      <c r="AM639" s="29">
        <f t="shared" si="57"/>
        <v>131.9</v>
      </c>
      <c r="AN639" s="29">
        <f t="shared" si="58"/>
        <v>491.09</v>
      </c>
      <c r="AO639" s="29">
        <v>21.5</v>
      </c>
      <c r="AP639" s="29">
        <v>101.8</v>
      </c>
      <c r="AQ639" s="32">
        <v>13966</v>
      </c>
      <c r="AR639" s="32">
        <v>51998</v>
      </c>
      <c r="AS639" s="32">
        <v>65963</v>
      </c>
      <c r="AT639" s="29">
        <v>4080</v>
      </c>
      <c r="AU639" s="29">
        <f t="shared" si="59"/>
        <v>2685</v>
      </c>
      <c r="AV639" s="29">
        <v>52441</v>
      </c>
      <c r="AW639" s="29">
        <v>13966</v>
      </c>
      <c r="AX639" s="29">
        <v>195251</v>
      </c>
      <c r="AY639" s="29">
        <v>51998</v>
      </c>
      <c r="AZ639" s="29">
        <v>247692</v>
      </c>
      <c r="BA639" s="29">
        <v>65963</v>
      </c>
      <c r="BB639" s="2"/>
      <c r="BC639" s="2"/>
      <c r="BD639" s="2"/>
    </row>
    <row r="640" spans="16:56" ht="13.5">
      <c r="P640" s="22">
        <v>284611</v>
      </c>
      <c r="Q640" s="23" t="s">
        <v>505</v>
      </c>
      <c r="R640" s="23" t="s">
        <v>1589</v>
      </c>
      <c r="S640" s="62">
        <v>2174</v>
      </c>
      <c r="T640" s="24" t="s">
        <v>942</v>
      </c>
      <c r="U640" s="25" t="s">
        <v>723</v>
      </c>
      <c r="V640" s="26" t="s">
        <v>1190</v>
      </c>
      <c r="W640" s="27">
        <v>3</v>
      </c>
      <c r="X640" s="27">
        <v>4728</v>
      </c>
      <c r="Y640" s="27">
        <v>259</v>
      </c>
      <c r="Z640" s="27">
        <v>231872</v>
      </c>
      <c r="AA640" s="28">
        <f t="shared" si="54"/>
        <v>0.8952586872586873</v>
      </c>
      <c r="AB640" s="25" t="s">
        <v>1181</v>
      </c>
      <c r="AC640" s="29">
        <v>2514</v>
      </c>
      <c r="AD640" s="29">
        <v>53.2</v>
      </c>
      <c r="AE640" s="29">
        <v>268546</v>
      </c>
      <c r="AF640" s="29">
        <v>86.3</v>
      </c>
      <c r="AG640" s="29">
        <v>22717</v>
      </c>
      <c r="AH640" s="29">
        <f t="shared" si="55"/>
        <v>97.97</v>
      </c>
      <c r="AI640" s="29">
        <v>66605</v>
      </c>
      <c r="AJ640" s="29">
        <v>34049</v>
      </c>
      <c r="AK640" s="29">
        <v>32556</v>
      </c>
      <c r="AL640" s="29">
        <f t="shared" si="56"/>
        <v>287.25</v>
      </c>
      <c r="AM640" s="29">
        <f t="shared" si="57"/>
        <v>146.84</v>
      </c>
      <c r="AN640" s="29">
        <f t="shared" si="58"/>
        <v>140.41</v>
      </c>
      <c r="AO640" s="29">
        <v>34.1</v>
      </c>
      <c r="AP640" s="29">
        <v>66.7</v>
      </c>
      <c r="AQ640" s="32">
        <v>7202</v>
      </c>
      <c r="AR640" s="32">
        <v>6886</v>
      </c>
      <c r="AS640" s="32">
        <v>14087</v>
      </c>
      <c r="AT640" s="29">
        <v>1890</v>
      </c>
      <c r="AU640" s="29">
        <f t="shared" si="59"/>
        <v>1959</v>
      </c>
      <c r="AV640" s="29">
        <v>34049</v>
      </c>
      <c r="AW640" s="29">
        <v>7202</v>
      </c>
      <c r="AX640" s="29">
        <v>37498</v>
      </c>
      <c r="AY640" s="29">
        <v>7931</v>
      </c>
      <c r="AZ640" s="29">
        <v>71547</v>
      </c>
      <c r="BA640" s="29">
        <v>15133</v>
      </c>
      <c r="BB640" s="2"/>
      <c r="BC640" s="2"/>
      <c r="BD640" s="2"/>
    </row>
    <row r="641" spans="16:56" ht="13.5">
      <c r="P641" s="22">
        <v>284629</v>
      </c>
      <c r="Q641" s="23" t="s">
        <v>505</v>
      </c>
      <c r="R641" s="23" t="s">
        <v>1590</v>
      </c>
      <c r="S641" s="62">
        <v>2174</v>
      </c>
      <c r="T641" s="24" t="s">
        <v>942</v>
      </c>
      <c r="U641" s="25" t="s">
        <v>723</v>
      </c>
      <c r="V641" s="26" t="s">
        <v>1190</v>
      </c>
      <c r="W641" s="27">
        <v>3</v>
      </c>
      <c r="X641" s="27">
        <v>2800</v>
      </c>
      <c r="Y641" s="27">
        <v>275</v>
      </c>
      <c r="Z641" s="27">
        <v>162212</v>
      </c>
      <c r="AA641" s="28">
        <f t="shared" si="54"/>
        <v>0.5898618181818182</v>
      </c>
      <c r="AB641" s="25" t="s">
        <v>1229</v>
      </c>
      <c r="AC641" s="29">
        <v>2100</v>
      </c>
      <c r="AD641" s="29">
        <v>75</v>
      </c>
      <c r="AE641" s="29">
        <v>188626</v>
      </c>
      <c r="AF641" s="29">
        <v>86</v>
      </c>
      <c r="AG641" s="29">
        <v>20104</v>
      </c>
      <c r="AH641" s="29">
        <f t="shared" si="55"/>
        <v>123.94</v>
      </c>
      <c r="AI641" s="29">
        <v>46022</v>
      </c>
      <c r="AJ641" s="29">
        <v>17706</v>
      </c>
      <c r="AK641" s="29">
        <v>28316</v>
      </c>
      <c r="AL641" s="29">
        <f t="shared" si="56"/>
        <v>283.72</v>
      </c>
      <c r="AM641" s="29">
        <f t="shared" si="57"/>
        <v>109.15</v>
      </c>
      <c r="AN641" s="29">
        <f t="shared" si="58"/>
        <v>174.56</v>
      </c>
      <c r="AO641" s="29">
        <v>43.7</v>
      </c>
      <c r="AP641" s="29">
        <v>113.5</v>
      </c>
      <c r="AQ641" s="32">
        <v>6324</v>
      </c>
      <c r="AR641" s="32">
        <v>10113</v>
      </c>
      <c r="AS641" s="32">
        <v>16436</v>
      </c>
      <c r="AT641" s="29">
        <v>1955</v>
      </c>
      <c r="AU641" s="29">
        <f t="shared" si="59"/>
        <v>2479</v>
      </c>
      <c r="AV641" s="29">
        <v>17706</v>
      </c>
      <c r="AW641" s="29">
        <v>6324</v>
      </c>
      <c r="AX641" s="29">
        <v>29361</v>
      </c>
      <c r="AY641" s="29">
        <v>10486</v>
      </c>
      <c r="AZ641" s="29">
        <v>47067</v>
      </c>
      <c r="BA641" s="29">
        <v>16810</v>
      </c>
      <c r="BB641" s="2"/>
      <c r="BC641" s="2"/>
      <c r="BD641" s="2"/>
    </row>
    <row r="642" spans="16:56" ht="13.5">
      <c r="P642" s="22">
        <v>284645</v>
      </c>
      <c r="Q642" s="23" t="s">
        <v>505</v>
      </c>
      <c r="R642" s="23" t="s">
        <v>1591</v>
      </c>
      <c r="S642" s="62">
        <v>2174</v>
      </c>
      <c r="T642" s="24" t="s">
        <v>942</v>
      </c>
      <c r="U642" s="25" t="s">
        <v>723</v>
      </c>
      <c r="V642" s="26" t="s">
        <v>1190</v>
      </c>
      <c r="W642" s="27">
        <v>3</v>
      </c>
      <c r="X642" s="27">
        <v>3964</v>
      </c>
      <c r="Y642" s="27">
        <v>203</v>
      </c>
      <c r="Z642" s="27">
        <v>281953</v>
      </c>
      <c r="AA642" s="28">
        <f t="shared" si="54"/>
        <v>1.3889310344827586</v>
      </c>
      <c r="AB642" s="25" t="s">
        <v>1181</v>
      </c>
      <c r="AC642" s="29">
        <v>3093</v>
      </c>
      <c r="AD642" s="29">
        <v>78</v>
      </c>
      <c r="AE642" s="29">
        <v>317979</v>
      </c>
      <c r="AF642" s="29">
        <v>88.7</v>
      </c>
      <c r="AG642" s="29">
        <v>30451</v>
      </c>
      <c r="AH642" s="29">
        <f t="shared" si="55"/>
        <v>108</v>
      </c>
      <c r="AI642" s="29">
        <v>36987</v>
      </c>
      <c r="AJ642" s="29">
        <v>16353</v>
      </c>
      <c r="AK642" s="29">
        <v>20634</v>
      </c>
      <c r="AL642" s="29">
        <f t="shared" si="56"/>
        <v>131.18</v>
      </c>
      <c r="AM642" s="29">
        <f t="shared" si="57"/>
        <v>58</v>
      </c>
      <c r="AN642" s="29">
        <f t="shared" si="58"/>
        <v>73.18</v>
      </c>
      <c r="AO642" s="29">
        <v>82.3</v>
      </c>
      <c r="AP642" s="29">
        <v>186.2</v>
      </c>
      <c r="AQ642" s="32">
        <v>4125</v>
      </c>
      <c r="AR642" s="32">
        <v>5205</v>
      </c>
      <c r="AS642" s="32">
        <v>9331</v>
      </c>
      <c r="AT642" s="29">
        <v>2205</v>
      </c>
      <c r="AU642" s="29">
        <f t="shared" si="59"/>
        <v>2160</v>
      </c>
      <c r="AV642" s="29">
        <v>18443</v>
      </c>
      <c r="AW642" s="29">
        <v>4653</v>
      </c>
      <c r="AX642" s="29">
        <v>27799</v>
      </c>
      <c r="AY642" s="29">
        <v>7013</v>
      </c>
      <c r="AZ642" s="29">
        <v>46242</v>
      </c>
      <c r="BA642" s="29">
        <v>11665</v>
      </c>
      <c r="BB642" s="2"/>
      <c r="BC642" s="2"/>
      <c r="BD642" s="2"/>
    </row>
    <row r="643" spans="16:56" ht="13.5">
      <c r="P643" s="22">
        <v>285021</v>
      </c>
      <c r="Q643" s="23" t="s">
        <v>505</v>
      </c>
      <c r="R643" s="23" t="s">
        <v>1592</v>
      </c>
      <c r="S643" s="62">
        <v>2174</v>
      </c>
      <c r="T643" s="24" t="s">
        <v>942</v>
      </c>
      <c r="U643" s="25" t="s">
        <v>723</v>
      </c>
      <c r="V643" s="26" t="s">
        <v>1190</v>
      </c>
      <c r="W643" s="27">
        <v>3</v>
      </c>
      <c r="X643" s="27">
        <v>1723</v>
      </c>
      <c r="Y643" s="27">
        <v>64</v>
      </c>
      <c r="Z643" s="27">
        <v>95745</v>
      </c>
      <c r="AA643" s="28">
        <f t="shared" si="54"/>
        <v>1.496015625</v>
      </c>
      <c r="AB643" s="25" t="s">
        <v>1252</v>
      </c>
      <c r="AC643" s="29">
        <v>809</v>
      </c>
      <c r="AD643" s="29">
        <v>47</v>
      </c>
      <c r="AE643" s="29">
        <v>95745</v>
      </c>
      <c r="AF643" s="29">
        <v>100</v>
      </c>
      <c r="AG643" s="29">
        <v>14395</v>
      </c>
      <c r="AH643" s="29">
        <f t="shared" si="55"/>
        <v>150.35</v>
      </c>
      <c r="AI643" s="29">
        <v>75682</v>
      </c>
      <c r="AJ643" s="29">
        <v>15234</v>
      </c>
      <c r="AK643" s="29">
        <v>60448</v>
      </c>
      <c r="AL643" s="29">
        <f t="shared" si="56"/>
        <v>790.45</v>
      </c>
      <c r="AM643" s="29">
        <f t="shared" si="57"/>
        <v>159.11</v>
      </c>
      <c r="AN643" s="29">
        <f t="shared" si="58"/>
        <v>631.34</v>
      </c>
      <c r="AO643" s="29">
        <v>19</v>
      </c>
      <c r="AP643" s="29">
        <v>94.5</v>
      </c>
      <c r="AQ643" s="32">
        <v>8842</v>
      </c>
      <c r="AR643" s="32">
        <v>35083</v>
      </c>
      <c r="AS643" s="32">
        <v>43925</v>
      </c>
      <c r="AT643" s="29">
        <v>3900</v>
      </c>
      <c r="AU643" s="29">
        <f t="shared" si="59"/>
        <v>3007</v>
      </c>
      <c r="AV643" s="29">
        <v>17495</v>
      </c>
      <c r="AW643" s="29">
        <v>10154</v>
      </c>
      <c r="AX643" s="29">
        <v>90334</v>
      </c>
      <c r="AY643" s="29">
        <v>52428</v>
      </c>
      <c r="AZ643" s="29">
        <v>107829</v>
      </c>
      <c r="BA643" s="29">
        <v>62582</v>
      </c>
      <c r="BB643" s="2"/>
      <c r="BC643" s="2"/>
      <c r="BD643" s="2"/>
    </row>
    <row r="644" spans="16:56" ht="13.5">
      <c r="P644" s="22">
        <v>285030</v>
      </c>
      <c r="Q644" s="23" t="s">
        <v>505</v>
      </c>
      <c r="R644" s="23" t="s">
        <v>1593</v>
      </c>
      <c r="S644" s="62">
        <v>2174</v>
      </c>
      <c r="T644" s="24" t="s">
        <v>942</v>
      </c>
      <c r="U644" s="25" t="s">
        <v>723</v>
      </c>
      <c r="V644" s="26" t="s">
        <v>1190</v>
      </c>
      <c r="W644" s="27">
        <v>3</v>
      </c>
      <c r="X644" s="27">
        <v>1978</v>
      </c>
      <c r="Y644" s="27">
        <v>80</v>
      </c>
      <c r="Z644" s="27">
        <v>191927</v>
      </c>
      <c r="AA644" s="28">
        <f t="shared" si="54"/>
        <v>2.3990875000000003</v>
      </c>
      <c r="AB644" s="25" t="s">
        <v>1586</v>
      </c>
      <c r="AC644" s="29">
        <v>1734</v>
      </c>
      <c r="AD644" s="29">
        <v>87.7</v>
      </c>
      <c r="AE644" s="29">
        <v>191927</v>
      </c>
      <c r="AF644" s="29">
        <v>100</v>
      </c>
      <c r="AG644" s="29">
        <v>26604</v>
      </c>
      <c r="AH644" s="29">
        <f t="shared" si="55"/>
        <v>138.62</v>
      </c>
      <c r="AI644" s="29">
        <v>125361</v>
      </c>
      <c r="AJ644" s="29">
        <v>32960</v>
      </c>
      <c r="AK644" s="29">
        <v>92401</v>
      </c>
      <c r="AL644" s="29">
        <f t="shared" si="56"/>
        <v>653.17</v>
      </c>
      <c r="AM644" s="29">
        <f t="shared" si="57"/>
        <v>171.73</v>
      </c>
      <c r="AN644" s="29">
        <f t="shared" si="58"/>
        <v>481.44</v>
      </c>
      <c r="AO644" s="29">
        <v>21.2</v>
      </c>
      <c r="AP644" s="29">
        <v>80.7</v>
      </c>
      <c r="AQ644" s="32">
        <v>16663</v>
      </c>
      <c r="AR644" s="32">
        <v>46714</v>
      </c>
      <c r="AS644" s="32">
        <v>63378</v>
      </c>
      <c r="AT644" s="29">
        <v>3600</v>
      </c>
      <c r="AU644" s="29">
        <f t="shared" si="59"/>
        <v>2772</v>
      </c>
      <c r="AV644" s="29">
        <v>32960</v>
      </c>
      <c r="AW644" s="29">
        <v>16663</v>
      </c>
      <c r="AX644" s="29">
        <v>92401</v>
      </c>
      <c r="AY644" s="29">
        <v>46714</v>
      </c>
      <c r="AZ644" s="29">
        <v>125361</v>
      </c>
      <c r="BA644" s="29">
        <v>63378</v>
      </c>
      <c r="BB644" s="2"/>
      <c r="BC644" s="2"/>
      <c r="BD644" s="2"/>
    </row>
    <row r="645" spans="16:56" ht="13.5">
      <c r="P645" s="22">
        <v>285048</v>
      </c>
      <c r="Q645" s="23" t="s">
        <v>505</v>
      </c>
      <c r="R645" s="23" t="s">
        <v>1594</v>
      </c>
      <c r="S645" s="62">
        <v>2174</v>
      </c>
      <c r="T645" s="24" t="s">
        <v>942</v>
      </c>
      <c r="U645" s="25" t="s">
        <v>723</v>
      </c>
      <c r="V645" s="26" t="s">
        <v>1190</v>
      </c>
      <c r="W645" s="27">
        <v>3</v>
      </c>
      <c r="X645" s="27">
        <v>3251</v>
      </c>
      <c r="Y645" s="27">
        <v>146</v>
      </c>
      <c r="Z645" s="27">
        <v>273356</v>
      </c>
      <c r="AA645" s="28">
        <f t="shared" si="54"/>
        <v>1.8723013698630135</v>
      </c>
      <c r="AB645" s="25" t="s">
        <v>1595</v>
      </c>
      <c r="AC645" s="29">
        <v>2941</v>
      </c>
      <c r="AD645" s="29">
        <v>90.5</v>
      </c>
      <c r="AE645" s="29">
        <v>312767</v>
      </c>
      <c r="AF645" s="29">
        <v>87.4</v>
      </c>
      <c r="AG645" s="29">
        <v>43453</v>
      </c>
      <c r="AH645" s="29">
        <f t="shared" si="55"/>
        <v>158.96</v>
      </c>
      <c r="AI645" s="29">
        <v>248064</v>
      </c>
      <c r="AJ645" s="29">
        <v>69140</v>
      </c>
      <c r="AK645" s="29">
        <v>178924</v>
      </c>
      <c r="AL645" s="29">
        <f t="shared" si="56"/>
        <v>907.48</v>
      </c>
      <c r="AM645" s="29">
        <f t="shared" si="57"/>
        <v>252.93</v>
      </c>
      <c r="AN645" s="29">
        <f t="shared" si="58"/>
        <v>654.55</v>
      </c>
      <c r="AO645" s="29">
        <v>17.5</v>
      </c>
      <c r="AP645" s="29">
        <v>62.8</v>
      </c>
      <c r="AQ645" s="32">
        <v>21267</v>
      </c>
      <c r="AR645" s="32">
        <v>55037</v>
      </c>
      <c r="AS645" s="32">
        <v>76304</v>
      </c>
      <c r="AT645" s="29">
        <v>3100</v>
      </c>
      <c r="AU645" s="29">
        <f t="shared" si="59"/>
        <v>3179</v>
      </c>
      <c r="AV645" s="29">
        <v>69226</v>
      </c>
      <c r="AW645" s="29">
        <v>21294</v>
      </c>
      <c r="AX645" s="29">
        <v>218840</v>
      </c>
      <c r="AY645" s="29">
        <v>67315</v>
      </c>
      <c r="AZ645" s="29">
        <v>288066</v>
      </c>
      <c r="BA645" s="29">
        <v>88608</v>
      </c>
      <c r="BB645" s="2"/>
      <c r="BC645" s="2"/>
      <c r="BD645" s="2"/>
    </row>
    <row r="646" spans="16:56" ht="13.5">
      <c r="P646" s="22">
        <v>285218</v>
      </c>
      <c r="Q646" s="23" t="s">
        <v>505</v>
      </c>
      <c r="R646" s="23" t="s">
        <v>1596</v>
      </c>
      <c r="S646" s="62">
        <v>2174</v>
      </c>
      <c r="T646" s="24" t="s">
        <v>942</v>
      </c>
      <c r="U646" s="25" t="s">
        <v>723</v>
      </c>
      <c r="V646" s="26" t="s">
        <v>1190</v>
      </c>
      <c r="W646" s="27">
        <v>3</v>
      </c>
      <c r="X646" s="27">
        <v>4229</v>
      </c>
      <c r="Y646" s="27">
        <v>237</v>
      </c>
      <c r="Z646" s="27">
        <v>160260</v>
      </c>
      <c r="AA646" s="28">
        <f t="shared" si="54"/>
        <v>0.6762025316455695</v>
      </c>
      <c r="AB646" s="25" t="s">
        <v>696</v>
      </c>
      <c r="AC646" s="29">
        <v>2051</v>
      </c>
      <c r="AD646" s="29">
        <v>48.5</v>
      </c>
      <c r="AE646" s="29">
        <v>195983</v>
      </c>
      <c r="AF646" s="29">
        <v>81.8</v>
      </c>
      <c r="AG646" s="29">
        <v>26362</v>
      </c>
      <c r="AH646" s="29">
        <f t="shared" si="55"/>
        <v>164.5</v>
      </c>
      <c r="AI646" s="29">
        <v>69503</v>
      </c>
      <c r="AJ646" s="29">
        <v>29933</v>
      </c>
      <c r="AK646" s="29">
        <v>39570</v>
      </c>
      <c r="AL646" s="29">
        <f t="shared" si="56"/>
        <v>433.69</v>
      </c>
      <c r="AM646" s="29">
        <f t="shared" si="57"/>
        <v>186.78</v>
      </c>
      <c r="AN646" s="29">
        <f t="shared" si="58"/>
        <v>246.91</v>
      </c>
      <c r="AO646" s="29">
        <v>37.9</v>
      </c>
      <c r="AP646" s="29">
        <v>88.1</v>
      </c>
      <c r="AQ646" s="32">
        <v>7078</v>
      </c>
      <c r="AR646" s="32">
        <v>9357</v>
      </c>
      <c r="AS646" s="32">
        <v>16435</v>
      </c>
      <c r="AT646" s="29">
        <v>2625</v>
      </c>
      <c r="AU646" s="29">
        <f t="shared" si="59"/>
        <v>3290</v>
      </c>
      <c r="AV646" s="29">
        <v>29933</v>
      </c>
      <c r="AW646" s="29">
        <v>7078</v>
      </c>
      <c r="AX646" s="29">
        <v>39570</v>
      </c>
      <c r="AY646" s="29">
        <v>9357</v>
      </c>
      <c r="AZ646" s="29">
        <v>69503</v>
      </c>
      <c r="BA646" s="29">
        <v>16435</v>
      </c>
      <c r="BB646" s="2"/>
      <c r="BC646" s="2"/>
      <c r="BD646" s="2"/>
    </row>
    <row r="647" spans="16:56" ht="13.5">
      <c r="P647" s="22">
        <v>285251</v>
      </c>
      <c r="Q647" s="23" t="s">
        <v>505</v>
      </c>
      <c r="R647" s="23" t="s">
        <v>1597</v>
      </c>
      <c r="S647" s="62">
        <v>2174</v>
      </c>
      <c r="T647" s="24" t="s">
        <v>942</v>
      </c>
      <c r="U647" s="25" t="s">
        <v>723</v>
      </c>
      <c r="V647" s="26" t="s">
        <v>1190</v>
      </c>
      <c r="W647" s="27">
        <v>3</v>
      </c>
      <c r="X647" s="27">
        <v>2214</v>
      </c>
      <c r="Y647" s="27">
        <v>116</v>
      </c>
      <c r="Z647" s="27">
        <v>239777</v>
      </c>
      <c r="AA647" s="28">
        <f t="shared" si="54"/>
        <v>2.0670431034482757</v>
      </c>
      <c r="AB647" s="25" t="s">
        <v>653</v>
      </c>
      <c r="AC647" s="29">
        <v>1529</v>
      </c>
      <c r="AD647" s="29">
        <v>69.1</v>
      </c>
      <c r="AE647" s="29">
        <v>239777</v>
      </c>
      <c r="AF647" s="29">
        <v>100</v>
      </c>
      <c r="AG647" s="29">
        <v>26791</v>
      </c>
      <c r="AH647" s="29">
        <f t="shared" si="55"/>
        <v>111.73</v>
      </c>
      <c r="AI647" s="29">
        <v>185447</v>
      </c>
      <c r="AJ647" s="29">
        <v>46047</v>
      </c>
      <c r="AK647" s="29">
        <v>139400</v>
      </c>
      <c r="AL647" s="29">
        <f t="shared" si="56"/>
        <v>773.41</v>
      </c>
      <c r="AM647" s="29">
        <f t="shared" si="57"/>
        <v>192.04</v>
      </c>
      <c r="AN647" s="29">
        <f t="shared" si="58"/>
        <v>581.37</v>
      </c>
      <c r="AO647" s="29">
        <v>14.4</v>
      </c>
      <c r="AP647" s="29">
        <v>58.2</v>
      </c>
      <c r="AQ647" s="32">
        <v>20798</v>
      </c>
      <c r="AR647" s="32">
        <v>62963</v>
      </c>
      <c r="AS647" s="32">
        <v>83761</v>
      </c>
      <c r="AT647" s="29">
        <v>2500</v>
      </c>
      <c r="AU647" s="29">
        <f t="shared" si="59"/>
        <v>2235</v>
      </c>
      <c r="AV647" s="29">
        <v>46047</v>
      </c>
      <c r="AW647" s="29">
        <v>20798</v>
      </c>
      <c r="AX647" s="29">
        <v>139400</v>
      </c>
      <c r="AY647" s="29">
        <v>62963</v>
      </c>
      <c r="AZ647" s="29">
        <v>185447</v>
      </c>
      <c r="BA647" s="29">
        <v>83761</v>
      </c>
      <c r="BB647" s="2"/>
      <c r="BC647" s="2"/>
      <c r="BD647" s="2"/>
    </row>
    <row r="648" spans="16:56" ht="13.5">
      <c r="P648" s="22">
        <v>285625</v>
      </c>
      <c r="Q648" s="23" t="s">
        <v>505</v>
      </c>
      <c r="R648" s="23" t="s">
        <v>1598</v>
      </c>
      <c r="S648" s="62">
        <v>2174</v>
      </c>
      <c r="T648" s="24" t="s">
        <v>942</v>
      </c>
      <c r="U648" s="25" t="s">
        <v>723</v>
      </c>
      <c r="V648" s="26" t="s">
        <v>1190</v>
      </c>
      <c r="W648" s="27">
        <v>3</v>
      </c>
      <c r="X648" s="27">
        <v>3530</v>
      </c>
      <c r="Y648" s="27">
        <v>156</v>
      </c>
      <c r="Z648" s="27">
        <v>263000</v>
      </c>
      <c r="AA648" s="28">
        <f t="shared" si="54"/>
        <v>1.685897435897436</v>
      </c>
      <c r="AB648" s="25" t="s">
        <v>1181</v>
      </c>
      <c r="AC648" s="29">
        <v>2364</v>
      </c>
      <c r="AD648" s="29">
        <v>67</v>
      </c>
      <c r="AE648" s="29">
        <v>263000</v>
      </c>
      <c r="AF648" s="29">
        <v>100</v>
      </c>
      <c r="AG648" s="29">
        <v>29750</v>
      </c>
      <c r="AH648" s="29">
        <f t="shared" si="55"/>
        <v>113.12</v>
      </c>
      <c r="AI648" s="29">
        <v>95676</v>
      </c>
      <c r="AJ648" s="29">
        <v>28052</v>
      </c>
      <c r="AK648" s="29">
        <v>67624</v>
      </c>
      <c r="AL648" s="29">
        <f t="shared" si="56"/>
        <v>363.79</v>
      </c>
      <c r="AM648" s="29">
        <f t="shared" si="57"/>
        <v>106.66</v>
      </c>
      <c r="AN648" s="29">
        <f t="shared" si="58"/>
        <v>257.13</v>
      </c>
      <c r="AO648" s="29">
        <v>31.1</v>
      </c>
      <c r="AP648" s="29">
        <v>106.1</v>
      </c>
      <c r="AQ648" s="32">
        <v>7947</v>
      </c>
      <c r="AR648" s="32">
        <v>19157</v>
      </c>
      <c r="AS648" s="32">
        <v>27104</v>
      </c>
      <c r="AT648" s="29">
        <v>2940</v>
      </c>
      <c r="AU648" s="29">
        <f t="shared" si="59"/>
        <v>2262</v>
      </c>
      <c r="AV648" s="29">
        <v>28288</v>
      </c>
      <c r="AW648" s="29">
        <v>8014</v>
      </c>
      <c r="AX648" s="29">
        <v>67624</v>
      </c>
      <c r="AY648" s="29">
        <v>19157</v>
      </c>
      <c r="AZ648" s="29">
        <v>95912</v>
      </c>
      <c r="BA648" s="29">
        <v>27171</v>
      </c>
      <c r="BB648" s="2"/>
      <c r="BC648" s="2"/>
      <c r="BD648" s="2"/>
    </row>
    <row r="649" spans="16:56" ht="13.5">
      <c r="P649" s="22">
        <v>285820</v>
      </c>
      <c r="Q649" s="23" t="s">
        <v>505</v>
      </c>
      <c r="R649" s="23" t="s">
        <v>1599</v>
      </c>
      <c r="S649" s="62">
        <v>2174</v>
      </c>
      <c r="T649" s="24" t="s">
        <v>942</v>
      </c>
      <c r="U649" s="25" t="s">
        <v>723</v>
      </c>
      <c r="V649" s="26" t="s">
        <v>1190</v>
      </c>
      <c r="W649" s="27">
        <v>3</v>
      </c>
      <c r="X649" s="27">
        <v>2201</v>
      </c>
      <c r="Y649" s="27">
        <v>47</v>
      </c>
      <c r="Z649" s="27">
        <v>115319</v>
      </c>
      <c r="AA649" s="28">
        <f t="shared" si="54"/>
        <v>2.453595744680851</v>
      </c>
      <c r="AB649" s="25" t="s">
        <v>1600</v>
      </c>
      <c r="AC649" s="29">
        <v>1166</v>
      </c>
      <c r="AD649" s="29">
        <v>53</v>
      </c>
      <c r="AE649" s="29">
        <v>115319</v>
      </c>
      <c r="AF649" s="29">
        <v>100</v>
      </c>
      <c r="AG649" s="29">
        <v>20119</v>
      </c>
      <c r="AH649" s="29">
        <f t="shared" si="55"/>
        <v>174.46</v>
      </c>
      <c r="AI649" s="29">
        <v>88029</v>
      </c>
      <c r="AJ649" s="29">
        <v>22082</v>
      </c>
      <c r="AK649" s="29">
        <v>65947</v>
      </c>
      <c r="AL649" s="29">
        <f t="shared" si="56"/>
        <v>763.35</v>
      </c>
      <c r="AM649" s="29">
        <f t="shared" si="57"/>
        <v>191.49</v>
      </c>
      <c r="AN649" s="29">
        <f t="shared" si="58"/>
        <v>571.87</v>
      </c>
      <c r="AO649" s="29">
        <v>22.9</v>
      </c>
      <c r="AP649" s="29">
        <v>91.1</v>
      </c>
      <c r="AQ649" s="32">
        <v>10033</v>
      </c>
      <c r="AR649" s="32">
        <v>29962</v>
      </c>
      <c r="AS649" s="32">
        <v>39995</v>
      </c>
      <c r="AT649" s="29">
        <v>4200</v>
      </c>
      <c r="AU649" s="29">
        <f t="shared" si="59"/>
        <v>3489</v>
      </c>
      <c r="AV649" s="29">
        <v>22082</v>
      </c>
      <c r="AW649" s="29">
        <v>10033</v>
      </c>
      <c r="AX649" s="29">
        <v>65947</v>
      </c>
      <c r="AY649" s="29">
        <v>29962</v>
      </c>
      <c r="AZ649" s="29">
        <v>88029</v>
      </c>
      <c r="BA649" s="29">
        <v>39995</v>
      </c>
      <c r="BB649" s="2"/>
      <c r="BC649" s="2"/>
      <c r="BD649" s="2"/>
    </row>
    <row r="650" spans="16:56" ht="13.5">
      <c r="P650" s="22">
        <v>286036</v>
      </c>
      <c r="Q650" s="23" t="s">
        <v>505</v>
      </c>
      <c r="R650" s="23" t="s">
        <v>1601</v>
      </c>
      <c r="S650" s="62">
        <v>2174</v>
      </c>
      <c r="T650" s="24" t="s">
        <v>942</v>
      </c>
      <c r="U650" s="25" t="s">
        <v>723</v>
      </c>
      <c r="V650" s="26" t="s">
        <v>1190</v>
      </c>
      <c r="W650" s="27">
        <v>3</v>
      </c>
      <c r="X650" s="27">
        <v>2353</v>
      </c>
      <c r="Y650" s="27">
        <v>131</v>
      </c>
      <c r="Z650" s="27">
        <v>250000</v>
      </c>
      <c r="AA650" s="28">
        <f t="shared" si="54"/>
        <v>1.9083969465648853</v>
      </c>
      <c r="AB650" s="25" t="s">
        <v>579</v>
      </c>
      <c r="AC650" s="29">
        <v>2170</v>
      </c>
      <c r="AD650" s="29">
        <v>92.2</v>
      </c>
      <c r="AE650" s="29">
        <v>250000</v>
      </c>
      <c r="AF650" s="29">
        <v>100</v>
      </c>
      <c r="AG650" s="29">
        <v>43634</v>
      </c>
      <c r="AH650" s="29">
        <f t="shared" si="55"/>
        <v>174.54</v>
      </c>
      <c r="AI650" s="29">
        <v>114919</v>
      </c>
      <c r="AJ650" s="29">
        <v>33819</v>
      </c>
      <c r="AK650" s="29">
        <v>81100</v>
      </c>
      <c r="AL650" s="29">
        <f t="shared" si="56"/>
        <v>459.68</v>
      </c>
      <c r="AM650" s="29">
        <f t="shared" si="57"/>
        <v>135.28</v>
      </c>
      <c r="AN650" s="29">
        <f t="shared" si="58"/>
        <v>324.4</v>
      </c>
      <c r="AO650" s="29">
        <v>38</v>
      </c>
      <c r="AP650" s="29">
        <v>129</v>
      </c>
      <c r="AQ650" s="32">
        <v>14373</v>
      </c>
      <c r="AR650" s="32">
        <v>34467</v>
      </c>
      <c r="AS650" s="32">
        <v>48839</v>
      </c>
      <c r="AT650" s="29">
        <v>3990</v>
      </c>
      <c r="AU650" s="29">
        <f t="shared" si="59"/>
        <v>3491</v>
      </c>
      <c r="AV650" s="29">
        <v>33819</v>
      </c>
      <c r="AW650" s="29">
        <v>14373</v>
      </c>
      <c r="AX650" s="29">
        <v>130699</v>
      </c>
      <c r="AY650" s="29">
        <v>55546</v>
      </c>
      <c r="AZ650" s="29">
        <v>164518</v>
      </c>
      <c r="BA650" s="29">
        <v>69918</v>
      </c>
      <c r="BB650" s="2"/>
      <c r="BC650" s="2"/>
      <c r="BD650" s="2"/>
    </row>
    <row r="651" spans="16:56" ht="13.5">
      <c r="P651" s="22">
        <v>286044</v>
      </c>
      <c r="Q651" s="23" t="s">
        <v>505</v>
      </c>
      <c r="R651" s="23" t="s">
        <v>1602</v>
      </c>
      <c r="S651" s="62">
        <v>2174</v>
      </c>
      <c r="T651" s="24" t="s">
        <v>942</v>
      </c>
      <c r="U651" s="25" t="s">
        <v>723</v>
      </c>
      <c r="V651" s="26" t="s">
        <v>1190</v>
      </c>
      <c r="W651" s="27">
        <v>3</v>
      </c>
      <c r="X651" s="27">
        <v>2348</v>
      </c>
      <c r="Y651" s="27">
        <v>107</v>
      </c>
      <c r="Z651" s="27">
        <v>252686</v>
      </c>
      <c r="AA651" s="28">
        <f t="shared" si="54"/>
        <v>2.361551401869159</v>
      </c>
      <c r="AB651" s="25" t="s">
        <v>1603</v>
      </c>
      <c r="AC651" s="29">
        <v>1777</v>
      </c>
      <c r="AD651" s="29">
        <v>75.7</v>
      </c>
      <c r="AE651" s="29">
        <v>277954</v>
      </c>
      <c r="AF651" s="29">
        <v>90.9</v>
      </c>
      <c r="AG651" s="29">
        <v>41890</v>
      </c>
      <c r="AH651" s="29">
        <f t="shared" si="55"/>
        <v>165.78</v>
      </c>
      <c r="AI651" s="29">
        <v>204220</v>
      </c>
      <c r="AJ651" s="29">
        <v>49377</v>
      </c>
      <c r="AK651" s="29">
        <v>154843</v>
      </c>
      <c r="AL651" s="29">
        <f t="shared" si="56"/>
        <v>808.2</v>
      </c>
      <c r="AM651" s="29">
        <f t="shared" si="57"/>
        <v>195.41</v>
      </c>
      <c r="AN651" s="29">
        <f t="shared" si="58"/>
        <v>612.79</v>
      </c>
      <c r="AO651" s="29">
        <v>20.5</v>
      </c>
      <c r="AP651" s="29">
        <v>84.8</v>
      </c>
      <c r="AQ651" s="32">
        <v>21029</v>
      </c>
      <c r="AR651" s="32">
        <v>65947</v>
      </c>
      <c r="AS651" s="32">
        <v>86976</v>
      </c>
      <c r="AT651" s="29">
        <v>3570</v>
      </c>
      <c r="AU651" s="29">
        <f t="shared" si="59"/>
        <v>3316</v>
      </c>
      <c r="AV651" s="29">
        <v>49377</v>
      </c>
      <c r="AW651" s="29">
        <v>21029</v>
      </c>
      <c r="AX651" s="29">
        <v>154843</v>
      </c>
      <c r="AY651" s="29">
        <v>65947</v>
      </c>
      <c r="AZ651" s="29">
        <v>204220</v>
      </c>
      <c r="BA651" s="29">
        <v>86976</v>
      </c>
      <c r="BB651" s="2"/>
      <c r="BC651" s="2"/>
      <c r="BD651" s="2"/>
    </row>
    <row r="652" spans="16:56" ht="13.5">
      <c r="P652" s="22">
        <v>286222</v>
      </c>
      <c r="Q652" s="23" t="s">
        <v>505</v>
      </c>
      <c r="R652" s="23" t="s">
        <v>1604</v>
      </c>
      <c r="S652" s="62">
        <v>2174</v>
      </c>
      <c r="T652" s="24" t="s">
        <v>942</v>
      </c>
      <c r="U652" s="25" t="s">
        <v>723</v>
      </c>
      <c r="V652" s="26" t="s">
        <v>1190</v>
      </c>
      <c r="W652" s="27">
        <v>3</v>
      </c>
      <c r="X652" s="27">
        <v>2732</v>
      </c>
      <c r="Y652" s="27">
        <v>142</v>
      </c>
      <c r="Z652" s="27">
        <v>204426</v>
      </c>
      <c r="AA652" s="28">
        <f t="shared" si="54"/>
        <v>1.4396197183098591</v>
      </c>
      <c r="AB652" s="25" t="s">
        <v>1605</v>
      </c>
      <c r="AC652" s="29">
        <v>2426</v>
      </c>
      <c r="AD652" s="29">
        <v>88.8</v>
      </c>
      <c r="AE652" s="29">
        <v>219160</v>
      </c>
      <c r="AF652" s="29">
        <v>93.3</v>
      </c>
      <c r="AG652" s="29">
        <v>27431</v>
      </c>
      <c r="AH652" s="29">
        <f t="shared" si="55"/>
        <v>134.19</v>
      </c>
      <c r="AI652" s="29">
        <v>199903</v>
      </c>
      <c r="AJ652" s="29">
        <v>27066</v>
      </c>
      <c r="AK652" s="29">
        <v>172837</v>
      </c>
      <c r="AL652" s="29">
        <f t="shared" si="56"/>
        <v>977.87</v>
      </c>
      <c r="AM652" s="29">
        <f t="shared" si="57"/>
        <v>132.4</v>
      </c>
      <c r="AN652" s="29">
        <f t="shared" si="58"/>
        <v>845.47</v>
      </c>
      <c r="AO652" s="29">
        <v>13.7</v>
      </c>
      <c r="AP652" s="29">
        <v>101.3</v>
      </c>
      <c r="AQ652" s="32">
        <v>9907</v>
      </c>
      <c r="AR652" s="32">
        <v>63264</v>
      </c>
      <c r="AS652" s="32">
        <v>73171</v>
      </c>
      <c r="AT652" s="29">
        <v>2400</v>
      </c>
      <c r="AU652" s="29">
        <f t="shared" si="59"/>
        <v>2684</v>
      </c>
      <c r="AV652" s="29">
        <v>27066</v>
      </c>
      <c r="AW652" s="29">
        <v>9907</v>
      </c>
      <c r="AX652" s="29">
        <v>172837</v>
      </c>
      <c r="AY652" s="29">
        <v>63264</v>
      </c>
      <c r="AZ652" s="29">
        <v>199903</v>
      </c>
      <c r="BA652" s="29">
        <v>73171</v>
      </c>
      <c r="BB652" s="2"/>
      <c r="BC652" s="2"/>
      <c r="BD652" s="2"/>
    </row>
    <row r="653" spans="16:56" ht="13.5">
      <c r="P653" s="22">
        <v>286443</v>
      </c>
      <c r="Q653" s="23" t="s">
        <v>505</v>
      </c>
      <c r="R653" s="23" t="s">
        <v>1606</v>
      </c>
      <c r="S653" s="62">
        <v>2174</v>
      </c>
      <c r="T653" s="24" t="s">
        <v>942</v>
      </c>
      <c r="U653" s="25" t="s">
        <v>723</v>
      </c>
      <c r="V653" s="26" t="s">
        <v>1190</v>
      </c>
      <c r="W653" s="27">
        <v>3</v>
      </c>
      <c r="X653" s="27">
        <v>2415</v>
      </c>
      <c r="Y653" s="27">
        <v>153</v>
      </c>
      <c r="Z653" s="27">
        <v>255313</v>
      </c>
      <c r="AA653" s="28">
        <f t="shared" si="54"/>
        <v>1.6687124183006536</v>
      </c>
      <c r="AB653" s="25" t="s">
        <v>1607</v>
      </c>
      <c r="AC653" s="29">
        <v>2030</v>
      </c>
      <c r="AD653" s="29">
        <v>84.1</v>
      </c>
      <c r="AE653" s="29">
        <v>255313</v>
      </c>
      <c r="AF653" s="29">
        <v>100</v>
      </c>
      <c r="AG653" s="29">
        <v>77328</v>
      </c>
      <c r="AH653" s="29">
        <f t="shared" si="55"/>
        <v>302.88</v>
      </c>
      <c r="AI653" s="29">
        <v>145941</v>
      </c>
      <c r="AJ653" s="29">
        <v>31173</v>
      </c>
      <c r="AK653" s="29">
        <v>114768</v>
      </c>
      <c r="AL653" s="29">
        <f t="shared" si="56"/>
        <v>571.62</v>
      </c>
      <c r="AM653" s="29">
        <f t="shared" si="57"/>
        <v>122.1</v>
      </c>
      <c r="AN653" s="29">
        <f t="shared" si="58"/>
        <v>449.52</v>
      </c>
      <c r="AO653" s="29">
        <v>53</v>
      </c>
      <c r="AP653" s="29">
        <v>248.1</v>
      </c>
      <c r="AQ653" s="32">
        <v>12908</v>
      </c>
      <c r="AR653" s="32">
        <v>47523</v>
      </c>
      <c r="AS653" s="32">
        <v>60431</v>
      </c>
      <c r="AT653" s="29">
        <v>6190</v>
      </c>
      <c r="AU653" s="29">
        <f t="shared" si="59"/>
        <v>6058</v>
      </c>
      <c r="AV653" s="29">
        <v>31173</v>
      </c>
      <c r="AW653" s="29">
        <v>12908</v>
      </c>
      <c r="AX653" s="29">
        <v>173515</v>
      </c>
      <c r="AY653" s="29">
        <v>71849</v>
      </c>
      <c r="AZ653" s="29">
        <v>204688</v>
      </c>
      <c r="BA653" s="29">
        <v>84757</v>
      </c>
      <c r="BB653" s="2"/>
      <c r="BC653" s="2"/>
      <c r="BD653" s="2"/>
    </row>
    <row r="654" spans="16:56" ht="13.5">
      <c r="P654" s="22">
        <v>286851</v>
      </c>
      <c r="Q654" s="23" t="s">
        <v>505</v>
      </c>
      <c r="R654" s="23" t="s">
        <v>1608</v>
      </c>
      <c r="S654" s="62">
        <v>2174</v>
      </c>
      <c r="T654" s="24" t="s">
        <v>942</v>
      </c>
      <c r="U654" s="25" t="s">
        <v>723</v>
      </c>
      <c r="V654" s="26" t="s">
        <v>1190</v>
      </c>
      <c r="W654" s="27">
        <v>3</v>
      </c>
      <c r="X654" s="27">
        <v>1620</v>
      </c>
      <c r="Y654" s="27">
        <v>61</v>
      </c>
      <c r="Z654" s="27">
        <v>67659</v>
      </c>
      <c r="AA654" s="28">
        <f t="shared" si="54"/>
        <v>1.1091639344262296</v>
      </c>
      <c r="AB654" s="25" t="s">
        <v>1609</v>
      </c>
      <c r="AC654" s="29">
        <v>1070</v>
      </c>
      <c r="AD654" s="29">
        <v>66</v>
      </c>
      <c r="AE654" s="29">
        <v>82479</v>
      </c>
      <c r="AF654" s="29">
        <v>82</v>
      </c>
      <c r="AG654" s="29">
        <v>10300</v>
      </c>
      <c r="AH654" s="29">
        <f t="shared" si="55"/>
        <v>152.23</v>
      </c>
      <c r="AI654" s="29">
        <v>92352</v>
      </c>
      <c r="AJ654" s="29">
        <v>25905</v>
      </c>
      <c r="AK654" s="29">
        <v>66447</v>
      </c>
      <c r="AL654" s="29">
        <f t="shared" si="56"/>
        <v>1364.96</v>
      </c>
      <c r="AM654" s="29">
        <f t="shared" si="57"/>
        <v>382.88</v>
      </c>
      <c r="AN654" s="29">
        <f t="shared" si="58"/>
        <v>982.09</v>
      </c>
      <c r="AO654" s="29">
        <v>11.2</v>
      </c>
      <c r="AP654" s="29">
        <v>39.8</v>
      </c>
      <c r="AQ654" s="32">
        <v>15991</v>
      </c>
      <c r="AR654" s="32">
        <v>41017</v>
      </c>
      <c r="AS654" s="32">
        <v>57007</v>
      </c>
      <c r="AT654" s="29">
        <v>2620</v>
      </c>
      <c r="AU654" s="29">
        <f t="shared" si="59"/>
        <v>3045</v>
      </c>
      <c r="AV654" s="29">
        <v>25905</v>
      </c>
      <c r="AW654" s="29">
        <v>15991</v>
      </c>
      <c r="AX654" s="29">
        <v>66447</v>
      </c>
      <c r="AY654" s="29">
        <v>41017</v>
      </c>
      <c r="AZ654" s="29">
        <v>92352</v>
      </c>
      <c r="BA654" s="29">
        <v>57007</v>
      </c>
      <c r="BB654" s="2"/>
      <c r="BC654" s="2"/>
      <c r="BD654" s="2"/>
    </row>
    <row r="655" spans="16:56" ht="13.5">
      <c r="P655" s="22">
        <v>293229</v>
      </c>
      <c r="Q655" s="23" t="s">
        <v>531</v>
      </c>
      <c r="R655" s="23" t="s">
        <v>1610</v>
      </c>
      <c r="S655" s="62">
        <v>2174</v>
      </c>
      <c r="T655" s="24" t="s">
        <v>942</v>
      </c>
      <c r="U655" s="25" t="s">
        <v>723</v>
      </c>
      <c r="V655" s="26" t="s">
        <v>1190</v>
      </c>
      <c r="W655" s="27">
        <v>3</v>
      </c>
      <c r="X655" s="27">
        <v>262</v>
      </c>
      <c r="Y655" s="27">
        <v>9</v>
      </c>
      <c r="Z655" s="27">
        <v>19034</v>
      </c>
      <c r="AA655" s="28">
        <f t="shared" si="54"/>
        <v>2.114888888888889</v>
      </c>
      <c r="AB655" s="25" t="s">
        <v>1280</v>
      </c>
      <c r="AC655" s="29">
        <v>262</v>
      </c>
      <c r="AD655" s="29">
        <v>100</v>
      </c>
      <c r="AE655" s="29">
        <v>19034</v>
      </c>
      <c r="AF655" s="29">
        <v>100</v>
      </c>
      <c r="AG655" s="29">
        <v>4133</v>
      </c>
      <c r="AH655" s="29">
        <f t="shared" si="55"/>
        <v>217.14</v>
      </c>
      <c r="AI655" s="29">
        <v>9927</v>
      </c>
      <c r="AJ655" s="29">
        <v>4620</v>
      </c>
      <c r="AK655" s="29">
        <v>5307</v>
      </c>
      <c r="AL655" s="29">
        <f t="shared" si="56"/>
        <v>521.54</v>
      </c>
      <c r="AM655" s="29">
        <f t="shared" si="57"/>
        <v>242.72</v>
      </c>
      <c r="AN655" s="29">
        <f t="shared" si="58"/>
        <v>278.82</v>
      </c>
      <c r="AO655" s="29">
        <v>41.6</v>
      </c>
      <c r="AP655" s="29">
        <v>89.5</v>
      </c>
      <c r="AQ655" s="32">
        <v>17634</v>
      </c>
      <c r="AR655" s="32">
        <v>20256</v>
      </c>
      <c r="AS655" s="32">
        <v>37889</v>
      </c>
      <c r="AT655" s="29">
        <v>4200</v>
      </c>
      <c r="AU655" s="29">
        <f t="shared" si="59"/>
        <v>4343</v>
      </c>
      <c r="AV655" s="29">
        <v>4620</v>
      </c>
      <c r="AW655" s="29">
        <v>17634</v>
      </c>
      <c r="AX655" s="29">
        <v>20216</v>
      </c>
      <c r="AY655" s="29">
        <v>77160</v>
      </c>
      <c r="AZ655" s="29">
        <v>24836</v>
      </c>
      <c r="BA655" s="29">
        <v>94794</v>
      </c>
      <c r="BB655" s="2"/>
      <c r="BC655" s="2"/>
      <c r="BD655" s="2"/>
    </row>
    <row r="656" spans="16:56" ht="13.5">
      <c r="P656" s="22">
        <v>293831</v>
      </c>
      <c r="Q656" s="23" t="s">
        <v>531</v>
      </c>
      <c r="R656" s="23" t="s">
        <v>1611</v>
      </c>
      <c r="S656" s="62">
        <v>2174</v>
      </c>
      <c r="T656" s="24" t="s">
        <v>942</v>
      </c>
      <c r="U656" s="25" t="s">
        <v>723</v>
      </c>
      <c r="V656" s="26" t="s">
        <v>1190</v>
      </c>
      <c r="W656" s="27">
        <v>3</v>
      </c>
      <c r="X656" s="27">
        <v>228</v>
      </c>
      <c r="Y656" s="27">
        <v>25</v>
      </c>
      <c r="Z656" s="27">
        <v>11981</v>
      </c>
      <c r="AA656" s="28">
        <f aca="true" t="shared" si="60" ref="AA656:AA719">Z656/Y656/1000</f>
        <v>0.47924</v>
      </c>
      <c r="AB656" s="25" t="s">
        <v>1612</v>
      </c>
      <c r="AC656" s="29">
        <v>92</v>
      </c>
      <c r="AD656" s="29">
        <v>40.4</v>
      </c>
      <c r="AE656" s="29">
        <v>11981</v>
      </c>
      <c r="AF656" s="29">
        <v>100</v>
      </c>
      <c r="AG656" s="29">
        <v>1401</v>
      </c>
      <c r="AH656" s="29">
        <f aca="true" t="shared" si="61" ref="AH656:AH719">ROUND(AG656*1000/Z656,2)</f>
        <v>116.94</v>
      </c>
      <c r="AI656" s="29">
        <v>16343</v>
      </c>
      <c r="AJ656" s="29">
        <v>3109</v>
      </c>
      <c r="AK656" s="29">
        <v>13234</v>
      </c>
      <c r="AL656" s="29">
        <f aca="true" t="shared" si="62" ref="AL656:AL719">ROUND(AI656*1000/$Z656,2)</f>
        <v>1364.08</v>
      </c>
      <c r="AM656" s="29">
        <f aca="true" t="shared" si="63" ref="AM656:AM719">ROUND(AJ656*1000/$Z656,2)</f>
        <v>259.49</v>
      </c>
      <c r="AN656" s="29">
        <f aca="true" t="shared" si="64" ref="AN656:AN719">ROUND(AK656*1000/$Z656,2)</f>
        <v>1104.58</v>
      </c>
      <c r="AO656" s="29">
        <v>8.6</v>
      </c>
      <c r="AP656" s="29">
        <v>45.1</v>
      </c>
      <c r="AQ656" s="32">
        <v>13636</v>
      </c>
      <c r="AR656" s="32">
        <v>58044</v>
      </c>
      <c r="AS656" s="32">
        <v>71680</v>
      </c>
      <c r="AT656" s="29">
        <v>2310</v>
      </c>
      <c r="AU656" s="29">
        <f aca="true" t="shared" si="65" ref="AU656:AU719">ROUND(AG656*1000/Z656*20,0)</f>
        <v>2339</v>
      </c>
      <c r="AV656" s="29">
        <v>3111</v>
      </c>
      <c r="AW656" s="29">
        <v>13645</v>
      </c>
      <c r="AX656" s="29">
        <v>16192</v>
      </c>
      <c r="AY656" s="29">
        <v>71018</v>
      </c>
      <c r="AZ656" s="29">
        <v>19303</v>
      </c>
      <c r="BA656" s="29">
        <v>84662</v>
      </c>
      <c r="BB656" s="2"/>
      <c r="BC656" s="2"/>
      <c r="BD656" s="2"/>
    </row>
    <row r="657" spans="16:56" ht="13.5">
      <c r="P657" s="22">
        <v>294021</v>
      </c>
      <c r="Q657" s="23" t="s">
        <v>531</v>
      </c>
      <c r="R657" s="23" t="s">
        <v>1613</v>
      </c>
      <c r="S657" s="62">
        <v>2174</v>
      </c>
      <c r="T657" s="24" t="s">
        <v>942</v>
      </c>
      <c r="U657" s="25" t="s">
        <v>723</v>
      </c>
      <c r="V657" s="26" t="s">
        <v>1190</v>
      </c>
      <c r="W657" s="27">
        <v>3</v>
      </c>
      <c r="X657" s="27">
        <v>1422</v>
      </c>
      <c r="Y657" s="27">
        <v>49</v>
      </c>
      <c r="Z657" s="27">
        <v>99546</v>
      </c>
      <c r="AA657" s="28">
        <f t="shared" si="60"/>
        <v>2.0315510204081635</v>
      </c>
      <c r="AB657" s="25" t="s">
        <v>1614</v>
      </c>
      <c r="AC657" s="29">
        <v>926</v>
      </c>
      <c r="AD657" s="29">
        <v>65.1</v>
      </c>
      <c r="AE657" s="29">
        <v>99546</v>
      </c>
      <c r="AF657" s="29">
        <v>100</v>
      </c>
      <c r="AG657" s="29">
        <v>12819</v>
      </c>
      <c r="AH657" s="29">
        <f t="shared" si="61"/>
        <v>128.77</v>
      </c>
      <c r="AI657" s="29">
        <v>59190</v>
      </c>
      <c r="AJ657" s="29">
        <v>13279</v>
      </c>
      <c r="AK657" s="29">
        <v>45911</v>
      </c>
      <c r="AL657" s="29">
        <f t="shared" si="62"/>
        <v>594.6</v>
      </c>
      <c r="AM657" s="29">
        <f t="shared" si="63"/>
        <v>133.4</v>
      </c>
      <c r="AN657" s="29">
        <f t="shared" si="64"/>
        <v>461.2</v>
      </c>
      <c r="AO657" s="29">
        <v>21.7</v>
      </c>
      <c r="AP657" s="29">
        <v>96.5</v>
      </c>
      <c r="AQ657" s="32">
        <v>9338</v>
      </c>
      <c r="AR657" s="32">
        <v>32286</v>
      </c>
      <c r="AS657" s="32">
        <v>41624</v>
      </c>
      <c r="AT657" s="29">
        <v>2520</v>
      </c>
      <c r="AU657" s="29">
        <f t="shared" si="65"/>
        <v>2575</v>
      </c>
      <c r="AV657" s="29">
        <v>13279</v>
      </c>
      <c r="AW657" s="29">
        <v>9338</v>
      </c>
      <c r="AX657" s="29">
        <v>47019</v>
      </c>
      <c r="AY657" s="29">
        <v>33065</v>
      </c>
      <c r="AZ657" s="29">
        <v>60298</v>
      </c>
      <c r="BA657" s="29">
        <v>42404</v>
      </c>
      <c r="BB657" s="2"/>
      <c r="BC657" s="2"/>
      <c r="BD657" s="2"/>
    </row>
    <row r="658" spans="16:56" ht="13.5">
      <c r="P658" s="22">
        <v>294217</v>
      </c>
      <c r="Q658" s="23" t="s">
        <v>531</v>
      </c>
      <c r="R658" s="23" t="s">
        <v>1615</v>
      </c>
      <c r="S658" s="62">
        <v>2174</v>
      </c>
      <c r="T658" s="24" t="s">
        <v>942</v>
      </c>
      <c r="U658" s="25" t="s">
        <v>723</v>
      </c>
      <c r="V658" s="26" t="s">
        <v>1190</v>
      </c>
      <c r="W658" s="27">
        <v>3</v>
      </c>
      <c r="X658" s="27">
        <v>4129</v>
      </c>
      <c r="Y658" s="27">
        <v>172</v>
      </c>
      <c r="Z658" s="27">
        <v>400165</v>
      </c>
      <c r="AA658" s="28">
        <f t="shared" si="60"/>
        <v>2.3265406976744183</v>
      </c>
      <c r="AB658" s="25" t="s">
        <v>1166</v>
      </c>
      <c r="AC658" s="29">
        <v>2421</v>
      </c>
      <c r="AD658" s="29">
        <v>58.6</v>
      </c>
      <c r="AE658" s="29">
        <v>400165</v>
      </c>
      <c r="AF658" s="29">
        <v>100</v>
      </c>
      <c r="AG658" s="29">
        <v>42590</v>
      </c>
      <c r="AH658" s="29">
        <f t="shared" si="61"/>
        <v>106.43</v>
      </c>
      <c r="AI658" s="29">
        <v>163659</v>
      </c>
      <c r="AJ658" s="29">
        <v>58832</v>
      </c>
      <c r="AK658" s="29">
        <v>104827</v>
      </c>
      <c r="AL658" s="29">
        <f t="shared" si="62"/>
        <v>408.98</v>
      </c>
      <c r="AM658" s="29">
        <f t="shared" si="63"/>
        <v>147.02</v>
      </c>
      <c r="AN658" s="29">
        <f t="shared" si="64"/>
        <v>261.96</v>
      </c>
      <c r="AO658" s="29">
        <v>26</v>
      </c>
      <c r="AP658" s="29">
        <v>72.4</v>
      </c>
      <c r="AQ658" s="32">
        <v>14248</v>
      </c>
      <c r="AR658" s="32">
        <v>25388</v>
      </c>
      <c r="AS658" s="32">
        <v>39636</v>
      </c>
      <c r="AT658" s="29">
        <v>2100</v>
      </c>
      <c r="AU658" s="29">
        <f t="shared" si="65"/>
        <v>2129</v>
      </c>
      <c r="AV658" s="29">
        <v>58832</v>
      </c>
      <c r="AW658" s="29">
        <v>14248</v>
      </c>
      <c r="AX658" s="29">
        <v>144472</v>
      </c>
      <c r="AY658" s="29">
        <v>34990</v>
      </c>
      <c r="AZ658" s="29">
        <v>203304</v>
      </c>
      <c r="BA658" s="29">
        <v>49238</v>
      </c>
      <c r="BB658" s="2"/>
      <c r="BC658" s="2"/>
      <c r="BD658" s="2"/>
    </row>
    <row r="659" spans="16:56" ht="13.5">
      <c r="P659" s="22">
        <v>294225</v>
      </c>
      <c r="Q659" s="23" t="s">
        <v>531</v>
      </c>
      <c r="R659" s="23" t="s">
        <v>1616</v>
      </c>
      <c r="S659" s="62">
        <v>2174</v>
      </c>
      <c r="T659" s="24" t="s">
        <v>942</v>
      </c>
      <c r="U659" s="25" t="s">
        <v>723</v>
      </c>
      <c r="V659" s="26" t="s">
        <v>1190</v>
      </c>
      <c r="W659" s="27">
        <v>3</v>
      </c>
      <c r="X659" s="27">
        <v>4280</v>
      </c>
      <c r="Y659" s="27">
        <v>141</v>
      </c>
      <c r="Z659" s="27">
        <v>304931</v>
      </c>
      <c r="AA659" s="28">
        <f t="shared" si="60"/>
        <v>2.1626312056737587</v>
      </c>
      <c r="AB659" s="25" t="s">
        <v>1166</v>
      </c>
      <c r="AC659" s="29">
        <v>3100</v>
      </c>
      <c r="AD659" s="29">
        <v>72.4</v>
      </c>
      <c r="AE659" s="29">
        <v>304931</v>
      </c>
      <c r="AF659" s="29">
        <v>100</v>
      </c>
      <c r="AG659" s="29">
        <v>35052</v>
      </c>
      <c r="AH659" s="29">
        <f t="shared" si="61"/>
        <v>114.95</v>
      </c>
      <c r="AI659" s="29">
        <v>101307</v>
      </c>
      <c r="AJ659" s="29">
        <v>19124</v>
      </c>
      <c r="AK659" s="29">
        <v>82183</v>
      </c>
      <c r="AL659" s="29">
        <f t="shared" si="62"/>
        <v>332.23</v>
      </c>
      <c r="AM659" s="29">
        <f t="shared" si="63"/>
        <v>62.72</v>
      </c>
      <c r="AN659" s="29">
        <f t="shared" si="64"/>
        <v>269.51</v>
      </c>
      <c r="AO659" s="29">
        <v>34.6</v>
      </c>
      <c r="AP659" s="29">
        <v>183.3</v>
      </c>
      <c r="AQ659" s="32">
        <v>4468</v>
      </c>
      <c r="AR659" s="32">
        <v>19202</v>
      </c>
      <c r="AS659" s="32">
        <v>23670</v>
      </c>
      <c r="AT659" s="29">
        <v>1615</v>
      </c>
      <c r="AU659" s="29">
        <f t="shared" si="65"/>
        <v>2299</v>
      </c>
      <c r="AV659" s="29">
        <v>19124</v>
      </c>
      <c r="AW659" s="29">
        <v>4468</v>
      </c>
      <c r="AX659" s="29">
        <v>114775</v>
      </c>
      <c r="AY659" s="29">
        <v>26817</v>
      </c>
      <c r="AZ659" s="29">
        <v>133899</v>
      </c>
      <c r="BA659" s="29">
        <v>31285</v>
      </c>
      <c r="BB659" s="2"/>
      <c r="BC659" s="2"/>
      <c r="BD659" s="2"/>
    </row>
    <row r="660" spans="16:56" ht="13.5">
      <c r="P660" s="22">
        <v>303445</v>
      </c>
      <c r="Q660" s="23" t="s">
        <v>755</v>
      </c>
      <c r="R660" s="23" t="s">
        <v>1617</v>
      </c>
      <c r="S660" s="62">
        <v>2174</v>
      </c>
      <c r="T660" s="24" t="s">
        <v>942</v>
      </c>
      <c r="U660" s="25" t="s">
        <v>723</v>
      </c>
      <c r="V660" s="26" t="s">
        <v>1190</v>
      </c>
      <c r="W660" s="27">
        <v>3</v>
      </c>
      <c r="X660" s="27">
        <v>126</v>
      </c>
      <c r="Y660" s="27">
        <v>8</v>
      </c>
      <c r="Z660" s="27">
        <v>9797</v>
      </c>
      <c r="AA660" s="28">
        <f t="shared" si="60"/>
        <v>1.224625</v>
      </c>
      <c r="AB660" s="25" t="s">
        <v>658</v>
      </c>
      <c r="AC660" s="29">
        <v>122</v>
      </c>
      <c r="AD660" s="29">
        <v>96.8</v>
      </c>
      <c r="AE660" s="29">
        <v>12483</v>
      </c>
      <c r="AF660" s="29">
        <v>78.5</v>
      </c>
      <c r="AG660" s="29">
        <v>2033</v>
      </c>
      <c r="AH660" s="29">
        <f t="shared" si="61"/>
        <v>207.51</v>
      </c>
      <c r="AI660" s="29">
        <v>8007</v>
      </c>
      <c r="AJ660" s="29">
        <v>2176</v>
      </c>
      <c r="AK660" s="29">
        <v>5831</v>
      </c>
      <c r="AL660" s="29">
        <f t="shared" si="62"/>
        <v>817.29</v>
      </c>
      <c r="AM660" s="29">
        <f t="shared" si="63"/>
        <v>222.11</v>
      </c>
      <c r="AN660" s="29">
        <f t="shared" si="64"/>
        <v>595.18</v>
      </c>
      <c r="AO660" s="29">
        <v>25.4</v>
      </c>
      <c r="AP660" s="29">
        <v>93.4</v>
      </c>
      <c r="AQ660" s="32">
        <v>17270</v>
      </c>
      <c r="AR660" s="32">
        <v>46278</v>
      </c>
      <c r="AS660" s="32">
        <v>63548</v>
      </c>
      <c r="AT660" s="29">
        <v>2900</v>
      </c>
      <c r="AU660" s="29">
        <f t="shared" si="65"/>
        <v>4150</v>
      </c>
      <c r="AV660" s="29">
        <v>2176</v>
      </c>
      <c r="AW660" s="29">
        <v>17270</v>
      </c>
      <c r="AX660" s="29">
        <v>15234</v>
      </c>
      <c r="AY660" s="29">
        <v>120905</v>
      </c>
      <c r="AZ660" s="29">
        <v>17410</v>
      </c>
      <c r="BA660" s="29">
        <v>138175</v>
      </c>
      <c r="BB660" s="2"/>
      <c r="BC660" s="2"/>
      <c r="BD660" s="2"/>
    </row>
    <row r="661" spans="16:56" ht="13.5">
      <c r="P661" s="22">
        <v>304212</v>
      </c>
      <c r="Q661" s="23" t="s">
        <v>755</v>
      </c>
      <c r="R661" s="23" t="s">
        <v>1618</v>
      </c>
      <c r="S661" s="62">
        <v>2174</v>
      </c>
      <c r="T661" s="24" t="s">
        <v>942</v>
      </c>
      <c r="U661" s="25" t="s">
        <v>723</v>
      </c>
      <c r="V661" s="26" t="s">
        <v>1190</v>
      </c>
      <c r="W661" s="27">
        <v>3</v>
      </c>
      <c r="X661" s="27">
        <v>143</v>
      </c>
      <c r="Y661" s="27">
        <v>12</v>
      </c>
      <c r="Z661" s="27">
        <v>18047</v>
      </c>
      <c r="AA661" s="28">
        <f t="shared" si="60"/>
        <v>1.5039166666666668</v>
      </c>
      <c r="AB661" s="25" t="s">
        <v>71</v>
      </c>
      <c r="AC661" s="29">
        <v>95</v>
      </c>
      <c r="AD661" s="29">
        <v>66.4</v>
      </c>
      <c r="AE661" s="29">
        <v>21565</v>
      </c>
      <c r="AF661" s="29">
        <v>83.7</v>
      </c>
      <c r="AG661" s="29">
        <v>3124</v>
      </c>
      <c r="AH661" s="29">
        <f t="shared" si="61"/>
        <v>173.1</v>
      </c>
      <c r="AI661" s="29">
        <v>38056</v>
      </c>
      <c r="AJ661" s="29">
        <v>18618</v>
      </c>
      <c r="AK661" s="29">
        <v>19438</v>
      </c>
      <c r="AL661" s="29">
        <f t="shared" si="62"/>
        <v>2108.72</v>
      </c>
      <c r="AM661" s="29">
        <f t="shared" si="63"/>
        <v>1031.64</v>
      </c>
      <c r="AN661" s="29">
        <f t="shared" si="64"/>
        <v>1077.08</v>
      </c>
      <c r="AO661" s="29">
        <v>8.2</v>
      </c>
      <c r="AP661" s="29">
        <v>16.8</v>
      </c>
      <c r="AQ661" s="32">
        <v>130196</v>
      </c>
      <c r="AR661" s="32">
        <v>135930</v>
      </c>
      <c r="AS661" s="32">
        <v>266126</v>
      </c>
      <c r="AT661" s="29">
        <v>2520</v>
      </c>
      <c r="AU661" s="29">
        <f t="shared" si="65"/>
        <v>3462</v>
      </c>
      <c r="AV661" s="29">
        <v>18618</v>
      </c>
      <c r="AW661" s="29">
        <v>130196</v>
      </c>
      <c r="AX661" s="29">
        <v>33170</v>
      </c>
      <c r="AY661" s="29">
        <v>231958</v>
      </c>
      <c r="AZ661" s="29">
        <v>51788</v>
      </c>
      <c r="BA661" s="29">
        <v>362154</v>
      </c>
      <c r="BB661" s="2"/>
      <c r="BC661" s="2"/>
      <c r="BD661" s="2"/>
    </row>
    <row r="662" spans="16:56" ht="13.5">
      <c r="P662" s="22">
        <v>313424</v>
      </c>
      <c r="Q662" s="23" t="s">
        <v>1157</v>
      </c>
      <c r="R662" s="23" t="s">
        <v>1619</v>
      </c>
      <c r="S662" s="62">
        <v>2174</v>
      </c>
      <c r="T662" s="24" t="s">
        <v>942</v>
      </c>
      <c r="U662" s="25" t="s">
        <v>723</v>
      </c>
      <c r="V662" s="26" t="s">
        <v>1190</v>
      </c>
      <c r="W662" s="27">
        <v>3</v>
      </c>
      <c r="X662" s="27">
        <v>2602</v>
      </c>
      <c r="Y662" s="27">
        <v>124</v>
      </c>
      <c r="Z662" s="27">
        <v>221075</v>
      </c>
      <c r="AA662" s="28">
        <f t="shared" si="60"/>
        <v>1.7828629032258063</v>
      </c>
      <c r="AB662" s="25" t="s">
        <v>1229</v>
      </c>
      <c r="AC662" s="29">
        <v>1865</v>
      </c>
      <c r="AD662" s="29">
        <v>71.7</v>
      </c>
      <c r="AE662" s="29">
        <v>221075</v>
      </c>
      <c r="AF662" s="29">
        <v>100</v>
      </c>
      <c r="AG662" s="29">
        <v>23626</v>
      </c>
      <c r="AH662" s="29">
        <f t="shared" si="61"/>
        <v>106.87</v>
      </c>
      <c r="AI662" s="29">
        <v>107189</v>
      </c>
      <c r="AJ662" s="29">
        <v>31167</v>
      </c>
      <c r="AK662" s="29">
        <v>76022</v>
      </c>
      <c r="AL662" s="29">
        <f t="shared" si="62"/>
        <v>484.85</v>
      </c>
      <c r="AM662" s="29">
        <f t="shared" si="63"/>
        <v>140.98</v>
      </c>
      <c r="AN662" s="29">
        <f t="shared" si="64"/>
        <v>343.87</v>
      </c>
      <c r="AO662" s="29">
        <v>22</v>
      </c>
      <c r="AP662" s="29">
        <v>75.8</v>
      </c>
      <c r="AQ662" s="32">
        <v>11978</v>
      </c>
      <c r="AR662" s="32">
        <v>29217</v>
      </c>
      <c r="AS662" s="32">
        <v>41195</v>
      </c>
      <c r="AT662" s="29">
        <v>3410</v>
      </c>
      <c r="AU662" s="29">
        <f t="shared" si="65"/>
        <v>2137</v>
      </c>
      <c r="AV662" s="29">
        <v>46919</v>
      </c>
      <c r="AW662" s="29">
        <v>18032</v>
      </c>
      <c r="AX662" s="29">
        <v>108013</v>
      </c>
      <c r="AY662" s="29">
        <v>41512</v>
      </c>
      <c r="AZ662" s="29">
        <v>154932</v>
      </c>
      <c r="BA662" s="29">
        <v>59543</v>
      </c>
      <c r="BB662" s="2"/>
      <c r="BC662" s="2"/>
      <c r="BD662" s="2"/>
    </row>
    <row r="663" spans="16:56" ht="13.5">
      <c r="P663" s="22">
        <v>313815</v>
      </c>
      <c r="Q663" s="23" t="s">
        <v>1157</v>
      </c>
      <c r="R663" s="23" t="s">
        <v>1620</v>
      </c>
      <c r="S663" s="62">
        <v>2174</v>
      </c>
      <c r="T663" s="24" t="s">
        <v>942</v>
      </c>
      <c r="U663" s="25" t="s">
        <v>723</v>
      </c>
      <c r="V663" s="26" t="s">
        <v>1190</v>
      </c>
      <c r="W663" s="27">
        <v>3</v>
      </c>
      <c r="X663" s="27">
        <v>2218</v>
      </c>
      <c r="Y663" s="27">
        <v>111</v>
      </c>
      <c r="Z663" s="27">
        <v>198328</v>
      </c>
      <c r="AA663" s="28">
        <f t="shared" si="60"/>
        <v>1.7867387387387388</v>
      </c>
      <c r="AB663" s="25" t="s">
        <v>1621</v>
      </c>
      <c r="AC663" s="29">
        <v>1547</v>
      </c>
      <c r="AD663" s="29">
        <v>69.7</v>
      </c>
      <c r="AE663" s="29">
        <v>570251</v>
      </c>
      <c r="AF663" s="29">
        <v>34.8</v>
      </c>
      <c r="AG663" s="29">
        <v>20396</v>
      </c>
      <c r="AH663" s="29">
        <f t="shared" si="61"/>
        <v>102.84</v>
      </c>
      <c r="AI663" s="29">
        <v>99251</v>
      </c>
      <c r="AJ663" s="29">
        <v>46726</v>
      </c>
      <c r="AK663" s="29">
        <v>52525</v>
      </c>
      <c r="AL663" s="29">
        <f t="shared" si="62"/>
        <v>500.44</v>
      </c>
      <c r="AM663" s="29">
        <f t="shared" si="63"/>
        <v>235.6</v>
      </c>
      <c r="AN663" s="29">
        <f t="shared" si="64"/>
        <v>264.84</v>
      </c>
      <c r="AO663" s="29">
        <v>20.5</v>
      </c>
      <c r="AP663" s="29">
        <v>43.7</v>
      </c>
      <c r="AQ663" s="32">
        <v>21067</v>
      </c>
      <c r="AR663" s="32">
        <v>23681</v>
      </c>
      <c r="AS663" s="32">
        <v>44748</v>
      </c>
      <c r="AT663" s="29">
        <v>2877</v>
      </c>
      <c r="AU663" s="29">
        <f t="shared" si="65"/>
        <v>2057</v>
      </c>
      <c r="AV663" s="29">
        <v>46726</v>
      </c>
      <c r="AW663" s="29">
        <v>21067</v>
      </c>
      <c r="AX663" s="29">
        <v>68515</v>
      </c>
      <c r="AY663" s="29">
        <v>30890</v>
      </c>
      <c r="AZ663" s="29">
        <v>115241</v>
      </c>
      <c r="BA663" s="29">
        <v>51957</v>
      </c>
      <c r="BB663" s="2"/>
      <c r="BC663" s="2"/>
      <c r="BD663" s="2"/>
    </row>
    <row r="664" spans="16:56" ht="13.5">
      <c r="P664" s="22">
        <v>313882</v>
      </c>
      <c r="Q664" s="23" t="s">
        <v>1157</v>
      </c>
      <c r="R664" s="23" t="s">
        <v>1622</v>
      </c>
      <c r="S664" s="62">
        <v>2174</v>
      </c>
      <c r="T664" s="24" t="s">
        <v>942</v>
      </c>
      <c r="U664" s="25" t="s">
        <v>723</v>
      </c>
      <c r="V664" s="26" t="s">
        <v>1190</v>
      </c>
      <c r="W664" s="27">
        <v>3</v>
      </c>
      <c r="X664" s="27">
        <v>1937</v>
      </c>
      <c r="Y664" s="27">
        <v>81</v>
      </c>
      <c r="Z664" s="27">
        <v>134779</v>
      </c>
      <c r="AA664" s="28">
        <f t="shared" si="60"/>
        <v>1.6639382716049382</v>
      </c>
      <c r="AB664" s="25" t="s">
        <v>658</v>
      </c>
      <c r="AC664" s="29">
        <v>1401</v>
      </c>
      <c r="AD664" s="29">
        <v>72.3</v>
      </c>
      <c r="AE664" s="29">
        <v>134779</v>
      </c>
      <c r="AF664" s="29">
        <v>100</v>
      </c>
      <c r="AG664" s="29">
        <v>18563</v>
      </c>
      <c r="AH664" s="29">
        <f t="shared" si="61"/>
        <v>137.73</v>
      </c>
      <c r="AI664" s="29">
        <v>57281</v>
      </c>
      <c r="AJ664" s="29">
        <v>15328</v>
      </c>
      <c r="AK664" s="29">
        <v>41953</v>
      </c>
      <c r="AL664" s="29">
        <f t="shared" si="62"/>
        <v>425</v>
      </c>
      <c r="AM664" s="29">
        <f t="shared" si="63"/>
        <v>113.73</v>
      </c>
      <c r="AN664" s="29">
        <f t="shared" si="64"/>
        <v>311.27</v>
      </c>
      <c r="AO664" s="29">
        <v>32.4</v>
      </c>
      <c r="AP664" s="29">
        <v>121.1</v>
      </c>
      <c r="AQ664" s="32">
        <v>7913</v>
      </c>
      <c r="AR664" s="32">
        <v>21659</v>
      </c>
      <c r="AS664" s="32">
        <v>29572</v>
      </c>
      <c r="AT664" s="29">
        <v>2730</v>
      </c>
      <c r="AU664" s="29">
        <f t="shared" si="65"/>
        <v>2755</v>
      </c>
      <c r="AV664" s="29">
        <v>15328</v>
      </c>
      <c r="AW664" s="29">
        <v>7913</v>
      </c>
      <c r="AX664" s="29">
        <v>90082</v>
      </c>
      <c r="AY664" s="29">
        <v>46506</v>
      </c>
      <c r="AZ664" s="29">
        <v>105410</v>
      </c>
      <c r="BA664" s="29">
        <v>54419</v>
      </c>
      <c r="BB664" s="2"/>
      <c r="BC664" s="2"/>
      <c r="BD664" s="2"/>
    </row>
    <row r="665" spans="16:56" ht="13.5">
      <c r="P665" s="22">
        <v>314021</v>
      </c>
      <c r="Q665" s="23" t="s">
        <v>1157</v>
      </c>
      <c r="R665" s="23" t="s">
        <v>628</v>
      </c>
      <c r="S665" s="62">
        <v>2174</v>
      </c>
      <c r="T665" s="24" t="s">
        <v>942</v>
      </c>
      <c r="U665" s="25" t="s">
        <v>723</v>
      </c>
      <c r="V665" s="26" t="s">
        <v>1190</v>
      </c>
      <c r="W665" s="27">
        <v>3</v>
      </c>
      <c r="X665" s="27">
        <v>2057</v>
      </c>
      <c r="Y665" s="27">
        <v>82</v>
      </c>
      <c r="Z665" s="27">
        <v>157148</v>
      </c>
      <c r="AA665" s="28">
        <f t="shared" si="60"/>
        <v>1.916439024390244</v>
      </c>
      <c r="AB665" s="25" t="s">
        <v>71</v>
      </c>
      <c r="AC665" s="29">
        <v>1211</v>
      </c>
      <c r="AD665" s="29">
        <v>58.9</v>
      </c>
      <c r="AE665" s="29">
        <v>157148</v>
      </c>
      <c r="AF665" s="29">
        <v>100</v>
      </c>
      <c r="AG665" s="29">
        <v>20112</v>
      </c>
      <c r="AH665" s="29">
        <f t="shared" si="61"/>
        <v>127.98</v>
      </c>
      <c r="AI665" s="29">
        <v>109404</v>
      </c>
      <c r="AJ665" s="29">
        <v>26794</v>
      </c>
      <c r="AK665" s="29">
        <v>82610</v>
      </c>
      <c r="AL665" s="29">
        <f t="shared" si="62"/>
        <v>696.18</v>
      </c>
      <c r="AM665" s="29">
        <f t="shared" si="63"/>
        <v>170.5</v>
      </c>
      <c r="AN665" s="29">
        <f t="shared" si="64"/>
        <v>525.68</v>
      </c>
      <c r="AO665" s="29">
        <v>18.4</v>
      </c>
      <c r="AP665" s="29">
        <v>75.1</v>
      </c>
      <c r="AQ665" s="32">
        <v>13026</v>
      </c>
      <c r="AR665" s="32">
        <v>40160</v>
      </c>
      <c r="AS665" s="32">
        <v>53186</v>
      </c>
      <c r="AT665" s="29">
        <v>3045</v>
      </c>
      <c r="AU665" s="29">
        <f t="shared" si="65"/>
        <v>2560</v>
      </c>
      <c r="AV665" s="29">
        <v>26794</v>
      </c>
      <c r="AW665" s="29">
        <v>13026</v>
      </c>
      <c r="AX665" s="29">
        <v>82610</v>
      </c>
      <c r="AY665" s="29">
        <v>40160</v>
      </c>
      <c r="AZ665" s="29">
        <v>109404</v>
      </c>
      <c r="BA665" s="29">
        <v>53186</v>
      </c>
      <c r="BB665" s="2"/>
      <c r="BC665" s="2"/>
      <c r="BD665" s="2"/>
    </row>
    <row r="666" spans="16:56" ht="13.5">
      <c r="P666" s="22">
        <v>323624</v>
      </c>
      <c r="Q666" s="23" t="s">
        <v>1465</v>
      </c>
      <c r="R666" s="23" t="s">
        <v>1623</v>
      </c>
      <c r="S666" s="62">
        <v>2174</v>
      </c>
      <c r="T666" s="24" t="s">
        <v>942</v>
      </c>
      <c r="U666" s="25" t="s">
        <v>723</v>
      </c>
      <c r="V666" s="26" t="s">
        <v>1190</v>
      </c>
      <c r="W666" s="27">
        <v>3</v>
      </c>
      <c r="X666" s="27">
        <v>2688</v>
      </c>
      <c r="Y666" s="27">
        <v>97</v>
      </c>
      <c r="Z666" s="27">
        <v>231234</v>
      </c>
      <c r="AA666" s="28">
        <f t="shared" si="60"/>
        <v>2.383855670103093</v>
      </c>
      <c r="AB666" s="25" t="s">
        <v>1280</v>
      </c>
      <c r="AC666" s="29">
        <v>2219</v>
      </c>
      <c r="AD666" s="29">
        <v>82.6</v>
      </c>
      <c r="AE666" s="29">
        <v>231234</v>
      </c>
      <c r="AF666" s="29">
        <v>100</v>
      </c>
      <c r="AG666" s="29">
        <v>31418</v>
      </c>
      <c r="AH666" s="29">
        <f t="shared" si="61"/>
        <v>135.87</v>
      </c>
      <c r="AI666" s="29">
        <v>151377</v>
      </c>
      <c r="AJ666" s="29">
        <v>31878</v>
      </c>
      <c r="AK666" s="29">
        <v>119499</v>
      </c>
      <c r="AL666" s="29">
        <f t="shared" si="62"/>
        <v>654.65</v>
      </c>
      <c r="AM666" s="29">
        <f t="shared" si="63"/>
        <v>137.86</v>
      </c>
      <c r="AN666" s="29">
        <f t="shared" si="64"/>
        <v>516.79</v>
      </c>
      <c r="AO666" s="29">
        <v>20.8</v>
      </c>
      <c r="AP666" s="29">
        <v>98.6</v>
      </c>
      <c r="AQ666" s="32">
        <v>11859</v>
      </c>
      <c r="AR666" s="32">
        <v>44456</v>
      </c>
      <c r="AS666" s="32">
        <v>56316</v>
      </c>
      <c r="AT666" s="29">
        <v>3150</v>
      </c>
      <c r="AU666" s="29">
        <f t="shared" si="65"/>
        <v>2717</v>
      </c>
      <c r="AV666" s="29">
        <v>35314</v>
      </c>
      <c r="AW666" s="29">
        <v>13138</v>
      </c>
      <c r="AX666" s="29">
        <v>119499</v>
      </c>
      <c r="AY666" s="29">
        <v>44456</v>
      </c>
      <c r="AZ666" s="29">
        <v>154813</v>
      </c>
      <c r="BA666" s="29">
        <v>57594</v>
      </c>
      <c r="BB666" s="2"/>
      <c r="BC666" s="2"/>
      <c r="BD666" s="2"/>
    </row>
    <row r="667" spans="16:56" ht="13.5">
      <c r="P667" s="22">
        <v>324043</v>
      </c>
      <c r="Q667" s="23" t="s">
        <v>1465</v>
      </c>
      <c r="R667" s="23" t="s">
        <v>1624</v>
      </c>
      <c r="S667" s="62">
        <v>2174</v>
      </c>
      <c r="T667" s="24" t="s">
        <v>942</v>
      </c>
      <c r="U667" s="25" t="s">
        <v>723</v>
      </c>
      <c r="V667" s="26" t="s">
        <v>1190</v>
      </c>
      <c r="W667" s="27">
        <v>3</v>
      </c>
      <c r="X667" s="27">
        <v>3040</v>
      </c>
      <c r="Y667" s="27">
        <v>142</v>
      </c>
      <c r="Z667" s="27">
        <v>335313</v>
      </c>
      <c r="AA667" s="28">
        <f t="shared" si="60"/>
        <v>2.3613591549295774</v>
      </c>
      <c r="AB667" s="25" t="s">
        <v>1166</v>
      </c>
      <c r="AC667" s="29">
        <v>2114</v>
      </c>
      <c r="AD667" s="29">
        <v>69.5</v>
      </c>
      <c r="AE667" s="29">
        <v>386456</v>
      </c>
      <c r="AF667" s="29">
        <v>86.8</v>
      </c>
      <c r="AG667" s="29">
        <v>62515</v>
      </c>
      <c r="AH667" s="29">
        <f t="shared" si="61"/>
        <v>186.44</v>
      </c>
      <c r="AI667" s="29">
        <v>120458</v>
      </c>
      <c r="AJ667" s="29">
        <v>62225</v>
      </c>
      <c r="AK667" s="29">
        <v>58233</v>
      </c>
      <c r="AL667" s="29">
        <f t="shared" si="62"/>
        <v>359.24</v>
      </c>
      <c r="AM667" s="29">
        <f t="shared" si="63"/>
        <v>185.57</v>
      </c>
      <c r="AN667" s="29">
        <f t="shared" si="64"/>
        <v>173.67</v>
      </c>
      <c r="AO667" s="29">
        <v>51.9</v>
      </c>
      <c r="AP667" s="29">
        <v>100.5</v>
      </c>
      <c r="AQ667" s="32">
        <v>20469</v>
      </c>
      <c r="AR667" s="32">
        <v>19156</v>
      </c>
      <c r="AS667" s="32">
        <v>39624</v>
      </c>
      <c r="AT667" s="29">
        <v>2310</v>
      </c>
      <c r="AU667" s="29">
        <f t="shared" si="65"/>
        <v>3729</v>
      </c>
      <c r="AV667" s="29">
        <v>62225</v>
      </c>
      <c r="AW667" s="29">
        <v>20469</v>
      </c>
      <c r="AX667" s="29">
        <v>123843</v>
      </c>
      <c r="AY667" s="29">
        <v>40738</v>
      </c>
      <c r="AZ667" s="29">
        <v>186068</v>
      </c>
      <c r="BA667" s="29">
        <v>61207</v>
      </c>
      <c r="BB667" s="2"/>
      <c r="BC667" s="2"/>
      <c r="BD667" s="2"/>
    </row>
    <row r="668" spans="16:56" ht="13.5">
      <c r="P668" s="22">
        <v>324426</v>
      </c>
      <c r="Q668" s="23" t="s">
        <v>1465</v>
      </c>
      <c r="R668" s="23" t="s">
        <v>1625</v>
      </c>
      <c r="S668" s="62">
        <v>2174</v>
      </c>
      <c r="T668" s="24" t="s">
        <v>942</v>
      </c>
      <c r="U668" s="25" t="s">
        <v>723</v>
      </c>
      <c r="V668" s="26" t="s">
        <v>1190</v>
      </c>
      <c r="W668" s="27">
        <v>3</v>
      </c>
      <c r="X668" s="27">
        <v>1149</v>
      </c>
      <c r="Y668" s="27">
        <v>51</v>
      </c>
      <c r="Z668" s="27">
        <v>97508</v>
      </c>
      <c r="AA668" s="28">
        <f t="shared" si="60"/>
        <v>1.911921568627451</v>
      </c>
      <c r="AB668" s="25" t="s">
        <v>71</v>
      </c>
      <c r="AC668" s="29">
        <v>681</v>
      </c>
      <c r="AD668" s="29">
        <v>59.3</v>
      </c>
      <c r="AE668" s="29">
        <v>97508</v>
      </c>
      <c r="AF668" s="29">
        <v>100</v>
      </c>
      <c r="AG668" s="29">
        <v>16104</v>
      </c>
      <c r="AH668" s="29">
        <f t="shared" si="61"/>
        <v>165.16</v>
      </c>
      <c r="AI668" s="29">
        <v>35912</v>
      </c>
      <c r="AJ668" s="29">
        <v>24408</v>
      </c>
      <c r="AK668" s="29">
        <v>11504</v>
      </c>
      <c r="AL668" s="29">
        <f t="shared" si="62"/>
        <v>368.3</v>
      </c>
      <c r="AM668" s="29">
        <f t="shared" si="63"/>
        <v>250.32</v>
      </c>
      <c r="AN668" s="29">
        <f t="shared" si="64"/>
        <v>117.98</v>
      </c>
      <c r="AO668" s="29">
        <v>44.8</v>
      </c>
      <c r="AP668" s="29">
        <v>66</v>
      </c>
      <c r="AQ668" s="32">
        <v>21243</v>
      </c>
      <c r="AR668" s="32">
        <v>10012</v>
      </c>
      <c r="AS668" s="32">
        <v>31255</v>
      </c>
      <c r="AT668" s="29">
        <v>2940</v>
      </c>
      <c r="AU668" s="29">
        <f t="shared" si="65"/>
        <v>3303</v>
      </c>
      <c r="AV668" s="29">
        <v>24408</v>
      </c>
      <c r="AW668" s="29">
        <v>21243</v>
      </c>
      <c r="AX668" s="29">
        <v>53437</v>
      </c>
      <c r="AY668" s="29">
        <v>46507</v>
      </c>
      <c r="AZ668" s="29">
        <v>77845</v>
      </c>
      <c r="BA668" s="29">
        <v>67750</v>
      </c>
      <c r="BB668" s="2"/>
      <c r="BC668" s="2"/>
      <c r="BD668" s="2"/>
    </row>
    <row r="669" spans="16:56" ht="13.5">
      <c r="P669" s="22">
        <v>324469</v>
      </c>
      <c r="Q669" s="23" t="s">
        <v>1465</v>
      </c>
      <c r="R669" s="23" t="s">
        <v>1626</v>
      </c>
      <c r="S669" s="62">
        <v>2174</v>
      </c>
      <c r="T669" s="24" t="s">
        <v>942</v>
      </c>
      <c r="U669" s="25" t="s">
        <v>723</v>
      </c>
      <c r="V669" s="26" t="s">
        <v>1190</v>
      </c>
      <c r="W669" s="27">
        <v>3</v>
      </c>
      <c r="X669" s="27">
        <v>2448</v>
      </c>
      <c r="Y669" s="27">
        <v>141</v>
      </c>
      <c r="Z669" s="27">
        <v>182187</v>
      </c>
      <c r="AA669" s="28">
        <f t="shared" si="60"/>
        <v>1.2921063829787234</v>
      </c>
      <c r="AB669" s="25" t="s">
        <v>653</v>
      </c>
      <c r="AC669" s="29">
        <v>1633</v>
      </c>
      <c r="AD669" s="29">
        <v>66.7</v>
      </c>
      <c r="AE669" s="29">
        <v>182187</v>
      </c>
      <c r="AF669" s="29">
        <v>100</v>
      </c>
      <c r="AG669" s="29">
        <v>31350</v>
      </c>
      <c r="AH669" s="29">
        <f t="shared" si="61"/>
        <v>172.08</v>
      </c>
      <c r="AI669" s="29">
        <v>33533</v>
      </c>
      <c r="AJ669" s="29">
        <v>33533</v>
      </c>
      <c r="AK669" s="29">
        <v>0</v>
      </c>
      <c r="AL669" s="29">
        <f t="shared" si="62"/>
        <v>184.06</v>
      </c>
      <c r="AM669" s="29">
        <f t="shared" si="63"/>
        <v>184.06</v>
      </c>
      <c r="AN669" s="29">
        <f t="shared" si="64"/>
        <v>0</v>
      </c>
      <c r="AO669" s="29">
        <v>93.5</v>
      </c>
      <c r="AP669" s="29">
        <v>93.5</v>
      </c>
      <c r="AQ669" s="32">
        <v>13698</v>
      </c>
      <c r="AR669" s="32">
        <v>0</v>
      </c>
      <c r="AS669" s="32">
        <v>13698</v>
      </c>
      <c r="AT669" s="29">
        <v>3150</v>
      </c>
      <c r="AU669" s="29">
        <f t="shared" si="65"/>
        <v>3442</v>
      </c>
      <c r="AV669" s="29">
        <v>44296</v>
      </c>
      <c r="AW669" s="29">
        <v>18095</v>
      </c>
      <c r="AX669" s="29">
        <v>130032</v>
      </c>
      <c r="AY669" s="29">
        <v>53118</v>
      </c>
      <c r="AZ669" s="29">
        <v>174328</v>
      </c>
      <c r="BA669" s="29">
        <v>71212</v>
      </c>
      <c r="BB669" s="2"/>
      <c r="BC669" s="2"/>
      <c r="BD669" s="2"/>
    </row>
    <row r="670" spans="16:56" ht="13.5">
      <c r="P670" s="22">
        <v>325023</v>
      </c>
      <c r="Q670" s="23" t="s">
        <v>1465</v>
      </c>
      <c r="R670" s="23" t="s">
        <v>1627</v>
      </c>
      <c r="S670" s="62">
        <v>2174</v>
      </c>
      <c r="T670" s="24" t="s">
        <v>942</v>
      </c>
      <c r="U670" s="25" t="s">
        <v>723</v>
      </c>
      <c r="V670" s="26" t="s">
        <v>1190</v>
      </c>
      <c r="W670" s="27">
        <v>3</v>
      </c>
      <c r="X670" s="27">
        <v>1533</v>
      </c>
      <c r="Y670" s="27">
        <v>47</v>
      </c>
      <c r="Z670" s="27">
        <v>109101</v>
      </c>
      <c r="AA670" s="28">
        <f t="shared" si="60"/>
        <v>2.321297872340425</v>
      </c>
      <c r="AB670" s="25" t="s">
        <v>71</v>
      </c>
      <c r="AC670" s="29">
        <v>1102</v>
      </c>
      <c r="AD670" s="29">
        <v>71.9</v>
      </c>
      <c r="AE670" s="29">
        <v>109101</v>
      </c>
      <c r="AF670" s="29">
        <v>100</v>
      </c>
      <c r="AG670" s="29">
        <v>19897</v>
      </c>
      <c r="AH670" s="29">
        <f t="shared" si="61"/>
        <v>182.37</v>
      </c>
      <c r="AI670" s="29">
        <v>64491</v>
      </c>
      <c r="AJ670" s="29">
        <v>17967</v>
      </c>
      <c r="AK670" s="29">
        <v>46524</v>
      </c>
      <c r="AL670" s="29">
        <f t="shared" si="62"/>
        <v>591.11</v>
      </c>
      <c r="AM670" s="29">
        <f t="shared" si="63"/>
        <v>164.68</v>
      </c>
      <c r="AN670" s="29">
        <f t="shared" si="64"/>
        <v>426.43</v>
      </c>
      <c r="AO670" s="29">
        <v>30.9</v>
      </c>
      <c r="AP670" s="29">
        <v>110.7</v>
      </c>
      <c r="AQ670" s="32">
        <v>11720</v>
      </c>
      <c r="AR670" s="32">
        <v>30348</v>
      </c>
      <c r="AS670" s="32">
        <v>42068</v>
      </c>
      <c r="AT670" s="29">
        <v>3040</v>
      </c>
      <c r="AU670" s="29">
        <f t="shared" si="65"/>
        <v>3647</v>
      </c>
      <c r="AV670" s="29">
        <v>25125</v>
      </c>
      <c r="AW670" s="29">
        <v>16389</v>
      </c>
      <c r="AX670" s="29">
        <v>46524</v>
      </c>
      <c r="AY670" s="29">
        <v>30348</v>
      </c>
      <c r="AZ670" s="29">
        <v>71649</v>
      </c>
      <c r="BA670" s="29">
        <v>46738</v>
      </c>
      <c r="BB670" s="2"/>
      <c r="BC670" s="2"/>
      <c r="BD670" s="2"/>
    </row>
    <row r="671" spans="16:56" ht="13.5">
      <c r="P671" s="22">
        <v>325228</v>
      </c>
      <c r="Q671" s="23" t="s">
        <v>1465</v>
      </c>
      <c r="R671" s="23" t="s">
        <v>1628</v>
      </c>
      <c r="S671" s="62">
        <v>2174</v>
      </c>
      <c r="T671" s="24" t="s">
        <v>942</v>
      </c>
      <c r="U671" s="25" t="s">
        <v>723</v>
      </c>
      <c r="V671" s="26" t="s">
        <v>1190</v>
      </c>
      <c r="W671" s="27">
        <v>3</v>
      </c>
      <c r="X671" s="27">
        <v>177</v>
      </c>
      <c r="Y671" s="27">
        <v>7</v>
      </c>
      <c r="Z671" s="27">
        <v>16225</v>
      </c>
      <c r="AA671" s="28">
        <f t="shared" si="60"/>
        <v>2.3178571428571426</v>
      </c>
      <c r="AB671" s="25" t="s">
        <v>71</v>
      </c>
      <c r="AC671" s="29">
        <v>170</v>
      </c>
      <c r="AD671" s="29">
        <v>96</v>
      </c>
      <c r="AE671" s="29">
        <v>16225</v>
      </c>
      <c r="AF671" s="29">
        <v>100</v>
      </c>
      <c r="AG671" s="29">
        <v>3982</v>
      </c>
      <c r="AH671" s="29">
        <f t="shared" si="61"/>
        <v>245.42</v>
      </c>
      <c r="AI671" s="29">
        <v>32619</v>
      </c>
      <c r="AJ671" s="29">
        <v>10067</v>
      </c>
      <c r="AK671" s="29">
        <v>22552</v>
      </c>
      <c r="AL671" s="29">
        <f t="shared" si="62"/>
        <v>2010.42</v>
      </c>
      <c r="AM671" s="29">
        <f t="shared" si="63"/>
        <v>620.46</v>
      </c>
      <c r="AN671" s="29">
        <f t="shared" si="64"/>
        <v>1389.95</v>
      </c>
      <c r="AO671" s="29">
        <v>12.2</v>
      </c>
      <c r="AP671" s="29">
        <v>39.6</v>
      </c>
      <c r="AQ671" s="32">
        <v>56876</v>
      </c>
      <c r="AR671" s="32">
        <v>127412</v>
      </c>
      <c r="AS671" s="32">
        <v>184288</v>
      </c>
      <c r="AT671" s="29">
        <v>4200</v>
      </c>
      <c r="AU671" s="29">
        <f t="shared" si="65"/>
        <v>4908</v>
      </c>
      <c r="AV671" s="29">
        <v>10067</v>
      </c>
      <c r="AW671" s="29">
        <v>56876</v>
      </c>
      <c r="AX671" s="29">
        <v>22552</v>
      </c>
      <c r="AY671" s="29">
        <v>127412</v>
      </c>
      <c r="AZ671" s="29">
        <v>32619</v>
      </c>
      <c r="BA671" s="29">
        <v>184288</v>
      </c>
      <c r="BB671" s="2"/>
      <c r="BC671" s="2"/>
      <c r="BD671" s="2"/>
    </row>
    <row r="672" spans="16:56" ht="13.5">
      <c r="P672" s="22">
        <v>325236</v>
      </c>
      <c r="Q672" s="23" t="s">
        <v>1465</v>
      </c>
      <c r="R672" s="23" t="s">
        <v>1629</v>
      </c>
      <c r="S672" s="62">
        <v>2174</v>
      </c>
      <c r="T672" s="24" t="s">
        <v>942</v>
      </c>
      <c r="U672" s="25" t="s">
        <v>723</v>
      </c>
      <c r="V672" s="26" t="s">
        <v>1190</v>
      </c>
      <c r="W672" s="27">
        <v>3</v>
      </c>
      <c r="X672" s="27">
        <v>58</v>
      </c>
      <c r="Y672" s="27">
        <v>2</v>
      </c>
      <c r="Z672" s="27">
        <v>4370</v>
      </c>
      <c r="AA672" s="28">
        <f t="shared" si="60"/>
        <v>2.185</v>
      </c>
      <c r="AB672" s="25" t="s">
        <v>950</v>
      </c>
      <c r="AC672" s="29">
        <v>48</v>
      </c>
      <c r="AD672" s="29">
        <v>82.8</v>
      </c>
      <c r="AE672" s="29">
        <v>4370</v>
      </c>
      <c r="AF672" s="29">
        <v>100</v>
      </c>
      <c r="AG672" s="29">
        <v>846</v>
      </c>
      <c r="AH672" s="29">
        <f t="shared" si="61"/>
        <v>193.59</v>
      </c>
      <c r="AI672" s="29">
        <v>12398</v>
      </c>
      <c r="AJ672" s="29">
        <v>5177</v>
      </c>
      <c r="AK672" s="29">
        <v>7221</v>
      </c>
      <c r="AL672" s="29">
        <f t="shared" si="62"/>
        <v>2837.07</v>
      </c>
      <c r="AM672" s="29">
        <f t="shared" si="63"/>
        <v>1184.67</v>
      </c>
      <c r="AN672" s="29">
        <f t="shared" si="64"/>
        <v>1652.4</v>
      </c>
      <c r="AO672" s="29">
        <v>6.8</v>
      </c>
      <c r="AP672" s="29">
        <v>16.3</v>
      </c>
      <c r="AQ672" s="32">
        <v>89259</v>
      </c>
      <c r="AR672" s="32">
        <v>124500</v>
      </c>
      <c r="AS672" s="32">
        <v>213759</v>
      </c>
      <c r="AT672" s="29">
        <v>4830</v>
      </c>
      <c r="AU672" s="29">
        <f t="shared" si="65"/>
        <v>3872</v>
      </c>
      <c r="AV672" s="29">
        <v>5177</v>
      </c>
      <c r="AW672" s="29">
        <v>89259</v>
      </c>
      <c r="AX672" s="29">
        <v>7221</v>
      </c>
      <c r="AY672" s="29">
        <v>124500</v>
      </c>
      <c r="AZ672" s="29">
        <v>12398</v>
      </c>
      <c r="BA672" s="29">
        <v>213759</v>
      </c>
      <c r="BB672" s="2"/>
      <c r="BC672" s="2"/>
      <c r="BD672" s="2"/>
    </row>
    <row r="673" spans="16:56" ht="13.5">
      <c r="P673" s="22">
        <v>333468</v>
      </c>
      <c r="Q673" s="23" t="s">
        <v>1182</v>
      </c>
      <c r="R673" s="23" t="s">
        <v>1630</v>
      </c>
      <c r="S673" s="62">
        <v>2174</v>
      </c>
      <c r="T673" s="24" t="s">
        <v>942</v>
      </c>
      <c r="U673" s="25" t="s">
        <v>723</v>
      </c>
      <c r="V673" s="26" t="s">
        <v>1190</v>
      </c>
      <c r="W673" s="27">
        <v>3</v>
      </c>
      <c r="X673" s="27">
        <v>1254</v>
      </c>
      <c r="Y673" s="27">
        <v>66</v>
      </c>
      <c r="Z673" s="27">
        <v>96000</v>
      </c>
      <c r="AA673" s="28">
        <f t="shared" si="60"/>
        <v>1.4545454545454546</v>
      </c>
      <c r="AB673" s="25" t="s">
        <v>1275</v>
      </c>
      <c r="AC673" s="29">
        <v>1038</v>
      </c>
      <c r="AD673" s="29">
        <v>82.8</v>
      </c>
      <c r="AE673" s="29">
        <v>96000</v>
      </c>
      <c r="AF673" s="29">
        <v>100</v>
      </c>
      <c r="AG673" s="29">
        <v>13831</v>
      </c>
      <c r="AH673" s="29">
        <f t="shared" si="61"/>
        <v>144.07</v>
      </c>
      <c r="AI673" s="29">
        <v>104161</v>
      </c>
      <c r="AJ673" s="29">
        <v>4881</v>
      </c>
      <c r="AK673" s="29">
        <v>99280</v>
      </c>
      <c r="AL673" s="29">
        <f t="shared" si="62"/>
        <v>1085.01</v>
      </c>
      <c r="AM673" s="29">
        <f t="shared" si="63"/>
        <v>50.84</v>
      </c>
      <c r="AN673" s="29">
        <f t="shared" si="64"/>
        <v>1034.17</v>
      </c>
      <c r="AO673" s="29">
        <v>13.3</v>
      </c>
      <c r="AP673" s="29">
        <v>283.4</v>
      </c>
      <c r="AQ673" s="32">
        <v>3892</v>
      </c>
      <c r="AR673" s="32">
        <v>79171</v>
      </c>
      <c r="AS673" s="32">
        <v>83063</v>
      </c>
      <c r="AT673" s="29">
        <v>2720</v>
      </c>
      <c r="AU673" s="29">
        <f t="shared" si="65"/>
        <v>2881</v>
      </c>
      <c r="AV673" s="29">
        <v>4881</v>
      </c>
      <c r="AW673" s="29">
        <v>3892</v>
      </c>
      <c r="AX673" s="29">
        <v>123322</v>
      </c>
      <c r="AY673" s="29">
        <v>98343</v>
      </c>
      <c r="AZ673" s="29">
        <v>128203</v>
      </c>
      <c r="BA673" s="29">
        <v>102235</v>
      </c>
      <c r="BB673" s="2"/>
      <c r="BC673" s="2"/>
      <c r="BD673" s="2"/>
    </row>
    <row r="674" spans="16:56" ht="13.5">
      <c r="P674" s="22">
        <v>335649</v>
      </c>
      <c r="Q674" s="23" t="s">
        <v>1182</v>
      </c>
      <c r="R674" s="23" t="s">
        <v>1631</v>
      </c>
      <c r="S674" s="62">
        <v>2174</v>
      </c>
      <c r="T674" s="24" t="s">
        <v>942</v>
      </c>
      <c r="U674" s="25" t="s">
        <v>723</v>
      </c>
      <c r="V674" s="26" t="s">
        <v>1190</v>
      </c>
      <c r="W674" s="27">
        <v>3</v>
      </c>
      <c r="X674" s="27">
        <v>2032</v>
      </c>
      <c r="Y674" s="27">
        <v>83</v>
      </c>
      <c r="Z674" s="27">
        <v>158300</v>
      </c>
      <c r="AA674" s="28">
        <f t="shared" si="60"/>
        <v>1.9072289156626507</v>
      </c>
      <c r="AB674" s="25" t="s">
        <v>696</v>
      </c>
      <c r="AC674" s="29">
        <v>1629</v>
      </c>
      <c r="AD674" s="29">
        <v>80.2</v>
      </c>
      <c r="AE674" s="29">
        <v>158300</v>
      </c>
      <c r="AF674" s="29">
        <v>100</v>
      </c>
      <c r="AG674" s="29">
        <v>20333</v>
      </c>
      <c r="AH674" s="29">
        <f t="shared" si="61"/>
        <v>128.45</v>
      </c>
      <c r="AI674" s="29">
        <v>137384</v>
      </c>
      <c r="AJ674" s="29">
        <v>33012</v>
      </c>
      <c r="AK674" s="29">
        <v>104372</v>
      </c>
      <c r="AL674" s="29">
        <f t="shared" si="62"/>
        <v>867.87</v>
      </c>
      <c r="AM674" s="29">
        <f t="shared" si="63"/>
        <v>208.54</v>
      </c>
      <c r="AN674" s="29">
        <f t="shared" si="64"/>
        <v>659.33</v>
      </c>
      <c r="AO674" s="29">
        <v>14.8</v>
      </c>
      <c r="AP674" s="29">
        <v>61.6</v>
      </c>
      <c r="AQ674" s="32">
        <v>16246</v>
      </c>
      <c r="AR674" s="32">
        <v>51364</v>
      </c>
      <c r="AS674" s="32">
        <v>67610</v>
      </c>
      <c r="AT674" s="29">
        <v>3000</v>
      </c>
      <c r="AU674" s="29">
        <f t="shared" si="65"/>
        <v>2569</v>
      </c>
      <c r="AV674" s="29">
        <v>33012</v>
      </c>
      <c r="AW674" s="29">
        <v>16246</v>
      </c>
      <c r="AX674" s="29">
        <v>159694</v>
      </c>
      <c r="AY674" s="29">
        <v>78590</v>
      </c>
      <c r="AZ674" s="29">
        <v>192706</v>
      </c>
      <c r="BA674" s="29">
        <v>94836</v>
      </c>
      <c r="BB674" s="2"/>
      <c r="BC674" s="2"/>
      <c r="BD674" s="2"/>
    </row>
    <row r="675" spans="16:56" ht="13.5">
      <c r="P675" s="22">
        <v>335886</v>
      </c>
      <c r="Q675" s="23" t="s">
        <v>1182</v>
      </c>
      <c r="R675" s="23" t="s">
        <v>1632</v>
      </c>
      <c r="S675" s="62">
        <v>2174</v>
      </c>
      <c r="T675" s="24" t="s">
        <v>942</v>
      </c>
      <c r="U675" s="25" t="s">
        <v>723</v>
      </c>
      <c r="V675" s="26" t="s">
        <v>1190</v>
      </c>
      <c r="W675" s="27">
        <v>3</v>
      </c>
      <c r="X675" s="27">
        <v>2747</v>
      </c>
      <c r="Y675" s="27">
        <v>128</v>
      </c>
      <c r="Z675" s="27">
        <v>209290</v>
      </c>
      <c r="AA675" s="28">
        <f t="shared" si="60"/>
        <v>1.635078125</v>
      </c>
      <c r="AB675" s="25" t="s">
        <v>696</v>
      </c>
      <c r="AC675" s="29">
        <v>1454</v>
      </c>
      <c r="AD675" s="29">
        <v>52.9</v>
      </c>
      <c r="AE675" s="29">
        <v>209290</v>
      </c>
      <c r="AF675" s="29">
        <v>100</v>
      </c>
      <c r="AG675" s="29">
        <v>21093</v>
      </c>
      <c r="AH675" s="29">
        <f t="shared" si="61"/>
        <v>100.78</v>
      </c>
      <c r="AI675" s="29">
        <v>155517</v>
      </c>
      <c r="AJ675" s="29">
        <v>45723</v>
      </c>
      <c r="AK675" s="29">
        <v>109794</v>
      </c>
      <c r="AL675" s="29">
        <f t="shared" si="62"/>
        <v>743.07</v>
      </c>
      <c r="AM675" s="29">
        <f t="shared" si="63"/>
        <v>218.47</v>
      </c>
      <c r="AN675" s="29">
        <f t="shared" si="64"/>
        <v>524.6</v>
      </c>
      <c r="AO675" s="29">
        <v>13.6</v>
      </c>
      <c r="AP675" s="29">
        <v>46.1</v>
      </c>
      <c r="AQ675" s="32">
        <v>16645</v>
      </c>
      <c r="AR675" s="32">
        <v>39969</v>
      </c>
      <c r="AS675" s="32">
        <v>56613</v>
      </c>
      <c r="AT675" s="29">
        <v>2310</v>
      </c>
      <c r="AU675" s="29">
        <f t="shared" si="65"/>
        <v>2016</v>
      </c>
      <c r="AV675" s="29">
        <v>45723</v>
      </c>
      <c r="AW675" s="29">
        <v>16645</v>
      </c>
      <c r="AX675" s="29">
        <v>162710</v>
      </c>
      <c r="AY675" s="29">
        <v>59232</v>
      </c>
      <c r="AZ675" s="29">
        <v>208433</v>
      </c>
      <c r="BA675" s="29">
        <v>75877</v>
      </c>
      <c r="BB675" s="2"/>
      <c r="BC675" s="2"/>
      <c r="BD675" s="2"/>
    </row>
    <row r="676" spans="16:56" ht="13.5">
      <c r="P676" s="22">
        <v>335894</v>
      </c>
      <c r="Q676" s="23" t="s">
        <v>1182</v>
      </c>
      <c r="R676" s="23" t="s">
        <v>1633</v>
      </c>
      <c r="S676" s="62">
        <v>2174</v>
      </c>
      <c r="T676" s="24" t="s">
        <v>942</v>
      </c>
      <c r="U676" s="25" t="s">
        <v>723</v>
      </c>
      <c r="V676" s="26" t="s">
        <v>1190</v>
      </c>
      <c r="W676" s="27">
        <v>3</v>
      </c>
      <c r="X676" s="27">
        <v>680</v>
      </c>
      <c r="Y676" s="27">
        <v>34</v>
      </c>
      <c r="Z676" s="27">
        <v>75993</v>
      </c>
      <c r="AA676" s="28">
        <f t="shared" si="60"/>
        <v>2.2350882352941177</v>
      </c>
      <c r="AB676" s="25" t="s">
        <v>696</v>
      </c>
      <c r="AC676" s="29">
        <v>580</v>
      </c>
      <c r="AD676" s="29">
        <v>85.3</v>
      </c>
      <c r="AE676" s="29">
        <v>84437</v>
      </c>
      <c r="AF676" s="29">
        <v>90</v>
      </c>
      <c r="AG676" s="29">
        <v>10280</v>
      </c>
      <c r="AH676" s="29">
        <f t="shared" si="61"/>
        <v>135.28</v>
      </c>
      <c r="AI676" s="29">
        <v>58475</v>
      </c>
      <c r="AJ676" s="29">
        <v>35645</v>
      </c>
      <c r="AK676" s="29">
        <v>22830</v>
      </c>
      <c r="AL676" s="29">
        <f t="shared" si="62"/>
        <v>769.48</v>
      </c>
      <c r="AM676" s="29">
        <f t="shared" si="63"/>
        <v>469.06</v>
      </c>
      <c r="AN676" s="29">
        <f t="shared" si="64"/>
        <v>300.42</v>
      </c>
      <c r="AO676" s="29">
        <v>17.6</v>
      </c>
      <c r="AP676" s="29">
        <v>28.8</v>
      </c>
      <c r="AQ676" s="32">
        <v>52419</v>
      </c>
      <c r="AR676" s="32">
        <v>33574</v>
      </c>
      <c r="AS676" s="32">
        <v>85993</v>
      </c>
      <c r="AT676" s="29">
        <v>2362</v>
      </c>
      <c r="AU676" s="29">
        <f t="shared" si="65"/>
        <v>2706</v>
      </c>
      <c r="AV676" s="29">
        <v>35645</v>
      </c>
      <c r="AW676" s="29">
        <v>52419</v>
      </c>
      <c r="AX676" s="29">
        <v>22830</v>
      </c>
      <c r="AY676" s="29">
        <v>33574</v>
      </c>
      <c r="AZ676" s="29">
        <v>58475</v>
      </c>
      <c r="BA676" s="29">
        <v>85993</v>
      </c>
      <c r="BB676" s="2"/>
      <c r="BC676" s="2"/>
      <c r="BD676" s="2"/>
    </row>
    <row r="677" spans="16:56" ht="13.5">
      <c r="P677" s="22">
        <v>336220</v>
      </c>
      <c r="Q677" s="23" t="s">
        <v>1182</v>
      </c>
      <c r="R677" s="23" t="s">
        <v>1634</v>
      </c>
      <c r="S677" s="62">
        <v>2174</v>
      </c>
      <c r="T677" s="24" t="s">
        <v>942</v>
      </c>
      <c r="U677" s="25" t="s">
        <v>723</v>
      </c>
      <c r="V677" s="26" t="s">
        <v>1190</v>
      </c>
      <c r="W677" s="27">
        <v>3</v>
      </c>
      <c r="X677" s="27">
        <v>2268</v>
      </c>
      <c r="Y677" s="27">
        <v>101</v>
      </c>
      <c r="Z677" s="27">
        <v>109222</v>
      </c>
      <c r="AA677" s="28">
        <f t="shared" si="60"/>
        <v>1.0814059405940593</v>
      </c>
      <c r="AB677" s="25" t="s">
        <v>1635</v>
      </c>
      <c r="AC677" s="29">
        <v>1441</v>
      </c>
      <c r="AD677" s="29">
        <v>63.5</v>
      </c>
      <c r="AE677" s="29">
        <v>118233</v>
      </c>
      <c r="AF677" s="29">
        <v>92.4</v>
      </c>
      <c r="AG677" s="29">
        <v>8450</v>
      </c>
      <c r="AH677" s="29">
        <f t="shared" si="61"/>
        <v>77.37</v>
      </c>
      <c r="AI677" s="29">
        <v>95240</v>
      </c>
      <c r="AJ677" s="29">
        <v>12780</v>
      </c>
      <c r="AK677" s="29">
        <v>82460</v>
      </c>
      <c r="AL677" s="29">
        <f t="shared" si="62"/>
        <v>871.99</v>
      </c>
      <c r="AM677" s="29">
        <f t="shared" si="63"/>
        <v>117.01</v>
      </c>
      <c r="AN677" s="29">
        <f t="shared" si="64"/>
        <v>754.98</v>
      </c>
      <c r="AO677" s="29">
        <v>8.9</v>
      </c>
      <c r="AP677" s="29">
        <v>66.1</v>
      </c>
      <c r="AQ677" s="32">
        <v>5635</v>
      </c>
      <c r="AR677" s="32">
        <v>36358</v>
      </c>
      <c r="AS677" s="32">
        <v>41993</v>
      </c>
      <c r="AT677" s="29">
        <v>1380</v>
      </c>
      <c r="AU677" s="29">
        <f t="shared" si="65"/>
        <v>1547</v>
      </c>
      <c r="AV677" s="29">
        <v>12930</v>
      </c>
      <c r="AW677" s="29">
        <v>5701</v>
      </c>
      <c r="AX677" s="29">
        <v>104187</v>
      </c>
      <c r="AY677" s="29">
        <v>45938</v>
      </c>
      <c r="AZ677" s="29">
        <v>117117</v>
      </c>
      <c r="BA677" s="29">
        <v>51639</v>
      </c>
      <c r="BB677" s="2"/>
      <c r="BC677" s="2"/>
      <c r="BD677" s="2"/>
    </row>
    <row r="678" spans="16:56" ht="13.5">
      <c r="P678" s="22">
        <v>342149</v>
      </c>
      <c r="Q678" s="23" t="s">
        <v>1457</v>
      </c>
      <c r="R678" s="23" t="s">
        <v>1636</v>
      </c>
      <c r="S678" s="62">
        <v>2174</v>
      </c>
      <c r="T678" s="24" t="s">
        <v>942</v>
      </c>
      <c r="U678" s="25" t="s">
        <v>723</v>
      </c>
      <c r="V678" s="26" t="s">
        <v>1190</v>
      </c>
      <c r="W678" s="27">
        <v>3</v>
      </c>
      <c r="X678" s="27">
        <v>4697</v>
      </c>
      <c r="Y678" s="27">
        <v>197</v>
      </c>
      <c r="Z678" s="27">
        <v>354343</v>
      </c>
      <c r="AA678" s="28">
        <f t="shared" si="60"/>
        <v>1.7986954314720813</v>
      </c>
      <c r="AB678" s="25" t="s">
        <v>651</v>
      </c>
      <c r="AC678" s="29">
        <v>3513</v>
      </c>
      <c r="AD678" s="29">
        <v>74.8</v>
      </c>
      <c r="AE678" s="29">
        <v>419952</v>
      </c>
      <c r="AF678" s="29">
        <v>84.4</v>
      </c>
      <c r="AG678" s="29">
        <v>61566</v>
      </c>
      <c r="AH678" s="29">
        <f t="shared" si="61"/>
        <v>173.75</v>
      </c>
      <c r="AI678" s="29">
        <v>247974</v>
      </c>
      <c r="AJ678" s="29">
        <v>123160</v>
      </c>
      <c r="AK678" s="29">
        <v>124814</v>
      </c>
      <c r="AL678" s="29">
        <f t="shared" si="62"/>
        <v>699.81</v>
      </c>
      <c r="AM678" s="29">
        <f t="shared" si="63"/>
        <v>347.57</v>
      </c>
      <c r="AN678" s="29">
        <f t="shared" si="64"/>
        <v>352.24</v>
      </c>
      <c r="AO678" s="29">
        <v>24.8</v>
      </c>
      <c r="AP678" s="29">
        <v>50</v>
      </c>
      <c r="AQ678" s="32">
        <v>26221</v>
      </c>
      <c r="AR678" s="32">
        <v>26573</v>
      </c>
      <c r="AS678" s="32">
        <v>52794</v>
      </c>
      <c r="AT678" s="29">
        <v>2709</v>
      </c>
      <c r="AU678" s="29">
        <f t="shared" si="65"/>
        <v>3475</v>
      </c>
      <c r="AV678" s="29">
        <v>126340</v>
      </c>
      <c r="AW678" s="29">
        <v>26898</v>
      </c>
      <c r="AX678" s="29">
        <v>193558</v>
      </c>
      <c r="AY678" s="29">
        <v>41209</v>
      </c>
      <c r="AZ678" s="29">
        <v>319898</v>
      </c>
      <c r="BA678" s="29">
        <v>68107</v>
      </c>
      <c r="BB678" s="2"/>
      <c r="BC678" s="2"/>
      <c r="BD678" s="2"/>
    </row>
    <row r="679" spans="16:56" ht="13.5">
      <c r="P679" s="22">
        <v>343285</v>
      </c>
      <c r="Q679" s="23" t="s">
        <v>1457</v>
      </c>
      <c r="R679" s="23" t="s">
        <v>1637</v>
      </c>
      <c r="S679" s="62">
        <v>1174</v>
      </c>
      <c r="T679" s="24" t="s">
        <v>942</v>
      </c>
      <c r="U679" s="25" t="s">
        <v>723</v>
      </c>
      <c r="V679" s="26" t="s">
        <v>1190</v>
      </c>
      <c r="W679" s="27">
        <v>3</v>
      </c>
      <c r="X679" s="27">
        <v>3556</v>
      </c>
      <c r="Y679" s="27">
        <v>97</v>
      </c>
      <c r="Z679" s="27">
        <v>214006</v>
      </c>
      <c r="AA679" s="28">
        <f t="shared" si="60"/>
        <v>2.2062474226804123</v>
      </c>
      <c r="AB679" s="25" t="s">
        <v>651</v>
      </c>
      <c r="AC679" s="29">
        <v>2502</v>
      </c>
      <c r="AD679" s="29">
        <v>70.4</v>
      </c>
      <c r="AE679" s="29">
        <v>281261</v>
      </c>
      <c r="AF679" s="29">
        <v>76.1</v>
      </c>
      <c r="AG679" s="29">
        <v>31482</v>
      </c>
      <c r="AH679" s="29">
        <f t="shared" si="61"/>
        <v>147.11</v>
      </c>
      <c r="AI679" s="29">
        <v>106658</v>
      </c>
      <c r="AJ679" s="29">
        <v>43734</v>
      </c>
      <c r="AK679" s="29">
        <v>62924</v>
      </c>
      <c r="AL679" s="29">
        <f t="shared" si="62"/>
        <v>498.39</v>
      </c>
      <c r="AM679" s="29">
        <f t="shared" si="63"/>
        <v>204.36</v>
      </c>
      <c r="AN679" s="29">
        <f t="shared" si="64"/>
        <v>294.03</v>
      </c>
      <c r="AO679" s="29">
        <v>29.5</v>
      </c>
      <c r="AP679" s="29">
        <v>72</v>
      </c>
      <c r="AQ679" s="32">
        <v>12299</v>
      </c>
      <c r="AR679" s="32">
        <v>17695</v>
      </c>
      <c r="AS679" s="32">
        <v>29994</v>
      </c>
      <c r="AT679" s="29">
        <v>3045</v>
      </c>
      <c r="AU679" s="29">
        <f t="shared" si="65"/>
        <v>2942</v>
      </c>
      <c r="AV679" s="29">
        <v>56542</v>
      </c>
      <c r="AW679" s="29">
        <v>15900</v>
      </c>
      <c r="AX679" s="29">
        <v>139812</v>
      </c>
      <c r="AY679" s="29">
        <v>39317</v>
      </c>
      <c r="AZ679" s="29">
        <v>196354</v>
      </c>
      <c r="BA679" s="29">
        <v>55218</v>
      </c>
      <c r="BB679" s="2"/>
      <c r="BC679" s="2"/>
      <c r="BD679" s="2"/>
    </row>
    <row r="680" spans="16:56" ht="13.5">
      <c r="P680" s="22">
        <v>344052</v>
      </c>
      <c r="Q680" s="23" t="s">
        <v>1457</v>
      </c>
      <c r="R680" s="23" t="s">
        <v>1638</v>
      </c>
      <c r="S680" s="62">
        <v>2174</v>
      </c>
      <c r="T680" s="24" t="s">
        <v>942</v>
      </c>
      <c r="U680" s="25" t="s">
        <v>723</v>
      </c>
      <c r="V680" s="26" t="s">
        <v>1190</v>
      </c>
      <c r="W680" s="27">
        <v>3</v>
      </c>
      <c r="X680" s="27">
        <v>465</v>
      </c>
      <c r="Y680" s="27">
        <v>46</v>
      </c>
      <c r="Z680" s="27">
        <v>41981</v>
      </c>
      <c r="AA680" s="28">
        <f t="shared" si="60"/>
        <v>0.9126304347826087</v>
      </c>
      <c r="AB680" s="25" t="s">
        <v>71</v>
      </c>
      <c r="AC680" s="29">
        <v>390</v>
      </c>
      <c r="AD680" s="29">
        <v>83.9</v>
      </c>
      <c r="AE680" s="29">
        <v>41981</v>
      </c>
      <c r="AF680" s="29">
        <v>100</v>
      </c>
      <c r="AG680" s="29">
        <v>6454</v>
      </c>
      <c r="AH680" s="29">
        <f t="shared" si="61"/>
        <v>153.74</v>
      </c>
      <c r="AI680" s="29">
        <v>31670</v>
      </c>
      <c r="AJ680" s="29">
        <v>23608</v>
      </c>
      <c r="AK680" s="29">
        <v>8062</v>
      </c>
      <c r="AL680" s="29">
        <f t="shared" si="62"/>
        <v>754.39</v>
      </c>
      <c r="AM680" s="29">
        <f t="shared" si="63"/>
        <v>562.35</v>
      </c>
      <c r="AN680" s="29">
        <f t="shared" si="64"/>
        <v>192.04</v>
      </c>
      <c r="AO680" s="29">
        <v>20.4</v>
      </c>
      <c r="AP680" s="29">
        <v>27.3</v>
      </c>
      <c r="AQ680" s="32">
        <v>50770</v>
      </c>
      <c r="AR680" s="32">
        <v>17338</v>
      </c>
      <c r="AS680" s="32">
        <v>68108</v>
      </c>
      <c r="AT680" s="29">
        <v>3675</v>
      </c>
      <c r="AU680" s="29">
        <f t="shared" si="65"/>
        <v>3075</v>
      </c>
      <c r="AV680" s="29">
        <v>23608</v>
      </c>
      <c r="AW680" s="29">
        <v>50770</v>
      </c>
      <c r="AX680" s="29">
        <v>8062</v>
      </c>
      <c r="AY680" s="29">
        <v>17338</v>
      </c>
      <c r="AZ680" s="29">
        <v>31670</v>
      </c>
      <c r="BA680" s="29">
        <v>68108</v>
      </c>
      <c r="BB680" s="2"/>
      <c r="BC680" s="2"/>
      <c r="BD680" s="2"/>
    </row>
    <row r="681" spans="16:56" ht="13.5">
      <c r="P681" s="22">
        <v>344061</v>
      </c>
      <c r="Q681" s="23" t="s">
        <v>1457</v>
      </c>
      <c r="R681" s="23" t="s">
        <v>1639</v>
      </c>
      <c r="S681" s="62">
        <v>2174</v>
      </c>
      <c r="T681" s="24" t="s">
        <v>942</v>
      </c>
      <c r="U681" s="25" t="s">
        <v>723</v>
      </c>
      <c r="V681" s="26" t="s">
        <v>1190</v>
      </c>
      <c r="W681" s="27">
        <v>3</v>
      </c>
      <c r="X681" s="27">
        <v>733</v>
      </c>
      <c r="Y681" s="27">
        <v>77</v>
      </c>
      <c r="Z681" s="27">
        <v>60723</v>
      </c>
      <c r="AA681" s="28">
        <f t="shared" si="60"/>
        <v>0.7886103896103895</v>
      </c>
      <c r="AB681" s="25" t="s">
        <v>1283</v>
      </c>
      <c r="AC681" s="29">
        <v>476</v>
      </c>
      <c r="AD681" s="29">
        <v>64.9</v>
      </c>
      <c r="AE681" s="29">
        <v>60723</v>
      </c>
      <c r="AF681" s="29">
        <v>100</v>
      </c>
      <c r="AG681" s="29">
        <v>7475</v>
      </c>
      <c r="AH681" s="29">
        <f t="shared" si="61"/>
        <v>123.1</v>
      </c>
      <c r="AI681" s="29">
        <v>41678</v>
      </c>
      <c r="AJ681" s="29">
        <v>21744</v>
      </c>
      <c r="AK681" s="29">
        <v>19934</v>
      </c>
      <c r="AL681" s="29">
        <f t="shared" si="62"/>
        <v>686.36</v>
      </c>
      <c r="AM681" s="29">
        <f t="shared" si="63"/>
        <v>358.09</v>
      </c>
      <c r="AN681" s="29">
        <f t="shared" si="64"/>
        <v>328.28</v>
      </c>
      <c r="AO681" s="29">
        <v>17.9</v>
      </c>
      <c r="AP681" s="29">
        <v>34.4</v>
      </c>
      <c r="AQ681" s="32">
        <v>29664</v>
      </c>
      <c r="AR681" s="32">
        <v>27195</v>
      </c>
      <c r="AS681" s="32">
        <v>56859</v>
      </c>
      <c r="AT681" s="29">
        <v>3500</v>
      </c>
      <c r="AU681" s="29">
        <f t="shared" si="65"/>
        <v>2462</v>
      </c>
      <c r="AV681" s="29">
        <v>21744</v>
      </c>
      <c r="AW681" s="29">
        <v>29664</v>
      </c>
      <c r="AX681" s="29">
        <v>40904</v>
      </c>
      <c r="AY681" s="29">
        <v>55804</v>
      </c>
      <c r="AZ681" s="29">
        <v>62648</v>
      </c>
      <c r="BA681" s="29">
        <v>85468</v>
      </c>
      <c r="BB681" s="2"/>
      <c r="BC681" s="2"/>
      <c r="BD681" s="2"/>
    </row>
    <row r="682" spans="16:56" ht="13.5">
      <c r="P682" s="22">
        <v>345610</v>
      </c>
      <c r="Q682" s="23" t="s">
        <v>1457</v>
      </c>
      <c r="R682" s="23" t="s">
        <v>1640</v>
      </c>
      <c r="S682" s="62">
        <v>2174</v>
      </c>
      <c r="T682" s="24" t="s">
        <v>942</v>
      </c>
      <c r="U682" s="25" t="s">
        <v>723</v>
      </c>
      <c r="V682" s="26" t="s">
        <v>1190</v>
      </c>
      <c r="W682" s="27">
        <v>3</v>
      </c>
      <c r="X682" s="27">
        <v>204</v>
      </c>
      <c r="Y682" s="27">
        <v>7</v>
      </c>
      <c r="Z682" s="27">
        <v>11668</v>
      </c>
      <c r="AA682" s="28">
        <f t="shared" si="60"/>
        <v>1.6668571428571428</v>
      </c>
      <c r="AB682" s="25" t="s">
        <v>1252</v>
      </c>
      <c r="AC682" s="29">
        <v>152</v>
      </c>
      <c r="AD682" s="29">
        <v>74.5</v>
      </c>
      <c r="AE682" s="29">
        <v>12282</v>
      </c>
      <c r="AF682" s="29">
        <v>95</v>
      </c>
      <c r="AG682" s="29">
        <v>2163</v>
      </c>
      <c r="AH682" s="29">
        <f t="shared" si="61"/>
        <v>185.38</v>
      </c>
      <c r="AI682" s="29">
        <v>19701</v>
      </c>
      <c r="AJ682" s="29">
        <v>3052</v>
      </c>
      <c r="AK682" s="29">
        <v>16649</v>
      </c>
      <c r="AL682" s="29">
        <f t="shared" si="62"/>
        <v>1688.46</v>
      </c>
      <c r="AM682" s="29">
        <f t="shared" si="63"/>
        <v>261.57</v>
      </c>
      <c r="AN682" s="29">
        <f t="shared" si="64"/>
        <v>1426.89</v>
      </c>
      <c r="AO682" s="29">
        <v>11</v>
      </c>
      <c r="AP682" s="29">
        <v>70.9</v>
      </c>
      <c r="AQ682" s="32">
        <v>14961</v>
      </c>
      <c r="AR682" s="32">
        <v>81613</v>
      </c>
      <c r="AS682" s="32">
        <v>96574</v>
      </c>
      <c r="AT682" s="29">
        <v>3780</v>
      </c>
      <c r="AU682" s="29">
        <f t="shared" si="65"/>
        <v>3708</v>
      </c>
      <c r="AV682" s="29">
        <v>3057</v>
      </c>
      <c r="AW682" s="29">
        <v>14985</v>
      </c>
      <c r="AX682" s="29">
        <v>16649</v>
      </c>
      <c r="AY682" s="29">
        <v>81613</v>
      </c>
      <c r="AZ682" s="29">
        <v>19706</v>
      </c>
      <c r="BA682" s="29">
        <v>96598</v>
      </c>
      <c r="BB682" s="2"/>
      <c r="BC682" s="2"/>
      <c r="BD682" s="2"/>
    </row>
    <row r="683" spans="16:56" ht="13.5">
      <c r="P683" s="22">
        <v>345628</v>
      </c>
      <c r="Q683" s="23" t="s">
        <v>1457</v>
      </c>
      <c r="R683" s="23" t="s">
        <v>1641</v>
      </c>
      <c r="S683" s="62">
        <v>2174</v>
      </c>
      <c r="T683" s="24" t="s">
        <v>942</v>
      </c>
      <c r="U683" s="25" t="s">
        <v>723</v>
      </c>
      <c r="V683" s="26" t="s">
        <v>1190</v>
      </c>
      <c r="W683" s="27">
        <v>3</v>
      </c>
      <c r="X683" s="27">
        <v>884</v>
      </c>
      <c r="Y683" s="27">
        <v>41</v>
      </c>
      <c r="Z683" s="27">
        <v>64795</v>
      </c>
      <c r="AA683" s="28">
        <f t="shared" si="60"/>
        <v>1.5803658536585365</v>
      </c>
      <c r="AB683" s="25" t="s">
        <v>1280</v>
      </c>
      <c r="AC683" s="29">
        <v>691</v>
      </c>
      <c r="AD683" s="29">
        <v>78.2</v>
      </c>
      <c r="AE683" s="29">
        <v>64795</v>
      </c>
      <c r="AF683" s="29">
        <v>100</v>
      </c>
      <c r="AG683" s="29">
        <v>13939</v>
      </c>
      <c r="AH683" s="29">
        <f t="shared" si="61"/>
        <v>215.12</v>
      </c>
      <c r="AI683" s="29">
        <v>108388</v>
      </c>
      <c r="AJ683" s="29">
        <v>58186</v>
      </c>
      <c r="AK683" s="29">
        <v>50202</v>
      </c>
      <c r="AL683" s="29">
        <f t="shared" si="62"/>
        <v>1672.78</v>
      </c>
      <c r="AM683" s="29">
        <f t="shared" si="63"/>
        <v>898</v>
      </c>
      <c r="AN683" s="29">
        <f t="shared" si="64"/>
        <v>774.78</v>
      </c>
      <c r="AO683" s="29">
        <v>12.9</v>
      </c>
      <c r="AP683" s="29">
        <v>24</v>
      </c>
      <c r="AQ683" s="32">
        <v>65821</v>
      </c>
      <c r="AR683" s="32">
        <v>56790</v>
      </c>
      <c r="AS683" s="32">
        <v>122611</v>
      </c>
      <c r="AT683" s="29">
        <v>5150</v>
      </c>
      <c r="AU683" s="29">
        <f t="shared" si="65"/>
        <v>4302</v>
      </c>
      <c r="AV683" s="29">
        <v>58186</v>
      </c>
      <c r="AW683" s="29">
        <v>65821</v>
      </c>
      <c r="AX683" s="29">
        <v>50202</v>
      </c>
      <c r="AY683" s="29">
        <v>56790</v>
      </c>
      <c r="AZ683" s="29">
        <v>108388</v>
      </c>
      <c r="BA683" s="29">
        <v>122611</v>
      </c>
      <c r="BB683" s="2"/>
      <c r="BC683" s="2"/>
      <c r="BD683" s="2"/>
    </row>
    <row r="684" spans="16:56" ht="13.5">
      <c r="P684" s="22">
        <v>345849</v>
      </c>
      <c r="Q684" s="23" t="s">
        <v>1457</v>
      </c>
      <c r="R684" s="23" t="s">
        <v>1642</v>
      </c>
      <c r="S684" s="62">
        <v>2174</v>
      </c>
      <c r="T684" s="24" t="s">
        <v>942</v>
      </c>
      <c r="U684" s="25" t="s">
        <v>723</v>
      </c>
      <c r="V684" s="26" t="s">
        <v>1190</v>
      </c>
      <c r="W684" s="27">
        <v>3</v>
      </c>
      <c r="X684" s="27">
        <v>1560</v>
      </c>
      <c r="Y684" s="27">
        <v>109</v>
      </c>
      <c r="Z684" s="27">
        <v>60697</v>
      </c>
      <c r="AA684" s="28">
        <f t="shared" si="60"/>
        <v>0.5568532110091743</v>
      </c>
      <c r="AB684" s="25" t="s">
        <v>1643</v>
      </c>
      <c r="AC684" s="29">
        <v>876</v>
      </c>
      <c r="AD684" s="29">
        <v>56.2</v>
      </c>
      <c r="AE684" s="29">
        <v>60697</v>
      </c>
      <c r="AF684" s="29">
        <v>100</v>
      </c>
      <c r="AG684" s="29">
        <v>12607</v>
      </c>
      <c r="AH684" s="29">
        <f t="shared" si="61"/>
        <v>207.7</v>
      </c>
      <c r="AI684" s="29">
        <v>144122</v>
      </c>
      <c r="AJ684" s="29">
        <v>70443</v>
      </c>
      <c r="AK684" s="29">
        <v>73679</v>
      </c>
      <c r="AL684" s="29">
        <f t="shared" si="62"/>
        <v>2374.45</v>
      </c>
      <c r="AM684" s="29">
        <f t="shared" si="63"/>
        <v>1160.57</v>
      </c>
      <c r="AN684" s="29">
        <f t="shared" si="64"/>
        <v>1213.88</v>
      </c>
      <c r="AO684" s="29">
        <v>8.7</v>
      </c>
      <c r="AP684" s="29">
        <v>17.9</v>
      </c>
      <c r="AQ684" s="32">
        <v>45156</v>
      </c>
      <c r="AR684" s="32">
        <v>47230</v>
      </c>
      <c r="AS684" s="32">
        <v>92386</v>
      </c>
      <c r="AT684" s="29">
        <v>4000</v>
      </c>
      <c r="AU684" s="29">
        <f t="shared" si="65"/>
        <v>4154</v>
      </c>
      <c r="AV684" s="29">
        <v>70443</v>
      </c>
      <c r="AW684" s="29">
        <v>45156</v>
      </c>
      <c r="AX684" s="29">
        <v>77613</v>
      </c>
      <c r="AY684" s="29">
        <v>49752</v>
      </c>
      <c r="AZ684" s="29">
        <v>148056</v>
      </c>
      <c r="BA684" s="29">
        <v>94908</v>
      </c>
      <c r="BB684" s="2"/>
      <c r="BC684" s="2"/>
      <c r="BD684" s="2"/>
    </row>
    <row r="685" spans="16:56" ht="13.5">
      <c r="P685" s="22">
        <v>345857</v>
      </c>
      <c r="Q685" s="23" t="s">
        <v>1457</v>
      </c>
      <c r="R685" s="23" t="s">
        <v>1644</v>
      </c>
      <c r="S685" s="62">
        <v>2174</v>
      </c>
      <c r="T685" s="24" t="s">
        <v>942</v>
      </c>
      <c r="U685" s="25" t="s">
        <v>723</v>
      </c>
      <c r="V685" s="26" t="s">
        <v>1190</v>
      </c>
      <c r="W685" s="27">
        <v>3</v>
      </c>
      <c r="X685" s="27">
        <v>457</v>
      </c>
      <c r="Y685" s="27">
        <v>29</v>
      </c>
      <c r="Z685" s="27">
        <v>51338</v>
      </c>
      <c r="AA685" s="28">
        <f t="shared" si="60"/>
        <v>1.7702758620689656</v>
      </c>
      <c r="AB685" s="25" t="s">
        <v>1645</v>
      </c>
      <c r="AC685" s="29">
        <v>457</v>
      </c>
      <c r="AD685" s="29">
        <v>100</v>
      </c>
      <c r="AE685" s="29">
        <v>51338</v>
      </c>
      <c r="AF685" s="29">
        <v>100</v>
      </c>
      <c r="AG685" s="29">
        <v>9876</v>
      </c>
      <c r="AH685" s="29">
        <f t="shared" si="61"/>
        <v>192.37</v>
      </c>
      <c r="AI685" s="29">
        <v>49475</v>
      </c>
      <c r="AJ685" s="29">
        <v>33161</v>
      </c>
      <c r="AK685" s="29">
        <v>16314</v>
      </c>
      <c r="AL685" s="29">
        <f t="shared" si="62"/>
        <v>963.71</v>
      </c>
      <c r="AM685" s="29">
        <f t="shared" si="63"/>
        <v>645.93</v>
      </c>
      <c r="AN685" s="29">
        <f t="shared" si="64"/>
        <v>317.78</v>
      </c>
      <c r="AO685" s="29">
        <v>20</v>
      </c>
      <c r="AP685" s="29">
        <v>29.8</v>
      </c>
      <c r="AQ685" s="32">
        <v>72562</v>
      </c>
      <c r="AR685" s="32">
        <v>35698</v>
      </c>
      <c r="AS685" s="32">
        <v>108260</v>
      </c>
      <c r="AT685" s="29">
        <v>3780</v>
      </c>
      <c r="AU685" s="29">
        <f t="shared" si="65"/>
        <v>3847</v>
      </c>
      <c r="AV685" s="29">
        <v>33161</v>
      </c>
      <c r="AW685" s="29">
        <v>72562</v>
      </c>
      <c r="AX685" s="29">
        <v>21361</v>
      </c>
      <c r="AY685" s="29">
        <v>46742</v>
      </c>
      <c r="AZ685" s="29">
        <v>54522</v>
      </c>
      <c r="BA685" s="29">
        <v>119304</v>
      </c>
      <c r="BB685" s="2"/>
      <c r="BC685" s="2"/>
      <c r="BD685" s="2"/>
    </row>
    <row r="686" spans="16:56" ht="13.5">
      <c r="P686" s="22">
        <v>352110</v>
      </c>
      <c r="Q686" s="23" t="s">
        <v>137</v>
      </c>
      <c r="R686" s="23" t="s">
        <v>1646</v>
      </c>
      <c r="S686" s="62">
        <v>2174</v>
      </c>
      <c r="T686" s="24" t="s">
        <v>942</v>
      </c>
      <c r="U686" s="25" t="s">
        <v>723</v>
      </c>
      <c r="V686" s="26" t="s">
        <v>1190</v>
      </c>
      <c r="W686" s="27">
        <v>3</v>
      </c>
      <c r="X686" s="27">
        <v>614</v>
      </c>
      <c r="Y686" s="27">
        <v>46</v>
      </c>
      <c r="Z686" s="27">
        <v>33386</v>
      </c>
      <c r="AA686" s="28">
        <f t="shared" si="60"/>
        <v>0.7257826086956521</v>
      </c>
      <c r="AB686" s="25" t="s">
        <v>1647</v>
      </c>
      <c r="AC686" s="29">
        <v>387</v>
      </c>
      <c r="AD686" s="29">
        <v>63</v>
      </c>
      <c r="AE686" s="29">
        <v>33386</v>
      </c>
      <c r="AF686" s="29">
        <v>100</v>
      </c>
      <c r="AG686" s="29">
        <v>3926</v>
      </c>
      <c r="AH686" s="29">
        <f t="shared" si="61"/>
        <v>117.59</v>
      </c>
      <c r="AI686" s="29">
        <v>22877</v>
      </c>
      <c r="AJ686" s="29">
        <v>5424</v>
      </c>
      <c r="AK686" s="29">
        <v>17453</v>
      </c>
      <c r="AL686" s="29">
        <f t="shared" si="62"/>
        <v>685.23</v>
      </c>
      <c r="AM686" s="29">
        <f t="shared" si="63"/>
        <v>162.46</v>
      </c>
      <c r="AN686" s="29">
        <f t="shared" si="64"/>
        <v>522.76</v>
      </c>
      <c r="AO686" s="29">
        <v>17.2</v>
      </c>
      <c r="AP686" s="29">
        <v>72.4</v>
      </c>
      <c r="AQ686" s="32">
        <v>8834</v>
      </c>
      <c r="AR686" s="32">
        <v>28425</v>
      </c>
      <c r="AS686" s="32">
        <v>37259</v>
      </c>
      <c r="AT686" s="29">
        <v>2230</v>
      </c>
      <c r="AU686" s="29">
        <f t="shared" si="65"/>
        <v>2352</v>
      </c>
      <c r="AV686" s="29">
        <v>5424</v>
      </c>
      <c r="AW686" s="29">
        <v>8834</v>
      </c>
      <c r="AX686" s="29">
        <v>25153</v>
      </c>
      <c r="AY686" s="29">
        <v>40966</v>
      </c>
      <c r="AZ686" s="29">
        <v>30577</v>
      </c>
      <c r="BA686" s="29">
        <v>49800</v>
      </c>
      <c r="BB686" s="2"/>
      <c r="BC686" s="2"/>
      <c r="BD686" s="2"/>
    </row>
    <row r="687" spans="16:56" ht="13.5">
      <c r="P687" s="22">
        <v>352128</v>
      </c>
      <c r="Q687" s="23" t="s">
        <v>137</v>
      </c>
      <c r="R687" s="23" t="s">
        <v>1648</v>
      </c>
      <c r="S687" s="62">
        <v>2174</v>
      </c>
      <c r="T687" s="24" t="s">
        <v>942</v>
      </c>
      <c r="U687" s="25" t="s">
        <v>723</v>
      </c>
      <c r="V687" s="26" t="s">
        <v>1190</v>
      </c>
      <c r="W687" s="27">
        <v>3</v>
      </c>
      <c r="X687" s="27">
        <v>1984</v>
      </c>
      <c r="Y687" s="27">
        <v>54</v>
      </c>
      <c r="Z687" s="27">
        <v>52291</v>
      </c>
      <c r="AA687" s="28">
        <f t="shared" si="60"/>
        <v>0.9683518518518518</v>
      </c>
      <c r="AB687" s="25" t="s">
        <v>1649</v>
      </c>
      <c r="AC687" s="29">
        <v>815</v>
      </c>
      <c r="AD687" s="29">
        <v>41.1</v>
      </c>
      <c r="AE687" s="29">
        <v>64556</v>
      </c>
      <c r="AF687" s="29">
        <v>81</v>
      </c>
      <c r="AG687" s="29">
        <v>8343</v>
      </c>
      <c r="AH687" s="29">
        <f t="shared" si="61"/>
        <v>159.55</v>
      </c>
      <c r="AI687" s="29">
        <v>73080</v>
      </c>
      <c r="AJ687" s="29">
        <v>12877</v>
      </c>
      <c r="AK687" s="29">
        <v>60203</v>
      </c>
      <c r="AL687" s="29">
        <f t="shared" si="62"/>
        <v>1397.56</v>
      </c>
      <c r="AM687" s="29">
        <f t="shared" si="63"/>
        <v>246.26</v>
      </c>
      <c r="AN687" s="29">
        <f t="shared" si="64"/>
        <v>1151.31</v>
      </c>
      <c r="AO687" s="29">
        <v>11.4</v>
      </c>
      <c r="AP687" s="29">
        <v>64.8</v>
      </c>
      <c r="AQ687" s="32">
        <v>6490</v>
      </c>
      <c r="AR687" s="32">
        <v>30344</v>
      </c>
      <c r="AS687" s="32">
        <v>36835</v>
      </c>
      <c r="AT687" s="29">
        <v>3040</v>
      </c>
      <c r="AU687" s="29">
        <f t="shared" si="65"/>
        <v>3191</v>
      </c>
      <c r="AV687" s="29">
        <v>13136</v>
      </c>
      <c r="AW687" s="29">
        <v>6621</v>
      </c>
      <c r="AX687" s="29">
        <v>70548</v>
      </c>
      <c r="AY687" s="29">
        <v>35558</v>
      </c>
      <c r="AZ687" s="29">
        <v>83684</v>
      </c>
      <c r="BA687" s="29">
        <v>42179</v>
      </c>
      <c r="BB687" s="2"/>
      <c r="BC687" s="2"/>
      <c r="BD687" s="2"/>
    </row>
    <row r="688" spans="16:56" ht="13.5">
      <c r="P688" s="22">
        <v>353035</v>
      </c>
      <c r="Q688" s="23" t="s">
        <v>137</v>
      </c>
      <c r="R688" s="23" t="s">
        <v>1650</v>
      </c>
      <c r="S688" s="62">
        <v>2174</v>
      </c>
      <c r="T688" s="24" t="s">
        <v>942</v>
      </c>
      <c r="U688" s="25" t="s">
        <v>723</v>
      </c>
      <c r="V688" s="26" t="s">
        <v>1190</v>
      </c>
      <c r="W688" s="27">
        <v>3</v>
      </c>
      <c r="X688" s="27">
        <v>930</v>
      </c>
      <c r="Y688" s="27">
        <v>84</v>
      </c>
      <c r="Z688" s="27">
        <v>137881</v>
      </c>
      <c r="AA688" s="28">
        <f t="shared" si="60"/>
        <v>1.6414404761904762</v>
      </c>
      <c r="AB688" s="25" t="s">
        <v>1651</v>
      </c>
      <c r="AC688" s="29">
        <v>826</v>
      </c>
      <c r="AD688" s="29">
        <v>88.8</v>
      </c>
      <c r="AE688" s="29">
        <v>137881</v>
      </c>
      <c r="AF688" s="29">
        <v>100</v>
      </c>
      <c r="AG688" s="29">
        <v>23914</v>
      </c>
      <c r="AH688" s="29">
        <f t="shared" si="61"/>
        <v>173.44</v>
      </c>
      <c r="AI688" s="29">
        <v>79788</v>
      </c>
      <c r="AJ688" s="29">
        <v>30529</v>
      </c>
      <c r="AK688" s="29">
        <v>49259</v>
      </c>
      <c r="AL688" s="29">
        <f t="shared" si="62"/>
        <v>578.67</v>
      </c>
      <c r="AM688" s="29">
        <f t="shared" si="63"/>
        <v>221.42</v>
      </c>
      <c r="AN688" s="29">
        <f t="shared" si="64"/>
        <v>357.26</v>
      </c>
      <c r="AO688" s="29">
        <v>30</v>
      </c>
      <c r="AP688" s="29">
        <v>78.3</v>
      </c>
      <c r="AQ688" s="32">
        <v>32827</v>
      </c>
      <c r="AR688" s="32">
        <v>52967</v>
      </c>
      <c r="AS688" s="32">
        <v>85794</v>
      </c>
      <c r="AT688" s="29">
        <v>3020</v>
      </c>
      <c r="AU688" s="29">
        <f t="shared" si="65"/>
        <v>3469</v>
      </c>
      <c r="AV688" s="29">
        <v>30529</v>
      </c>
      <c r="AW688" s="29">
        <v>32827</v>
      </c>
      <c r="AX688" s="29">
        <v>90386</v>
      </c>
      <c r="AY688" s="29">
        <v>97189</v>
      </c>
      <c r="AZ688" s="29">
        <v>120915</v>
      </c>
      <c r="BA688" s="29">
        <v>130016</v>
      </c>
      <c r="BB688" s="2"/>
      <c r="BC688" s="2"/>
      <c r="BD688" s="2"/>
    </row>
    <row r="689" spans="16:56" ht="13.5">
      <c r="P689" s="22">
        <v>354449</v>
      </c>
      <c r="Q689" s="23" t="s">
        <v>137</v>
      </c>
      <c r="R689" s="23" t="s">
        <v>1652</v>
      </c>
      <c r="S689" s="62">
        <v>2174</v>
      </c>
      <c r="T689" s="24" t="s">
        <v>942</v>
      </c>
      <c r="U689" s="25" t="s">
        <v>723</v>
      </c>
      <c r="V689" s="26" t="s">
        <v>1190</v>
      </c>
      <c r="W689" s="27">
        <v>3</v>
      </c>
      <c r="X689" s="27">
        <v>1730</v>
      </c>
      <c r="Y689" s="27">
        <v>88</v>
      </c>
      <c r="Z689" s="27">
        <v>99866</v>
      </c>
      <c r="AA689" s="28">
        <f t="shared" si="60"/>
        <v>1.134840909090909</v>
      </c>
      <c r="AB689" s="25" t="s">
        <v>71</v>
      </c>
      <c r="AC689" s="29">
        <v>1013</v>
      </c>
      <c r="AD689" s="29">
        <v>58.6</v>
      </c>
      <c r="AE689" s="29">
        <v>109053</v>
      </c>
      <c r="AF689" s="29">
        <v>91.6</v>
      </c>
      <c r="AG689" s="29">
        <v>15725</v>
      </c>
      <c r="AH689" s="29">
        <f t="shared" si="61"/>
        <v>157.46</v>
      </c>
      <c r="AI689" s="29">
        <v>75437</v>
      </c>
      <c r="AJ689" s="29">
        <v>39570</v>
      </c>
      <c r="AK689" s="29">
        <v>35867</v>
      </c>
      <c r="AL689" s="29">
        <f t="shared" si="62"/>
        <v>755.38</v>
      </c>
      <c r="AM689" s="29">
        <f t="shared" si="63"/>
        <v>396.23</v>
      </c>
      <c r="AN689" s="29">
        <f t="shared" si="64"/>
        <v>359.15</v>
      </c>
      <c r="AO689" s="29">
        <v>20.8</v>
      </c>
      <c r="AP689" s="29">
        <v>39.7</v>
      </c>
      <c r="AQ689" s="32">
        <v>22873</v>
      </c>
      <c r="AR689" s="32">
        <v>20732</v>
      </c>
      <c r="AS689" s="32">
        <v>43605</v>
      </c>
      <c r="AT689" s="29">
        <v>3040</v>
      </c>
      <c r="AU689" s="29">
        <f t="shared" si="65"/>
        <v>3149</v>
      </c>
      <c r="AV689" s="29">
        <v>39570</v>
      </c>
      <c r="AW689" s="29">
        <v>22873</v>
      </c>
      <c r="AX689" s="29">
        <v>75442</v>
      </c>
      <c r="AY689" s="29">
        <v>43608</v>
      </c>
      <c r="AZ689" s="29">
        <v>115012</v>
      </c>
      <c r="BA689" s="29">
        <v>66481</v>
      </c>
      <c r="BB689" s="2"/>
      <c r="BC689" s="2"/>
      <c r="BD689" s="2"/>
    </row>
    <row r="690" spans="16:56" ht="13.5">
      <c r="P690" s="22">
        <v>372064</v>
      </c>
      <c r="Q690" s="23" t="s">
        <v>1653</v>
      </c>
      <c r="R690" s="23" t="s">
        <v>1654</v>
      </c>
      <c r="S690" s="62">
        <v>2174</v>
      </c>
      <c r="T690" s="24" t="s">
        <v>942</v>
      </c>
      <c r="U690" s="25" t="s">
        <v>723</v>
      </c>
      <c r="V690" s="26" t="s">
        <v>1190</v>
      </c>
      <c r="W690" s="27">
        <v>3</v>
      </c>
      <c r="X690" s="27">
        <v>4017</v>
      </c>
      <c r="Y690" s="27">
        <v>190</v>
      </c>
      <c r="Z690" s="27">
        <v>226047</v>
      </c>
      <c r="AA690" s="28">
        <f t="shared" si="60"/>
        <v>1.189721052631579</v>
      </c>
      <c r="AB690" s="25" t="s">
        <v>1329</v>
      </c>
      <c r="AC690" s="29">
        <v>2243</v>
      </c>
      <c r="AD690" s="29">
        <v>55.8</v>
      </c>
      <c r="AE690" s="29">
        <v>244150</v>
      </c>
      <c r="AF690" s="29">
        <v>92.6</v>
      </c>
      <c r="AG690" s="29">
        <v>24504</v>
      </c>
      <c r="AH690" s="29">
        <f t="shared" si="61"/>
        <v>108.4</v>
      </c>
      <c r="AI690" s="29">
        <v>166977</v>
      </c>
      <c r="AJ690" s="29">
        <v>45945</v>
      </c>
      <c r="AK690" s="29">
        <v>121032</v>
      </c>
      <c r="AL690" s="29">
        <f t="shared" si="62"/>
        <v>738.68</v>
      </c>
      <c r="AM690" s="29">
        <f t="shared" si="63"/>
        <v>203.25</v>
      </c>
      <c r="AN690" s="29">
        <f t="shared" si="64"/>
        <v>535.43</v>
      </c>
      <c r="AO690" s="29">
        <v>14.7</v>
      </c>
      <c r="AP690" s="29">
        <v>53.3</v>
      </c>
      <c r="AQ690" s="32">
        <v>11438</v>
      </c>
      <c r="AR690" s="32">
        <v>30130</v>
      </c>
      <c r="AS690" s="32">
        <v>41568</v>
      </c>
      <c r="AT690" s="29">
        <v>1730</v>
      </c>
      <c r="AU690" s="29">
        <f t="shared" si="65"/>
        <v>2168</v>
      </c>
      <c r="AV690" s="29">
        <v>53176</v>
      </c>
      <c r="AW690" s="29">
        <v>13238</v>
      </c>
      <c r="AX690" s="29">
        <v>254784</v>
      </c>
      <c r="AY690" s="29">
        <v>63426</v>
      </c>
      <c r="AZ690" s="29">
        <v>307960</v>
      </c>
      <c r="BA690" s="29">
        <v>76664</v>
      </c>
      <c r="BB690" s="2"/>
      <c r="BC690" s="2"/>
      <c r="BD690" s="2"/>
    </row>
    <row r="691" spans="16:56" ht="13.5">
      <c r="P691" s="22">
        <v>373427</v>
      </c>
      <c r="Q691" s="23" t="s">
        <v>1653</v>
      </c>
      <c r="R691" s="23" t="s">
        <v>1655</v>
      </c>
      <c r="S691" s="62">
        <v>2174</v>
      </c>
      <c r="T691" s="24" t="s">
        <v>942</v>
      </c>
      <c r="U691" s="25" t="s">
        <v>723</v>
      </c>
      <c r="V691" s="26" t="s">
        <v>1190</v>
      </c>
      <c r="W691" s="27">
        <v>3</v>
      </c>
      <c r="X691" s="27">
        <v>103</v>
      </c>
      <c r="Y691" s="27">
        <v>18</v>
      </c>
      <c r="Z691" s="27">
        <v>7880</v>
      </c>
      <c r="AA691" s="28">
        <f t="shared" si="60"/>
        <v>0.43777777777777777</v>
      </c>
      <c r="AB691" s="25" t="s">
        <v>653</v>
      </c>
      <c r="AC691" s="29">
        <v>25</v>
      </c>
      <c r="AD691" s="29">
        <v>24.3</v>
      </c>
      <c r="AE691" s="29">
        <v>11238</v>
      </c>
      <c r="AF691" s="29">
        <v>70.1</v>
      </c>
      <c r="AG691" s="29">
        <v>1072</v>
      </c>
      <c r="AH691" s="29">
        <f t="shared" si="61"/>
        <v>136.04</v>
      </c>
      <c r="AI691" s="29">
        <v>2528</v>
      </c>
      <c r="AJ691" s="29">
        <v>894</v>
      </c>
      <c r="AK691" s="29">
        <v>1634</v>
      </c>
      <c r="AL691" s="29">
        <f t="shared" si="62"/>
        <v>320.81</v>
      </c>
      <c r="AM691" s="29">
        <f t="shared" si="63"/>
        <v>113.45</v>
      </c>
      <c r="AN691" s="29">
        <f t="shared" si="64"/>
        <v>207.36</v>
      </c>
      <c r="AO691" s="29">
        <v>42.4</v>
      </c>
      <c r="AP691" s="29">
        <v>119.9</v>
      </c>
      <c r="AQ691" s="32">
        <v>8680</v>
      </c>
      <c r="AR691" s="32">
        <v>15864</v>
      </c>
      <c r="AS691" s="32">
        <v>24544</v>
      </c>
      <c r="AT691" s="29">
        <v>2730</v>
      </c>
      <c r="AU691" s="29">
        <f t="shared" si="65"/>
        <v>2721</v>
      </c>
      <c r="AV691" s="29">
        <v>1617</v>
      </c>
      <c r="AW691" s="29">
        <v>15699</v>
      </c>
      <c r="AX691" s="29">
        <v>3678</v>
      </c>
      <c r="AY691" s="29">
        <v>35709</v>
      </c>
      <c r="AZ691" s="29">
        <v>5295</v>
      </c>
      <c r="BA691" s="29">
        <v>51408</v>
      </c>
      <c r="BB691" s="2"/>
      <c r="BC691" s="2"/>
      <c r="BD691" s="2"/>
    </row>
    <row r="692" spans="16:56" ht="13.5">
      <c r="P692" s="22">
        <v>373435</v>
      </c>
      <c r="Q692" s="23" t="s">
        <v>1653</v>
      </c>
      <c r="R692" s="23" t="s">
        <v>1656</v>
      </c>
      <c r="S692" s="62">
        <v>2174</v>
      </c>
      <c r="T692" s="24" t="s">
        <v>942</v>
      </c>
      <c r="U692" s="25" t="s">
        <v>723</v>
      </c>
      <c r="V692" s="26" t="s">
        <v>1190</v>
      </c>
      <c r="W692" s="27">
        <v>3</v>
      </c>
      <c r="X692" s="27">
        <v>2514</v>
      </c>
      <c r="Y692" s="27">
        <v>72</v>
      </c>
      <c r="Z692" s="27">
        <v>91065</v>
      </c>
      <c r="AA692" s="28">
        <f t="shared" si="60"/>
        <v>1.2647916666666668</v>
      </c>
      <c r="AB692" s="25" t="s">
        <v>704</v>
      </c>
      <c r="AC692" s="29">
        <v>794</v>
      </c>
      <c r="AD692" s="29">
        <v>31.6</v>
      </c>
      <c r="AE692" s="29">
        <v>92529</v>
      </c>
      <c r="AF692" s="29">
        <v>98.4</v>
      </c>
      <c r="AG692" s="29">
        <v>19788</v>
      </c>
      <c r="AH692" s="29">
        <f t="shared" si="61"/>
        <v>217.3</v>
      </c>
      <c r="AI692" s="29">
        <v>182834</v>
      </c>
      <c r="AJ692" s="29">
        <v>23837</v>
      </c>
      <c r="AK692" s="29">
        <v>158997</v>
      </c>
      <c r="AL692" s="29">
        <f t="shared" si="62"/>
        <v>2007.73</v>
      </c>
      <c r="AM692" s="29">
        <f t="shared" si="63"/>
        <v>261.76</v>
      </c>
      <c r="AN692" s="29">
        <f t="shared" si="64"/>
        <v>1745.97</v>
      </c>
      <c r="AO692" s="29">
        <v>10.8</v>
      </c>
      <c r="AP692" s="29">
        <v>83</v>
      </c>
      <c r="AQ692" s="32">
        <v>9482</v>
      </c>
      <c r="AR692" s="32">
        <v>63245</v>
      </c>
      <c r="AS692" s="32">
        <v>72726</v>
      </c>
      <c r="AT692" s="29">
        <v>4300</v>
      </c>
      <c r="AU692" s="29">
        <f t="shared" si="65"/>
        <v>4346</v>
      </c>
      <c r="AV692" s="29">
        <v>23990</v>
      </c>
      <c r="AW692" s="29">
        <v>9543</v>
      </c>
      <c r="AX692" s="29">
        <v>160347</v>
      </c>
      <c r="AY692" s="29">
        <v>63782</v>
      </c>
      <c r="AZ692" s="29">
        <v>184337</v>
      </c>
      <c r="BA692" s="29">
        <v>73324</v>
      </c>
      <c r="BB692" s="2"/>
      <c r="BC692" s="2"/>
      <c r="BD692" s="2"/>
    </row>
    <row r="693" spans="16:56" ht="13.5">
      <c r="P693" s="22">
        <v>373648</v>
      </c>
      <c r="Q693" s="23" t="s">
        <v>1653</v>
      </c>
      <c r="R693" s="23" t="s">
        <v>1657</v>
      </c>
      <c r="S693" s="62">
        <v>2174</v>
      </c>
      <c r="T693" s="24" t="s">
        <v>942</v>
      </c>
      <c r="U693" s="25" t="s">
        <v>723</v>
      </c>
      <c r="V693" s="26" t="s">
        <v>1190</v>
      </c>
      <c r="W693" s="27">
        <v>3</v>
      </c>
      <c r="X693" s="27">
        <v>2863</v>
      </c>
      <c r="Y693" s="27">
        <v>94</v>
      </c>
      <c r="Z693" s="27">
        <v>171327</v>
      </c>
      <c r="AA693" s="28">
        <f t="shared" si="60"/>
        <v>1.822627659574468</v>
      </c>
      <c r="AB693" s="25" t="s">
        <v>1181</v>
      </c>
      <c r="AC693" s="29">
        <v>2290</v>
      </c>
      <c r="AD693" s="29">
        <v>80</v>
      </c>
      <c r="AE693" s="29">
        <v>206892</v>
      </c>
      <c r="AF693" s="29">
        <v>82.8</v>
      </c>
      <c r="AG693" s="29">
        <v>31018</v>
      </c>
      <c r="AH693" s="29">
        <f t="shared" si="61"/>
        <v>181.05</v>
      </c>
      <c r="AI693" s="29">
        <v>160330</v>
      </c>
      <c r="AJ693" s="29">
        <v>34885</v>
      </c>
      <c r="AK693" s="29">
        <v>125445</v>
      </c>
      <c r="AL693" s="29">
        <f t="shared" si="62"/>
        <v>935.81</v>
      </c>
      <c r="AM693" s="29">
        <f t="shared" si="63"/>
        <v>203.62</v>
      </c>
      <c r="AN693" s="29">
        <f t="shared" si="64"/>
        <v>732.2</v>
      </c>
      <c r="AO693" s="29">
        <v>19.3</v>
      </c>
      <c r="AP693" s="29">
        <v>88.9</v>
      </c>
      <c r="AQ693" s="32">
        <v>12185</v>
      </c>
      <c r="AR693" s="32">
        <v>43816</v>
      </c>
      <c r="AS693" s="32">
        <v>56001</v>
      </c>
      <c r="AT693" s="29">
        <v>4305</v>
      </c>
      <c r="AU693" s="29">
        <f t="shared" si="65"/>
        <v>3621</v>
      </c>
      <c r="AV693" s="29">
        <v>34885</v>
      </c>
      <c r="AW693" s="29">
        <v>12185</v>
      </c>
      <c r="AX693" s="29">
        <v>125445</v>
      </c>
      <c r="AY693" s="29">
        <v>43816</v>
      </c>
      <c r="AZ693" s="29">
        <v>160330</v>
      </c>
      <c r="BA693" s="29">
        <v>56001</v>
      </c>
      <c r="BB693" s="2"/>
      <c r="BC693" s="2"/>
      <c r="BD693" s="2"/>
    </row>
    <row r="694" spans="16:56" ht="13.5">
      <c r="P694" s="22">
        <v>373826</v>
      </c>
      <c r="Q694" s="23" t="s">
        <v>1653</v>
      </c>
      <c r="R694" s="23" t="s">
        <v>1658</v>
      </c>
      <c r="S694" s="62">
        <v>2174</v>
      </c>
      <c r="T694" s="24" t="s">
        <v>942</v>
      </c>
      <c r="U694" s="25" t="s">
        <v>723</v>
      </c>
      <c r="V694" s="26" t="s">
        <v>1190</v>
      </c>
      <c r="W694" s="27">
        <v>3</v>
      </c>
      <c r="X694" s="27">
        <v>4166</v>
      </c>
      <c r="Y694" s="27">
        <v>168</v>
      </c>
      <c r="Z694" s="27">
        <v>194377</v>
      </c>
      <c r="AA694" s="28">
        <f t="shared" si="60"/>
        <v>1.1570059523809524</v>
      </c>
      <c r="AB694" s="25" t="s">
        <v>1659</v>
      </c>
      <c r="AC694" s="29">
        <v>3240</v>
      </c>
      <c r="AD694" s="29">
        <v>77.8</v>
      </c>
      <c r="AE694" s="29">
        <v>194377</v>
      </c>
      <c r="AF694" s="29">
        <v>100</v>
      </c>
      <c r="AG694" s="29">
        <v>26013</v>
      </c>
      <c r="AH694" s="29">
        <f t="shared" si="61"/>
        <v>133.83</v>
      </c>
      <c r="AI694" s="29">
        <v>128898</v>
      </c>
      <c r="AJ694" s="29">
        <v>64121</v>
      </c>
      <c r="AK694" s="29">
        <v>64777</v>
      </c>
      <c r="AL694" s="29">
        <f t="shared" si="62"/>
        <v>663.13</v>
      </c>
      <c r="AM694" s="29">
        <f t="shared" si="63"/>
        <v>329.88</v>
      </c>
      <c r="AN694" s="29">
        <f t="shared" si="64"/>
        <v>333.25</v>
      </c>
      <c r="AO694" s="29">
        <v>20.2</v>
      </c>
      <c r="AP694" s="29">
        <v>40.6</v>
      </c>
      <c r="AQ694" s="32">
        <v>15392</v>
      </c>
      <c r="AR694" s="32">
        <v>15549</v>
      </c>
      <c r="AS694" s="32">
        <v>30940</v>
      </c>
      <c r="AT694" s="29">
        <v>2205</v>
      </c>
      <c r="AU694" s="29">
        <f t="shared" si="65"/>
        <v>2677</v>
      </c>
      <c r="AV694" s="29">
        <v>64121</v>
      </c>
      <c r="AW694" s="29">
        <v>15392</v>
      </c>
      <c r="AX694" s="29">
        <v>92561</v>
      </c>
      <c r="AY694" s="29">
        <v>22218</v>
      </c>
      <c r="AZ694" s="29">
        <v>156682</v>
      </c>
      <c r="BA694" s="29">
        <v>37610</v>
      </c>
      <c r="BB694" s="2"/>
      <c r="BC694" s="2"/>
      <c r="BD694" s="2"/>
    </row>
    <row r="695" spans="16:56" ht="13.5">
      <c r="P695" s="22">
        <v>373842</v>
      </c>
      <c r="Q695" s="23" t="s">
        <v>1653</v>
      </c>
      <c r="R695" s="23" t="s">
        <v>1660</v>
      </c>
      <c r="S695" s="62">
        <v>2174</v>
      </c>
      <c r="T695" s="24" t="s">
        <v>942</v>
      </c>
      <c r="U695" s="25" t="s">
        <v>723</v>
      </c>
      <c r="V695" s="26" t="s">
        <v>1190</v>
      </c>
      <c r="W695" s="27">
        <v>3</v>
      </c>
      <c r="X695" s="27">
        <v>2956</v>
      </c>
      <c r="Y695" s="27">
        <v>73</v>
      </c>
      <c r="Z695" s="27">
        <v>89141</v>
      </c>
      <c r="AA695" s="28">
        <f t="shared" si="60"/>
        <v>1.221109589041096</v>
      </c>
      <c r="AB695" s="25" t="s">
        <v>1174</v>
      </c>
      <c r="AC695" s="29">
        <v>2499</v>
      </c>
      <c r="AD695" s="29">
        <v>84.5</v>
      </c>
      <c r="AE695" s="29">
        <v>100555</v>
      </c>
      <c r="AF695" s="29">
        <v>88.6</v>
      </c>
      <c r="AG695" s="29">
        <v>13364</v>
      </c>
      <c r="AH695" s="29">
        <f t="shared" si="61"/>
        <v>149.92</v>
      </c>
      <c r="AI695" s="29">
        <v>78010</v>
      </c>
      <c r="AJ695" s="29">
        <v>32159</v>
      </c>
      <c r="AK695" s="29">
        <v>45851</v>
      </c>
      <c r="AL695" s="29">
        <f t="shared" si="62"/>
        <v>875.13</v>
      </c>
      <c r="AM695" s="29">
        <f t="shared" si="63"/>
        <v>360.77</v>
      </c>
      <c r="AN695" s="29">
        <f t="shared" si="64"/>
        <v>514.36</v>
      </c>
      <c r="AO695" s="29">
        <v>17.1</v>
      </c>
      <c r="AP695" s="29">
        <v>41.6</v>
      </c>
      <c r="AQ695" s="32">
        <v>10879</v>
      </c>
      <c r="AR695" s="32">
        <v>15511</v>
      </c>
      <c r="AS695" s="32">
        <v>26390</v>
      </c>
      <c r="AT695" s="29">
        <v>2310</v>
      </c>
      <c r="AU695" s="29">
        <f t="shared" si="65"/>
        <v>2998</v>
      </c>
      <c r="AV695" s="29">
        <v>32172</v>
      </c>
      <c r="AW695" s="29">
        <v>10884</v>
      </c>
      <c r="AX695" s="29">
        <v>45851</v>
      </c>
      <c r="AY695" s="29">
        <v>15511</v>
      </c>
      <c r="AZ695" s="29">
        <v>78023</v>
      </c>
      <c r="BA695" s="29">
        <v>26395</v>
      </c>
      <c r="BB695" s="2"/>
      <c r="BC695" s="2"/>
      <c r="BD695" s="2"/>
    </row>
    <row r="696" spans="16:56" ht="13.5">
      <c r="P696" s="22">
        <v>374024</v>
      </c>
      <c r="Q696" s="23" t="s">
        <v>1653</v>
      </c>
      <c r="R696" s="23" t="s">
        <v>1661</v>
      </c>
      <c r="S696" s="62">
        <v>2174</v>
      </c>
      <c r="T696" s="24" t="s">
        <v>942</v>
      </c>
      <c r="U696" s="25" t="s">
        <v>723</v>
      </c>
      <c r="V696" s="26" t="s">
        <v>1190</v>
      </c>
      <c r="W696" s="27">
        <v>3</v>
      </c>
      <c r="X696" s="27">
        <v>1822</v>
      </c>
      <c r="Y696" s="27">
        <v>429</v>
      </c>
      <c r="Z696" s="27">
        <v>134522</v>
      </c>
      <c r="AA696" s="28">
        <f t="shared" si="60"/>
        <v>0.3135710955710956</v>
      </c>
      <c r="AB696" s="25" t="s">
        <v>1612</v>
      </c>
      <c r="AC696" s="29">
        <v>974</v>
      </c>
      <c r="AD696" s="29">
        <v>53.5</v>
      </c>
      <c r="AE696" s="29">
        <v>159095</v>
      </c>
      <c r="AF696" s="29">
        <v>84.6</v>
      </c>
      <c r="AG696" s="29">
        <v>20576</v>
      </c>
      <c r="AH696" s="29">
        <f t="shared" si="61"/>
        <v>152.96</v>
      </c>
      <c r="AI696" s="29">
        <v>93871</v>
      </c>
      <c r="AJ696" s="29">
        <v>25662</v>
      </c>
      <c r="AK696" s="29">
        <v>68209</v>
      </c>
      <c r="AL696" s="29">
        <f t="shared" si="62"/>
        <v>697.81</v>
      </c>
      <c r="AM696" s="29">
        <f t="shared" si="63"/>
        <v>190.76</v>
      </c>
      <c r="AN696" s="29">
        <f t="shared" si="64"/>
        <v>507.05</v>
      </c>
      <c r="AO696" s="29">
        <v>21.9</v>
      </c>
      <c r="AP696" s="29">
        <v>80.2</v>
      </c>
      <c r="AQ696" s="32">
        <v>14085</v>
      </c>
      <c r="AR696" s="32">
        <v>37436</v>
      </c>
      <c r="AS696" s="32">
        <v>51521</v>
      </c>
      <c r="AT696" s="29">
        <v>2467</v>
      </c>
      <c r="AU696" s="29">
        <f t="shared" si="65"/>
        <v>3059</v>
      </c>
      <c r="AV696" s="29">
        <v>27642</v>
      </c>
      <c r="AW696" s="29">
        <v>15171</v>
      </c>
      <c r="AX696" s="29">
        <v>94474</v>
      </c>
      <c r="AY696" s="29">
        <v>51852</v>
      </c>
      <c r="AZ696" s="29">
        <v>122116</v>
      </c>
      <c r="BA696" s="29">
        <v>67023</v>
      </c>
      <c r="BB696" s="2"/>
      <c r="BC696" s="2"/>
      <c r="BD696" s="2"/>
    </row>
    <row r="697" spans="16:56" ht="13.5">
      <c r="P697" s="22">
        <v>374059</v>
      </c>
      <c r="Q697" s="23" t="s">
        <v>1653</v>
      </c>
      <c r="R697" s="23" t="s">
        <v>1662</v>
      </c>
      <c r="S697" s="62">
        <v>2174</v>
      </c>
      <c r="T697" s="24" t="s">
        <v>942</v>
      </c>
      <c r="U697" s="25" t="s">
        <v>723</v>
      </c>
      <c r="V697" s="26" t="s">
        <v>1190</v>
      </c>
      <c r="W697" s="27">
        <v>3</v>
      </c>
      <c r="X697" s="27">
        <v>549</v>
      </c>
      <c r="Y697" s="27">
        <v>34</v>
      </c>
      <c r="Z697" s="27">
        <v>57817</v>
      </c>
      <c r="AA697" s="28">
        <f t="shared" si="60"/>
        <v>1.7005</v>
      </c>
      <c r="AB697" s="25" t="s">
        <v>1288</v>
      </c>
      <c r="AC697" s="29">
        <v>377</v>
      </c>
      <c r="AD697" s="29">
        <v>68.7</v>
      </c>
      <c r="AE697" s="29">
        <v>58757</v>
      </c>
      <c r="AF697" s="29">
        <v>98.4</v>
      </c>
      <c r="AG697" s="29">
        <v>7298</v>
      </c>
      <c r="AH697" s="29">
        <f t="shared" si="61"/>
        <v>126.23</v>
      </c>
      <c r="AI697" s="29">
        <v>28778</v>
      </c>
      <c r="AJ697" s="29">
        <v>5605</v>
      </c>
      <c r="AK697" s="29">
        <v>23173</v>
      </c>
      <c r="AL697" s="29">
        <f t="shared" si="62"/>
        <v>497.74</v>
      </c>
      <c r="AM697" s="29">
        <f t="shared" si="63"/>
        <v>96.94</v>
      </c>
      <c r="AN697" s="29">
        <f t="shared" si="64"/>
        <v>400.8</v>
      </c>
      <c r="AO697" s="29">
        <v>25.4</v>
      </c>
      <c r="AP697" s="29">
        <v>130.2</v>
      </c>
      <c r="AQ697" s="32">
        <v>10209</v>
      </c>
      <c r="AR697" s="32">
        <v>42209</v>
      </c>
      <c r="AS697" s="32">
        <v>52419</v>
      </c>
      <c r="AT697" s="29">
        <v>2415</v>
      </c>
      <c r="AU697" s="29">
        <f t="shared" si="65"/>
        <v>2525</v>
      </c>
      <c r="AV697" s="29">
        <v>10449</v>
      </c>
      <c r="AW697" s="29">
        <v>19033</v>
      </c>
      <c r="AX697" s="29">
        <v>34210</v>
      </c>
      <c r="AY697" s="29">
        <v>62313</v>
      </c>
      <c r="AZ697" s="29">
        <v>44659</v>
      </c>
      <c r="BA697" s="29">
        <v>81346</v>
      </c>
      <c r="BB697" s="2"/>
      <c r="BC697" s="2"/>
      <c r="BD697" s="2"/>
    </row>
    <row r="698" spans="16:56" ht="13.5">
      <c r="P698" s="22">
        <v>382116</v>
      </c>
      <c r="Q698" s="23" t="s">
        <v>762</v>
      </c>
      <c r="R698" s="23" t="s">
        <v>1663</v>
      </c>
      <c r="S698" s="62">
        <v>2174</v>
      </c>
      <c r="T698" s="24" t="s">
        <v>942</v>
      </c>
      <c r="U698" s="25" t="s">
        <v>723</v>
      </c>
      <c r="V698" s="26" t="s">
        <v>1190</v>
      </c>
      <c r="W698" s="27">
        <v>3</v>
      </c>
      <c r="X698" s="27">
        <v>798</v>
      </c>
      <c r="Y698" s="27">
        <v>22</v>
      </c>
      <c r="Z698" s="27">
        <v>39674</v>
      </c>
      <c r="AA698" s="28">
        <f t="shared" si="60"/>
        <v>1.8033636363636363</v>
      </c>
      <c r="AB698" s="25" t="s">
        <v>1664</v>
      </c>
      <c r="AC698" s="29">
        <v>495</v>
      </c>
      <c r="AD698" s="29">
        <v>62</v>
      </c>
      <c r="AE698" s="29">
        <v>39674</v>
      </c>
      <c r="AF698" s="29">
        <v>100</v>
      </c>
      <c r="AG698" s="29">
        <v>3663</v>
      </c>
      <c r="AH698" s="29">
        <f t="shared" si="61"/>
        <v>92.33</v>
      </c>
      <c r="AI698" s="29">
        <v>47739</v>
      </c>
      <c r="AJ698" s="29">
        <v>6287</v>
      </c>
      <c r="AK698" s="29">
        <v>41452</v>
      </c>
      <c r="AL698" s="29">
        <f t="shared" si="62"/>
        <v>1203.28</v>
      </c>
      <c r="AM698" s="29">
        <f t="shared" si="63"/>
        <v>158.47</v>
      </c>
      <c r="AN698" s="29">
        <f t="shared" si="64"/>
        <v>1044.82</v>
      </c>
      <c r="AO698" s="29">
        <v>7.7</v>
      </c>
      <c r="AP698" s="29">
        <v>58.3</v>
      </c>
      <c r="AQ698" s="32">
        <v>7878</v>
      </c>
      <c r="AR698" s="32">
        <v>51945</v>
      </c>
      <c r="AS698" s="32">
        <v>59823</v>
      </c>
      <c r="AT698" s="29">
        <v>1554</v>
      </c>
      <c r="AU698" s="29">
        <f t="shared" si="65"/>
        <v>1847</v>
      </c>
      <c r="AV698" s="29">
        <v>6287</v>
      </c>
      <c r="AW698" s="29">
        <v>7878</v>
      </c>
      <c r="AX698" s="29">
        <v>54156</v>
      </c>
      <c r="AY698" s="29">
        <v>67865</v>
      </c>
      <c r="AZ698" s="29">
        <v>60443</v>
      </c>
      <c r="BA698" s="29">
        <v>75743</v>
      </c>
      <c r="BB698" s="2"/>
      <c r="BC698" s="2"/>
      <c r="BD698" s="2"/>
    </row>
    <row r="699" spans="16:56" ht="13.5">
      <c r="P699" s="22">
        <v>383431</v>
      </c>
      <c r="Q699" s="23" t="s">
        <v>762</v>
      </c>
      <c r="R699" s="23" t="s">
        <v>1665</v>
      </c>
      <c r="S699" s="62">
        <v>2174</v>
      </c>
      <c r="T699" s="24" t="s">
        <v>942</v>
      </c>
      <c r="U699" s="25" t="s">
        <v>723</v>
      </c>
      <c r="V699" s="26" t="s">
        <v>1190</v>
      </c>
      <c r="W699" s="27">
        <v>3</v>
      </c>
      <c r="X699" s="27">
        <v>1801</v>
      </c>
      <c r="Y699" s="27">
        <v>40</v>
      </c>
      <c r="Z699" s="27">
        <v>97453</v>
      </c>
      <c r="AA699" s="28">
        <f t="shared" si="60"/>
        <v>2.4363249999999996</v>
      </c>
      <c r="AB699" s="25" t="s">
        <v>950</v>
      </c>
      <c r="AC699" s="29">
        <v>1101</v>
      </c>
      <c r="AD699" s="29">
        <v>61.1</v>
      </c>
      <c r="AE699" s="29">
        <v>100582</v>
      </c>
      <c r="AF699" s="29">
        <v>96.9</v>
      </c>
      <c r="AG699" s="29">
        <v>9578</v>
      </c>
      <c r="AH699" s="29">
        <f t="shared" si="61"/>
        <v>98.28</v>
      </c>
      <c r="AI699" s="29">
        <v>64472</v>
      </c>
      <c r="AJ699" s="29">
        <v>11287</v>
      </c>
      <c r="AK699" s="29">
        <v>53185</v>
      </c>
      <c r="AL699" s="29">
        <f t="shared" si="62"/>
        <v>661.57</v>
      </c>
      <c r="AM699" s="29">
        <f t="shared" si="63"/>
        <v>115.82</v>
      </c>
      <c r="AN699" s="29">
        <f t="shared" si="64"/>
        <v>545.75</v>
      </c>
      <c r="AO699" s="29">
        <v>14.9</v>
      </c>
      <c r="AP699" s="29">
        <v>84.9</v>
      </c>
      <c r="AQ699" s="32">
        <v>6267</v>
      </c>
      <c r="AR699" s="32">
        <v>29531</v>
      </c>
      <c r="AS699" s="32">
        <v>35798</v>
      </c>
      <c r="AT699" s="29">
        <v>1800</v>
      </c>
      <c r="AU699" s="29">
        <f t="shared" si="65"/>
        <v>1966</v>
      </c>
      <c r="AV699" s="29">
        <v>11287</v>
      </c>
      <c r="AW699" s="29">
        <v>6267</v>
      </c>
      <c r="AX699" s="29">
        <v>53185</v>
      </c>
      <c r="AY699" s="29">
        <v>29531</v>
      </c>
      <c r="AZ699" s="29">
        <v>64472</v>
      </c>
      <c r="BA699" s="29">
        <v>35798</v>
      </c>
      <c r="BB699" s="2"/>
      <c r="BC699" s="2"/>
      <c r="BD699" s="2"/>
    </row>
    <row r="700" spans="16:56" ht="13.5">
      <c r="P700" s="22">
        <v>383465</v>
      </c>
      <c r="Q700" s="23" t="s">
        <v>762</v>
      </c>
      <c r="R700" s="23" t="s">
        <v>1666</v>
      </c>
      <c r="S700" s="62">
        <v>2174</v>
      </c>
      <c r="T700" s="24" t="s">
        <v>942</v>
      </c>
      <c r="U700" s="25" t="s">
        <v>723</v>
      </c>
      <c r="V700" s="26" t="s">
        <v>1190</v>
      </c>
      <c r="W700" s="27">
        <v>3</v>
      </c>
      <c r="X700" s="27">
        <v>2625</v>
      </c>
      <c r="Y700" s="27">
        <v>159</v>
      </c>
      <c r="Z700" s="27">
        <v>132163</v>
      </c>
      <c r="AA700" s="28">
        <f t="shared" si="60"/>
        <v>0.8312138364779874</v>
      </c>
      <c r="AB700" s="25" t="s">
        <v>696</v>
      </c>
      <c r="AC700" s="29">
        <v>1601</v>
      </c>
      <c r="AD700" s="29">
        <v>61</v>
      </c>
      <c r="AE700" s="29">
        <v>146907</v>
      </c>
      <c r="AF700" s="29">
        <v>90</v>
      </c>
      <c r="AG700" s="29">
        <v>15094</v>
      </c>
      <c r="AH700" s="29">
        <f t="shared" si="61"/>
        <v>114.21</v>
      </c>
      <c r="AI700" s="29">
        <v>64444</v>
      </c>
      <c r="AJ700" s="29">
        <v>23312</v>
      </c>
      <c r="AK700" s="29">
        <v>41132</v>
      </c>
      <c r="AL700" s="29">
        <f t="shared" si="62"/>
        <v>487.61</v>
      </c>
      <c r="AM700" s="29">
        <f t="shared" si="63"/>
        <v>176.39</v>
      </c>
      <c r="AN700" s="29">
        <f t="shared" si="64"/>
        <v>311.22</v>
      </c>
      <c r="AO700" s="29">
        <v>23.4</v>
      </c>
      <c r="AP700" s="29">
        <v>64.7</v>
      </c>
      <c r="AQ700" s="32">
        <v>8881</v>
      </c>
      <c r="AR700" s="32">
        <v>15669</v>
      </c>
      <c r="AS700" s="32">
        <v>24550</v>
      </c>
      <c r="AT700" s="29">
        <v>1890</v>
      </c>
      <c r="AU700" s="29">
        <f t="shared" si="65"/>
        <v>2284</v>
      </c>
      <c r="AV700" s="29">
        <v>23312</v>
      </c>
      <c r="AW700" s="29">
        <v>8881</v>
      </c>
      <c r="AX700" s="29">
        <v>41132</v>
      </c>
      <c r="AY700" s="29">
        <v>15669</v>
      </c>
      <c r="AZ700" s="29">
        <v>64444</v>
      </c>
      <c r="BA700" s="29">
        <v>24550</v>
      </c>
      <c r="BB700" s="2"/>
      <c r="BC700" s="2"/>
      <c r="BD700" s="2"/>
    </row>
    <row r="701" spans="16:56" ht="13.5">
      <c r="P701" s="22">
        <v>383546</v>
      </c>
      <c r="Q701" s="23" t="s">
        <v>762</v>
      </c>
      <c r="R701" s="23" t="s">
        <v>1667</v>
      </c>
      <c r="S701" s="62">
        <v>2174</v>
      </c>
      <c r="T701" s="24" t="s">
        <v>942</v>
      </c>
      <c r="U701" s="25" t="s">
        <v>723</v>
      </c>
      <c r="V701" s="26" t="s">
        <v>1190</v>
      </c>
      <c r="W701" s="27">
        <v>3</v>
      </c>
      <c r="X701" s="27">
        <v>1567</v>
      </c>
      <c r="Y701" s="27">
        <v>98</v>
      </c>
      <c r="Z701" s="27">
        <v>180587</v>
      </c>
      <c r="AA701" s="28">
        <f t="shared" si="60"/>
        <v>1.8427244897959183</v>
      </c>
      <c r="AB701" s="25" t="s">
        <v>1668</v>
      </c>
      <c r="AC701" s="29">
        <v>987</v>
      </c>
      <c r="AD701" s="29">
        <v>63</v>
      </c>
      <c r="AE701" s="29">
        <v>180587</v>
      </c>
      <c r="AF701" s="29">
        <v>100</v>
      </c>
      <c r="AG701" s="29">
        <v>17165</v>
      </c>
      <c r="AH701" s="29">
        <f t="shared" si="61"/>
        <v>95.05</v>
      </c>
      <c r="AI701" s="29">
        <v>120605</v>
      </c>
      <c r="AJ701" s="29">
        <v>28493</v>
      </c>
      <c r="AK701" s="29">
        <v>92112</v>
      </c>
      <c r="AL701" s="29">
        <f t="shared" si="62"/>
        <v>667.85</v>
      </c>
      <c r="AM701" s="29">
        <f t="shared" si="63"/>
        <v>157.78</v>
      </c>
      <c r="AN701" s="29">
        <f t="shared" si="64"/>
        <v>510.07</v>
      </c>
      <c r="AO701" s="29">
        <v>14.2</v>
      </c>
      <c r="AP701" s="29">
        <v>60.2</v>
      </c>
      <c r="AQ701" s="32">
        <v>18183</v>
      </c>
      <c r="AR701" s="32">
        <v>58782</v>
      </c>
      <c r="AS701" s="32">
        <v>76966</v>
      </c>
      <c r="AT701" s="29">
        <v>2500</v>
      </c>
      <c r="AU701" s="29">
        <f t="shared" si="65"/>
        <v>1901</v>
      </c>
      <c r="AV701" s="29">
        <v>28493</v>
      </c>
      <c r="AW701" s="29">
        <v>18183</v>
      </c>
      <c r="AX701" s="29">
        <v>141302</v>
      </c>
      <c r="AY701" s="29">
        <v>90174</v>
      </c>
      <c r="AZ701" s="29">
        <v>169795</v>
      </c>
      <c r="BA701" s="29">
        <v>108357</v>
      </c>
      <c r="BB701" s="2"/>
      <c r="BC701" s="2"/>
      <c r="BD701" s="2"/>
    </row>
    <row r="702" spans="16:56" ht="13.5">
      <c r="P702" s="22">
        <v>384046</v>
      </c>
      <c r="Q702" s="23" t="s">
        <v>762</v>
      </c>
      <c r="R702" s="23" t="s">
        <v>1622</v>
      </c>
      <c r="S702" s="62">
        <v>2174</v>
      </c>
      <c r="T702" s="24" t="s">
        <v>942</v>
      </c>
      <c r="U702" s="25" t="s">
        <v>723</v>
      </c>
      <c r="V702" s="26" t="s">
        <v>1190</v>
      </c>
      <c r="W702" s="27">
        <v>3</v>
      </c>
      <c r="X702" s="27">
        <v>1266</v>
      </c>
      <c r="Y702" s="27">
        <v>55</v>
      </c>
      <c r="Z702" s="27">
        <v>99271</v>
      </c>
      <c r="AA702" s="28">
        <f t="shared" si="60"/>
        <v>1.8049272727272727</v>
      </c>
      <c r="AB702" s="25" t="s">
        <v>950</v>
      </c>
      <c r="AC702" s="29">
        <v>954</v>
      </c>
      <c r="AD702" s="29">
        <v>75.4</v>
      </c>
      <c r="AE702" s="29">
        <v>100986</v>
      </c>
      <c r="AF702" s="29">
        <v>98.3</v>
      </c>
      <c r="AG702" s="29">
        <v>16047</v>
      </c>
      <c r="AH702" s="29">
        <f t="shared" si="61"/>
        <v>161.65</v>
      </c>
      <c r="AI702" s="29">
        <v>93656</v>
      </c>
      <c r="AJ702" s="29">
        <v>28795</v>
      </c>
      <c r="AK702" s="29">
        <v>64861</v>
      </c>
      <c r="AL702" s="29">
        <f t="shared" si="62"/>
        <v>943.44</v>
      </c>
      <c r="AM702" s="29">
        <f t="shared" si="63"/>
        <v>290.06</v>
      </c>
      <c r="AN702" s="29">
        <f t="shared" si="64"/>
        <v>653.37</v>
      </c>
      <c r="AO702" s="29">
        <v>17.1</v>
      </c>
      <c r="AP702" s="29">
        <v>55.7</v>
      </c>
      <c r="AQ702" s="32">
        <v>22745</v>
      </c>
      <c r="AR702" s="32">
        <v>51233</v>
      </c>
      <c r="AS702" s="32">
        <v>73978</v>
      </c>
      <c r="AT702" s="29">
        <v>2920</v>
      </c>
      <c r="AU702" s="29">
        <f t="shared" si="65"/>
        <v>3233</v>
      </c>
      <c r="AV702" s="29">
        <v>28795</v>
      </c>
      <c r="AW702" s="29">
        <v>22745</v>
      </c>
      <c r="AX702" s="29">
        <v>64861</v>
      </c>
      <c r="AY702" s="29">
        <v>51233</v>
      </c>
      <c r="AZ702" s="29">
        <v>93656</v>
      </c>
      <c r="BA702" s="29">
        <v>73978</v>
      </c>
      <c r="BB702" s="2"/>
      <c r="BC702" s="2"/>
      <c r="BD702" s="2"/>
    </row>
    <row r="703" spans="16:56" ht="13.5">
      <c r="P703" s="22">
        <v>403814</v>
      </c>
      <c r="Q703" s="23" t="s">
        <v>697</v>
      </c>
      <c r="R703" s="23" t="s">
        <v>1669</v>
      </c>
      <c r="S703" s="62">
        <v>1174</v>
      </c>
      <c r="T703" s="24" t="s">
        <v>942</v>
      </c>
      <c r="U703" s="25" t="s">
        <v>723</v>
      </c>
      <c r="V703" s="26" t="s">
        <v>1190</v>
      </c>
      <c r="W703" s="27">
        <v>3</v>
      </c>
      <c r="X703" s="27">
        <v>63</v>
      </c>
      <c r="Y703" s="27">
        <v>12</v>
      </c>
      <c r="Z703" s="27">
        <v>24052</v>
      </c>
      <c r="AA703" s="28">
        <f t="shared" si="60"/>
        <v>2.0043333333333333</v>
      </c>
      <c r="AB703" s="25" t="s">
        <v>651</v>
      </c>
      <c r="AC703" s="29">
        <v>63</v>
      </c>
      <c r="AD703" s="29">
        <v>100</v>
      </c>
      <c r="AE703" s="29">
        <v>28978</v>
      </c>
      <c r="AF703" s="29">
        <v>83</v>
      </c>
      <c r="AG703" s="29">
        <v>3997</v>
      </c>
      <c r="AH703" s="29">
        <f t="shared" si="61"/>
        <v>166.18</v>
      </c>
      <c r="AI703" s="29">
        <v>5149</v>
      </c>
      <c r="AJ703" s="29">
        <v>2586</v>
      </c>
      <c r="AK703" s="29">
        <v>2563</v>
      </c>
      <c r="AL703" s="29">
        <f t="shared" si="62"/>
        <v>214.08</v>
      </c>
      <c r="AM703" s="29">
        <f t="shared" si="63"/>
        <v>107.52</v>
      </c>
      <c r="AN703" s="29">
        <f t="shared" si="64"/>
        <v>106.56</v>
      </c>
      <c r="AO703" s="29">
        <v>77.6</v>
      </c>
      <c r="AP703" s="29">
        <v>154.6</v>
      </c>
      <c r="AQ703" s="32">
        <v>41048</v>
      </c>
      <c r="AR703" s="32">
        <v>40683</v>
      </c>
      <c r="AS703" s="32">
        <v>81730</v>
      </c>
      <c r="AT703" s="29">
        <v>2100</v>
      </c>
      <c r="AU703" s="29">
        <f t="shared" si="65"/>
        <v>3324</v>
      </c>
      <c r="AV703" s="29">
        <v>2621</v>
      </c>
      <c r="AW703" s="29">
        <v>41603</v>
      </c>
      <c r="AX703" s="29">
        <v>2598</v>
      </c>
      <c r="AY703" s="29">
        <v>41238</v>
      </c>
      <c r="AZ703" s="29">
        <v>5219</v>
      </c>
      <c r="BA703" s="29">
        <v>82841</v>
      </c>
      <c r="BB703" s="2"/>
      <c r="BC703" s="2"/>
      <c r="BD703" s="2"/>
    </row>
    <row r="704" spans="16:56" ht="13.5">
      <c r="P704" s="22">
        <v>413844</v>
      </c>
      <c r="Q704" s="23" t="s">
        <v>717</v>
      </c>
      <c r="R704" s="23" t="s">
        <v>1670</v>
      </c>
      <c r="S704" s="62">
        <v>2174</v>
      </c>
      <c r="T704" s="24" t="s">
        <v>942</v>
      </c>
      <c r="U704" s="25" t="s">
        <v>723</v>
      </c>
      <c r="V704" s="26" t="s">
        <v>1190</v>
      </c>
      <c r="W704" s="27">
        <v>3</v>
      </c>
      <c r="X704" s="27">
        <v>3026</v>
      </c>
      <c r="Y704" s="27">
        <v>130</v>
      </c>
      <c r="Z704" s="27">
        <v>195930</v>
      </c>
      <c r="AA704" s="28">
        <f t="shared" si="60"/>
        <v>1.5071538461538463</v>
      </c>
      <c r="AB704" s="25" t="s">
        <v>696</v>
      </c>
      <c r="AC704" s="29">
        <v>1745</v>
      </c>
      <c r="AD704" s="29">
        <v>57.7</v>
      </c>
      <c r="AE704" s="29">
        <v>195930</v>
      </c>
      <c r="AF704" s="29">
        <v>100</v>
      </c>
      <c r="AG704" s="29">
        <v>26686</v>
      </c>
      <c r="AH704" s="29">
        <f t="shared" si="61"/>
        <v>136.2</v>
      </c>
      <c r="AI704" s="29">
        <v>99677</v>
      </c>
      <c r="AJ704" s="29">
        <v>39485</v>
      </c>
      <c r="AK704" s="29">
        <v>60192</v>
      </c>
      <c r="AL704" s="29">
        <f t="shared" si="62"/>
        <v>508.74</v>
      </c>
      <c r="AM704" s="29">
        <f t="shared" si="63"/>
        <v>201.53</v>
      </c>
      <c r="AN704" s="29">
        <f t="shared" si="64"/>
        <v>307.21</v>
      </c>
      <c r="AO704" s="29">
        <v>26.8</v>
      </c>
      <c r="AP704" s="29">
        <v>67.6</v>
      </c>
      <c r="AQ704" s="32">
        <v>13049</v>
      </c>
      <c r="AR704" s="32">
        <v>19892</v>
      </c>
      <c r="AS704" s="32">
        <v>32940</v>
      </c>
      <c r="AT704" s="29">
        <v>1995</v>
      </c>
      <c r="AU704" s="29">
        <f t="shared" si="65"/>
        <v>2724</v>
      </c>
      <c r="AV704" s="29">
        <v>39485</v>
      </c>
      <c r="AW704" s="29">
        <v>13049</v>
      </c>
      <c r="AX704" s="29">
        <v>140809</v>
      </c>
      <c r="AY704" s="29">
        <v>46533</v>
      </c>
      <c r="AZ704" s="29">
        <v>180294</v>
      </c>
      <c r="BA704" s="29">
        <v>59582</v>
      </c>
      <c r="BB704" s="2"/>
      <c r="BC704" s="2"/>
      <c r="BD704" s="2"/>
    </row>
    <row r="705" spans="16:56" ht="13.5">
      <c r="P705" s="22">
        <v>433837</v>
      </c>
      <c r="Q705" s="23" t="s">
        <v>1160</v>
      </c>
      <c r="R705" s="23" t="s">
        <v>1671</v>
      </c>
      <c r="S705" s="62">
        <v>2174</v>
      </c>
      <c r="T705" s="24" t="s">
        <v>942</v>
      </c>
      <c r="U705" s="25" t="s">
        <v>723</v>
      </c>
      <c r="V705" s="26" t="s">
        <v>1190</v>
      </c>
      <c r="W705" s="27">
        <v>3</v>
      </c>
      <c r="X705" s="27">
        <v>4445</v>
      </c>
      <c r="Y705" s="27">
        <v>139</v>
      </c>
      <c r="Z705" s="27">
        <v>338761</v>
      </c>
      <c r="AA705" s="28">
        <f t="shared" si="60"/>
        <v>2.4371294964028776</v>
      </c>
      <c r="AB705" s="25" t="s">
        <v>1252</v>
      </c>
      <c r="AC705" s="29">
        <v>2764</v>
      </c>
      <c r="AD705" s="29">
        <v>62.2</v>
      </c>
      <c r="AE705" s="29">
        <v>386767</v>
      </c>
      <c r="AF705" s="29">
        <v>87.6</v>
      </c>
      <c r="AG705" s="29">
        <v>41004</v>
      </c>
      <c r="AH705" s="29">
        <f t="shared" si="61"/>
        <v>121.04</v>
      </c>
      <c r="AI705" s="29">
        <v>119539</v>
      </c>
      <c r="AJ705" s="29">
        <v>34036</v>
      </c>
      <c r="AK705" s="29">
        <v>85503</v>
      </c>
      <c r="AL705" s="29">
        <f t="shared" si="62"/>
        <v>352.87</v>
      </c>
      <c r="AM705" s="29">
        <f t="shared" si="63"/>
        <v>100.47</v>
      </c>
      <c r="AN705" s="29">
        <f t="shared" si="64"/>
        <v>252.4</v>
      </c>
      <c r="AO705" s="29">
        <v>34.3</v>
      </c>
      <c r="AP705" s="29">
        <v>120.5</v>
      </c>
      <c r="AQ705" s="32">
        <v>7657</v>
      </c>
      <c r="AR705" s="32">
        <v>19236</v>
      </c>
      <c r="AS705" s="32">
        <v>26893</v>
      </c>
      <c r="AT705" s="29">
        <v>3300</v>
      </c>
      <c r="AU705" s="29">
        <f t="shared" si="65"/>
        <v>2421</v>
      </c>
      <c r="AV705" s="29">
        <v>34036</v>
      </c>
      <c r="AW705" s="29">
        <v>7657</v>
      </c>
      <c r="AX705" s="29">
        <v>108165</v>
      </c>
      <c r="AY705" s="29">
        <v>24334</v>
      </c>
      <c r="AZ705" s="29">
        <v>142201</v>
      </c>
      <c r="BA705" s="29">
        <v>31991</v>
      </c>
      <c r="BB705" s="2"/>
      <c r="BC705" s="2"/>
      <c r="BD705" s="2"/>
    </row>
    <row r="706" spans="16:56" ht="13.5">
      <c r="P706" s="22">
        <v>434060</v>
      </c>
      <c r="Q706" s="23" t="s">
        <v>1160</v>
      </c>
      <c r="R706" s="23" t="s">
        <v>1672</v>
      </c>
      <c r="S706" s="62">
        <v>2174</v>
      </c>
      <c r="T706" s="24" t="s">
        <v>942</v>
      </c>
      <c r="U706" s="25" t="s">
        <v>723</v>
      </c>
      <c r="V706" s="26" t="s">
        <v>1190</v>
      </c>
      <c r="W706" s="27">
        <v>3</v>
      </c>
      <c r="X706" s="27">
        <v>3858</v>
      </c>
      <c r="Y706" s="27">
        <v>142</v>
      </c>
      <c r="Z706" s="27">
        <v>248332</v>
      </c>
      <c r="AA706" s="28">
        <f t="shared" si="60"/>
        <v>1.7488169014084507</v>
      </c>
      <c r="AB706" s="25" t="s">
        <v>653</v>
      </c>
      <c r="AC706" s="29">
        <v>2207</v>
      </c>
      <c r="AD706" s="29">
        <v>57.2</v>
      </c>
      <c r="AE706" s="29">
        <v>248332</v>
      </c>
      <c r="AF706" s="29">
        <v>100</v>
      </c>
      <c r="AG706" s="29">
        <v>31413</v>
      </c>
      <c r="AH706" s="29">
        <f t="shared" si="61"/>
        <v>126.5</v>
      </c>
      <c r="AI706" s="29">
        <v>169746</v>
      </c>
      <c r="AJ706" s="29">
        <v>43052</v>
      </c>
      <c r="AK706" s="29">
        <v>126694</v>
      </c>
      <c r="AL706" s="29">
        <f t="shared" si="62"/>
        <v>683.54</v>
      </c>
      <c r="AM706" s="29">
        <f t="shared" si="63"/>
        <v>173.36</v>
      </c>
      <c r="AN706" s="29">
        <f t="shared" si="64"/>
        <v>510.18</v>
      </c>
      <c r="AO706" s="29">
        <v>18.5</v>
      </c>
      <c r="AP706" s="29">
        <v>73</v>
      </c>
      <c r="AQ706" s="32">
        <v>11159</v>
      </c>
      <c r="AR706" s="32">
        <v>32839</v>
      </c>
      <c r="AS706" s="32">
        <v>43998</v>
      </c>
      <c r="AT706" s="29">
        <v>3000</v>
      </c>
      <c r="AU706" s="29">
        <f t="shared" si="65"/>
        <v>2530</v>
      </c>
      <c r="AV706" s="29">
        <v>43052</v>
      </c>
      <c r="AW706" s="29">
        <v>11159</v>
      </c>
      <c r="AX706" s="29">
        <v>126694</v>
      </c>
      <c r="AY706" s="29">
        <v>32839</v>
      </c>
      <c r="AZ706" s="29">
        <v>169746</v>
      </c>
      <c r="BA706" s="29">
        <v>43998</v>
      </c>
      <c r="BB706" s="2"/>
      <c r="BC706" s="2"/>
      <c r="BD706" s="2"/>
    </row>
    <row r="707" spans="16:56" ht="13.5">
      <c r="P707" s="22">
        <v>435015</v>
      </c>
      <c r="Q707" s="23" t="s">
        <v>1160</v>
      </c>
      <c r="R707" s="23" t="s">
        <v>1673</v>
      </c>
      <c r="S707" s="62">
        <v>2174</v>
      </c>
      <c r="T707" s="24" t="s">
        <v>942</v>
      </c>
      <c r="U707" s="25" t="s">
        <v>723</v>
      </c>
      <c r="V707" s="26" t="s">
        <v>1190</v>
      </c>
      <c r="W707" s="27">
        <v>3</v>
      </c>
      <c r="X707" s="27">
        <v>1171</v>
      </c>
      <c r="Y707" s="27">
        <v>53</v>
      </c>
      <c r="Z707" s="27">
        <v>66000</v>
      </c>
      <c r="AA707" s="28">
        <f t="shared" si="60"/>
        <v>1.2452830188679245</v>
      </c>
      <c r="AB707" s="25" t="s">
        <v>653</v>
      </c>
      <c r="AC707" s="29">
        <v>525</v>
      </c>
      <c r="AD707" s="29">
        <v>44.8</v>
      </c>
      <c r="AE707" s="29">
        <v>66000</v>
      </c>
      <c r="AF707" s="29">
        <v>100</v>
      </c>
      <c r="AG707" s="29">
        <v>10351</v>
      </c>
      <c r="AH707" s="29">
        <f t="shared" si="61"/>
        <v>156.83</v>
      </c>
      <c r="AI707" s="29">
        <v>81653</v>
      </c>
      <c r="AJ707" s="29">
        <v>16113</v>
      </c>
      <c r="AK707" s="29">
        <v>65540</v>
      </c>
      <c r="AL707" s="29">
        <f t="shared" si="62"/>
        <v>1237.17</v>
      </c>
      <c r="AM707" s="29">
        <f t="shared" si="63"/>
        <v>244.14</v>
      </c>
      <c r="AN707" s="29">
        <f t="shared" si="64"/>
        <v>993.03</v>
      </c>
      <c r="AO707" s="29">
        <v>12.7</v>
      </c>
      <c r="AP707" s="29">
        <v>64.2</v>
      </c>
      <c r="AQ707" s="32">
        <v>13760</v>
      </c>
      <c r="AR707" s="32">
        <v>55969</v>
      </c>
      <c r="AS707" s="32">
        <v>69729</v>
      </c>
      <c r="AT707" s="29">
        <v>4090</v>
      </c>
      <c r="AU707" s="29">
        <f t="shared" si="65"/>
        <v>3137</v>
      </c>
      <c r="AV707" s="29">
        <v>16113</v>
      </c>
      <c r="AW707" s="29">
        <v>13760</v>
      </c>
      <c r="AX707" s="29">
        <v>79052</v>
      </c>
      <c r="AY707" s="29">
        <v>67508</v>
      </c>
      <c r="AZ707" s="29">
        <v>95165</v>
      </c>
      <c r="BA707" s="29">
        <v>81268</v>
      </c>
      <c r="BB707" s="2"/>
      <c r="BC707" s="2"/>
      <c r="BD707" s="2"/>
    </row>
    <row r="708" spans="16:56" ht="13.5">
      <c r="P708" s="22">
        <v>435058</v>
      </c>
      <c r="Q708" s="23" t="s">
        <v>1160</v>
      </c>
      <c r="R708" s="23" t="s">
        <v>1674</v>
      </c>
      <c r="S708" s="62">
        <v>2174</v>
      </c>
      <c r="T708" s="24" t="s">
        <v>942</v>
      </c>
      <c r="U708" s="25" t="s">
        <v>723</v>
      </c>
      <c r="V708" s="26" t="s">
        <v>1190</v>
      </c>
      <c r="W708" s="27">
        <v>3</v>
      </c>
      <c r="X708" s="27">
        <v>3095</v>
      </c>
      <c r="Y708" s="27">
        <v>144</v>
      </c>
      <c r="Z708" s="27">
        <v>278342</v>
      </c>
      <c r="AA708" s="28">
        <f t="shared" si="60"/>
        <v>1.9329305555555556</v>
      </c>
      <c r="AB708" s="25" t="s">
        <v>653</v>
      </c>
      <c r="AC708" s="29">
        <v>2264</v>
      </c>
      <c r="AD708" s="29">
        <v>73.2</v>
      </c>
      <c r="AE708" s="29">
        <v>278342</v>
      </c>
      <c r="AF708" s="29">
        <v>100</v>
      </c>
      <c r="AG708" s="29">
        <v>50145</v>
      </c>
      <c r="AH708" s="29">
        <f t="shared" si="61"/>
        <v>180.16</v>
      </c>
      <c r="AI708" s="29">
        <v>148728</v>
      </c>
      <c r="AJ708" s="29">
        <v>66419</v>
      </c>
      <c r="AK708" s="29">
        <v>82309</v>
      </c>
      <c r="AL708" s="29">
        <f t="shared" si="62"/>
        <v>534.34</v>
      </c>
      <c r="AM708" s="29">
        <f t="shared" si="63"/>
        <v>238.62</v>
      </c>
      <c r="AN708" s="29">
        <f t="shared" si="64"/>
        <v>295.71</v>
      </c>
      <c r="AO708" s="29">
        <v>33.7</v>
      </c>
      <c r="AP708" s="29">
        <v>75.5</v>
      </c>
      <c r="AQ708" s="32">
        <v>21460</v>
      </c>
      <c r="AR708" s="32">
        <v>26594</v>
      </c>
      <c r="AS708" s="32">
        <v>48054</v>
      </c>
      <c r="AT708" s="29">
        <v>4090</v>
      </c>
      <c r="AU708" s="29">
        <f t="shared" si="65"/>
        <v>3603</v>
      </c>
      <c r="AV708" s="29">
        <v>66419</v>
      </c>
      <c r="AW708" s="29">
        <v>21460</v>
      </c>
      <c r="AX708" s="29">
        <v>134767</v>
      </c>
      <c r="AY708" s="29">
        <v>43543</v>
      </c>
      <c r="AZ708" s="29">
        <v>201186</v>
      </c>
      <c r="BA708" s="29">
        <v>65004</v>
      </c>
      <c r="BB708" s="2"/>
      <c r="BC708" s="2"/>
      <c r="BD708" s="2"/>
    </row>
    <row r="709" spans="16:56" ht="13.5">
      <c r="P709" s="22">
        <v>443212</v>
      </c>
      <c r="Q709" s="23" t="s">
        <v>149</v>
      </c>
      <c r="R709" s="23" t="s">
        <v>1675</v>
      </c>
      <c r="S709" s="62">
        <v>2174</v>
      </c>
      <c r="T709" s="24" t="s">
        <v>942</v>
      </c>
      <c r="U709" s="25" t="s">
        <v>723</v>
      </c>
      <c r="V709" s="26" t="s">
        <v>1190</v>
      </c>
      <c r="W709" s="27">
        <v>3</v>
      </c>
      <c r="X709" s="27">
        <v>1913</v>
      </c>
      <c r="Y709" s="27">
        <v>96</v>
      </c>
      <c r="Z709" s="27">
        <v>176291</v>
      </c>
      <c r="AA709" s="28">
        <f t="shared" si="60"/>
        <v>1.8363645833333333</v>
      </c>
      <c r="AB709" s="25" t="s">
        <v>1676</v>
      </c>
      <c r="AC709" s="29">
        <v>1092</v>
      </c>
      <c r="AD709" s="29">
        <v>57.1</v>
      </c>
      <c r="AE709" s="29">
        <v>176291</v>
      </c>
      <c r="AF709" s="29">
        <v>100</v>
      </c>
      <c r="AG709" s="29">
        <v>23276</v>
      </c>
      <c r="AH709" s="29">
        <f t="shared" si="61"/>
        <v>132.03</v>
      </c>
      <c r="AI709" s="29">
        <v>93042</v>
      </c>
      <c r="AJ709" s="29">
        <v>17722</v>
      </c>
      <c r="AK709" s="29">
        <v>75320</v>
      </c>
      <c r="AL709" s="29">
        <f t="shared" si="62"/>
        <v>527.78</v>
      </c>
      <c r="AM709" s="29">
        <f t="shared" si="63"/>
        <v>100.53</v>
      </c>
      <c r="AN709" s="29">
        <f t="shared" si="64"/>
        <v>427.25</v>
      </c>
      <c r="AO709" s="29">
        <v>25</v>
      </c>
      <c r="AP709" s="29">
        <v>131.3</v>
      </c>
      <c r="AQ709" s="32">
        <v>9264</v>
      </c>
      <c r="AR709" s="32">
        <v>39373</v>
      </c>
      <c r="AS709" s="32">
        <v>48637</v>
      </c>
      <c r="AT709" s="29">
        <v>3150</v>
      </c>
      <c r="AU709" s="29">
        <f t="shared" si="65"/>
        <v>2641</v>
      </c>
      <c r="AV709" s="29">
        <v>18354</v>
      </c>
      <c r="AW709" s="29">
        <v>9594</v>
      </c>
      <c r="AX709" s="29">
        <v>103459</v>
      </c>
      <c r="AY709" s="29">
        <v>54082</v>
      </c>
      <c r="AZ709" s="29">
        <v>121813</v>
      </c>
      <c r="BA709" s="29">
        <v>63676</v>
      </c>
      <c r="BB709" s="2"/>
      <c r="BC709" s="2"/>
      <c r="BD709" s="2"/>
    </row>
    <row r="710" spans="16:56" ht="13.5">
      <c r="P710" s="22">
        <v>443221</v>
      </c>
      <c r="Q710" s="23" t="s">
        <v>149</v>
      </c>
      <c r="R710" s="23" t="s">
        <v>1677</v>
      </c>
      <c r="S710" s="62">
        <v>2174</v>
      </c>
      <c r="T710" s="24" t="s">
        <v>942</v>
      </c>
      <c r="U710" s="25" t="s">
        <v>723</v>
      </c>
      <c r="V710" s="26" t="s">
        <v>1190</v>
      </c>
      <c r="W710" s="27">
        <v>3</v>
      </c>
      <c r="X710" s="27">
        <v>2338</v>
      </c>
      <c r="Y710" s="27">
        <v>71</v>
      </c>
      <c r="Z710" s="27">
        <v>176431</v>
      </c>
      <c r="AA710" s="28">
        <f t="shared" si="60"/>
        <v>2.4849436619718306</v>
      </c>
      <c r="AB710" s="25" t="s">
        <v>1678</v>
      </c>
      <c r="AC710" s="29">
        <v>1887</v>
      </c>
      <c r="AD710" s="29">
        <v>80.7</v>
      </c>
      <c r="AE710" s="29">
        <v>181139</v>
      </c>
      <c r="AF710" s="29">
        <v>97.4</v>
      </c>
      <c r="AG710" s="29">
        <v>19680</v>
      </c>
      <c r="AH710" s="29">
        <f t="shared" si="61"/>
        <v>111.55</v>
      </c>
      <c r="AI710" s="29">
        <v>98844</v>
      </c>
      <c r="AJ710" s="29">
        <v>32955</v>
      </c>
      <c r="AK710" s="29">
        <v>65889</v>
      </c>
      <c r="AL710" s="29">
        <f t="shared" si="62"/>
        <v>560.24</v>
      </c>
      <c r="AM710" s="29">
        <f t="shared" si="63"/>
        <v>186.79</v>
      </c>
      <c r="AN710" s="29">
        <f t="shared" si="64"/>
        <v>373.45</v>
      </c>
      <c r="AO710" s="29">
        <v>19.9</v>
      </c>
      <c r="AP710" s="29">
        <v>59.7</v>
      </c>
      <c r="AQ710" s="32">
        <v>14095</v>
      </c>
      <c r="AR710" s="32">
        <v>28182</v>
      </c>
      <c r="AS710" s="32">
        <v>42277</v>
      </c>
      <c r="AT710" s="29">
        <v>2100</v>
      </c>
      <c r="AU710" s="29">
        <f t="shared" si="65"/>
        <v>2231</v>
      </c>
      <c r="AV710" s="29">
        <v>32955</v>
      </c>
      <c r="AW710" s="29">
        <v>14095</v>
      </c>
      <c r="AX710" s="29">
        <v>88169</v>
      </c>
      <c r="AY710" s="29">
        <v>37711</v>
      </c>
      <c r="AZ710" s="29">
        <v>121124</v>
      </c>
      <c r="BA710" s="29">
        <v>51807</v>
      </c>
      <c r="BB710" s="2"/>
      <c r="BC710" s="2"/>
      <c r="BD710" s="2"/>
    </row>
    <row r="711" spans="16:56" ht="13.5">
      <c r="P711" s="22">
        <v>443247</v>
      </c>
      <c r="Q711" s="23" t="s">
        <v>149</v>
      </c>
      <c r="R711" s="23" t="s">
        <v>1679</v>
      </c>
      <c r="S711" s="62">
        <v>2174</v>
      </c>
      <c r="T711" s="24" t="s">
        <v>942</v>
      </c>
      <c r="U711" s="25" t="s">
        <v>723</v>
      </c>
      <c r="V711" s="26" t="s">
        <v>1190</v>
      </c>
      <c r="W711" s="27">
        <v>3</v>
      </c>
      <c r="X711" s="27">
        <v>4016</v>
      </c>
      <c r="Y711" s="27">
        <v>214</v>
      </c>
      <c r="Z711" s="27">
        <v>301906</v>
      </c>
      <c r="AA711" s="28">
        <f t="shared" si="60"/>
        <v>1.4107757009345794</v>
      </c>
      <c r="AB711" s="25" t="s">
        <v>1680</v>
      </c>
      <c r="AC711" s="29">
        <v>3025</v>
      </c>
      <c r="AD711" s="29">
        <v>75.3</v>
      </c>
      <c r="AE711" s="29">
        <v>347356</v>
      </c>
      <c r="AF711" s="29">
        <v>86.9</v>
      </c>
      <c r="AG711" s="29">
        <v>51923</v>
      </c>
      <c r="AH711" s="29">
        <f t="shared" si="61"/>
        <v>171.98</v>
      </c>
      <c r="AI711" s="29">
        <v>208614</v>
      </c>
      <c r="AJ711" s="29">
        <v>98726</v>
      </c>
      <c r="AK711" s="29">
        <v>109888</v>
      </c>
      <c r="AL711" s="29">
        <f t="shared" si="62"/>
        <v>690.99</v>
      </c>
      <c r="AM711" s="29">
        <f t="shared" si="63"/>
        <v>327.01</v>
      </c>
      <c r="AN711" s="29">
        <f t="shared" si="64"/>
        <v>363.98</v>
      </c>
      <c r="AO711" s="29">
        <v>24.9</v>
      </c>
      <c r="AP711" s="29">
        <v>52.6</v>
      </c>
      <c r="AQ711" s="32">
        <v>24583</v>
      </c>
      <c r="AR711" s="32">
        <v>27363</v>
      </c>
      <c r="AS711" s="32">
        <v>51946</v>
      </c>
      <c r="AT711" s="29">
        <v>3060</v>
      </c>
      <c r="AU711" s="29">
        <f t="shared" si="65"/>
        <v>3440</v>
      </c>
      <c r="AV711" s="29">
        <v>98726</v>
      </c>
      <c r="AW711" s="29">
        <v>24583</v>
      </c>
      <c r="AX711" s="29">
        <v>270825</v>
      </c>
      <c r="AY711" s="29">
        <v>67437</v>
      </c>
      <c r="AZ711" s="29">
        <v>369551</v>
      </c>
      <c r="BA711" s="29">
        <v>92020</v>
      </c>
      <c r="BB711" s="2"/>
      <c r="BC711" s="2"/>
      <c r="BD711" s="2"/>
    </row>
    <row r="712" spans="16:56" ht="13.5">
      <c r="P712" s="22">
        <v>443255</v>
      </c>
      <c r="Q712" s="23" t="s">
        <v>149</v>
      </c>
      <c r="R712" s="23" t="s">
        <v>1681</v>
      </c>
      <c r="S712" s="62">
        <v>2174</v>
      </c>
      <c r="T712" s="24" t="s">
        <v>942</v>
      </c>
      <c r="U712" s="25" t="s">
        <v>723</v>
      </c>
      <c r="V712" s="26" t="s">
        <v>1190</v>
      </c>
      <c r="W712" s="27">
        <v>3</v>
      </c>
      <c r="X712" s="27">
        <v>4436</v>
      </c>
      <c r="Y712" s="27">
        <v>167</v>
      </c>
      <c r="Z712" s="27">
        <v>273285</v>
      </c>
      <c r="AA712" s="28">
        <f t="shared" si="60"/>
        <v>1.6364371257485029</v>
      </c>
      <c r="AB712" s="25" t="s">
        <v>1181</v>
      </c>
      <c r="AC712" s="29">
        <v>2606</v>
      </c>
      <c r="AD712" s="29">
        <v>58.7</v>
      </c>
      <c r="AE712" s="29">
        <v>294767</v>
      </c>
      <c r="AF712" s="29">
        <v>92.7</v>
      </c>
      <c r="AG712" s="29">
        <v>35804</v>
      </c>
      <c r="AH712" s="29">
        <f t="shared" si="61"/>
        <v>131.01</v>
      </c>
      <c r="AI712" s="29">
        <v>138686</v>
      </c>
      <c r="AJ712" s="29">
        <v>51965</v>
      </c>
      <c r="AK712" s="29">
        <v>86721</v>
      </c>
      <c r="AL712" s="29">
        <f t="shared" si="62"/>
        <v>507.48</v>
      </c>
      <c r="AM712" s="29">
        <f t="shared" si="63"/>
        <v>190.15</v>
      </c>
      <c r="AN712" s="29">
        <f t="shared" si="64"/>
        <v>317.33</v>
      </c>
      <c r="AO712" s="29">
        <v>25.8</v>
      </c>
      <c r="AP712" s="29">
        <v>68.9</v>
      </c>
      <c r="AQ712" s="32">
        <v>11714</v>
      </c>
      <c r="AR712" s="32">
        <v>19549</v>
      </c>
      <c r="AS712" s="32">
        <v>31264</v>
      </c>
      <c r="AT712" s="29">
        <v>2560</v>
      </c>
      <c r="AU712" s="29">
        <f t="shared" si="65"/>
        <v>2620</v>
      </c>
      <c r="AV712" s="29">
        <v>51965</v>
      </c>
      <c r="AW712" s="29">
        <v>11714</v>
      </c>
      <c r="AX712" s="29">
        <v>174544</v>
      </c>
      <c r="AY712" s="29">
        <v>39347</v>
      </c>
      <c r="AZ712" s="29">
        <v>226509</v>
      </c>
      <c r="BA712" s="29">
        <v>51062</v>
      </c>
      <c r="BB712" s="2"/>
      <c r="BC712" s="2"/>
      <c r="BD712" s="2"/>
    </row>
    <row r="713" spans="16:56" ht="13.5">
      <c r="P713" s="22">
        <v>444260</v>
      </c>
      <c r="Q713" s="23" t="s">
        <v>149</v>
      </c>
      <c r="R713" s="23" t="s">
        <v>112</v>
      </c>
      <c r="S713" s="62">
        <v>2174</v>
      </c>
      <c r="T713" s="24" t="s">
        <v>942</v>
      </c>
      <c r="U713" s="25" t="s">
        <v>723</v>
      </c>
      <c r="V713" s="26" t="s">
        <v>1190</v>
      </c>
      <c r="W713" s="27">
        <v>3</v>
      </c>
      <c r="X713" s="27">
        <v>1176</v>
      </c>
      <c r="Y713" s="27">
        <v>71</v>
      </c>
      <c r="Z713" s="27">
        <v>61750</v>
      </c>
      <c r="AA713" s="28">
        <f t="shared" si="60"/>
        <v>0.869718309859155</v>
      </c>
      <c r="AB713" s="25" t="s">
        <v>1283</v>
      </c>
      <c r="AC713" s="29">
        <v>714</v>
      </c>
      <c r="AD713" s="29">
        <v>60.7</v>
      </c>
      <c r="AE713" s="29">
        <v>67198</v>
      </c>
      <c r="AF713" s="29">
        <v>91.9</v>
      </c>
      <c r="AG713" s="29">
        <v>10368</v>
      </c>
      <c r="AH713" s="29">
        <f t="shared" si="61"/>
        <v>167.9</v>
      </c>
      <c r="AI713" s="29">
        <v>48708</v>
      </c>
      <c r="AJ713" s="29">
        <v>17226</v>
      </c>
      <c r="AK713" s="29">
        <v>31482</v>
      </c>
      <c r="AL713" s="29">
        <f t="shared" si="62"/>
        <v>788.79</v>
      </c>
      <c r="AM713" s="29">
        <f t="shared" si="63"/>
        <v>278.96</v>
      </c>
      <c r="AN713" s="29">
        <f t="shared" si="64"/>
        <v>509.83</v>
      </c>
      <c r="AO713" s="29">
        <v>21.3</v>
      </c>
      <c r="AP713" s="29">
        <v>60.2</v>
      </c>
      <c r="AQ713" s="32">
        <v>14648</v>
      </c>
      <c r="AR713" s="32">
        <v>26770</v>
      </c>
      <c r="AS713" s="32">
        <v>41418</v>
      </c>
      <c r="AT713" s="29">
        <v>3330</v>
      </c>
      <c r="AU713" s="29">
        <f t="shared" si="65"/>
        <v>3358</v>
      </c>
      <c r="AV713" s="29">
        <v>17226</v>
      </c>
      <c r="AW713" s="29">
        <v>14648</v>
      </c>
      <c r="AX713" s="29">
        <v>45811</v>
      </c>
      <c r="AY713" s="29">
        <v>38955</v>
      </c>
      <c r="AZ713" s="29">
        <v>63037</v>
      </c>
      <c r="BA713" s="29">
        <v>53603</v>
      </c>
      <c r="BB713" s="2"/>
      <c r="BC713" s="2"/>
      <c r="BD713" s="2"/>
    </row>
    <row r="714" spans="16:56" ht="13.5">
      <c r="P714" s="22">
        <v>445011</v>
      </c>
      <c r="Q714" s="23" t="s">
        <v>149</v>
      </c>
      <c r="R714" s="23" t="s">
        <v>113</v>
      </c>
      <c r="S714" s="62">
        <v>2174</v>
      </c>
      <c r="T714" s="24" t="s">
        <v>942</v>
      </c>
      <c r="U714" s="25" t="s">
        <v>723</v>
      </c>
      <c r="V714" s="26" t="s">
        <v>1190</v>
      </c>
      <c r="W714" s="27">
        <v>3</v>
      </c>
      <c r="X714" s="27">
        <v>2645</v>
      </c>
      <c r="Y714" s="27">
        <v>145</v>
      </c>
      <c r="Z714" s="27">
        <v>230012</v>
      </c>
      <c r="AA714" s="28">
        <f t="shared" si="60"/>
        <v>1.586289655172414</v>
      </c>
      <c r="AB714" s="25" t="s">
        <v>114</v>
      </c>
      <c r="AC714" s="29">
        <v>1255</v>
      </c>
      <c r="AD714" s="29">
        <v>47.4</v>
      </c>
      <c r="AE714" s="29">
        <v>255581</v>
      </c>
      <c r="AF714" s="29">
        <v>90</v>
      </c>
      <c r="AG714" s="29">
        <v>41212</v>
      </c>
      <c r="AH714" s="29">
        <f t="shared" si="61"/>
        <v>179.17</v>
      </c>
      <c r="AI714" s="29">
        <v>111721</v>
      </c>
      <c r="AJ714" s="29">
        <v>52220</v>
      </c>
      <c r="AK714" s="29">
        <v>59501</v>
      </c>
      <c r="AL714" s="29">
        <f t="shared" si="62"/>
        <v>485.72</v>
      </c>
      <c r="AM714" s="29">
        <f t="shared" si="63"/>
        <v>227.03</v>
      </c>
      <c r="AN714" s="29">
        <f t="shared" si="64"/>
        <v>258.69</v>
      </c>
      <c r="AO714" s="29">
        <v>36.9</v>
      </c>
      <c r="AP714" s="29">
        <v>78.9</v>
      </c>
      <c r="AQ714" s="32">
        <v>19743</v>
      </c>
      <c r="AR714" s="32">
        <v>22496</v>
      </c>
      <c r="AS714" s="32">
        <v>42239</v>
      </c>
      <c r="AT714" s="29">
        <v>3200</v>
      </c>
      <c r="AU714" s="29">
        <f t="shared" si="65"/>
        <v>3583</v>
      </c>
      <c r="AV714" s="29">
        <v>52220</v>
      </c>
      <c r="AW714" s="29">
        <v>19743</v>
      </c>
      <c r="AX714" s="29">
        <v>88619</v>
      </c>
      <c r="AY714" s="29">
        <v>33504</v>
      </c>
      <c r="AZ714" s="29">
        <v>140839</v>
      </c>
      <c r="BA714" s="29">
        <v>53247</v>
      </c>
      <c r="BB714" s="2"/>
      <c r="BC714" s="2"/>
      <c r="BD714" s="2"/>
    </row>
    <row r="715" spans="16:56" ht="13.5">
      <c r="P715" s="22">
        <v>464023</v>
      </c>
      <c r="Q715" s="23" t="s">
        <v>115</v>
      </c>
      <c r="R715" s="23" t="s">
        <v>116</v>
      </c>
      <c r="S715" s="62">
        <v>2174</v>
      </c>
      <c r="T715" s="24" t="s">
        <v>942</v>
      </c>
      <c r="U715" s="25" t="s">
        <v>723</v>
      </c>
      <c r="V715" s="26" t="s">
        <v>1190</v>
      </c>
      <c r="W715" s="27">
        <v>3</v>
      </c>
      <c r="X715" s="27">
        <v>3674</v>
      </c>
      <c r="Y715" s="27">
        <v>172</v>
      </c>
      <c r="Z715" s="27">
        <v>285538</v>
      </c>
      <c r="AA715" s="28">
        <f t="shared" si="60"/>
        <v>1.6601046511627908</v>
      </c>
      <c r="AB715" s="25" t="s">
        <v>1283</v>
      </c>
      <c r="AC715" s="29">
        <v>2869</v>
      </c>
      <c r="AD715" s="29">
        <v>78.1</v>
      </c>
      <c r="AE715" s="29">
        <v>285538</v>
      </c>
      <c r="AF715" s="29">
        <v>100</v>
      </c>
      <c r="AG715" s="29">
        <v>30989</v>
      </c>
      <c r="AH715" s="29">
        <f t="shared" si="61"/>
        <v>108.53</v>
      </c>
      <c r="AI715" s="29">
        <v>166612</v>
      </c>
      <c r="AJ715" s="29">
        <v>74980</v>
      </c>
      <c r="AK715" s="29">
        <v>91632</v>
      </c>
      <c r="AL715" s="29">
        <f t="shared" si="62"/>
        <v>583.5</v>
      </c>
      <c r="AM715" s="29">
        <f t="shared" si="63"/>
        <v>262.59</v>
      </c>
      <c r="AN715" s="29">
        <f t="shared" si="64"/>
        <v>320.91</v>
      </c>
      <c r="AO715" s="29">
        <v>18.6</v>
      </c>
      <c r="AP715" s="29">
        <v>41.3</v>
      </c>
      <c r="AQ715" s="32">
        <v>20408</v>
      </c>
      <c r="AR715" s="32">
        <v>24941</v>
      </c>
      <c r="AS715" s="32">
        <v>45349</v>
      </c>
      <c r="AT715" s="29">
        <v>1890</v>
      </c>
      <c r="AU715" s="29">
        <f t="shared" si="65"/>
        <v>2171</v>
      </c>
      <c r="AV715" s="29">
        <v>77734</v>
      </c>
      <c r="AW715" s="29">
        <v>21158</v>
      </c>
      <c r="AX715" s="29">
        <v>160656</v>
      </c>
      <c r="AY715" s="29">
        <v>43728</v>
      </c>
      <c r="AZ715" s="29">
        <v>238390</v>
      </c>
      <c r="BA715" s="29">
        <v>64886</v>
      </c>
      <c r="BB715" s="2"/>
      <c r="BC715" s="2"/>
      <c r="BD715" s="2"/>
    </row>
    <row r="716" spans="16:56" ht="13.5">
      <c r="P716" s="22">
        <v>464481</v>
      </c>
      <c r="Q716" s="23" t="s">
        <v>115</v>
      </c>
      <c r="R716" s="23" t="s">
        <v>117</v>
      </c>
      <c r="S716" s="62">
        <v>2174</v>
      </c>
      <c r="T716" s="24" t="s">
        <v>942</v>
      </c>
      <c r="U716" s="25" t="s">
        <v>723</v>
      </c>
      <c r="V716" s="26" t="s">
        <v>1190</v>
      </c>
      <c r="W716" s="27">
        <v>3</v>
      </c>
      <c r="X716" s="27">
        <v>1400</v>
      </c>
      <c r="Y716" s="27">
        <v>76</v>
      </c>
      <c r="Z716" s="27">
        <v>125782</v>
      </c>
      <c r="AA716" s="28">
        <f t="shared" si="60"/>
        <v>1.6550263157894738</v>
      </c>
      <c r="AB716" s="25" t="s">
        <v>696</v>
      </c>
      <c r="AC716" s="29">
        <v>811</v>
      </c>
      <c r="AD716" s="29">
        <v>57.9</v>
      </c>
      <c r="AE716" s="29">
        <v>172759</v>
      </c>
      <c r="AF716" s="29">
        <v>72.8</v>
      </c>
      <c r="AG716" s="29">
        <v>12579</v>
      </c>
      <c r="AH716" s="29">
        <f t="shared" si="61"/>
        <v>100.01</v>
      </c>
      <c r="AI716" s="29">
        <v>68215</v>
      </c>
      <c r="AJ716" s="29">
        <v>35313</v>
      </c>
      <c r="AK716" s="29">
        <v>32902</v>
      </c>
      <c r="AL716" s="29">
        <f t="shared" si="62"/>
        <v>542.33</v>
      </c>
      <c r="AM716" s="29">
        <f t="shared" si="63"/>
        <v>280.75</v>
      </c>
      <c r="AN716" s="29">
        <f t="shared" si="64"/>
        <v>261.58</v>
      </c>
      <c r="AO716" s="29">
        <v>18.4</v>
      </c>
      <c r="AP716" s="29">
        <v>35.6</v>
      </c>
      <c r="AQ716" s="32">
        <v>25224</v>
      </c>
      <c r="AR716" s="32">
        <v>23501</v>
      </c>
      <c r="AS716" s="32">
        <v>48725</v>
      </c>
      <c r="AT716" s="29">
        <v>1520</v>
      </c>
      <c r="AU716" s="29">
        <f t="shared" si="65"/>
        <v>2000</v>
      </c>
      <c r="AV716" s="29">
        <v>35313</v>
      </c>
      <c r="AW716" s="29">
        <v>25224</v>
      </c>
      <c r="AX716" s="29">
        <v>67517</v>
      </c>
      <c r="AY716" s="29">
        <v>48226</v>
      </c>
      <c r="AZ716" s="29">
        <v>102830</v>
      </c>
      <c r="BA716" s="29">
        <v>73450</v>
      </c>
      <c r="BB716" s="2"/>
      <c r="BC716" s="2"/>
      <c r="BD716" s="2"/>
    </row>
    <row r="717" spans="16:56" ht="13.5">
      <c r="P717" s="22">
        <v>472077</v>
      </c>
      <c r="Q717" s="23" t="s">
        <v>707</v>
      </c>
      <c r="R717" s="23" t="s">
        <v>118</v>
      </c>
      <c r="S717" s="62">
        <v>2174</v>
      </c>
      <c r="T717" s="24" t="s">
        <v>942</v>
      </c>
      <c r="U717" s="25" t="s">
        <v>723</v>
      </c>
      <c r="V717" s="26" t="s">
        <v>1190</v>
      </c>
      <c r="W717" s="27">
        <v>3</v>
      </c>
      <c r="X717" s="27">
        <v>620</v>
      </c>
      <c r="Y717" s="27">
        <v>30</v>
      </c>
      <c r="Z717" s="27">
        <v>64373</v>
      </c>
      <c r="AA717" s="28">
        <f t="shared" si="60"/>
        <v>2.145766666666667</v>
      </c>
      <c r="AB717" s="25" t="s">
        <v>651</v>
      </c>
      <c r="AC717" s="29">
        <v>425</v>
      </c>
      <c r="AD717" s="29">
        <v>68.5</v>
      </c>
      <c r="AE717" s="29">
        <v>67900</v>
      </c>
      <c r="AF717" s="29">
        <v>94.8</v>
      </c>
      <c r="AG717" s="29">
        <v>4543</v>
      </c>
      <c r="AH717" s="29">
        <f t="shared" si="61"/>
        <v>70.57</v>
      </c>
      <c r="AI717" s="29">
        <v>35116</v>
      </c>
      <c r="AJ717" s="29">
        <v>8504</v>
      </c>
      <c r="AK717" s="29">
        <v>26612</v>
      </c>
      <c r="AL717" s="29">
        <f t="shared" si="62"/>
        <v>545.51</v>
      </c>
      <c r="AM717" s="29">
        <f t="shared" si="63"/>
        <v>132.11</v>
      </c>
      <c r="AN717" s="29">
        <f t="shared" si="64"/>
        <v>413.4</v>
      </c>
      <c r="AO717" s="29">
        <v>12.9</v>
      </c>
      <c r="AP717" s="29">
        <v>53.4</v>
      </c>
      <c r="AQ717" s="32">
        <v>13716</v>
      </c>
      <c r="AR717" s="32">
        <v>42923</v>
      </c>
      <c r="AS717" s="32">
        <v>56639</v>
      </c>
      <c r="AT717" s="29">
        <v>871</v>
      </c>
      <c r="AU717" s="29">
        <f t="shared" si="65"/>
        <v>1411</v>
      </c>
      <c r="AV717" s="29">
        <v>8504</v>
      </c>
      <c r="AW717" s="29">
        <v>13716</v>
      </c>
      <c r="AX717" s="29">
        <v>26612</v>
      </c>
      <c r="AY717" s="29">
        <v>42923</v>
      </c>
      <c r="AZ717" s="29">
        <v>35116</v>
      </c>
      <c r="BA717" s="29">
        <v>56639</v>
      </c>
      <c r="BB717" s="2"/>
      <c r="BC717" s="2"/>
      <c r="BD717" s="2"/>
    </row>
    <row r="718" spans="16:56" ht="13.5">
      <c r="P718" s="22">
        <v>473545</v>
      </c>
      <c r="Q718" s="23" t="s">
        <v>707</v>
      </c>
      <c r="R718" s="23" t="s">
        <v>119</v>
      </c>
      <c r="S718" s="62">
        <v>2174</v>
      </c>
      <c r="T718" s="24" t="s">
        <v>942</v>
      </c>
      <c r="U718" s="25" t="s">
        <v>723</v>
      </c>
      <c r="V718" s="26" t="s">
        <v>1190</v>
      </c>
      <c r="W718" s="27">
        <v>3</v>
      </c>
      <c r="X718" s="27">
        <v>570</v>
      </c>
      <c r="Y718" s="27">
        <v>24</v>
      </c>
      <c r="Z718" s="27">
        <v>41781</v>
      </c>
      <c r="AA718" s="28">
        <f t="shared" si="60"/>
        <v>1.740875</v>
      </c>
      <c r="AB718" s="25" t="s">
        <v>658</v>
      </c>
      <c r="AC718" s="29">
        <v>465</v>
      </c>
      <c r="AD718" s="29">
        <v>81.6</v>
      </c>
      <c r="AE718" s="29">
        <v>56165</v>
      </c>
      <c r="AF718" s="29">
        <v>74.4</v>
      </c>
      <c r="AG718" s="29">
        <v>6443</v>
      </c>
      <c r="AH718" s="29">
        <f t="shared" si="61"/>
        <v>154.21</v>
      </c>
      <c r="AI718" s="29">
        <v>44292</v>
      </c>
      <c r="AJ718" s="29">
        <v>12328</v>
      </c>
      <c r="AK718" s="29">
        <v>31964</v>
      </c>
      <c r="AL718" s="29">
        <f t="shared" si="62"/>
        <v>1060.1</v>
      </c>
      <c r="AM718" s="29">
        <f t="shared" si="63"/>
        <v>295.06</v>
      </c>
      <c r="AN718" s="29">
        <f t="shared" si="64"/>
        <v>765.04</v>
      </c>
      <c r="AO718" s="29">
        <v>14.5</v>
      </c>
      <c r="AP718" s="29">
        <v>52.3</v>
      </c>
      <c r="AQ718" s="32">
        <v>21628</v>
      </c>
      <c r="AR718" s="32">
        <v>56077</v>
      </c>
      <c r="AS718" s="32">
        <v>77705</v>
      </c>
      <c r="AT718" s="29">
        <v>2520</v>
      </c>
      <c r="AU718" s="29">
        <f t="shared" si="65"/>
        <v>3084</v>
      </c>
      <c r="AV718" s="29">
        <v>12328</v>
      </c>
      <c r="AW718" s="29">
        <v>21628</v>
      </c>
      <c r="AX718" s="29">
        <v>31964</v>
      </c>
      <c r="AY718" s="29">
        <v>56077</v>
      </c>
      <c r="AZ718" s="29">
        <v>44292</v>
      </c>
      <c r="BA718" s="29">
        <v>77705</v>
      </c>
      <c r="BB718" s="2"/>
      <c r="BC718" s="2"/>
      <c r="BD718" s="2"/>
    </row>
    <row r="719" spans="16:56" ht="13.5">
      <c r="P719" s="22">
        <v>473812</v>
      </c>
      <c r="Q719" s="23" t="s">
        <v>707</v>
      </c>
      <c r="R719" s="23" t="s">
        <v>120</v>
      </c>
      <c r="S719" s="62">
        <v>2174</v>
      </c>
      <c r="T719" s="24" t="s">
        <v>942</v>
      </c>
      <c r="U719" s="25" t="s">
        <v>723</v>
      </c>
      <c r="V719" s="26" t="s">
        <v>1190</v>
      </c>
      <c r="W719" s="27">
        <v>3</v>
      </c>
      <c r="X719" s="27">
        <v>291</v>
      </c>
      <c r="Y719" s="27">
        <v>20</v>
      </c>
      <c r="Z719" s="27">
        <v>47295</v>
      </c>
      <c r="AA719" s="28">
        <f t="shared" si="60"/>
        <v>2.36475</v>
      </c>
      <c r="AB719" s="25" t="s">
        <v>1243</v>
      </c>
      <c r="AC719" s="29">
        <v>291</v>
      </c>
      <c r="AD719" s="29">
        <v>100</v>
      </c>
      <c r="AE719" s="29">
        <v>47295</v>
      </c>
      <c r="AF719" s="29">
        <v>100</v>
      </c>
      <c r="AG719" s="29">
        <v>5556</v>
      </c>
      <c r="AH719" s="29">
        <f t="shared" si="61"/>
        <v>117.48</v>
      </c>
      <c r="AI719" s="29">
        <v>40253</v>
      </c>
      <c r="AJ719" s="29">
        <v>18740</v>
      </c>
      <c r="AK719" s="29">
        <v>21513</v>
      </c>
      <c r="AL719" s="29">
        <f t="shared" si="62"/>
        <v>851.1</v>
      </c>
      <c r="AM719" s="29">
        <f t="shared" si="63"/>
        <v>396.24</v>
      </c>
      <c r="AN719" s="29">
        <f t="shared" si="64"/>
        <v>454.87</v>
      </c>
      <c r="AO719" s="29">
        <v>13.8</v>
      </c>
      <c r="AP719" s="29">
        <v>29.6</v>
      </c>
      <c r="AQ719" s="32">
        <v>64399</v>
      </c>
      <c r="AR719" s="32">
        <v>73928</v>
      </c>
      <c r="AS719" s="32">
        <v>138326</v>
      </c>
      <c r="AT719" s="29">
        <v>1827</v>
      </c>
      <c r="AU719" s="29">
        <f t="shared" si="65"/>
        <v>2350</v>
      </c>
      <c r="AV719" s="29">
        <v>18740</v>
      </c>
      <c r="AW719" s="29">
        <v>64399</v>
      </c>
      <c r="AX719" s="29">
        <v>21513</v>
      </c>
      <c r="AY719" s="29">
        <v>73928</v>
      </c>
      <c r="AZ719" s="29">
        <v>40253</v>
      </c>
      <c r="BA719" s="29">
        <v>138326</v>
      </c>
      <c r="BB719" s="2"/>
      <c r="BC719" s="2"/>
      <c r="BD719" s="2"/>
    </row>
    <row r="720" spans="16:53" s="40" customFormat="1" ht="13.5">
      <c r="P720" s="37" t="s">
        <v>503</v>
      </c>
      <c r="Q720" s="38" t="s">
        <v>504</v>
      </c>
      <c r="R720" s="63">
        <f>COUNTA(R419:R719)</f>
        <v>301</v>
      </c>
      <c r="S720" s="63"/>
      <c r="T720" s="66" t="str">
        <f>CONCATENATE(T719," 計")</f>
        <v>Ｂd3 計</v>
      </c>
      <c r="U720" s="39"/>
      <c r="V720" s="39"/>
      <c r="W720" s="39"/>
      <c r="X720" s="39">
        <f>SUM(X419:X719)</f>
        <v>670616</v>
      </c>
      <c r="Y720" s="39">
        <f>SUM(Y419:Y719)</f>
        <v>31557</v>
      </c>
      <c r="Z720" s="39">
        <f>SUM(Z419:Z719)</f>
        <v>47349679</v>
      </c>
      <c r="AA720" s="39">
        <f aca="true" t="shared" si="66" ref="AA720:AA783">Z720/Y720/1000</f>
        <v>1.500449313939855</v>
      </c>
      <c r="AB720" s="39"/>
      <c r="AC720" s="39">
        <f>SUM(AC419:AC719)</f>
        <v>443547</v>
      </c>
      <c r="AD720" s="37">
        <f>AC720/X720*100</f>
        <v>66.14023524640032</v>
      </c>
      <c r="AE720" s="39">
        <f>SUM(AE419:AE719)</f>
        <v>53112433</v>
      </c>
      <c r="AF720" s="39">
        <f>Z720/AE720*100</f>
        <v>89.14989640937743</v>
      </c>
      <c r="AG720" s="39">
        <f>SUM(AG419:AG719)</f>
        <v>7177135</v>
      </c>
      <c r="AH720" s="29">
        <f aca="true" t="shared" si="67" ref="AH720:AH783">ROUND(AG720*1000/Z720,2)</f>
        <v>151.58</v>
      </c>
      <c r="AI720" s="39">
        <f>SUM(AI419:AI719)</f>
        <v>29689064</v>
      </c>
      <c r="AJ720" s="39">
        <f>SUM(AJ419:AJ719)</f>
        <v>9082477</v>
      </c>
      <c r="AK720" s="39">
        <f>SUM(AK419:AK719)</f>
        <v>20606587</v>
      </c>
      <c r="AL720" s="39">
        <f aca="true" t="shared" si="68" ref="AL720:AL783">ROUND(AI720*1000/$Z720,2)</f>
        <v>627.02</v>
      </c>
      <c r="AM720" s="39">
        <f aca="true" t="shared" si="69" ref="AM720:AM783">ROUND(AJ720*1000/$Z720,2)</f>
        <v>191.82</v>
      </c>
      <c r="AN720" s="39">
        <f aca="true" t="shared" si="70" ref="AN720:AN783">ROUND(AK720*1000/$Z720,2)</f>
        <v>435.2</v>
      </c>
      <c r="AO720" s="39">
        <f>AG720/AI720*100</f>
        <v>24.174339076503053</v>
      </c>
      <c r="AP720" s="39">
        <f>AG720/AJ720*100</f>
        <v>79.02178007166988</v>
      </c>
      <c r="AQ720" s="37">
        <f>AJ720*1000/$X720</f>
        <v>13543.483901368294</v>
      </c>
      <c r="AR720" s="37">
        <f>AK720*1000/$X720</f>
        <v>30727.848724158088</v>
      </c>
      <c r="AS720" s="37">
        <f>AI720*1000/$X720</f>
        <v>44271.33262552638</v>
      </c>
      <c r="AT720" s="39">
        <f>AVERAGE(AT419:AT719)</f>
        <v>2837.7408637873755</v>
      </c>
      <c r="AU720" s="39">
        <f aca="true" t="shared" si="71" ref="AU720:AU783">ROUND(AG720*1000/Z720*20,0)</f>
        <v>3032</v>
      </c>
      <c r="AV720" s="39">
        <f>SUM(AV419:AV719)</f>
        <v>9469515</v>
      </c>
      <c r="AW720" s="39">
        <f>AV720*1000/$X720</f>
        <v>14120.621935653191</v>
      </c>
      <c r="AX720" s="39">
        <f>SUM(AX419:AX719)</f>
        <v>29580606</v>
      </c>
      <c r="AY720" s="39">
        <f>AX720*1000/$X720</f>
        <v>44109.603707635964</v>
      </c>
      <c r="AZ720" s="39">
        <f>SUM(AZ419:AZ719)</f>
        <v>39050121</v>
      </c>
      <c r="BA720" s="39">
        <f>AZ720*1000/$X720</f>
        <v>58230.22564328915</v>
      </c>
    </row>
    <row r="721" spans="16:56" ht="13.5">
      <c r="P721" s="22" t="s">
        <v>121</v>
      </c>
      <c r="Q721" s="23" t="s">
        <v>515</v>
      </c>
      <c r="R721" s="23" t="s">
        <v>122</v>
      </c>
      <c r="S721" s="62">
        <v>2174</v>
      </c>
      <c r="T721" s="24" t="s">
        <v>123</v>
      </c>
      <c r="U721" s="25" t="s">
        <v>723</v>
      </c>
      <c r="V721" s="26" t="s">
        <v>1190</v>
      </c>
      <c r="W721" s="27">
        <v>4</v>
      </c>
      <c r="X721" s="27">
        <v>1134</v>
      </c>
      <c r="Y721" s="27">
        <v>42</v>
      </c>
      <c r="Z721" s="27">
        <v>34728</v>
      </c>
      <c r="AA721" s="28">
        <f t="shared" si="66"/>
        <v>0.8268571428571428</v>
      </c>
      <c r="AB721" s="25" t="s">
        <v>124</v>
      </c>
      <c r="AC721" s="29">
        <v>484</v>
      </c>
      <c r="AD721" s="29">
        <v>42.7</v>
      </c>
      <c r="AE721" s="29">
        <v>79239</v>
      </c>
      <c r="AF721" s="29">
        <v>43.8</v>
      </c>
      <c r="AG721" s="29">
        <v>5385</v>
      </c>
      <c r="AH721" s="29">
        <f t="shared" si="67"/>
        <v>155.06</v>
      </c>
      <c r="AI721" s="29">
        <v>27434</v>
      </c>
      <c r="AJ721" s="29">
        <v>15532</v>
      </c>
      <c r="AK721" s="29">
        <v>11902</v>
      </c>
      <c r="AL721" s="29">
        <f t="shared" si="68"/>
        <v>789.97</v>
      </c>
      <c r="AM721" s="29">
        <f t="shared" si="69"/>
        <v>447.25</v>
      </c>
      <c r="AN721" s="29">
        <f t="shared" si="70"/>
        <v>342.72</v>
      </c>
      <c r="AO721" s="29">
        <v>19.6</v>
      </c>
      <c r="AP721" s="29">
        <v>34.7</v>
      </c>
      <c r="AQ721" s="32">
        <v>13697</v>
      </c>
      <c r="AR721" s="32">
        <v>10496</v>
      </c>
      <c r="AS721" s="32">
        <v>24192</v>
      </c>
      <c r="AT721" s="29">
        <v>3024</v>
      </c>
      <c r="AU721" s="29">
        <f t="shared" si="71"/>
        <v>3101</v>
      </c>
      <c r="AV721" s="29">
        <v>21664</v>
      </c>
      <c r="AW721" s="29">
        <v>19104</v>
      </c>
      <c r="AX721" s="29">
        <v>24005</v>
      </c>
      <c r="AY721" s="29">
        <v>21168</v>
      </c>
      <c r="AZ721" s="29">
        <v>45669</v>
      </c>
      <c r="BA721" s="29">
        <v>40272</v>
      </c>
      <c r="BB721" s="2"/>
      <c r="BC721" s="2"/>
      <c r="BD721" s="2"/>
    </row>
    <row r="722" spans="16:56" ht="13.5">
      <c r="P722" s="22" t="s">
        <v>125</v>
      </c>
      <c r="Q722" s="23" t="s">
        <v>515</v>
      </c>
      <c r="R722" s="23" t="s">
        <v>126</v>
      </c>
      <c r="S722" s="62">
        <v>2174</v>
      </c>
      <c r="T722" s="24" t="s">
        <v>123</v>
      </c>
      <c r="U722" s="25" t="s">
        <v>723</v>
      </c>
      <c r="V722" s="26" t="s">
        <v>1190</v>
      </c>
      <c r="W722" s="27">
        <v>4</v>
      </c>
      <c r="X722" s="27">
        <v>959</v>
      </c>
      <c r="Y722" s="27">
        <v>40</v>
      </c>
      <c r="Z722" s="27">
        <v>5551</v>
      </c>
      <c r="AA722" s="28">
        <f t="shared" si="66"/>
        <v>0.138775</v>
      </c>
      <c r="AB722" s="25" t="s">
        <v>127</v>
      </c>
      <c r="AC722" s="29">
        <v>252</v>
      </c>
      <c r="AD722" s="29">
        <v>26.3</v>
      </c>
      <c r="AE722" s="29">
        <v>8601</v>
      </c>
      <c r="AF722" s="29">
        <v>64.5</v>
      </c>
      <c r="AG722" s="29">
        <v>1010</v>
      </c>
      <c r="AH722" s="29">
        <f t="shared" si="67"/>
        <v>181.95</v>
      </c>
      <c r="AI722" s="29">
        <v>40237</v>
      </c>
      <c r="AJ722" s="29">
        <v>25020</v>
      </c>
      <c r="AK722" s="29">
        <v>15217</v>
      </c>
      <c r="AL722" s="29">
        <f t="shared" si="68"/>
        <v>7248.6</v>
      </c>
      <c r="AM722" s="29">
        <f t="shared" si="69"/>
        <v>4507.3</v>
      </c>
      <c r="AN722" s="29">
        <f t="shared" si="70"/>
        <v>2741.31</v>
      </c>
      <c r="AO722" s="29">
        <v>2.5</v>
      </c>
      <c r="AP722" s="29">
        <v>4</v>
      </c>
      <c r="AQ722" s="32">
        <v>26090</v>
      </c>
      <c r="AR722" s="32">
        <v>15868</v>
      </c>
      <c r="AS722" s="32">
        <v>41957</v>
      </c>
      <c r="AT722" s="29">
        <v>3550</v>
      </c>
      <c r="AU722" s="29">
        <f t="shared" si="71"/>
        <v>3639</v>
      </c>
      <c r="AV722" s="29">
        <v>33804</v>
      </c>
      <c r="AW722" s="29">
        <v>35249</v>
      </c>
      <c r="AX722" s="29">
        <v>15217</v>
      </c>
      <c r="AY722" s="29">
        <v>15868</v>
      </c>
      <c r="AZ722" s="29">
        <v>49021</v>
      </c>
      <c r="BA722" s="29">
        <v>51117</v>
      </c>
      <c r="BB722" s="2"/>
      <c r="BC722" s="2"/>
      <c r="BD722" s="2"/>
    </row>
    <row r="723" spans="16:56" ht="13.5">
      <c r="P723" s="22" t="s">
        <v>128</v>
      </c>
      <c r="Q723" s="23" t="s">
        <v>515</v>
      </c>
      <c r="R723" s="23" t="s">
        <v>129</v>
      </c>
      <c r="S723" s="62">
        <v>2174</v>
      </c>
      <c r="T723" s="24" t="s">
        <v>123</v>
      </c>
      <c r="U723" s="25" t="s">
        <v>723</v>
      </c>
      <c r="V723" s="26" t="s">
        <v>1190</v>
      </c>
      <c r="W723" s="27">
        <v>4</v>
      </c>
      <c r="X723" s="27">
        <v>3400</v>
      </c>
      <c r="Y723" s="27">
        <v>218</v>
      </c>
      <c r="Z723" s="27">
        <v>237005</v>
      </c>
      <c r="AA723" s="28">
        <f t="shared" si="66"/>
        <v>1.0871788990825686</v>
      </c>
      <c r="AB723" s="25" t="s">
        <v>719</v>
      </c>
      <c r="AC723" s="29">
        <v>1630</v>
      </c>
      <c r="AD723" s="29">
        <v>47.9</v>
      </c>
      <c r="AE723" s="29">
        <v>237005</v>
      </c>
      <c r="AF723" s="29">
        <v>100</v>
      </c>
      <c r="AG723" s="29">
        <v>28788</v>
      </c>
      <c r="AH723" s="29">
        <f t="shared" si="67"/>
        <v>121.47</v>
      </c>
      <c r="AI723" s="29">
        <v>85590</v>
      </c>
      <c r="AJ723" s="29">
        <v>51008</v>
      </c>
      <c r="AK723" s="29">
        <v>34582</v>
      </c>
      <c r="AL723" s="29">
        <f t="shared" si="68"/>
        <v>361.13</v>
      </c>
      <c r="AM723" s="29">
        <f t="shared" si="69"/>
        <v>215.22</v>
      </c>
      <c r="AN723" s="29">
        <f t="shared" si="70"/>
        <v>145.91</v>
      </c>
      <c r="AO723" s="29">
        <v>33.6</v>
      </c>
      <c r="AP723" s="29">
        <v>56.4</v>
      </c>
      <c r="AQ723" s="32">
        <v>15002</v>
      </c>
      <c r="AR723" s="32">
        <v>10171</v>
      </c>
      <c r="AS723" s="32">
        <v>25174</v>
      </c>
      <c r="AT723" s="29">
        <v>2560</v>
      </c>
      <c r="AU723" s="29">
        <f t="shared" si="71"/>
        <v>2429</v>
      </c>
      <c r="AV723" s="29">
        <v>51008</v>
      </c>
      <c r="AW723" s="29">
        <v>15002</v>
      </c>
      <c r="AX723" s="29">
        <v>34582</v>
      </c>
      <c r="AY723" s="29">
        <v>10171</v>
      </c>
      <c r="AZ723" s="29">
        <v>85590</v>
      </c>
      <c r="BA723" s="29">
        <v>25174</v>
      </c>
      <c r="BB723" s="2"/>
      <c r="BC723" s="2"/>
      <c r="BD723" s="2"/>
    </row>
    <row r="724" spans="16:56" ht="13.5">
      <c r="P724" s="22" t="s">
        <v>130</v>
      </c>
      <c r="Q724" s="23" t="s">
        <v>515</v>
      </c>
      <c r="R724" s="23" t="s">
        <v>112</v>
      </c>
      <c r="S724" s="62">
        <v>2174</v>
      </c>
      <c r="T724" s="24" t="s">
        <v>123</v>
      </c>
      <c r="U724" s="25" t="s">
        <v>723</v>
      </c>
      <c r="V724" s="26" t="s">
        <v>1190</v>
      </c>
      <c r="W724" s="27">
        <v>4</v>
      </c>
      <c r="X724" s="27">
        <v>151</v>
      </c>
      <c r="Y724" s="27">
        <v>12</v>
      </c>
      <c r="Z724" s="27">
        <v>4677</v>
      </c>
      <c r="AA724" s="28">
        <f t="shared" si="66"/>
        <v>0.38975</v>
      </c>
      <c r="AB724" s="25" t="s">
        <v>168</v>
      </c>
      <c r="AC724" s="29">
        <v>70</v>
      </c>
      <c r="AD724" s="29">
        <v>46.4</v>
      </c>
      <c r="AE724" s="29">
        <v>4846</v>
      </c>
      <c r="AF724" s="29">
        <v>96.5</v>
      </c>
      <c r="AG724" s="29">
        <v>613</v>
      </c>
      <c r="AH724" s="29">
        <f t="shared" si="67"/>
        <v>131.07</v>
      </c>
      <c r="AI724" s="29">
        <v>3037</v>
      </c>
      <c r="AJ724" s="29">
        <v>181</v>
      </c>
      <c r="AK724" s="29">
        <v>2856</v>
      </c>
      <c r="AL724" s="29">
        <f t="shared" si="68"/>
        <v>649.35</v>
      </c>
      <c r="AM724" s="29">
        <f t="shared" si="69"/>
        <v>38.7</v>
      </c>
      <c r="AN724" s="29">
        <f t="shared" si="70"/>
        <v>610.65</v>
      </c>
      <c r="AO724" s="29">
        <v>20.2</v>
      </c>
      <c r="AP724" s="29">
        <v>338.7</v>
      </c>
      <c r="AQ724" s="32">
        <v>1199</v>
      </c>
      <c r="AR724" s="32">
        <v>18914</v>
      </c>
      <c r="AS724" s="32">
        <v>20113</v>
      </c>
      <c r="AT724" s="29">
        <v>2560</v>
      </c>
      <c r="AU724" s="29">
        <f t="shared" si="71"/>
        <v>2621</v>
      </c>
      <c r="AV724" s="29">
        <v>856</v>
      </c>
      <c r="AW724" s="29">
        <v>5669</v>
      </c>
      <c r="AX724" s="29">
        <v>3996</v>
      </c>
      <c r="AY724" s="29">
        <v>26464</v>
      </c>
      <c r="AZ724" s="29">
        <v>4852</v>
      </c>
      <c r="BA724" s="29">
        <v>32132</v>
      </c>
      <c r="BB724" s="2"/>
      <c r="BC724" s="2"/>
      <c r="BD724" s="2"/>
    </row>
    <row r="725" spans="16:56" ht="13.5">
      <c r="P725" s="22" t="s">
        <v>131</v>
      </c>
      <c r="Q725" s="23" t="s">
        <v>515</v>
      </c>
      <c r="R725" s="23" t="s">
        <v>795</v>
      </c>
      <c r="S725" s="62">
        <v>2174</v>
      </c>
      <c r="T725" s="24" t="s">
        <v>123</v>
      </c>
      <c r="U725" s="25" t="s">
        <v>723</v>
      </c>
      <c r="V725" s="26" t="s">
        <v>1190</v>
      </c>
      <c r="W725" s="27">
        <v>4</v>
      </c>
      <c r="X725" s="27">
        <v>1735</v>
      </c>
      <c r="Y725" s="27">
        <v>67</v>
      </c>
      <c r="Z725" s="27">
        <v>23660</v>
      </c>
      <c r="AA725" s="28">
        <f t="shared" si="66"/>
        <v>0.35313432835820896</v>
      </c>
      <c r="AB725" s="25" t="s">
        <v>796</v>
      </c>
      <c r="AC725" s="29">
        <v>621</v>
      </c>
      <c r="AD725" s="29">
        <v>35.8</v>
      </c>
      <c r="AE725" s="29">
        <v>31846</v>
      </c>
      <c r="AF725" s="29">
        <v>74.3</v>
      </c>
      <c r="AG725" s="29">
        <v>5218</v>
      </c>
      <c r="AH725" s="29">
        <f t="shared" si="67"/>
        <v>220.54</v>
      </c>
      <c r="AI725" s="29">
        <v>45930</v>
      </c>
      <c r="AJ725" s="29">
        <v>32982</v>
      </c>
      <c r="AK725" s="29">
        <v>12948</v>
      </c>
      <c r="AL725" s="29">
        <f t="shared" si="68"/>
        <v>1941.25</v>
      </c>
      <c r="AM725" s="29">
        <f t="shared" si="69"/>
        <v>1394</v>
      </c>
      <c r="AN725" s="29">
        <f t="shared" si="70"/>
        <v>547.25</v>
      </c>
      <c r="AO725" s="29">
        <v>11.4</v>
      </c>
      <c r="AP725" s="29">
        <v>15.8</v>
      </c>
      <c r="AQ725" s="32">
        <v>19010</v>
      </c>
      <c r="AR725" s="32">
        <v>7463</v>
      </c>
      <c r="AS725" s="32">
        <v>26473</v>
      </c>
      <c r="AT725" s="29">
        <v>4158</v>
      </c>
      <c r="AU725" s="29">
        <f t="shared" si="71"/>
        <v>4411</v>
      </c>
      <c r="AV725" s="29">
        <v>32982</v>
      </c>
      <c r="AW725" s="29">
        <v>19010</v>
      </c>
      <c r="AX725" s="29">
        <v>20755</v>
      </c>
      <c r="AY725" s="29">
        <v>11963</v>
      </c>
      <c r="AZ725" s="29">
        <v>53737</v>
      </c>
      <c r="BA725" s="29">
        <v>30972</v>
      </c>
      <c r="BB725" s="2"/>
      <c r="BC725" s="2"/>
      <c r="BD725" s="2"/>
    </row>
    <row r="726" spans="16:56" ht="13.5">
      <c r="P726" s="22" t="s">
        <v>797</v>
      </c>
      <c r="Q726" s="23" t="s">
        <v>515</v>
      </c>
      <c r="R726" s="23" t="s">
        <v>798</v>
      </c>
      <c r="S726" s="62">
        <v>2174</v>
      </c>
      <c r="T726" s="24" t="s">
        <v>123</v>
      </c>
      <c r="U726" s="25" t="s">
        <v>723</v>
      </c>
      <c r="V726" s="26" t="s">
        <v>1190</v>
      </c>
      <c r="W726" s="27">
        <v>4</v>
      </c>
      <c r="X726" s="27">
        <v>2127</v>
      </c>
      <c r="Y726" s="27">
        <v>62</v>
      </c>
      <c r="Z726" s="27">
        <v>94981</v>
      </c>
      <c r="AA726" s="28">
        <f t="shared" si="66"/>
        <v>1.5319516129032258</v>
      </c>
      <c r="AB726" s="25" t="s">
        <v>719</v>
      </c>
      <c r="AC726" s="29">
        <v>1271</v>
      </c>
      <c r="AD726" s="29">
        <v>59.8</v>
      </c>
      <c r="AE726" s="29">
        <v>99621</v>
      </c>
      <c r="AF726" s="29">
        <v>95.3</v>
      </c>
      <c r="AG726" s="29">
        <v>17375</v>
      </c>
      <c r="AH726" s="29">
        <f t="shared" si="67"/>
        <v>182.93</v>
      </c>
      <c r="AI726" s="29">
        <v>42524</v>
      </c>
      <c r="AJ726" s="29">
        <v>18968</v>
      </c>
      <c r="AK726" s="29">
        <v>23556</v>
      </c>
      <c r="AL726" s="29">
        <f t="shared" si="68"/>
        <v>447.71</v>
      </c>
      <c r="AM726" s="29">
        <f t="shared" si="69"/>
        <v>199.7</v>
      </c>
      <c r="AN726" s="29">
        <f t="shared" si="70"/>
        <v>248.01</v>
      </c>
      <c r="AO726" s="29">
        <v>40.9</v>
      </c>
      <c r="AP726" s="29">
        <v>91.6</v>
      </c>
      <c r="AQ726" s="32">
        <v>8918</v>
      </c>
      <c r="AR726" s="32">
        <v>11075</v>
      </c>
      <c r="AS726" s="32">
        <v>19992</v>
      </c>
      <c r="AT726" s="29">
        <v>3520</v>
      </c>
      <c r="AU726" s="29">
        <f t="shared" si="71"/>
        <v>3659</v>
      </c>
      <c r="AV726" s="29">
        <v>22340</v>
      </c>
      <c r="AW726" s="29">
        <v>10503</v>
      </c>
      <c r="AX726" s="29">
        <v>23556</v>
      </c>
      <c r="AY726" s="29">
        <v>11075</v>
      </c>
      <c r="AZ726" s="29">
        <v>45896</v>
      </c>
      <c r="BA726" s="29">
        <v>21578</v>
      </c>
      <c r="BB726" s="2"/>
      <c r="BC726" s="2"/>
      <c r="BD726" s="2"/>
    </row>
    <row r="727" spans="16:56" ht="13.5">
      <c r="P727" s="22" t="s">
        <v>799</v>
      </c>
      <c r="Q727" s="23" t="s">
        <v>515</v>
      </c>
      <c r="R727" s="23" t="s">
        <v>800</v>
      </c>
      <c r="S727" s="62">
        <v>2174</v>
      </c>
      <c r="T727" s="24" t="s">
        <v>123</v>
      </c>
      <c r="U727" s="25" t="s">
        <v>723</v>
      </c>
      <c r="V727" s="26" t="s">
        <v>1190</v>
      </c>
      <c r="W727" s="27">
        <v>4</v>
      </c>
      <c r="X727" s="27">
        <v>2387</v>
      </c>
      <c r="Y727" s="27">
        <v>81</v>
      </c>
      <c r="Z727" s="27">
        <v>157098</v>
      </c>
      <c r="AA727" s="28">
        <f t="shared" si="66"/>
        <v>1.9394814814814816</v>
      </c>
      <c r="AB727" s="25" t="s">
        <v>719</v>
      </c>
      <c r="AC727" s="29">
        <v>1483</v>
      </c>
      <c r="AD727" s="29">
        <v>62.1</v>
      </c>
      <c r="AE727" s="29">
        <v>159206</v>
      </c>
      <c r="AF727" s="29">
        <v>98.7</v>
      </c>
      <c r="AG727" s="29">
        <v>26157</v>
      </c>
      <c r="AH727" s="29">
        <f t="shared" si="67"/>
        <v>166.5</v>
      </c>
      <c r="AI727" s="29">
        <v>95262</v>
      </c>
      <c r="AJ727" s="29">
        <v>24854</v>
      </c>
      <c r="AK727" s="29">
        <v>70408</v>
      </c>
      <c r="AL727" s="29">
        <f t="shared" si="68"/>
        <v>606.39</v>
      </c>
      <c r="AM727" s="29">
        <f t="shared" si="69"/>
        <v>158.21</v>
      </c>
      <c r="AN727" s="29">
        <f t="shared" si="70"/>
        <v>448.18</v>
      </c>
      <c r="AO727" s="29">
        <v>27.5</v>
      </c>
      <c r="AP727" s="29">
        <v>105.2</v>
      </c>
      <c r="AQ727" s="32">
        <v>10412</v>
      </c>
      <c r="AR727" s="32">
        <v>29496</v>
      </c>
      <c r="AS727" s="32">
        <v>39909</v>
      </c>
      <c r="AT727" s="29">
        <v>2965</v>
      </c>
      <c r="AU727" s="29">
        <f t="shared" si="71"/>
        <v>3330</v>
      </c>
      <c r="AV727" s="29">
        <v>26725</v>
      </c>
      <c r="AW727" s="29">
        <v>11196</v>
      </c>
      <c r="AX727" s="29">
        <v>120640</v>
      </c>
      <c r="AY727" s="29">
        <v>50540</v>
      </c>
      <c r="AZ727" s="29">
        <v>147365</v>
      </c>
      <c r="BA727" s="29">
        <v>61736</v>
      </c>
      <c r="BB727" s="2"/>
      <c r="BC727" s="2"/>
      <c r="BD727" s="2"/>
    </row>
    <row r="728" spans="16:56" ht="13.5">
      <c r="P728" s="22" t="s">
        <v>801</v>
      </c>
      <c r="Q728" s="23" t="s">
        <v>515</v>
      </c>
      <c r="R728" s="23" t="s">
        <v>802</v>
      </c>
      <c r="S728" s="62">
        <v>2174</v>
      </c>
      <c r="T728" s="24" t="s">
        <v>123</v>
      </c>
      <c r="U728" s="25" t="s">
        <v>723</v>
      </c>
      <c r="V728" s="26" t="s">
        <v>1190</v>
      </c>
      <c r="W728" s="27">
        <v>4</v>
      </c>
      <c r="X728" s="27">
        <v>790</v>
      </c>
      <c r="Y728" s="27">
        <v>35</v>
      </c>
      <c r="Z728" s="27">
        <v>28085</v>
      </c>
      <c r="AA728" s="28">
        <f t="shared" si="66"/>
        <v>0.8024285714285715</v>
      </c>
      <c r="AB728" s="25" t="s">
        <v>796</v>
      </c>
      <c r="AC728" s="29">
        <v>338</v>
      </c>
      <c r="AD728" s="29">
        <v>42.8</v>
      </c>
      <c r="AE728" s="29">
        <v>30385</v>
      </c>
      <c r="AF728" s="29">
        <v>92.4</v>
      </c>
      <c r="AG728" s="29">
        <v>2946</v>
      </c>
      <c r="AH728" s="29">
        <f t="shared" si="67"/>
        <v>104.9</v>
      </c>
      <c r="AI728" s="29">
        <v>36547</v>
      </c>
      <c r="AJ728" s="29">
        <v>24477</v>
      </c>
      <c r="AK728" s="29">
        <v>12070</v>
      </c>
      <c r="AL728" s="29">
        <f t="shared" si="68"/>
        <v>1301.3</v>
      </c>
      <c r="AM728" s="29">
        <f t="shared" si="69"/>
        <v>871.53</v>
      </c>
      <c r="AN728" s="29">
        <f t="shared" si="70"/>
        <v>429.77</v>
      </c>
      <c r="AO728" s="29">
        <v>8.1</v>
      </c>
      <c r="AP728" s="29">
        <v>12</v>
      </c>
      <c r="AQ728" s="32">
        <v>30984</v>
      </c>
      <c r="AR728" s="32">
        <v>15278</v>
      </c>
      <c r="AS728" s="32">
        <v>46262</v>
      </c>
      <c r="AT728" s="29">
        <v>2250</v>
      </c>
      <c r="AU728" s="29">
        <f t="shared" si="71"/>
        <v>2098</v>
      </c>
      <c r="AV728" s="29">
        <v>24477</v>
      </c>
      <c r="AW728" s="29">
        <v>30984</v>
      </c>
      <c r="AX728" s="29">
        <v>12070</v>
      </c>
      <c r="AY728" s="29">
        <v>15278</v>
      </c>
      <c r="AZ728" s="29">
        <v>36547</v>
      </c>
      <c r="BA728" s="29">
        <v>46262</v>
      </c>
      <c r="BB728" s="2"/>
      <c r="BC728" s="2"/>
      <c r="BD728" s="2"/>
    </row>
    <row r="729" spans="16:56" ht="13.5">
      <c r="P729" s="22" t="s">
        <v>803</v>
      </c>
      <c r="Q729" s="23" t="s">
        <v>515</v>
      </c>
      <c r="R729" s="23" t="s">
        <v>804</v>
      </c>
      <c r="S729" s="62">
        <v>2174</v>
      </c>
      <c r="T729" s="24" t="s">
        <v>123</v>
      </c>
      <c r="U729" s="25" t="s">
        <v>723</v>
      </c>
      <c r="V729" s="26" t="s">
        <v>1190</v>
      </c>
      <c r="W729" s="27">
        <v>4</v>
      </c>
      <c r="X729" s="27">
        <v>1358</v>
      </c>
      <c r="Y729" s="27">
        <v>46</v>
      </c>
      <c r="Z729" s="27">
        <v>72294</v>
      </c>
      <c r="AA729" s="28">
        <f t="shared" si="66"/>
        <v>1.571608695652174</v>
      </c>
      <c r="AB729" s="25" t="s">
        <v>164</v>
      </c>
      <c r="AC729" s="29">
        <v>791</v>
      </c>
      <c r="AD729" s="29">
        <v>58.2</v>
      </c>
      <c r="AE729" s="29">
        <v>93103</v>
      </c>
      <c r="AF729" s="29">
        <v>77.6</v>
      </c>
      <c r="AG729" s="29">
        <v>8649</v>
      </c>
      <c r="AH729" s="29">
        <f t="shared" si="67"/>
        <v>119.64</v>
      </c>
      <c r="AI729" s="29">
        <v>52696</v>
      </c>
      <c r="AJ729" s="29">
        <v>40160</v>
      </c>
      <c r="AK729" s="29">
        <v>12536</v>
      </c>
      <c r="AL729" s="29">
        <f t="shared" si="68"/>
        <v>728.91</v>
      </c>
      <c r="AM729" s="29">
        <f t="shared" si="69"/>
        <v>555.51</v>
      </c>
      <c r="AN729" s="29">
        <f t="shared" si="70"/>
        <v>173.4</v>
      </c>
      <c r="AO729" s="29">
        <v>16.4</v>
      </c>
      <c r="AP729" s="29">
        <v>21.5</v>
      </c>
      <c r="AQ729" s="32">
        <v>29573</v>
      </c>
      <c r="AR729" s="32">
        <v>9231</v>
      </c>
      <c r="AS729" s="32">
        <v>38804</v>
      </c>
      <c r="AT729" s="29">
        <v>2270</v>
      </c>
      <c r="AU729" s="29">
        <f t="shared" si="71"/>
        <v>2393</v>
      </c>
      <c r="AV729" s="29">
        <v>40160</v>
      </c>
      <c r="AW729" s="29">
        <v>29573</v>
      </c>
      <c r="AX729" s="29">
        <v>15105</v>
      </c>
      <c r="AY729" s="29">
        <v>11123</v>
      </c>
      <c r="AZ729" s="29">
        <v>55265</v>
      </c>
      <c r="BA729" s="29">
        <v>40696</v>
      </c>
      <c r="BB729" s="2"/>
      <c r="BC729" s="2"/>
      <c r="BD729" s="2"/>
    </row>
    <row r="730" spans="16:56" ht="13.5">
      <c r="P730" s="22" t="s">
        <v>805</v>
      </c>
      <c r="Q730" s="23" t="s">
        <v>515</v>
      </c>
      <c r="R730" s="23" t="s">
        <v>806</v>
      </c>
      <c r="S730" s="62">
        <v>2174</v>
      </c>
      <c r="T730" s="24" t="s">
        <v>123</v>
      </c>
      <c r="U730" s="25" t="s">
        <v>723</v>
      </c>
      <c r="V730" s="26" t="s">
        <v>1190</v>
      </c>
      <c r="W730" s="27">
        <v>4</v>
      </c>
      <c r="X730" s="27">
        <v>2312</v>
      </c>
      <c r="Y730" s="27">
        <v>110</v>
      </c>
      <c r="Z730" s="27">
        <v>95426</v>
      </c>
      <c r="AA730" s="28">
        <f t="shared" si="66"/>
        <v>0.8675090909090909</v>
      </c>
      <c r="AB730" s="25" t="s">
        <v>719</v>
      </c>
      <c r="AC730" s="29">
        <v>1444</v>
      </c>
      <c r="AD730" s="29">
        <v>62.5</v>
      </c>
      <c r="AE730" s="29">
        <v>99488</v>
      </c>
      <c r="AF730" s="29">
        <v>95.9</v>
      </c>
      <c r="AG730" s="29">
        <v>19449</v>
      </c>
      <c r="AH730" s="29">
        <f t="shared" si="67"/>
        <v>203.81</v>
      </c>
      <c r="AI730" s="29">
        <v>119177</v>
      </c>
      <c r="AJ730" s="29">
        <v>33202</v>
      </c>
      <c r="AK730" s="29">
        <v>85975</v>
      </c>
      <c r="AL730" s="29">
        <f t="shared" si="68"/>
        <v>1248.89</v>
      </c>
      <c r="AM730" s="29">
        <f t="shared" si="69"/>
        <v>347.93</v>
      </c>
      <c r="AN730" s="29">
        <f t="shared" si="70"/>
        <v>900.96</v>
      </c>
      <c r="AO730" s="29">
        <v>16.3</v>
      </c>
      <c r="AP730" s="29">
        <v>58.6</v>
      </c>
      <c r="AQ730" s="32">
        <v>14361</v>
      </c>
      <c r="AR730" s="32">
        <v>37186</v>
      </c>
      <c r="AS730" s="32">
        <v>51547</v>
      </c>
      <c r="AT730" s="29">
        <v>3800</v>
      </c>
      <c r="AU730" s="29">
        <f t="shared" si="71"/>
        <v>4076</v>
      </c>
      <c r="AV730" s="29">
        <v>33202</v>
      </c>
      <c r="AW730" s="29">
        <v>14361</v>
      </c>
      <c r="AX730" s="29">
        <v>85975</v>
      </c>
      <c r="AY730" s="29">
        <v>37186</v>
      </c>
      <c r="AZ730" s="29">
        <v>119177</v>
      </c>
      <c r="BA730" s="29">
        <v>51547</v>
      </c>
      <c r="BB730" s="2"/>
      <c r="BC730" s="2"/>
      <c r="BD730" s="2"/>
    </row>
    <row r="731" spans="16:56" ht="13.5">
      <c r="P731" s="22" t="s">
        <v>807</v>
      </c>
      <c r="Q731" s="23" t="s">
        <v>515</v>
      </c>
      <c r="R731" s="23" t="s">
        <v>808</v>
      </c>
      <c r="S731" s="62">
        <v>2174</v>
      </c>
      <c r="T731" s="24" t="s">
        <v>123</v>
      </c>
      <c r="U731" s="25" t="s">
        <v>723</v>
      </c>
      <c r="V731" s="26" t="s">
        <v>1190</v>
      </c>
      <c r="W731" s="27">
        <v>4</v>
      </c>
      <c r="X731" s="27">
        <v>2522</v>
      </c>
      <c r="Y731" s="27">
        <v>111</v>
      </c>
      <c r="Z731" s="27">
        <v>199932</v>
      </c>
      <c r="AA731" s="28">
        <f t="shared" si="66"/>
        <v>1.8011891891891891</v>
      </c>
      <c r="AB731" s="25" t="s">
        <v>809</v>
      </c>
      <c r="AC731" s="29">
        <v>2257</v>
      </c>
      <c r="AD731" s="29">
        <v>89.5</v>
      </c>
      <c r="AE731" s="29">
        <v>220178</v>
      </c>
      <c r="AF731" s="29">
        <v>90.8</v>
      </c>
      <c r="AG731" s="29">
        <v>31824</v>
      </c>
      <c r="AH731" s="29">
        <f t="shared" si="67"/>
        <v>159.17</v>
      </c>
      <c r="AI731" s="29">
        <v>130499</v>
      </c>
      <c r="AJ731" s="29">
        <v>32767</v>
      </c>
      <c r="AK731" s="29">
        <v>97732</v>
      </c>
      <c r="AL731" s="29">
        <f t="shared" si="68"/>
        <v>652.72</v>
      </c>
      <c r="AM731" s="29">
        <f t="shared" si="69"/>
        <v>163.89</v>
      </c>
      <c r="AN731" s="29">
        <f t="shared" si="70"/>
        <v>488.83</v>
      </c>
      <c r="AO731" s="29">
        <v>24.4</v>
      </c>
      <c r="AP731" s="29">
        <v>97.1</v>
      </c>
      <c r="AQ731" s="32">
        <v>12992</v>
      </c>
      <c r="AR731" s="32">
        <v>38752</v>
      </c>
      <c r="AS731" s="32">
        <v>51744</v>
      </c>
      <c r="AT731" s="29">
        <v>3130</v>
      </c>
      <c r="AU731" s="29">
        <f t="shared" si="71"/>
        <v>3183</v>
      </c>
      <c r="AV731" s="29">
        <v>35098</v>
      </c>
      <c r="AW731" s="29">
        <v>13917</v>
      </c>
      <c r="AX731" s="29">
        <v>97732</v>
      </c>
      <c r="AY731" s="29">
        <v>38752</v>
      </c>
      <c r="AZ731" s="29">
        <v>132830</v>
      </c>
      <c r="BA731" s="29">
        <v>52669</v>
      </c>
      <c r="BB731" s="2"/>
      <c r="BC731" s="2"/>
      <c r="BD731" s="2"/>
    </row>
    <row r="732" spans="16:56" ht="13.5">
      <c r="P732" s="22" t="s">
        <v>810</v>
      </c>
      <c r="Q732" s="23" t="s">
        <v>515</v>
      </c>
      <c r="R732" s="23" t="s">
        <v>811</v>
      </c>
      <c r="S732" s="62">
        <v>2174</v>
      </c>
      <c r="T732" s="24" t="s">
        <v>123</v>
      </c>
      <c r="U732" s="25" t="s">
        <v>723</v>
      </c>
      <c r="V732" s="26" t="s">
        <v>1190</v>
      </c>
      <c r="W732" s="27">
        <v>4</v>
      </c>
      <c r="X732" s="27">
        <v>1540</v>
      </c>
      <c r="Y732" s="27">
        <v>72</v>
      </c>
      <c r="Z732" s="27">
        <v>98627</v>
      </c>
      <c r="AA732" s="28">
        <f t="shared" si="66"/>
        <v>1.3698194444444443</v>
      </c>
      <c r="AB732" s="25" t="s">
        <v>168</v>
      </c>
      <c r="AC732" s="29">
        <v>1180</v>
      </c>
      <c r="AD732" s="29">
        <v>76.6</v>
      </c>
      <c r="AE732" s="29">
        <v>98627</v>
      </c>
      <c r="AF732" s="29">
        <v>100</v>
      </c>
      <c r="AG732" s="29">
        <v>15178</v>
      </c>
      <c r="AH732" s="29">
        <f t="shared" si="67"/>
        <v>153.89</v>
      </c>
      <c r="AI732" s="29">
        <v>107186</v>
      </c>
      <c r="AJ732" s="29">
        <v>30285</v>
      </c>
      <c r="AK732" s="29">
        <v>76901</v>
      </c>
      <c r="AL732" s="29">
        <f t="shared" si="68"/>
        <v>1086.78</v>
      </c>
      <c r="AM732" s="29">
        <f t="shared" si="69"/>
        <v>307.07</v>
      </c>
      <c r="AN732" s="29">
        <f t="shared" si="70"/>
        <v>779.72</v>
      </c>
      <c r="AO732" s="29">
        <v>14.2</v>
      </c>
      <c r="AP732" s="29">
        <v>50.1</v>
      </c>
      <c r="AQ732" s="32">
        <v>19666</v>
      </c>
      <c r="AR732" s="32">
        <v>49936</v>
      </c>
      <c r="AS732" s="32">
        <v>69601</v>
      </c>
      <c r="AT732" s="29">
        <v>3180</v>
      </c>
      <c r="AU732" s="29">
        <f t="shared" si="71"/>
        <v>3078</v>
      </c>
      <c r="AV732" s="29">
        <v>37395</v>
      </c>
      <c r="AW732" s="29">
        <v>24282</v>
      </c>
      <c r="AX732" s="29">
        <v>76901</v>
      </c>
      <c r="AY732" s="29">
        <v>49936</v>
      </c>
      <c r="AZ732" s="29">
        <v>114296</v>
      </c>
      <c r="BA732" s="29">
        <v>74218</v>
      </c>
      <c r="BB732" s="2"/>
      <c r="BC732" s="2"/>
      <c r="BD732" s="2"/>
    </row>
    <row r="733" spans="16:56" ht="13.5">
      <c r="P733" s="22" t="s">
        <v>812</v>
      </c>
      <c r="Q733" s="23" t="s">
        <v>515</v>
      </c>
      <c r="R733" s="23" t="s">
        <v>813</v>
      </c>
      <c r="S733" s="62">
        <v>2174</v>
      </c>
      <c r="T733" s="24" t="s">
        <v>123</v>
      </c>
      <c r="U733" s="25" t="s">
        <v>723</v>
      </c>
      <c r="V733" s="26" t="s">
        <v>1190</v>
      </c>
      <c r="W733" s="27">
        <v>4</v>
      </c>
      <c r="X733" s="27">
        <v>595</v>
      </c>
      <c r="Y733" s="27">
        <v>69</v>
      </c>
      <c r="Z733" s="27">
        <v>92613</v>
      </c>
      <c r="AA733" s="28">
        <f t="shared" si="66"/>
        <v>1.3422173913043478</v>
      </c>
      <c r="AB733" s="25" t="s">
        <v>814</v>
      </c>
      <c r="AC733" s="29">
        <v>370</v>
      </c>
      <c r="AD733" s="29">
        <v>62.2</v>
      </c>
      <c r="AE733" s="29">
        <v>117948</v>
      </c>
      <c r="AF733" s="29">
        <v>78.5</v>
      </c>
      <c r="AG733" s="29">
        <v>14203</v>
      </c>
      <c r="AH733" s="29">
        <f t="shared" si="67"/>
        <v>153.36</v>
      </c>
      <c r="AI733" s="29">
        <v>157795</v>
      </c>
      <c r="AJ733" s="29">
        <v>16549</v>
      </c>
      <c r="AK733" s="29">
        <v>141246</v>
      </c>
      <c r="AL733" s="29">
        <f t="shared" si="68"/>
        <v>1703.81</v>
      </c>
      <c r="AM733" s="29">
        <f t="shared" si="69"/>
        <v>178.69</v>
      </c>
      <c r="AN733" s="29">
        <f t="shared" si="70"/>
        <v>1525.12</v>
      </c>
      <c r="AO733" s="29">
        <v>9</v>
      </c>
      <c r="AP733" s="29">
        <v>85.8</v>
      </c>
      <c r="AQ733" s="32">
        <v>27813</v>
      </c>
      <c r="AR733" s="32">
        <v>237388</v>
      </c>
      <c r="AS733" s="32">
        <v>265202</v>
      </c>
      <c r="AT733" s="29">
        <v>2940</v>
      </c>
      <c r="AU733" s="29">
        <f t="shared" si="71"/>
        <v>3067</v>
      </c>
      <c r="AV733" s="29">
        <v>17342</v>
      </c>
      <c r="AW733" s="29">
        <v>29146</v>
      </c>
      <c r="AX733" s="29">
        <v>141246</v>
      </c>
      <c r="AY733" s="29">
        <v>237388</v>
      </c>
      <c r="AZ733" s="29">
        <v>158588</v>
      </c>
      <c r="BA733" s="29">
        <v>266534</v>
      </c>
      <c r="BB733" s="2"/>
      <c r="BC733" s="2"/>
      <c r="BD733" s="2"/>
    </row>
    <row r="734" spans="16:56" ht="13.5">
      <c r="P734" s="22" t="s">
        <v>815</v>
      </c>
      <c r="Q734" s="23" t="s">
        <v>515</v>
      </c>
      <c r="R734" s="23" t="s">
        <v>1076</v>
      </c>
      <c r="S734" s="62">
        <v>2174</v>
      </c>
      <c r="T734" s="24" t="s">
        <v>123</v>
      </c>
      <c r="U734" s="25" t="s">
        <v>723</v>
      </c>
      <c r="V734" s="26" t="s">
        <v>1190</v>
      </c>
      <c r="W734" s="27">
        <v>4</v>
      </c>
      <c r="X734" s="27">
        <v>1458</v>
      </c>
      <c r="Y734" s="27">
        <v>56</v>
      </c>
      <c r="Z734" s="27">
        <v>18</v>
      </c>
      <c r="AA734" s="28">
        <f t="shared" si="66"/>
        <v>0.00032142857142857147</v>
      </c>
      <c r="AB734" s="25" t="s">
        <v>816</v>
      </c>
      <c r="AC734" s="29">
        <v>552</v>
      </c>
      <c r="AD734" s="29">
        <v>37.9</v>
      </c>
      <c r="AE734" s="29">
        <v>20</v>
      </c>
      <c r="AF734" s="29">
        <v>90</v>
      </c>
      <c r="AG734" s="29">
        <v>1083</v>
      </c>
      <c r="AH734" s="29">
        <f t="shared" si="67"/>
        <v>60166.67</v>
      </c>
      <c r="AI734" s="29">
        <v>123313</v>
      </c>
      <c r="AJ734" s="29">
        <v>93748</v>
      </c>
      <c r="AK734" s="29">
        <v>29565</v>
      </c>
      <c r="AL734" s="29">
        <f t="shared" si="68"/>
        <v>6850722.22</v>
      </c>
      <c r="AM734" s="29">
        <f t="shared" si="69"/>
        <v>5208222.22</v>
      </c>
      <c r="AN734" s="29">
        <f t="shared" si="70"/>
        <v>1642500</v>
      </c>
      <c r="AO734" s="29">
        <v>0.9</v>
      </c>
      <c r="AP734" s="29">
        <v>1.2</v>
      </c>
      <c r="AQ734" s="32">
        <v>64299</v>
      </c>
      <c r="AR734" s="32">
        <v>20278</v>
      </c>
      <c r="AS734" s="32">
        <v>84577</v>
      </c>
      <c r="AT734" s="29">
        <v>1010</v>
      </c>
      <c r="AU734" s="29">
        <f t="shared" si="71"/>
        <v>1203333</v>
      </c>
      <c r="AV734" s="29">
        <v>93748</v>
      </c>
      <c r="AW734" s="29">
        <v>64299</v>
      </c>
      <c r="AX734" s="29">
        <v>29565</v>
      </c>
      <c r="AY734" s="29">
        <v>20278</v>
      </c>
      <c r="AZ734" s="29">
        <v>123313</v>
      </c>
      <c r="BA734" s="29">
        <v>84577</v>
      </c>
      <c r="BB734" s="2"/>
      <c r="BC734" s="2"/>
      <c r="BD734" s="2"/>
    </row>
    <row r="735" spans="16:56" ht="13.5">
      <c r="P735" s="22" t="s">
        <v>817</v>
      </c>
      <c r="Q735" s="23" t="s">
        <v>515</v>
      </c>
      <c r="R735" s="23" t="s">
        <v>818</v>
      </c>
      <c r="S735" s="62">
        <v>2174</v>
      </c>
      <c r="T735" s="24" t="s">
        <v>123</v>
      </c>
      <c r="U735" s="25" t="s">
        <v>723</v>
      </c>
      <c r="V735" s="26" t="s">
        <v>1190</v>
      </c>
      <c r="W735" s="27">
        <v>4</v>
      </c>
      <c r="X735" s="27">
        <v>777</v>
      </c>
      <c r="Y735" s="27">
        <v>72</v>
      </c>
      <c r="Z735" s="27">
        <v>39651</v>
      </c>
      <c r="AA735" s="28">
        <f t="shared" si="66"/>
        <v>0.5507083333333334</v>
      </c>
      <c r="AB735" s="25" t="s">
        <v>819</v>
      </c>
      <c r="AC735" s="29">
        <v>631</v>
      </c>
      <c r="AD735" s="29">
        <v>81.2</v>
      </c>
      <c r="AE735" s="29">
        <v>42352</v>
      </c>
      <c r="AF735" s="29">
        <v>93.6</v>
      </c>
      <c r="AG735" s="29">
        <v>8247</v>
      </c>
      <c r="AH735" s="29">
        <f t="shared" si="67"/>
        <v>207.99</v>
      </c>
      <c r="AI735" s="29">
        <v>86778</v>
      </c>
      <c r="AJ735" s="29">
        <v>34195</v>
      </c>
      <c r="AK735" s="29">
        <v>52583</v>
      </c>
      <c r="AL735" s="29">
        <f t="shared" si="68"/>
        <v>2188.55</v>
      </c>
      <c r="AM735" s="29">
        <f t="shared" si="69"/>
        <v>862.4</v>
      </c>
      <c r="AN735" s="29">
        <f t="shared" si="70"/>
        <v>1326.15</v>
      </c>
      <c r="AO735" s="29">
        <v>9.5</v>
      </c>
      <c r="AP735" s="29">
        <v>24.1</v>
      </c>
      <c r="AQ735" s="32">
        <v>44009</v>
      </c>
      <c r="AR735" s="32">
        <v>67674</v>
      </c>
      <c r="AS735" s="32">
        <v>111683</v>
      </c>
      <c r="AT735" s="29">
        <v>3600</v>
      </c>
      <c r="AU735" s="29">
        <f t="shared" si="71"/>
        <v>4160</v>
      </c>
      <c r="AV735" s="29">
        <v>34195</v>
      </c>
      <c r="AW735" s="29">
        <v>44009</v>
      </c>
      <c r="AX735" s="29">
        <v>52583</v>
      </c>
      <c r="AY735" s="29">
        <v>67674</v>
      </c>
      <c r="AZ735" s="29">
        <v>86778</v>
      </c>
      <c r="BA735" s="29">
        <v>111683</v>
      </c>
      <c r="BB735" s="2"/>
      <c r="BC735" s="2"/>
      <c r="BD735" s="2"/>
    </row>
    <row r="736" spans="16:56" ht="13.5">
      <c r="P736" s="22" t="s">
        <v>820</v>
      </c>
      <c r="Q736" s="23" t="s">
        <v>515</v>
      </c>
      <c r="R736" s="23" t="s">
        <v>821</v>
      </c>
      <c r="S736" s="62">
        <v>2174</v>
      </c>
      <c r="T736" s="24" t="s">
        <v>123</v>
      </c>
      <c r="U736" s="25" t="s">
        <v>723</v>
      </c>
      <c r="V736" s="26" t="s">
        <v>1190</v>
      </c>
      <c r="W736" s="27">
        <v>4</v>
      </c>
      <c r="X736" s="27">
        <v>2613</v>
      </c>
      <c r="Y736" s="27">
        <v>88</v>
      </c>
      <c r="Z736" s="27">
        <v>67946</v>
      </c>
      <c r="AA736" s="28">
        <f t="shared" si="66"/>
        <v>0.7721136363636364</v>
      </c>
      <c r="AB736" s="25" t="s">
        <v>161</v>
      </c>
      <c r="AC736" s="29">
        <v>1146</v>
      </c>
      <c r="AD736" s="29">
        <v>43.9</v>
      </c>
      <c r="AE736" s="29">
        <v>67946</v>
      </c>
      <c r="AF736" s="29">
        <v>100</v>
      </c>
      <c r="AG736" s="29">
        <v>12503</v>
      </c>
      <c r="AH736" s="29">
        <f t="shared" si="67"/>
        <v>184.01</v>
      </c>
      <c r="AI736" s="29">
        <v>5737</v>
      </c>
      <c r="AJ736" s="29">
        <v>5737</v>
      </c>
      <c r="AK736" s="29">
        <v>0</v>
      </c>
      <c r="AL736" s="29">
        <f t="shared" si="68"/>
        <v>84.43</v>
      </c>
      <c r="AM736" s="29">
        <f t="shared" si="69"/>
        <v>84.43</v>
      </c>
      <c r="AN736" s="29">
        <f t="shared" si="70"/>
        <v>0</v>
      </c>
      <c r="AO736" s="29">
        <v>217.9</v>
      </c>
      <c r="AP736" s="29">
        <v>217.9</v>
      </c>
      <c r="AQ736" s="32">
        <v>2196</v>
      </c>
      <c r="AR736" s="32">
        <v>0</v>
      </c>
      <c r="AS736" s="32">
        <v>2196</v>
      </c>
      <c r="AT736" s="29">
        <v>3633</v>
      </c>
      <c r="AU736" s="29">
        <f t="shared" si="71"/>
        <v>3680</v>
      </c>
      <c r="AV736" s="29">
        <v>6308</v>
      </c>
      <c r="AW736" s="29">
        <v>2414</v>
      </c>
      <c r="AX736" s="29">
        <v>23741</v>
      </c>
      <c r="AY736" s="29">
        <v>9086</v>
      </c>
      <c r="AZ736" s="29">
        <v>30049</v>
      </c>
      <c r="BA736" s="29">
        <v>11500</v>
      </c>
      <c r="BB736" s="2"/>
      <c r="BC736" s="2"/>
      <c r="BD736" s="2"/>
    </row>
    <row r="737" spans="16:56" ht="13.5">
      <c r="P737" s="22" t="s">
        <v>822</v>
      </c>
      <c r="Q737" s="23" t="s">
        <v>515</v>
      </c>
      <c r="R737" s="23" t="s">
        <v>1362</v>
      </c>
      <c r="S737" s="62">
        <v>2174</v>
      </c>
      <c r="T737" s="24" t="s">
        <v>123</v>
      </c>
      <c r="U737" s="25" t="s">
        <v>723</v>
      </c>
      <c r="V737" s="26" t="s">
        <v>1190</v>
      </c>
      <c r="W737" s="27">
        <v>4</v>
      </c>
      <c r="X737" s="27">
        <v>127</v>
      </c>
      <c r="Y737" s="27">
        <v>25</v>
      </c>
      <c r="Z737" s="27">
        <v>1289</v>
      </c>
      <c r="AA737" s="28">
        <f t="shared" si="66"/>
        <v>0.05156</v>
      </c>
      <c r="AB737" s="25" t="s">
        <v>816</v>
      </c>
      <c r="AC737" s="29">
        <v>38</v>
      </c>
      <c r="AD737" s="29">
        <v>29.9</v>
      </c>
      <c r="AE737" s="29">
        <v>1392</v>
      </c>
      <c r="AF737" s="29">
        <v>92.6</v>
      </c>
      <c r="AG737" s="29">
        <v>212</v>
      </c>
      <c r="AH737" s="29">
        <f t="shared" si="67"/>
        <v>164.47</v>
      </c>
      <c r="AI737" s="29">
        <v>2898</v>
      </c>
      <c r="AJ737" s="29">
        <v>992</v>
      </c>
      <c r="AK737" s="29">
        <v>1906</v>
      </c>
      <c r="AL737" s="29">
        <f t="shared" si="68"/>
        <v>2248.25</v>
      </c>
      <c r="AM737" s="29">
        <f t="shared" si="69"/>
        <v>769.59</v>
      </c>
      <c r="AN737" s="29">
        <f t="shared" si="70"/>
        <v>1478.67</v>
      </c>
      <c r="AO737" s="29">
        <v>7.3</v>
      </c>
      <c r="AP737" s="29">
        <v>21.4</v>
      </c>
      <c r="AQ737" s="32">
        <v>7811</v>
      </c>
      <c r="AR737" s="32">
        <v>15008</v>
      </c>
      <c r="AS737" s="32">
        <v>22819</v>
      </c>
      <c r="AT737" s="29">
        <v>3000</v>
      </c>
      <c r="AU737" s="29">
        <f t="shared" si="71"/>
        <v>3289</v>
      </c>
      <c r="AV737" s="29">
        <v>2392</v>
      </c>
      <c r="AW737" s="29">
        <v>18835</v>
      </c>
      <c r="AX737" s="29">
        <v>3772</v>
      </c>
      <c r="AY737" s="29">
        <v>29701</v>
      </c>
      <c r="AZ737" s="29">
        <v>6164</v>
      </c>
      <c r="BA737" s="29">
        <v>48535</v>
      </c>
      <c r="BB737" s="2"/>
      <c r="BC737" s="2"/>
      <c r="BD737" s="2"/>
    </row>
    <row r="738" spans="16:56" ht="13.5">
      <c r="P738" s="22" t="s">
        <v>823</v>
      </c>
      <c r="Q738" s="23" t="s">
        <v>515</v>
      </c>
      <c r="R738" s="23" t="s">
        <v>824</v>
      </c>
      <c r="S738" s="62">
        <v>2174</v>
      </c>
      <c r="T738" s="24" t="s">
        <v>123</v>
      </c>
      <c r="U738" s="25" t="s">
        <v>723</v>
      </c>
      <c r="V738" s="26" t="s">
        <v>1190</v>
      </c>
      <c r="W738" s="27">
        <v>4</v>
      </c>
      <c r="X738" s="27">
        <v>1398</v>
      </c>
      <c r="Y738" s="27">
        <v>88</v>
      </c>
      <c r="Z738" s="27">
        <v>45783</v>
      </c>
      <c r="AA738" s="28">
        <f t="shared" si="66"/>
        <v>0.5202613636363637</v>
      </c>
      <c r="AB738" s="25" t="s">
        <v>825</v>
      </c>
      <c r="AC738" s="29">
        <v>746</v>
      </c>
      <c r="AD738" s="29">
        <v>53.4</v>
      </c>
      <c r="AE738" s="29">
        <v>54211</v>
      </c>
      <c r="AF738" s="29">
        <v>84.5</v>
      </c>
      <c r="AG738" s="29">
        <v>9015</v>
      </c>
      <c r="AH738" s="29">
        <f t="shared" si="67"/>
        <v>196.91</v>
      </c>
      <c r="AI738" s="29">
        <v>24115</v>
      </c>
      <c r="AJ738" s="29">
        <v>9817</v>
      </c>
      <c r="AK738" s="29">
        <v>14298</v>
      </c>
      <c r="AL738" s="29">
        <f t="shared" si="68"/>
        <v>526.72</v>
      </c>
      <c r="AM738" s="29">
        <f t="shared" si="69"/>
        <v>214.42</v>
      </c>
      <c r="AN738" s="29">
        <f t="shared" si="70"/>
        <v>312.3</v>
      </c>
      <c r="AO738" s="29">
        <v>37.4</v>
      </c>
      <c r="AP738" s="29">
        <v>91.8</v>
      </c>
      <c r="AQ738" s="32">
        <v>7022</v>
      </c>
      <c r="AR738" s="32">
        <v>10227</v>
      </c>
      <c r="AS738" s="32">
        <v>17250</v>
      </c>
      <c r="AT738" s="29">
        <v>3738</v>
      </c>
      <c r="AU738" s="29">
        <f t="shared" si="71"/>
        <v>3938</v>
      </c>
      <c r="AV738" s="29">
        <v>9817</v>
      </c>
      <c r="AW738" s="29">
        <v>7022</v>
      </c>
      <c r="AX738" s="29">
        <v>17545</v>
      </c>
      <c r="AY738" s="29">
        <v>12550</v>
      </c>
      <c r="AZ738" s="29">
        <v>27362</v>
      </c>
      <c r="BA738" s="29">
        <v>19572</v>
      </c>
      <c r="BB738" s="2"/>
      <c r="BC738" s="2"/>
      <c r="BD738" s="2"/>
    </row>
    <row r="739" spans="16:56" ht="13.5">
      <c r="P739" s="22" t="s">
        <v>826</v>
      </c>
      <c r="Q739" s="23" t="s">
        <v>515</v>
      </c>
      <c r="R739" s="23" t="s">
        <v>827</v>
      </c>
      <c r="S739" s="62">
        <v>2174</v>
      </c>
      <c r="T739" s="24" t="s">
        <v>123</v>
      </c>
      <c r="U739" s="25" t="s">
        <v>723</v>
      </c>
      <c r="V739" s="26" t="s">
        <v>1190</v>
      </c>
      <c r="W739" s="27">
        <v>4</v>
      </c>
      <c r="X739" s="27">
        <v>1877</v>
      </c>
      <c r="Y739" s="27">
        <v>75</v>
      </c>
      <c r="Z739" s="27">
        <v>93573</v>
      </c>
      <c r="AA739" s="28">
        <f t="shared" si="66"/>
        <v>1.24764</v>
      </c>
      <c r="AB739" s="25" t="s">
        <v>828</v>
      </c>
      <c r="AC739" s="29">
        <v>1281</v>
      </c>
      <c r="AD739" s="29">
        <v>68.2</v>
      </c>
      <c r="AE739" s="29">
        <v>106176</v>
      </c>
      <c r="AF739" s="29">
        <v>88.1</v>
      </c>
      <c r="AG739" s="29">
        <v>16621</v>
      </c>
      <c r="AH739" s="29">
        <f t="shared" si="67"/>
        <v>177.63</v>
      </c>
      <c r="AI739" s="29">
        <v>60410</v>
      </c>
      <c r="AJ739" s="29">
        <v>23785</v>
      </c>
      <c r="AK739" s="29">
        <v>36625</v>
      </c>
      <c r="AL739" s="29">
        <f t="shared" si="68"/>
        <v>645.59</v>
      </c>
      <c r="AM739" s="29">
        <f t="shared" si="69"/>
        <v>254.19</v>
      </c>
      <c r="AN739" s="29">
        <f t="shared" si="70"/>
        <v>391.41</v>
      </c>
      <c r="AO739" s="29">
        <v>27.5</v>
      </c>
      <c r="AP739" s="29">
        <v>69.9</v>
      </c>
      <c r="AQ739" s="32">
        <v>12672</v>
      </c>
      <c r="AR739" s="32">
        <v>19513</v>
      </c>
      <c r="AS739" s="32">
        <v>32184</v>
      </c>
      <c r="AT739" s="29">
        <v>3240</v>
      </c>
      <c r="AU739" s="29">
        <f t="shared" si="71"/>
        <v>3553</v>
      </c>
      <c r="AV739" s="29">
        <v>27973</v>
      </c>
      <c r="AW739" s="29">
        <v>14903</v>
      </c>
      <c r="AX739" s="29">
        <v>77885</v>
      </c>
      <c r="AY739" s="29">
        <v>41494</v>
      </c>
      <c r="AZ739" s="29">
        <v>105858</v>
      </c>
      <c r="BA739" s="29">
        <v>56397</v>
      </c>
      <c r="BB739" s="2"/>
      <c r="BC739" s="2"/>
      <c r="BD739" s="2"/>
    </row>
    <row r="740" spans="16:56" ht="13.5">
      <c r="P740" s="22" t="s">
        <v>829</v>
      </c>
      <c r="Q740" s="23" t="s">
        <v>515</v>
      </c>
      <c r="R740" s="23" t="s">
        <v>830</v>
      </c>
      <c r="S740" s="62">
        <v>2174</v>
      </c>
      <c r="T740" s="24" t="s">
        <v>123</v>
      </c>
      <c r="U740" s="25" t="s">
        <v>723</v>
      </c>
      <c r="V740" s="26" t="s">
        <v>1190</v>
      </c>
      <c r="W740" s="27">
        <v>4</v>
      </c>
      <c r="X740" s="27">
        <v>2739</v>
      </c>
      <c r="Y740" s="27">
        <v>99</v>
      </c>
      <c r="Z740" s="27">
        <v>113178</v>
      </c>
      <c r="AA740" s="28">
        <f t="shared" si="66"/>
        <v>1.1432121212121213</v>
      </c>
      <c r="AB740" s="25" t="s">
        <v>831</v>
      </c>
      <c r="AC740" s="29">
        <v>1402</v>
      </c>
      <c r="AD740" s="29">
        <v>51.2</v>
      </c>
      <c r="AE740" s="29">
        <v>114560</v>
      </c>
      <c r="AF740" s="29">
        <v>98.8</v>
      </c>
      <c r="AG740" s="29">
        <v>18107</v>
      </c>
      <c r="AH740" s="29">
        <f t="shared" si="67"/>
        <v>159.99</v>
      </c>
      <c r="AI740" s="29">
        <v>78480</v>
      </c>
      <c r="AJ740" s="29">
        <v>35672</v>
      </c>
      <c r="AK740" s="29">
        <v>42808</v>
      </c>
      <c r="AL740" s="29">
        <f t="shared" si="68"/>
        <v>693.42</v>
      </c>
      <c r="AM740" s="29">
        <f t="shared" si="69"/>
        <v>315.18</v>
      </c>
      <c r="AN740" s="29">
        <f t="shared" si="70"/>
        <v>378.24</v>
      </c>
      <c r="AO740" s="29">
        <v>23.1</v>
      </c>
      <c r="AP740" s="29">
        <v>50.8</v>
      </c>
      <c r="AQ740" s="32">
        <v>13024</v>
      </c>
      <c r="AR740" s="32">
        <v>15629</v>
      </c>
      <c r="AS740" s="32">
        <v>28653</v>
      </c>
      <c r="AT740" s="29">
        <v>3200</v>
      </c>
      <c r="AU740" s="29">
        <f t="shared" si="71"/>
        <v>3200</v>
      </c>
      <c r="AV740" s="29">
        <v>53459</v>
      </c>
      <c r="AW740" s="29">
        <v>19518</v>
      </c>
      <c r="AX740" s="29">
        <v>78383</v>
      </c>
      <c r="AY740" s="29">
        <v>28617</v>
      </c>
      <c r="AZ740" s="29">
        <v>131842</v>
      </c>
      <c r="BA740" s="29">
        <v>48135</v>
      </c>
      <c r="BB740" s="2"/>
      <c r="BC740" s="2"/>
      <c r="BD740" s="2"/>
    </row>
    <row r="741" spans="16:56" ht="13.5">
      <c r="P741" s="22" t="s">
        <v>832</v>
      </c>
      <c r="Q741" s="23" t="s">
        <v>515</v>
      </c>
      <c r="R741" s="23" t="s">
        <v>833</v>
      </c>
      <c r="S741" s="62">
        <v>2174</v>
      </c>
      <c r="T741" s="24" t="s">
        <v>123</v>
      </c>
      <c r="U741" s="25" t="s">
        <v>723</v>
      </c>
      <c r="V741" s="26" t="s">
        <v>1190</v>
      </c>
      <c r="W741" s="27">
        <v>4</v>
      </c>
      <c r="X741" s="27">
        <v>2092</v>
      </c>
      <c r="Y741" s="27">
        <v>87</v>
      </c>
      <c r="Z741" s="27">
        <v>128953</v>
      </c>
      <c r="AA741" s="28">
        <f t="shared" si="66"/>
        <v>1.4822183908045976</v>
      </c>
      <c r="AB741" s="25" t="s">
        <v>834</v>
      </c>
      <c r="AC741" s="29">
        <v>1379</v>
      </c>
      <c r="AD741" s="29">
        <v>65.9</v>
      </c>
      <c r="AE741" s="29">
        <v>130073</v>
      </c>
      <c r="AF741" s="29">
        <v>99.1</v>
      </c>
      <c r="AG741" s="29">
        <v>27213</v>
      </c>
      <c r="AH741" s="29">
        <f t="shared" si="67"/>
        <v>211.03</v>
      </c>
      <c r="AI741" s="29">
        <v>118198</v>
      </c>
      <c r="AJ741" s="29">
        <v>35541</v>
      </c>
      <c r="AK741" s="29">
        <v>82657</v>
      </c>
      <c r="AL741" s="29">
        <f t="shared" si="68"/>
        <v>916.6</v>
      </c>
      <c r="AM741" s="29">
        <f t="shared" si="69"/>
        <v>275.61</v>
      </c>
      <c r="AN741" s="29">
        <f t="shared" si="70"/>
        <v>640.99</v>
      </c>
      <c r="AO741" s="29">
        <v>23</v>
      </c>
      <c r="AP741" s="29">
        <v>76.6</v>
      </c>
      <c r="AQ741" s="32">
        <v>16989</v>
      </c>
      <c r="AR741" s="32">
        <v>39511</v>
      </c>
      <c r="AS741" s="32">
        <v>56500</v>
      </c>
      <c r="AT741" s="29">
        <v>3600</v>
      </c>
      <c r="AU741" s="29">
        <f t="shared" si="71"/>
        <v>4221</v>
      </c>
      <c r="AV741" s="29">
        <v>68373</v>
      </c>
      <c r="AW741" s="29">
        <v>32683</v>
      </c>
      <c r="AX741" s="29">
        <v>82657</v>
      </c>
      <c r="AY741" s="29">
        <v>39511</v>
      </c>
      <c r="AZ741" s="29">
        <v>151030</v>
      </c>
      <c r="BA741" s="29">
        <v>72194</v>
      </c>
      <c r="BB741" s="2"/>
      <c r="BC741" s="2"/>
      <c r="BD741" s="2"/>
    </row>
    <row r="742" spans="16:56" ht="13.5">
      <c r="P742" s="22" t="s">
        <v>835</v>
      </c>
      <c r="Q742" s="23" t="s">
        <v>515</v>
      </c>
      <c r="R742" s="23" t="s">
        <v>836</v>
      </c>
      <c r="S742" s="62">
        <v>2174</v>
      </c>
      <c r="T742" s="24" t="s">
        <v>123</v>
      </c>
      <c r="U742" s="25" t="s">
        <v>723</v>
      </c>
      <c r="V742" s="26" t="s">
        <v>1190</v>
      </c>
      <c r="W742" s="27">
        <v>4</v>
      </c>
      <c r="X742" s="27">
        <v>1845</v>
      </c>
      <c r="Y742" s="27">
        <v>104</v>
      </c>
      <c r="Z742" s="27">
        <v>142280</v>
      </c>
      <c r="AA742" s="28">
        <f t="shared" si="66"/>
        <v>1.3680769230769232</v>
      </c>
      <c r="AB742" s="25" t="s">
        <v>809</v>
      </c>
      <c r="AC742" s="29">
        <v>1499</v>
      </c>
      <c r="AD742" s="29">
        <v>81.2</v>
      </c>
      <c r="AE742" s="29">
        <v>147748</v>
      </c>
      <c r="AF742" s="29">
        <v>96.3</v>
      </c>
      <c r="AG742" s="29">
        <v>26146</v>
      </c>
      <c r="AH742" s="29">
        <f t="shared" si="67"/>
        <v>183.76</v>
      </c>
      <c r="AI742" s="29">
        <v>128270</v>
      </c>
      <c r="AJ742" s="29">
        <v>40241</v>
      </c>
      <c r="AK742" s="29">
        <v>88029</v>
      </c>
      <c r="AL742" s="29">
        <f t="shared" si="68"/>
        <v>901.53</v>
      </c>
      <c r="AM742" s="29">
        <f t="shared" si="69"/>
        <v>282.83</v>
      </c>
      <c r="AN742" s="29">
        <f t="shared" si="70"/>
        <v>618.7</v>
      </c>
      <c r="AO742" s="29">
        <v>20.4</v>
      </c>
      <c r="AP742" s="29">
        <v>65</v>
      </c>
      <c r="AQ742" s="32">
        <v>21811</v>
      </c>
      <c r="AR742" s="32">
        <v>47712</v>
      </c>
      <c r="AS742" s="32">
        <v>69523</v>
      </c>
      <c r="AT742" s="29">
        <v>3600</v>
      </c>
      <c r="AU742" s="29">
        <f t="shared" si="71"/>
        <v>3675</v>
      </c>
      <c r="AV742" s="29">
        <v>43141</v>
      </c>
      <c r="AW742" s="29">
        <v>23383</v>
      </c>
      <c r="AX742" s="29">
        <v>88029</v>
      </c>
      <c r="AY742" s="29">
        <v>47712</v>
      </c>
      <c r="AZ742" s="29">
        <v>131170</v>
      </c>
      <c r="BA742" s="29">
        <v>71095</v>
      </c>
      <c r="BB742" s="2"/>
      <c r="BC742" s="2"/>
      <c r="BD742" s="2"/>
    </row>
    <row r="743" spans="16:56" ht="13.5">
      <c r="P743" s="22" t="s">
        <v>837</v>
      </c>
      <c r="Q743" s="23" t="s">
        <v>515</v>
      </c>
      <c r="R743" s="23" t="s">
        <v>838</v>
      </c>
      <c r="S743" s="62">
        <v>2174</v>
      </c>
      <c r="T743" s="24" t="s">
        <v>123</v>
      </c>
      <c r="U743" s="25" t="s">
        <v>723</v>
      </c>
      <c r="V743" s="26" t="s">
        <v>1190</v>
      </c>
      <c r="W743" s="27">
        <v>4</v>
      </c>
      <c r="X743" s="27">
        <v>2570</v>
      </c>
      <c r="Y743" s="27">
        <v>116</v>
      </c>
      <c r="Z743" s="27">
        <v>184057</v>
      </c>
      <c r="AA743" s="28">
        <f t="shared" si="66"/>
        <v>1.5866982758620691</v>
      </c>
      <c r="AB743" s="25" t="s">
        <v>839</v>
      </c>
      <c r="AC743" s="29">
        <v>1531</v>
      </c>
      <c r="AD743" s="29">
        <v>59.6</v>
      </c>
      <c r="AE743" s="29">
        <v>177353</v>
      </c>
      <c r="AF743" s="29">
        <v>103.8</v>
      </c>
      <c r="AG743" s="29">
        <v>26611</v>
      </c>
      <c r="AH743" s="29">
        <f t="shared" si="67"/>
        <v>144.58</v>
      </c>
      <c r="AI743" s="29">
        <v>114402</v>
      </c>
      <c r="AJ743" s="29">
        <v>38271</v>
      </c>
      <c r="AK743" s="29">
        <v>76131</v>
      </c>
      <c r="AL743" s="29">
        <f t="shared" si="68"/>
        <v>621.56</v>
      </c>
      <c r="AM743" s="29">
        <f t="shared" si="69"/>
        <v>207.93</v>
      </c>
      <c r="AN743" s="29">
        <f t="shared" si="70"/>
        <v>413.63</v>
      </c>
      <c r="AO743" s="29">
        <v>23.3</v>
      </c>
      <c r="AP743" s="29">
        <v>69.5</v>
      </c>
      <c r="AQ743" s="32">
        <v>14891</v>
      </c>
      <c r="AR743" s="32">
        <v>29623</v>
      </c>
      <c r="AS743" s="32">
        <v>44514</v>
      </c>
      <c r="AT743" s="29">
        <v>2940</v>
      </c>
      <c r="AU743" s="29">
        <f t="shared" si="71"/>
        <v>2892</v>
      </c>
      <c r="AV743" s="29">
        <v>43093</v>
      </c>
      <c r="AW743" s="29">
        <v>16768</v>
      </c>
      <c r="AX743" s="29">
        <v>76590</v>
      </c>
      <c r="AY743" s="29">
        <v>29802</v>
      </c>
      <c r="AZ743" s="29">
        <v>119683</v>
      </c>
      <c r="BA743" s="29">
        <v>46569</v>
      </c>
      <c r="BB743" s="2"/>
      <c r="BC743" s="2"/>
      <c r="BD743" s="2"/>
    </row>
    <row r="744" spans="16:56" ht="13.5">
      <c r="P744" s="22" t="s">
        <v>840</v>
      </c>
      <c r="Q744" s="23" t="s">
        <v>515</v>
      </c>
      <c r="R744" s="23" t="s">
        <v>841</v>
      </c>
      <c r="S744" s="62">
        <v>2174</v>
      </c>
      <c r="T744" s="24" t="s">
        <v>123</v>
      </c>
      <c r="U744" s="25" t="s">
        <v>723</v>
      </c>
      <c r="V744" s="26" t="s">
        <v>1190</v>
      </c>
      <c r="W744" s="27">
        <v>4</v>
      </c>
      <c r="X744" s="27">
        <v>1193</v>
      </c>
      <c r="Y744" s="27">
        <v>29</v>
      </c>
      <c r="Z744" s="27">
        <v>25787</v>
      </c>
      <c r="AA744" s="28">
        <f t="shared" si="66"/>
        <v>0.8892068965517241</v>
      </c>
      <c r="AB744" s="25" t="s">
        <v>796</v>
      </c>
      <c r="AC744" s="29">
        <v>93</v>
      </c>
      <c r="AD744" s="29">
        <v>7.8</v>
      </c>
      <c r="AE744" s="29">
        <v>38324</v>
      </c>
      <c r="AF744" s="29">
        <v>67.3</v>
      </c>
      <c r="AG744" s="29">
        <v>4042</v>
      </c>
      <c r="AH744" s="29">
        <f t="shared" si="67"/>
        <v>156.75</v>
      </c>
      <c r="AI744" s="29">
        <v>49845</v>
      </c>
      <c r="AJ744" s="29">
        <v>10153</v>
      </c>
      <c r="AK744" s="29">
        <v>39692</v>
      </c>
      <c r="AL744" s="29">
        <f t="shared" si="68"/>
        <v>1932.95</v>
      </c>
      <c r="AM744" s="29">
        <f t="shared" si="69"/>
        <v>393.73</v>
      </c>
      <c r="AN744" s="29">
        <f t="shared" si="70"/>
        <v>1539.23</v>
      </c>
      <c r="AO744" s="29">
        <v>8.1</v>
      </c>
      <c r="AP744" s="29">
        <v>39.8</v>
      </c>
      <c r="AQ744" s="32">
        <v>8510</v>
      </c>
      <c r="AR744" s="32">
        <v>33271</v>
      </c>
      <c r="AS744" s="32">
        <v>41781</v>
      </c>
      <c r="AT744" s="29">
        <v>3550</v>
      </c>
      <c r="AU744" s="29">
        <f t="shared" si="71"/>
        <v>3135</v>
      </c>
      <c r="AV744" s="29">
        <v>10153</v>
      </c>
      <c r="AW744" s="29">
        <v>8510</v>
      </c>
      <c r="AX744" s="29">
        <v>39692</v>
      </c>
      <c r="AY744" s="29">
        <v>33271</v>
      </c>
      <c r="AZ744" s="29">
        <v>49845</v>
      </c>
      <c r="BA744" s="29">
        <v>41781</v>
      </c>
      <c r="BB744" s="2"/>
      <c r="BC744" s="2"/>
      <c r="BD744" s="2"/>
    </row>
    <row r="745" spans="16:56" ht="13.5">
      <c r="P745" s="22" t="s">
        <v>842</v>
      </c>
      <c r="Q745" s="23" t="s">
        <v>515</v>
      </c>
      <c r="R745" s="23" t="s">
        <v>843</v>
      </c>
      <c r="S745" s="62">
        <v>2174</v>
      </c>
      <c r="T745" s="24" t="s">
        <v>123</v>
      </c>
      <c r="U745" s="25" t="s">
        <v>723</v>
      </c>
      <c r="V745" s="26" t="s">
        <v>1190</v>
      </c>
      <c r="W745" s="27">
        <v>4</v>
      </c>
      <c r="X745" s="27">
        <v>1720</v>
      </c>
      <c r="Y745" s="27">
        <v>67</v>
      </c>
      <c r="Z745" s="27">
        <v>111533</v>
      </c>
      <c r="AA745" s="28">
        <f t="shared" si="66"/>
        <v>1.6646716417910448</v>
      </c>
      <c r="AB745" s="25" t="s">
        <v>844</v>
      </c>
      <c r="AC745" s="29">
        <v>977</v>
      </c>
      <c r="AD745" s="29">
        <v>56.8</v>
      </c>
      <c r="AE745" s="29">
        <v>128431</v>
      </c>
      <c r="AF745" s="29">
        <v>86.8</v>
      </c>
      <c r="AG745" s="29">
        <v>14715</v>
      </c>
      <c r="AH745" s="29">
        <f t="shared" si="67"/>
        <v>131.93</v>
      </c>
      <c r="AI745" s="29">
        <v>71065</v>
      </c>
      <c r="AJ745" s="29">
        <v>52381</v>
      </c>
      <c r="AK745" s="29">
        <v>18684</v>
      </c>
      <c r="AL745" s="29">
        <f t="shared" si="68"/>
        <v>637.17</v>
      </c>
      <c r="AM745" s="29">
        <f t="shared" si="69"/>
        <v>469.65</v>
      </c>
      <c r="AN745" s="29">
        <f t="shared" si="70"/>
        <v>167.52</v>
      </c>
      <c r="AO745" s="29">
        <v>20.7</v>
      </c>
      <c r="AP745" s="29">
        <v>28.1</v>
      </c>
      <c r="AQ745" s="32">
        <v>30454</v>
      </c>
      <c r="AR745" s="32">
        <v>10863</v>
      </c>
      <c r="AS745" s="32">
        <v>41317</v>
      </c>
      <c r="AT745" s="29">
        <v>2520</v>
      </c>
      <c r="AU745" s="29">
        <f t="shared" si="71"/>
        <v>2639</v>
      </c>
      <c r="AV745" s="29">
        <v>52381</v>
      </c>
      <c r="AW745" s="29">
        <v>30454</v>
      </c>
      <c r="AX745" s="29">
        <v>18684</v>
      </c>
      <c r="AY745" s="29">
        <v>10863</v>
      </c>
      <c r="AZ745" s="29">
        <v>71065</v>
      </c>
      <c r="BA745" s="29">
        <v>41317</v>
      </c>
      <c r="BB745" s="2"/>
      <c r="BC745" s="2"/>
      <c r="BD745" s="2"/>
    </row>
    <row r="746" spans="16:56" ht="13.5">
      <c r="P746" s="22" t="s">
        <v>845</v>
      </c>
      <c r="Q746" s="23" t="s">
        <v>515</v>
      </c>
      <c r="R746" s="23" t="s">
        <v>846</v>
      </c>
      <c r="S746" s="62">
        <v>2174</v>
      </c>
      <c r="T746" s="24" t="s">
        <v>123</v>
      </c>
      <c r="U746" s="25" t="s">
        <v>723</v>
      </c>
      <c r="V746" s="26" t="s">
        <v>1190</v>
      </c>
      <c r="W746" s="27">
        <v>4</v>
      </c>
      <c r="X746" s="27">
        <v>1464</v>
      </c>
      <c r="Y746" s="27">
        <v>72</v>
      </c>
      <c r="Z746" s="27">
        <v>20633</v>
      </c>
      <c r="AA746" s="28">
        <f t="shared" si="66"/>
        <v>0.28656944444444443</v>
      </c>
      <c r="AB746" s="25" t="s">
        <v>847</v>
      </c>
      <c r="AC746" s="29">
        <v>366</v>
      </c>
      <c r="AD746" s="29">
        <v>25</v>
      </c>
      <c r="AE746" s="29">
        <v>21913</v>
      </c>
      <c r="AF746" s="29">
        <v>94.2</v>
      </c>
      <c r="AG746" s="29">
        <v>3010</v>
      </c>
      <c r="AH746" s="29">
        <f t="shared" si="67"/>
        <v>145.88</v>
      </c>
      <c r="AI746" s="29">
        <v>72508</v>
      </c>
      <c r="AJ746" s="29">
        <v>18095</v>
      </c>
      <c r="AK746" s="29">
        <v>54413</v>
      </c>
      <c r="AL746" s="29">
        <f t="shared" si="68"/>
        <v>3514.18</v>
      </c>
      <c r="AM746" s="29">
        <f t="shared" si="69"/>
        <v>876.99</v>
      </c>
      <c r="AN746" s="29">
        <f t="shared" si="70"/>
        <v>2637.18</v>
      </c>
      <c r="AO746" s="29">
        <v>4.2</v>
      </c>
      <c r="AP746" s="29">
        <v>16.6</v>
      </c>
      <c r="AQ746" s="32">
        <v>12360</v>
      </c>
      <c r="AR746" s="32">
        <v>37167</v>
      </c>
      <c r="AS746" s="32">
        <v>49527</v>
      </c>
      <c r="AT746" s="29">
        <v>2898</v>
      </c>
      <c r="AU746" s="29">
        <f t="shared" si="71"/>
        <v>2918</v>
      </c>
      <c r="AV746" s="29">
        <v>18095</v>
      </c>
      <c r="AW746" s="29">
        <v>12360</v>
      </c>
      <c r="AX746" s="29">
        <v>54413</v>
      </c>
      <c r="AY746" s="29">
        <v>37167</v>
      </c>
      <c r="AZ746" s="29">
        <v>72508</v>
      </c>
      <c r="BA746" s="29">
        <v>49527</v>
      </c>
      <c r="BB746" s="2"/>
      <c r="BC746" s="2"/>
      <c r="BD746" s="2"/>
    </row>
    <row r="747" spans="16:56" ht="13.5">
      <c r="P747" s="22" t="s">
        <v>848</v>
      </c>
      <c r="Q747" s="23" t="s">
        <v>515</v>
      </c>
      <c r="R747" s="23" t="s">
        <v>849</v>
      </c>
      <c r="S747" s="62">
        <v>2174</v>
      </c>
      <c r="T747" s="24" t="s">
        <v>123</v>
      </c>
      <c r="U747" s="25" t="s">
        <v>723</v>
      </c>
      <c r="V747" s="26" t="s">
        <v>1190</v>
      </c>
      <c r="W747" s="27">
        <v>4</v>
      </c>
      <c r="X747" s="27">
        <v>942</v>
      </c>
      <c r="Y747" s="27">
        <v>50</v>
      </c>
      <c r="Z747" s="27">
        <v>76472</v>
      </c>
      <c r="AA747" s="28">
        <f t="shared" si="66"/>
        <v>1.5294400000000001</v>
      </c>
      <c r="AB747" s="25" t="s">
        <v>761</v>
      </c>
      <c r="AC747" s="29">
        <v>420</v>
      </c>
      <c r="AD747" s="29">
        <v>44.6</v>
      </c>
      <c r="AE747" s="29">
        <v>86523</v>
      </c>
      <c r="AF747" s="29">
        <v>88.4</v>
      </c>
      <c r="AG747" s="29">
        <v>12133</v>
      </c>
      <c r="AH747" s="29">
        <f t="shared" si="67"/>
        <v>158.66</v>
      </c>
      <c r="AI747" s="29">
        <v>88797</v>
      </c>
      <c r="AJ747" s="29">
        <v>34971</v>
      </c>
      <c r="AK747" s="29">
        <v>53826</v>
      </c>
      <c r="AL747" s="29">
        <f t="shared" si="68"/>
        <v>1161.17</v>
      </c>
      <c r="AM747" s="29">
        <f t="shared" si="69"/>
        <v>457.3</v>
      </c>
      <c r="AN747" s="29">
        <f t="shared" si="70"/>
        <v>703.87</v>
      </c>
      <c r="AO747" s="29">
        <v>13.7</v>
      </c>
      <c r="AP747" s="29">
        <v>34.7</v>
      </c>
      <c r="AQ747" s="32">
        <v>37124</v>
      </c>
      <c r="AR747" s="32">
        <v>57140</v>
      </c>
      <c r="AS747" s="32">
        <v>94264</v>
      </c>
      <c r="AT747" s="29">
        <v>3040</v>
      </c>
      <c r="AU747" s="29">
        <f t="shared" si="71"/>
        <v>3173</v>
      </c>
      <c r="AV747" s="29">
        <v>43483</v>
      </c>
      <c r="AW747" s="29">
        <v>46160</v>
      </c>
      <c r="AX747" s="29">
        <v>53929</v>
      </c>
      <c r="AY747" s="29">
        <v>57249</v>
      </c>
      <c r="AZ747" s="29">
        <v>97412</v>
      </c>
      <c r="BA747" s="29">
        <v>103410</v>
      </c>
      <c r="BB747" s="2"/>
      <c r="BC747" s="2"/>
      <c r="BD747" s="2"/>
    </row>
    <row r="748" spans="16:56" ht="13.5">
      <c r="P748" s="22" t="s">
        <v>850</v>
      </c>
      <c r="Q748" s="23" t="s">
        <v>515</v>
      </c>
      <c r="R748" s="23" t="s">
        <v>851</v>
      </c>
      <c r="S748" s="62">
        <v>2174</v>
      </c>
      <c r="T748" s="24" t="s">
        <v>123</v>
      </c>
      <c r="U748" s="25" t="s">
        <v>723</v>
      </c>
      <c r="V748" s="26" t="s">
        <v>1190</v>
      </c>
      <c r="W748" s="27">
        <v>4</v>
      </c>
      <c r="X748" s="27">
        <v>2404</v>
      </c>
      <c r="Y748" s="27">
        <v>123</v>
      </c>
      <c r="Z748" s="27">
        <v>102479</v>
      </c>
      <c r="AA748" s="28">
        <f t="shared" si="66"/>
        <v>0.8331626016260162</v>
      </c>
      <c r="AB748" s="25" t="s">
        <v>164</v>
      </c>
      <c r="AC748" s="29">
        <v>1172</v>
      </c>
      <c r="AD748" s="29">
        <v>48.8</v>
      </c>
      <c r="AE748" s="29">
        <v>102479</v>
      </c>
      <c r="AF748" s="29">
        <v>100</v>
      </c>
      <c r="AG748" s="29">
        <v>17624</v>
      </c>
      <c r="AH748" s="29">
        <f t="shared" si="67"/>
        <v>171.98</v>
      </c>
      <c r="AI748" s="29">
        <v>70854</v>
      </c>
      <c r="AJ748" s="29">
        <v>22451</v>
      </c>
      <c r="AK748" s="29">
        <v>48403</v>
      </c>
      <c r="AL748" s="29">
        <f t="shared" si="68"/>
        <v>691.4</v>
      </c>
      <c r="AM748" s="29">
        <f t="shared" si="69"/>
        <v>219.08</v>
      </c>
      <c r="AN748" s="29">
        <f t="shared" si="70"/>
        <v>472.32</v>
      </c>
      <c r="AO748" s="29">
        <v>24.9</v>
      </c>
      <c r="AP748" s="29">
        <v>78.5</v>
      </c>
      <c r="AQ748" s="32">
        <v>9339</v>
      </c>
      <c r="AR748" s="32">
        <v>20134</v>
      </c>
      <c r="AS748" s="32">
        <v>29473</v>
      </c>
      <c r="AT748" s="29">
        <v>3300</v>
      </c>
      <c r="AU748" s="29">
        <f t="shared" si="71"/>
        <v>3440</v>
      </c>
      <c r="AV748" s="29">
        <v>34661</v>
      </c>
      <c r="AW748" s="29">
        <v>14418</v>
      </c>
      <c r="AX748" s="29">
        <v>48403</v>
      </c>
      <c r="AY748" s="29">
        <v>20134</v>
      </c>
      <c r="AZ748" s="29">
        <v>83064</v>
      </c>
      <c r="BA748" s="29">
        <v>34552</v>
      </c>
      <c r="BB748" s="2"/>
      <c r="BC748" s="2"/>
      <c r="BD748" s="2"/>
    </row>
    <row r="749" spans="16:56" ht="13.5">
      <c r="P749" s="22" t="s">
        <v>852</v>
      </c>
      <c r="Q749" s="23" t="s">
        <v>515</v>
      </c>
      <c r="R749" s="23" t="s">
        <v>853</v>
      </c>
      <c r="S749" s="62">
        <v>2174</v>
      </c>
      <c r="T749" s="24" t="s">
        <v>123</v>
      </c>
      <c r="U749" s="25" t="s">
        <v>723</v>
      </c>
      <c r="V749" s="26" t="s">
        <v>1190</v>
      </c>
      <c r="W749" s="27">
        <v>4</v>
      </c>
      <c r="X749" s="27">
        <v>2462</v>
      </c>
      <c r="Y749" s="27">
        <v>240</v>
      </c>
      <c r="Z749" s="27">
        <v>59612</v>
      </c>
      <c r="AA749" s="28">
        <f t="shared" si="66"/>
        <v>0.24838333333333332</v>
      </c>
      <c r="AB749" s="25" t="s">
        <v>164</v>
      </c>
      <c r="AC749" s="29">
        <v>1487</v>
      </c>
      <c r="AD749" s="29">
        <v>60.4</v>
      </c>
      <c r="AE749" s="29">
        <v>60049</v>
      </c>
      <c r="AF749" s="29">
        <v>99.3</v>
      </c>
      <c r="AG749" s="29">
        <v>9542</v>
      </c>
      <c r="AH749" s="29">
        <f t="shared" si="67"/>
        <v>160.07</v>
      </c>
      <c r="AI749" s="29">
        <v>76633</v>
      </c>
      <c r="AJ749" s="29">
        <v>35591</v>
      </c>
      <c r="AK749" s="29">
        <v>41042</v>
      </c>
      <c r="AL749" s="29">
        <f t="shared" si="68"/>
        <v>1285.53</v>
      </c>
      <c r="AM749" s="29">
        <f t="shared" si="69"/>
        <v>597.04</v>
      </c>
      <c r="AN749" s="29">
        <f t="shared" si="70"/>
        <v>688.49</v>
      </c>
      <c r="AO749" s="29">
        <v>12.5</v>
      </c>
      <c r="AP749" s="29">
        <v>26.8</v>
      </c>
      <c r="AQ749" s="32">
        <v>14456</v>
      </c>
      <c r="AR749" s="32">
        <v>16670</v>
      </c>
      <c r="AS749" s="32">
        <v>31126</v>
      </c>
      <c r="AT749" s="29">
        <v>3350</v>
      </c>
      <c r="AU749" s="29">
        <f t="shared" si="71"/>
        <v>3201</v>
      </c>
      <c r="AV749" s="29">
        <v>40569</v>
      </c>
      <c r="AW749" s="29">
        <v>16478</v>
      </c>
      <c r="AX749" s="29">
        <v>41042</v>
      </c>
      <c r="AY749" s="29">
        <v>16670</v>
      </c>
      <c r="AZ749" s="29">
        <v>81611</v>
      </c>
      <c r="BA749" s="29">
        <v>33148</v>
      </c>
      <c r="BB749" s="2"/>
      <c r="BC749" s="2"/>
      <c r="BD749" s="2"/>
    </row>
    <row r="750" spans="16:56" ht="13.5">
      <c r="P750" s="22" t="s">
        <v>854</v>
      </c>
      <c r="Q750" s="23" t="s">
        <v>515</v>
      </c>
      <c r="R750" s="23" t="s">
        <v>855</v>
      </c>
      <c r="S750" s="62">
        <v>2174</v>
      </c>
      <c r="T750" s="24" t="s">
        <v>123</v>
      </c>
      <c r="U750" s="25" t="s">
        <v>723</v>
      </c>
      <c r="V750" s="26" t="s">
        <v>1190</v>
      </c>
      <c r="W750" s="27">
        <v>4</v>
      </c>
      <c r="X750" s="27">
        <v>1451</v>
      </c>
      <c r="Y750" s="27">
        <v>63</v>
      </c>
      <c r="Z750" s="27">
        <v>92836</v>
      </c>
      <c r="AA750" s="28">
        <f t="shared" si="66"/>
        <v>1.4735873015873018</v>
      </c>
      <c r="AB750" s="25" t="s">
        <v>839</v>
      </c>
      <c r="AC750" s="29">
        <v>919</v>
      </c>
      <c r="AD750" s="29">
        <v>63.3</v>
      </c>
      <c r="AE750" s="29">
        <v>98820</v>
      </c>
      <c r="AF750" s="29">
        <v>93.9</v>
      </c>
      <c r="AG750" s="29">
        <v>17285</v>
      </c>
      <c r="AH750" s="29">
        <f t="shared" si="67"/>
        <v>186.19</v>
      </c>
      <c r="AI750" s="29">
        <v>44026</v>
      </c>
      <c r="AJ750" s="29">
        <v>21292</v>
      </c>
      <c r="AK750" s="29">
        <v>22734</v>
      </c>
      <c r="AL750" s="29">
        <f t="shared" si="68"/>
        <v>474.23</v>
      </c>
      <c r="AM750" s="29">
        <f t="shared" si="69"/>
        <v>229.35</v>
      </c>
      <c r="AN750" s="29">
        <f t="shared" si="70"/>
        <v>244.88</v>
      </c>
      <c r="AO750" s="29">
        <v>39.3</v>
      </c>
      <c r="AP750" s="29">
        <v>81.2</v>
      </c>
      <c r="AQ750" s="32">
        <v>14674</v>
      </c>
      <c r="AR750" s="32">
        <v>15668</v>
      </c>
      <c r="AS750" s="32">
        <v>30342</v>
      </c>
      <c r="AT750" s="29">
        <v>3760</v>
      </c>
      <c r="AU750" s="29">
        <f t="shared" si="71"/>
        <v>3724</v>
      </c>
      <c r="AV750" s="29">
        <v>24947</v>
      </c>
      <c r="AW750" s="29">
        <v>17193</v>
      </c>
      <c r="AX750" s="29">
        <v>22734</v>
      </c>
      <c r="AY750" s="29">
        <v>15668</v>
      </c>
      <c r="AZ750" s="29">
        <v>47681</v>
      </c>
      <c r="BA750" s="29">
        <v>32861</v>
      </c>
      <c r="BB750" s="2"/>
      <c r="BC750" s="2"/>
      <c r="BD750" s="2"/>
    </row>
    <row r="751" spans="16:56" ht="13.5">
      <c r="P751" s="22" t="s">
        <v>856</v>
      </c>
      <c r="Q751" s="23" t="s">
        <v>515</v>
      </c>
      <c r="R751" s="23" t="s">
        <v>857</v>
      </c>
      <c r="S751" s="62">
        <v>2174</v>
      </c>
      <c r="T751" s="24" t="s">
        <v>123</v>
      </c>
      <c r="U751" s="25" t="s">
        <v>723</v>
      </c>
      <c r="V751" s="26" t="s">
        <v>1190</v>
      </c>
      <c r="W751" s="27">
        <v>4</v>
      </c>
      <c r="X751" s="27">
        <v>2429</v>
      </c>
      <c r="Y751" s="27">
        <v>87</v>
      </c>
      <c r="Z751" s="27">
        <v>91627</v>
      </c>
      <c r="AA751" s="28">
        <f t="shared" si="66"/>
        <v>1.053183908045977</v>
      </c>
      <c r="AB751" s="25" t="s">
        <v>825</v>
      </c>
      <c r="AC751" s="29">
        <v>1111</v>
      </c>
      <c r="AD751" s="29">
        <v>45.7</v>
      </c>
      <c r="AE751" s="29">
        <v>91627</v>
      </c>
      <c r="AF751" s="29">
        <v>100</v>
      </c>
      <c r="AG751" s="29">
        <v>17146</v>
      </c>
      <c r="AH751" s="29">
        <f t="shared" si="67"/>
        <v>187.13</v>
      </c>
      <c r="AI751" s="29">
        <v>35619</v>
      </c>
      <c r="AJ751" s="29">
        <v>35619</v>
      </c>
      <c r="AK751" s="29">
        <v>0</v>
      </c>
      <c r="AL751" s="29">
        <f t="shared" si="68"/>
        <v>388.74</v>
      </c>
      <c r="AM751" s="29">
        <f t="shared" si="69"/>
        <v>388.74</v>
      </c>
      <c r="AN751" s="29">
        <f t="shared" si="70"/>
        <v>0</v>
      </c>
      <c r="AO751" s="29">
        <v>48.1</v>
      </c>
      <c r="AP751" s="29">
        <v>48.1</v>
      </c>
      <c r="AQ751" s="32">
        <v>14664</v>
      </c>
      <c r="AR751" s="32">
        <v>0</v>
      </c>
      <c r="AS751" s="32">
        <v>14664</v>
      </c>
      <c r="AT751" s="29">
        <v>3570</v>
      </c>
      <c r="AU751" s="29">
        <f t="shared" si="71"/>
        <v>3743</v>
      </c>
      <c r="AV751" s="29">
        <v>35619</v>
      </c>
      <c r="AW751" s="29">
        <v>14664</v>
      </c>
      <c r="AX751" s="29">
        <v>6939</v>
      </c>
      <c r="AY751" s="29">
        <v>2857</v>
      </c>
      <c r="AZ751" s="29">
        <v>42558</v>
      </c>
      <c r="BA751" s="29">
        <v>17521</v>
      </c>
      <c r="BB751" s="2"/>
      <c r="BC751" s="2"/>
      <c r="BD751" s="2"/>
    </row>
    <row r="752" spans="16:56" ht="13.5">
      <c r="P752" s="22" t="s">
        <v>858</v>
      </c>
      <c r="Q752" s="23" t="s">
        <v>515</v>
      </c>
      <c r="R752" s="23" t="s">
        <v>859</v>
      </c>
      <c r="S752" s="62">
        <v>2174</v>
      </c>
      <c r="T752" s="24" t="s">
        <v>123</v>
      </c>
      <c r="U752" s="25" t="s">
        <v>723</v>
      </c>
      <c r="V752" s="26" t="s">
        <v>1190</v>
      </c>
      <c r="W752" s="27">
        <v>4</v>
      </c>
      <c r="X752" s="27">
        <v>1728</v>
      </c>
      <c r="Y752" s="27">
        <v>97</v>
      </c>
      <c r="Z752" s="27">
        <v>159237</v>
      </c>
      <c r="AA752" s="28">
        <f t="shared" si="66"/>
        <v>1.6416185567010309</v>
      </c>
      <c r="AB752" s="25" t="s">
        <v>860</v>
      </c>
      <c r="AC752" s="29">
        <v>1520</v>
      </c>
      <c r="AD752" s="29">
        <v>88</v>
      </c>
      <c r="AE752" s="29">
        <v>159237</v>
      </c>
      <c r="AF752" s="29">
        <v>100</v>
      </c>
      <c r="AG752" s="29">
        <v>23977</v>
      </c>
      <c r="AH752" s="29">
        <f t="shared" si="67"/>
        <v>150.57</v>
      </c>
      <c r="AI752" s="29">
        <v>77864</v>
      </c>
      <c r="AJ752" s="29">
        <v>26469</v>
      </c>
      <c r="AK752" s="29">
        <v>51395</v>
      </c>
      <c r="AL752" s="29">
        <f t="shared" si="68"/>
        <v>488.98</v>
      </c>
      <c r="AM752" s="29">
        <f t="shared" si="69"/>
        <v>166.22</v>
      </c>
      <c r="AN752" s="29">
        <f t="shared" si="70"/>
        <v>322.76</v>
      </c>
      <c r="AO752" s="29">
        <v>30.8</v>
      </c>
      <c r="AP752" s="29">
        <v>90.6</v>
      </c>
      <c r="AQ752" s="32">
        <v>15318</v>
      </c>
      <c r="AR752" s="32">
        <v>29742</v>
      </c>
      <c r="AS752" s="32">
        <v>45060</v>
      </c>
      <c r="AT752" s="29">
        <v>2800</v>
      </c>
      <c r="AU752" s="29">
        <f t="shared" si="71"/>
        <v>3011</v>
      </c>
      <c r="AV752" s="29">
        <v>26469</v>
      </c>
      <c r="AW752" s="29">
        <v>15318</v>
      </c>
      <c r="AX752" s="29">
        <v>51395</v>
      </c>
      <c r="AY752" s="29">
        <v>29742</v>
      </c>
      <c r="AZ752" s="29">
        <v>77864</v>
      </c>
      <c r="BA752" s="29">
        <v>45060</v>
      </c>
      <c r="BB752" s="2"/>
      <c r="BC752" s="2"/>
      <c r="BD752" s="2"/>
    </row>
    <row r="753" spans="16:56" ht="13.5">
      <c r="P753" s="22" t="s">
        <v>861</v>
      </c>
      <c r="Q753" s="23" t="s">
        <v>515</v>
      </c>
      <c r="R753" s="23" t="s">
        <v>862</v>
      </c>
      <c r="S753" s="62">
        <v>2174</v>
      </c>
      <c r="T753" s="24" t="s">
        <v>123</v>
      </c>
      <c r="U753" s="25" t="s">
        <v>723</v>
      </c>
      <c r="V753" s="26" t="s">
        <v>1190</v>
      </c>
      <c r="W753" s="27">
        <v>4</v>
      </c>
      <c r="X753" s="27">
        <v>247</v>
      </c>
      <c r="Y753" s="27">
        <v>21</v>
      </c>
      <c r="Z753" s="27">
        <v>13352</v>
      </c>
      <c r="AA753" s="28">
        <f t="shared" si="66"/>
        <v>0.6358095238095238</v>
      </c>
      <c r="AB753" s="25" t="s">
        <v>834</v>
      </c>
      <c r="AC753" s="29">
        <v>163</v>
      </c>
      <c r="AD753" s="29">
        <v>66</v>
      </c>
      <c r="AE753" s="29">
        <v>13685</v>
      </c>
      <c r="AF753" s="29">
        <v>97.6</v>
      </c>
      <c r="AG753" s="29">
        <v>1887</v>
      </c>
      <c r="AH753" s="29">
        <f t="shared" si="67"/>
        <v>141.33</v>
      </c>
      <c r="AI753" s="29">
        <v>28797</v>
      </c>
      <c r="AJ753" s="29">
        <v>9295</v>
      </c>
      <c r="AK753" s="29">
        <v>19502</v>
      </c>
      <c r="AL753" s="29">
        <f t="shared" si="68"/>
        <v>2156.76</v>
      </c>
      <c r="AM753" s="29">
        <f t="shared" si="69"/>
        <v>696.15</v>
      </c>
      <c r="AN753" s="29">
        <f t="shared" si="70"/>
        <v>1460.61</v>
      </c>
      <c r="AO753" s="29">
        <v>6.6</v>
      </c>
      <c r="AP753" s="29">
        <v>20.3</v>
      </c>
      <c r="AQ753" s="32">
        <v>37632</v>
      </c>
      <c r="AR753" s="32">
        <v>78955</v>
      </c>
      <c r="AS753" s="32">
        <v>116587</v>
      </c>
      <c r="AT753" s="29">
        <v>2700</v>
      </c>
      <c r="AU753" s="29">
        <f t="shared" si="71"/>
        <v>2827</v>
      </c>
      <c r="AV753" s="29">
        <v>9581</v>
      </c>
      <c r="AW753" s="29">
        <v>38789</v>
      </c>
      <c r="AX753" s="29">
        <v>19502</v>
      </c>
      <c r="AY753" s="29">
        <v>78955</v>
      </c>
      <c r="AZ753" s="29">
        <v>29083</v>
      </c>
      <c r="BA753" s="29">
        <v>117745</v>
      </c>
      <c r="BB753" s="2"/>
      <c r="BC753" s="2"/>
      <c r="BD753" s="2"/>
    </row>
    <row r="754" spans="16:56" ht="13.5">
      <c r="P754" s="22" t="s">
        <v>863</v>
      </c>
      <c r="Q754" s="23" t="s">
        <v>515</v>
      </c>
      <c r="R754" s="23" t="s">
        <v>864</v>
      </c>
      <c r="S754" s="62">
        <v>2174</v>
      </c>
      <c r="T754" s="24" t="s">
        <v>123</v>
      </c>
      <c r="U754" s="25" t="s">
        <v>723</v>
      </c>
      <c r="V754" s="26" t="s">
        <v>1190</v>
      </c>
      <c r="W754" s="27">
        <v>4</v>
      </c>
      <c r="X754" s="27">
        <v>2000</v>
      </c>
      <c r="Y754" s="27">
        <v>117</v>
      </c>
      <c r="Z754" s="27">
        <v>100709</v>
      </c>
      <c r="AA754" s="28">
        <f t="shared" si="66"/>
        <v>0.8607606837606837</v>
      </c>
      <c r="AB754" s="25" t="s">
        <v>865</v>
      </c>
      <c r="AC754" s="29">
        <v>1183</v>
      </c>
      <c r="AD754" s="29">
        <v>59.2</v>
      </c>
      <c r="AE754" s="29">
        <v>116173</v>
      </c>
      <c r="AF754" s="29">
        <v>86.7</v>
      </c>
      <c r="AG754" s="29">
        <v>19945</v>
      </c>
      <c r="AH754" s="29">
        <f t="shared" si="67"/>
        <v>198.05</v>
      </c>
      <c r="AI754" s="29">
        <v>85939</v>
      </c>
      <c r="AJ754" s="29">
        <v>36571</v>
      </c>
      <c r="AK754" s="29">
        <v>49368</v>
      </c>
      <c r="AL754" s="29">
        <f t="shared" si="68"/>
        <v>853.34</v>
      </c>
      <c r="AM754" s="29">
        <f t="shared" si="69"/>
        <v>363.14</v>
      </c>
      <c r="AN754" s="29">
        <f t="shared" si="70"/>
        <v>490.2</v>
      </c>
      <c r="AO754" s="29">
        <v>23.2</v>
      </c>
      <c r="AP754" s="29">
        <v>54.5</v>
      </c>
      <c r="AQ754" s="32">
        <v>18286</v>
      </c>
      <c r="AR754" s="32">
        <v>24684</v>
      </c>
      <c r="AS754" s="32">
        <v>42970</v>
      </c>
      <c r="AT754" s="29">
        <v>3850</v>
      </c>
      <c r="AU754" s="29">
        <f t="shared" si="71"/>
        <v>3961</v>
      </c>
      <c r="AV754" s="29">
        <v>36971</v>
      </c>
      <c r="AW754" s="29">
        <v>18486</v>
      </c>
      <c r="AX754" s="29">
        <v>102302</v>
      </c>
      <c r="AY754" s="29">
        <v>51151</v>
      </c>
      <c r="AZ754" s="29">
        <v>139273</v>
      </c>
      <c r="BA754" s="29">
        <v>69637</v>
      </c>
      <c r="BB754" s="2"/>
      <c r="BC754" s="2"/>
      <c r="BD754" s="2"/>
    </row>
    <row r="755" spans="16:56" ht="13.5">
      <c r="P755" s="22" t="s">
        <v>866</v>
      </c>
      <c r="Q755" s="23" t="s">
        <v>515</v>
      </c>
      <c r="R755" s="23" t="s">
        <v>867</v>
      </c>
      <c r="S755" s="62">
        <v>2174</v>
      </c>
      <c r="T755" s="24" t="s">
        <v>123</v>
      </c>
      <c r="U755" s="25" t="s">
        <v>723</v>
      </c>
      <c r="V755" s="26" t="s">
        <v>1190</v>
      </c>
      <c r="W755" s="27">
        <v>4</v>
      </c>
      <c r="X755" s="27">
        <v>26</v>
      </c>
      <c r="Y755" s="27">
        <v>5</v>
      </c>
      <c r="Z755" s="27">
        <v>11276</v>
      </c>
      <c r="AA755" s="28">
        <f t="shared" si="66"/>
        <v>2.2552</v>
      </c>
      <c r="AB755" s="25" t="s">
        <v>161</v>
      </c>
      <c r="AC755" s="29">
        <v>26</v>
      </c>
      <c r="AD755" s="29">
        <v>100</v>
      </c>
      <c r="AE755" s="29">
        <v>14971</v>
      </c>
      <c r="AF755" s="29">
        <v>75.3</v>
      </c>
      <c r="AG755" s="29">
        <v>1976</v>
      </c>
      <c r="AH755" s="29">
        <f t="shared" si="67"/>
        <v>175.24</v>
      </c>
      <c r="AI755" s="29">
        <v>16388</v>
      </c>
      <c r="AJ755" s="29">
        <v>6686</v>
      </c>
      <c r="AK755" s="29">
        <v>9702</v>
      </c>
      <c r="AL755" s="29">
        <f t="shared" si="68"/>
        <v>1453.35</v>
      </c>
      <c r="AM755" s="29">
        <f t="shared" si="69"/>
        <v>592.94</v>
      </c>
      <c r="AN755" s="29">
        <f t="shared" si="70"/>
        <v>860.41</v>
      </c>
      <c r="AO755" s="29">
        <v>12.1</v>
      </c>
      <c r="AP755" s="29">
        <v>29.6</v>
      </c>
      <c r="AQ755" s="32">
        <v>257154</v>
      </c>
      <c r="AR755" s="32">
        <v>373154</v>
      </c>
      <c r="AS755" s="32">
        <v>630308</v>
      </c>
      <c r="AT755" s="29">
        <v>3633</v>
      </c>
      <c r="AU755" s="29">
        <f t="shared" si="71"/>
        <v>3505</v>
      </c>
      <c r="AV755" s="29">
        <v>6913</v>
      </c>
      <c r="AW755" s="29">
        <v>265885</v>
      </c>
      <c r="AX755" s="29">
        <v>27534</v>
      </c>
      <c r="AY755" s="29">
        <v>1059000</v>
      </c>
      <c r="AZ755" s="29">
        <v>34447</v>
      </c>
      <c r="BA755" s="29">
        <v>1324885</v>
      </c>
      <c r="BB755" s="2"/>
      <c r="BC755" s="2"/>
      <c r="BD755" s="2"/>
    </row>
    <row r="756" spans="16:56" ht="13.5">
      <c r="P756" s="22" t="s">
        <v>868</v>
      </c>
      <c r="Q756" s="23" t="s">
        <v>1534</v>
      </c>
      <c r="R756" s="23" t="s">
        <v>869</v>
      </c>
      <c r="S756" s="62">
        <v>2174</v>
      </c>
      <c r="T756" s="24" t="s">
        <v>123</v>
      </c>
      <c r="U756" s="25" t="s">
        <v>723</v>
      </c>
      <c r="V756" s="26" t="s">
        <v>1190</v>
      </c>
      <c r="W756" s="27">
        <v>4</v>
      </c>
      <c r="X756" s="27">
        <v>1335</v>
      </c>
      <c r="Y756" s="27">
        <v>52</v>
      </c>
      <c r="Z756" s="27">
        <v>14593</v>
      </c>
      <c r="AA756" s="28">
        <f t="shared" si="66"/>
        <v>0.28063461538461537</v>
      </c>
      <c r="AB756" s="25" t="s">
        <v>816</v>
      </c>
      <c r="AC756" s="29">
        <v>306</v>
      </c>
      <c r="AD756" s="29">
        <v>22.9</v>
      </c>
      <c r="AE756" s="29">
        <v>15883</v>
      </c>
      <c r="AF756" s="29">
        <v>91.9</v>
      </c>
      <c r="AG756" s="29">
        <v>2459</v>
      </c>
      <c r="AH756" s="29">
        <f t="shared" si="67"/>
        <v>168.51</v>
      </c>
      <c r="AI756" s="29">
        <v>33162</v>
      </c>
      <c r="AJ756" s="29">
        <v>14246</v>
      </c>
      <c r="AK756" s="29">
        <v>18916</v>
      </c>
      <c r="AL756" s="29">
        <f t="shared" si="68"/>
        <v>2272.46</v>
      </c>
      <c r="AM756" s="29">
        <f t="shared" si="69"/>
        <v>976.22</v>
      </c>
      <c r="AN756" s="29">
        <f t="shared" si="70"/>
        <v>1296.24</v>
      </c>
      <c r="AO756" s="29">
        <v>7.4</v>
      </c>
      <c r="AP756" s="29">
        <v>17.3</v>
      </c>
      <c r="AQ756" s="32">
        <v>10671</v>
      </c>
      <c r="AR756" s="32">
        <v>14169</v>
      </c>
      <c r="AS756" s="32">
        <v>24840</v>
      </c>
      <c r="AT756" s="29">
        <v>3085</v>
      </c>
      <c r="AU756" s="29">
        <f t="shared" si="71"/>
        <v>3370</v>
      </c>
      <c r="AV756" s="29">
        <v>14246</v>
      </c>
      <c r="AW756" s="29">
        <v>10671</v>
      </c>
      <c r="AX756" s="29">
        <v>18916</v>
      </c>
      <c r="AY756" s="29">
        <v>14169</v>
      </c>
      <c r="AZ756" s="29">
        <v>33162</v>
      </c>
      <c r="BA756" s="29">
        <v>24840</v>
      </c>
      <c r="BB756" s="2"/>
      <c r="BC756" s="2"/>
      <c r="BD756" s="2"/>
    </row>
    <row r="757" spans="16:56" ht="13.5">
      <c r="P757" s="22" t="s">
        <v>870</v>
      </c>
      <c r="Q757" s="23" t="s">
        <v>1534</v>
      </c>
      <c r="R757" s="23" t="s">
        <v>871</v>
      </c>
      <c r="S757" s="62">
        <v>2174</v>
      </c>
      <c r="T757" s="24" t="s">
        <v>123</v>
      </c>
      <c r="U757" s="25" t="s">
        <v>723</v>
      </c>
      <c r="V757" s="26" t="s">
        <v>1190</v>
      </c>
      <c r="W757" s="27">
        <v>4</v>
      </c>
      <c r="X757" s="27">
        <v>2512</v>
      </c>
      <c r="Y757" s="27">
        <v>105</v>
      </c>
      <c r="Z757" s="27">
        <v>17572</v>
      </c>
      <c r="AA757" s="28">
        <f t="shared" si="66"/>
        <v>0.16735238095238095</v>
      </c>
      <c r="AB757" s="25" t="s">
        <v>816</v>
      </c>
      <c r="AC757" s="29">
        <v>1622</v>
      </c>
      <c r="AD757" s="29">
        <v>64.6</v>
      </c>
      <c r="AE757" s="29">
        <v>17572</v>
      </c>
      <c r="AF757" s="29">
        <v>100</v>
      </c>
      <c r="AG757" s="29">
        <v>2411</v>
      </c>
      <c r="AH757" s="29">
        <f t="shared" si="67"/>
        <v>137.21</v>
      </c>
      <c r="AI757" s="29">
        <v>54662</v>
      </c>
      <c r="AJ757" s="29">
        <v>11999</v>
      </c>
      <c r="AK757" s="29">
        <v>42663</v>
      </c>
      <c r="AL757" s="29">
        <f t="shared" si="68"/>
        <v>3110.74</v>
      </c>
      <c r="AM757" s="29">
        <f t="shared" si="69"/>
        <v>682.85</v>
      </c>
      <c r="AN757" s="29">
        <f t="shared" si="70"/>
        <v>2427.9</v>
      </c>
      <c r="AO757" s="29">
        <v>4.4</v>
      </c>
      <c r="AP757" s="29">
        <v>20.1</v>
      </c>
      <c r="AQ757" s="32">
        <v>4777</v>
      </c>
      <c r="AR757" s="32">
        <v>16984</v>
      </c>
      <c r="AS757" s="32">
        <v>21760</v>
      </c>
      <c r="AT757" s="29">
        <v>2625</v>
      </c>
      <c r="AU757" s="29">
        <f t="shared" si="71"/>
        <v>2744</v>
      </c>
      <c r="AV757" s="29">
        <v>11999</v>
      </c>
      <c r="AW757" s="29">
        <v>4777</v>
      </c>
      <c r="AX757" s="29">
        <v>42663</v>
      </c>
      <c r="AY757" s="29">
        <v>16984</v>
      </c>
      <c r="AZ757" s="29">
        <v>54662</v>
      </c>
      <c r="BA757" s="29">
        <v>21760</v>
      </c>
      <c r="BB757" s="2"/>
      <c r="BC757" s="2"/>
      <c r="BD757" s="2"/>
    </row>
    <row r="758" spans="16:56" ht="13.5">
      <c r="P758" s="22" t="s">
        <v>872</v>
      </c>
      <c r="Q758" s="23" t="s">
        <v>1534</v>
      </c>
      <c r="R758" s="23" t="s">
        <v>873</v>
      </c>
      <c r="S758" s="62">
        <v>2174</v>
      </c>
      <c r="T758" s="24" t="s">
        <v>123</v>
      </c>
      <c r="U758" s="25" t="s">
        <v>723</v>
      </c>
      <c r="V758" s="26" t="s">
        <v>1190</v>
      </c>
      <c r="W758" s="27">
        <v>4</v>
      </c>
      <c r="X758" s="27">
        <v>1591</v>
      </c>
      <c r="Y758" s="27">
        <v>57</v>
      </c>
      <c r="Z758" s="27">
        <v>113986</v>
      </c>
      <c r="AA758" s="28">
        <f t="shared" si="66"/>
        <v>1.9997543859649123</v>
      </c>
      <c r="AB758" s="25" t="s">
        <v>714</v>
      </c>
      <c r="AC758" s="29">
        <v>643</v>
      </c>
      <c r="AD758" s="29">
        <v>40.4</v>
      </c>
      <c r="AE758" s="29">
        <v>155843</v>
      </c>
      <c r="AF758" s="29">
        <v>73.1</v>
      </c>
      <c r="AG758" s="29">
        <v>20832</v>
      </c>
      <c r="AH758" s="29">
        <f t="shared" si="67"/>
        <v>182.76</v>
      </c>
      <c r="AI758" s="29">
        <v>77897</v>
      </c>
      <c r="AJ758" s="29">
        <v>15416</v>
      </c>
      <c r="AK758" s="29">
        <v>62481</v>
      </c>
      <c r="AL758" s="29">
        <f t="shared" si="68"/>
        <v>683.39</v>
      </c>
      <c r="AM758" s="29">
        <f t="shared" si="69"/>
        <v>135.24</v>
      </c>
      <c r="AN758" s="29">
        <f t="shared" si="70"/>
        <v>548.15</v>
      </c>
      <c r="AO758" s="29">
        <v>26.7</v>
      </c>
      <c r="AP758" s="29">
        <v>135.1</v>
      </c>
      <c r="AQ758" s="32">
        <v>9690</v>
      </c>
      <c r="AR758" s="32">
        <v>39272</v>
      </c>
      <c r="AS758" s="32">
        <v>48961</v>
      </c>
      <c r="AT758" s="29">
        <v>2580</v>
      </c>
      <c r="AU758" s="29">
        <f t="shared" si="71"/>
        <v>3655</v>
      </c>
      <c r="AV758" s="29">
        <v>15782</v>
      </c>
      <c r="AW758" s="29">
        <v>9920</v>
      </c>
      <c r="AX758" s="29">
        <v>62481</v>
      </c>
      <c r="AY758" s="29">
        <v>39272</v>
      </c>
      <c r="AZ758" s="29">
        <v>78263</v>
      </c>
      <c r="BA758" s="29">
        <v>49191</v>
      </c>
      <c r="BB758" s="2"/>
      <c r="BC758" s="2"/>
      <c r="BD758" s="2"/>
    </row>
    <row r="759" spans="16:56" ht="13.5">
      <c r="P759" s="22" t="s">
        <v>874</v>
      </c>
      <c r="Q759" s="23" t="s">
        <v>1534</v>
      </c>
      <c r="R759" s="23" t="s">
        <v>875</v>
      </c>
      <c r="S759" s="62">
        <v>2174</v>
      </c>
      <c r="T759" s="24" t="s">
        <v>123</v>
      </c>
      <c r="U759" s="25" t="s">
        <v>723</v>
      </c>
      <c r="V759" s="26" t="s">
        <v>1190</v>
      </c>
      <c r="W759" s="27">
        <v>4</v>
      </c>
      <c r="X759" s="27">
        <v>1163</v>
      </c>
      <c r="Y759" s="27">
        <v>67</v>
      </c>
      <c r="Z759" s="27">
        <v>12426</v>
      </c>
      <c r="AA759" s="28">
        <f t="shared" si="66"/>
        <v>0.1854626865671642</v>
      </c>
      <c r="AB759" s="25" t="s">
        <v>796</v>
      </c>
      <c r="AC759" s="29">
        <v>186</v>
      </c>
      <c r="AD759" s="29">
        <v>16</v>
      </c>
      <c r="AE759" s="29">
        <v>12426</v>
      </c>
      <c r="AF759" s="29">
        <v>100</v>
      </c>
      <c r="AG759" s="29">
        <v>1462</v>
      </c>
      <c r="AH759" s="29">
        <f t="shared" si="67"/>
        <v>117.66</v>
      </c>
      <c r="AI759" s="29">
        <v>26872</v>
      </c>
      <c r="AJ759" s="29">
        <v>9979</v>
      </c>
      <c r="AK759" s="29">
        <v>16893</v>
      </c>
      <c r="AL759" s="29">
        <f t="shared" si="68"/>
        <v>2162.56</v>
      </c>
      <c r="AM759" s="29">
        <f t="shared" si="69"/>
        <v>803.07</v>
      </c>
      <c r="AN759" s="29">
        <f t="shared" si="70"/>
        <v>1359.49</v>
      </c>
      <c r="AO759" s="29">
        <v>5.4</v>
      </c>
      <c r="AP759" s="29">
        <v>14.7</v>
      </c>
      <c r="AQ759" s="32">
        <v>8580</v>
      </c>
      <c r="AR759" s="32">
        <v>14525</v>
      </c>
      <c r="AS759" s="32">
        <v>23106</v>
      </c>
      <c r="AT759" s="29">
        <v>3000</v>
      </c>
      <c r="AU759" s="29">
        <f t="shared" si="71"/>
        <v>2353</v>
      </c>
      <c r="AV759" s="29">
        <v>9979</v>
      </c>
      <c r="AW759" s="29">
        <v>8580</v>
      </c>
      <c r="AX759" s="29">
        <v>16893</v>
      </c>
      <c r="AY759" s="29">
        <v>14525</v>
      </c>
      <c r="AZ759" s="29">
        <v>26872</v>
      </c>
      <c r="BA759" s="29">
        <v>23106</v>
      </c>
      <c r="BB759" s="2"/>
      <c r="BC759" s="2"/>
      <c r="BD759" s="2"/>
    </row>
    <row r="760" spans="16:56" ht="13.5">
      <c r="P760" s="22" t="s">
        <v>876</v>
      </c>
      <c r="Q760" s="23" t="s">
        <v>1534</v>
      </c>
      <c r="R760" s="23" t="s">
        <v>877</v>
      </c>
      <c r="S760" s="62">
        <v>2174</v>
      </c>
      <c r="T760" s="24" t="s">
        <v>123</v>
      </c>
      <c r="U760" s="25" t="s">
        <v>723</v>
      </c>
      <c r="V760" s="26" t="s">
        <v>1190</v>
      </c>
      <c r="W760" s="27">
        <v>4</v>
      </c>
      <c r="X760" s="27">
        <v>176</v>
      </c>
      <c r="Y760" s="27">
        <v>40</v>
      </c>
      <c r="Z760" s="27">
        <v>42513</v>
      </c>
      <c r="AA760" s="28">
        <f t="shared" si="66"/>
        <v>1.0628250000000001</v>
      </c>
      <c r="AB760" s="25" t="s">
        <v>814</v>
      </c>
      <c r="AC760" s="29">
        <v>30</v>
      </c>
      <c r="AD760" s="29">
        <v>17</v>
      </c>
      <c r="AE760" s="29">
        <v>42513</v>
      </c>
      <c r="AF760" s="29">
        <v>100</v>
      </c>
      <c r="AG760" s="29">
        <v>21090</v>
      </c>
      <c r="AH760" s="29">
        <f t="shared" si="67"/>
        <v>496.08</v>
      </c>
      <c r="AI760" s="29">
        <v>137699</v>
      </c>
      <c r="AJ760" s="29">
        <v>15266</v>
      </c>
      <c r="AK760" s="29">
        <v>122433</v>
      </c>
      <c r="AL760" s="29">
        <f t="shared" si="68"/>
        <v>3238.99</v>
      </c>
      <c r="AM760" s="29">
        <f t="shared" si="69"/>
        <v>359.09</v>
      </c>
      <c r="AN760" s="29">
        <f t="shared" si="70"/>
        <v>2879.9</v>
      </c>
      <c r="AO760" s="29">
        <v>15.3</v>
      </c>
      <c r="AP760" s="29">
        <v>138.2</v>
      </c>
      <c r="AQ760" s="32">
        <v>86739</v>
      </c>
      <c r="AR760" s="32">
        <v>695642</v>
      </c>
      <c r="AS760" s="32">
        <v>782381</v>
      </c>
      <c r="AT760" s="29">
        <v>2100</v>
      </c>
      <c r="AU760" s="29">
        <f t="shared" si="71"/>
        <v>9922</v>
      </c>
      <c r="AV760" s="29">
        <v>15266</v>
      </c>
      <c r="AW760" s="29">
        <v>86739</v>
      </c>
      <c r="AX760" s="29">
        <v>334790</v>
      </c>
      <c r="AY760" s="29">
        <v>1902216</v>
      </c>
      <c r="AZ760" s="29">
        <v>350056</v>
      </c>
      <c r="BA760" s="29">
        <v>1988955</v>
      </c>
      <c r="BB760" s="2"/>
      <c r="BC760" s="2"/>
      <c r="BD760" s="2"/>
    </row>
    <row r="761" spans="16:56" ht="13.5">
      <c r="P761" s="22" t="s">
        <v>878</v>
      </c>
      <c r="Q761" s="23" t="s">
        <v>1534</v>
      </c>
      <c r="R761" s="23" t="s">
        <v>879</v>
      </c>
      <c r="S761" s="62">
        <v>2174</v>
      </c>
      <c r="T761" s="24" t="s">
        <v>123</v>
      </c>
      <c r="U761" s="25" t="s">
        <v>723</v>
      </c>
      <c r="V761" s="26" t="s">
        <v>1190</v>
      </c>
      <c r="W761" s="27">
        <v>4</v>
      </c>
      <c r="X761" s="27">
        <v>1103</v>
      </c>
      <c r="Y761" s="27">
        <v>73</v>
      </c>
      <c r="Z761" s="27">
        <v>27431</v>
      </c>
      <c r="AA761" s="28">
        <f t="shared" si="66"/>
        <v>0.3757671232876712</v>
      </c>
      <c r="AB761" s="25" t="s">
        <v>761</v>
      </c>
      <c r="AC761" s="29">
        <v>429</v>
      </c>
      <c r="AD761" s="29">
        <v>38.9</v>
      </c>
      <c r="AE761" s="29">
        <v>31767</v>
      </c>
      <c r="AF761" s="29">
        <v>86.4</v>
      </c>
      <c r="AG761" s="29">
        <v>3677</v>
      </c>
      <c r="AH761" s="29">
        <f t="shared" si="67"/>
        <v>134.05</v>
      </c>
      <c r="AI761" s="29">
        <v>1224</v>
      </c>
      <c r="AJ761" s="29">
        <v>1224</v>
      </c>
      <c r="AK761" s="29">
        <v>0</v>
      </c>
      <c r="AL761" s="29">
        <f t="shared" si="68"/>
        <v>44.62</v>
      </c>
      <c r="AM761" s="29">
        <f t="shared" si="69"/>
        <v>44.62</v>
      </c>
      <c r="AN761" s="29">
        <f t="shared" si="70"/>
        <v>0</v>
      </c>
      <c r="AO761" s="29">
        <v>300.4</v>
      </c>
      <c r="AP761" s="29">
        <v>300.4</v>
      </c>
      <c r="AQ761" s="32">
        <v>1110</v>
      </c>
      <c r="AR761" s="32">
        <v>0</v>
      </c>
      <c r="AS761" s="32">
        <v>1110</v>
      </c>
      <c r="AT761" s="29">
        <v>2520</v>
      </c>
      <c r="AU761" s="29">
        <f t="shared" si="71"/>
        <v>2681</v>
      </c>
      <c r="AV761" s="29">
        <v>18966</v>
      </c>
      <c r="AW761" s="29">
        <v>17195</v>
      </c>
      <c r="AX761" s="29">
        <v>24865</v>
      </c>
      <c r="AY761" s="29">
        <v>22543</v>
      </c>
      <c r="AZ761" s="29">
        <v>43831</v>
      </c>
      <c r="BA761" s="29">
        <v>39738</v>
      </c>
      <c r="BB761" s="2"/>
      <c r="BC761" s="2"/>
      <c r="BD761" s="2"/>
    </row>
    <row r="762" spans="16:56" ht="13.5">
      <c r="P762" s="22" t="s">
        <v>880</v>
      </c>
      <c r="Q762" s="23" t="s">
        <v>1534</v>
      </c>
      <c r="R762" s="23" t="s">
        <v>881</v>
      </c>
      <c r="S762" s="62">
        <v>2174</v>
      </c>
      <c r="T762" s="24" t="s">
        <v>123</v>
      </c>
      <c r="U762" s="25" t="s">
        <v>723</v>
      </c>
      <c r="V762" s="26" t="s">
        <v>1190</v>
      </c>
      <c r="W762" s="27">
        <v>4</v>
      </c>
      <c r="X762" s="27">
        <v>3678</v>
      </c>
      <c r="Y762" s="27">
        <v>73</v>
      </c>
      <c r="Z762" s="27">
        <v>8710</v>
      </c>
      <c r="AA762" s="28">
        <f t="shared" si="66"/>
        <v>0.11931506849315068</v>
      </c>
      <c r="AB762" s="25" t="s">
        <v>761</v>
      </c>
      <c r="AC762" s="29">
        <v>862</v>
      </c>
      <c r="AD762" s="29">
        <v>23.4</v>
      </c>
      <c r="AE762" s="29">
        <v>19000</v>
      </c>
      <c r="AF762" s="29">
        <v>45.8</v>
      </c>
      <c r="AG762" s="29">
        <v>3233</v>
      </c>
      <c r="AH762" s="29">
        <f t="shared" si="67"/>
        <v>371.18</v>
      </c>
      <c r="AI762" s="29">
        <v>104121</v>
      </c>
      <c r="AJ762" s="29">
        <v>41816</v>
      </c>
      <c r="AK762" s="29">
        <v>62305</v>
      </c>
      <c r="AL762" s="29">
        <f t="shared" si="68"/>
        <v>11954.19</v>
      </c>
      <c r="AM762" s="29">
        <f t="shared" si="69"/>
        <v>4800.92</v>
      </c>
      <c r="AN762" s="29">
        <f t="shared" si="70"/>
        <v>7153.27</v>
      </c>
      <c r="AO762" s="29">
        <v>3.1</v>
      </c>
      <c r="AP762" s="29">
        <v>7.7</v>
      </c>
      <c r="AQ762" s="32">
        <v>11369</v>
      </c>
      <c r="AR762" s="32">
        <v>16940</v>
      </c>
      <c r="AS762" s="32">
        <v>28309</v>
      </c>
      <c r="AT762" s="29">
        <v>1333</v>
      </c>
      <c r="AU762" s="29">
        <f t="shared" si="71"/>
        <v>7424</v>
      </c>
      <c r="AV762" s="29">
        <v>85313</v>
      </c>
      <c r="AW762" s="29">
        <v>23195</v>
      </c>
      <c r="AX762" s="29">
        <v>62305</v>
      </c>
      <c r="AY762" s="29">
        <v>16940</v>
      </c>
      <c r="AZ762" s="29">
        <v>147618</v>
      </c>
      <c r="BA762" s="29">
        <v>40135</v>
      </c>
      <c r="BB762" s="2"/>
      <c r="BC762" s="2"/>
      <c r="BD762" s="2"/>
    </row>
    <row r="763" spans="16:56" ht="13.5">
      <c r="P763" s="22" t="s">
        <v>882</v>
      </c>
      <c r="Q763" s="23" t="s">
        <v>1534</v>
      </c>
      <c r="R763" s="23" t="s">
        <v>883</v>
      </c>
      <c r="S763" s="62">
        <v>2174</v>
      </c>
      <c r="T763" s="24" t="s">
        <v>123</v>
      </c>
      <c r="U763" s="25" t="s">
        <v>723</v>
      </c>
      <c r="V763" s="26" t="s">
        <v>1190</v>
      </c>
      <c r="W763" s="27">
        <v>4</v>
      </c>
      <c r="X763" s="27">
        <v>2319</v>
      </c>
      <c r="Y763" s="27">
        <v>77</v>
      </c>
      <c r="Z763" s="27">
        <v>79549</v>
      </c>
      <c r="AA763" s="28">
        <f t="shared" si="66"/>
        <v>1.0331038961038963</v>
      </c>
      <c r="AB763" s="25" t="s">
        <v>828</v>
      </c>
      <c r="AC763" s="29">
        <v>1193</v>
      </c>
      <c r="AD763" s="29">
        <v>51.4</v>
      </c>
      <c r="AE763" s="29">
        <v>87115</v>
      </c>
      <c r="AF763" s="29">
        <v>91.3</v>
      </c>
      <c r="AG763" s="29">
        <v>10284</v>
      </c>
      <c r="AH763" s="29">
        <f t="shared" si="67"/>
        <v>129.28</v>
      </c>
      <c r="AI763" s="29">
        <v>65092</v>
      </c>
      <c r="AJ763" s="29">
        <v>35700</v>
      </c>
      <c r="AK763" s="29">
        <v>29392</v>
      </c>
      <c r="AL763" s="29">
        <f t="shared" si="68"/>
        <v>818.26</v>
      </c>
      <c r="AM763" s="29">
        <f t="shared" si="69"/>
        <v>448.78</v>
      </c>
      <c r="AN763" s="29">
        <f t="shared" si="70"/>
        <v>369.48</v>
      </c>
      <c r="AO763" s="29">
        <v>15.8</v>
      </c>
      <c r="AP763" s="29">
        <v>28.8</v>
      </c>
      <c r="AQ763" s="32">
        <v>15395</v>
      </c>
      <c r="AR763" s="32">
        <v>12674</v>
      </c>
      <c r="AS763" s="32">
        <v>28069</v>
      </c>
      <c r="AT763" s="29">
        <v>2310</v>
      </c>
      <c r="AU763" s="29">
        <f t="shared" si="71"/>
        <v>2586</v>
      </c>
      <c r="AV763" s="29">
        <v>35700</v>
      </c>
      <c r="AW763" s="29">
        <v>15395</v>
      </c>
      <c r="AX763" s="29">
        <v>29392</v>
      </c>
      <c r="AY763" s="29">
        <v>12674</v>
      </c>
      <c r="AZ763" s="29">
        <v>65092</v>
      </c>
      <c r="BA763" s="29">
        <v>28069</v>
      </c>
      <c r="BB763" s="2"/>
      <c r="BC763" s="2"/>
      <c r="BD763" s="2"/>
    </row>
    <row r="764" spans="16:56" ht="13.5">
      <c r="P764" s="22" t="s">
        <v>884</v>
      </c>
      <c r="Q764" s="23" t="s">
        <v>1534</v>
      </c>
      <c r="R764" s="23" t="s">
        <v>885</v>
      </c>
      <c r="S764" s="62">
        <v>2174</v>
      </c>
      <c r="T764" s="24" t="s">
        <v>123</v>
      </c>
      <c r="U764" s="25" t="s">
        <v>723</v>
      </c>
      <c r="V764" s="26" t="s">
        <v>1190</v>
      </c>
      <c r="W764" s="27">
        <v>4</v>
      </c>
      <c r="X764" s="27">
        <v>265</v>
      </c>
      <c r="Y764" s="27">
        <v>48</v>
      </c>
      <c r="Z764" s="27">
        <v>52487</v>
      </c>
      <c r="AA764" s="28">
        <f t="shared" si="66"/>
        <v>1.0934791666666668</v>
      </c>
      <c r="AB764" s="25" t="s">
        <v>124</v>
      </c>
      <c r="AC764" s="29">
        <v>164</v>
      </c>
      <c r="AD764" s="29">
        <v>61.9</v>
      </c>
      <c r="AE764" s="29">
        <v>52811</v>
      </c>
      <c r="AF764" s="29">
        <v>99.4</v>
      </c>
      <c r="AG764" s="29">
        <v>8577</v>
      </c>
      <c r="AH764" s="29">
        <f t="shared" si="67"/>
        <v>163.41</v>
      </c>
      <c r="AI764" s="29">
        <v>30922</v>
      </c>
      <c r="AJ764" s="29">
        <v>15524</v>
      </c>
      <c r="AK764" s="29">
        <v>15398</v>
      </c>
      <c r="AL764" s="29">
        <f t="shared" si="68"/>
        <v>589.14</v>
      </c>
      <c r="AM764" s="29">
        <f t="shared" si="69"/>
        <v>295.77</v>
      </c>
      <c r="AN764" s="29">
        <f t="shared" si="70"/>
        <v>293.37</v>
      </c>
      <c r="AO764" s="29">
        <v>27.7</v>
      </c>
      <c r="AP764" s="29">
        <v>55.2</v>
      </c>
      <c r="AQ764" s="32">
        <v>58581</v>
      </c>
      <c r="AR764" s="32">
        <v>58106</v>
      </c>
      <c r="AS764" s="32">
        <v>116687</v>
      </c>
      <c r="AT764" s="29">
        <v>2940</v>
      </c>
      <c r="AU764" s="29">
        <f t="shared" si="71"/>
        <v>3268</v>
      </c>
      <c r="AV764" s="29">
        <v>15524</v>
      </c>
      <c r="AW764" s="29">
        <v>58581</v>
      </c>
      <c r="AX764" s="29">
        <v>34750</v>
      </c>
      <c r="AY764" s="29">
        <v>131132</v>
      </c>
      <c r="AZ764" s="29">
        <v>50274</v>
      </c>
      <c r="BA764" s="29">
        <v>189713</v>
      </c>
      <c r="BB764" s="2"/>
      <c r="BC764" s="2"/>
      <c r="BD764" s="2"/>
    </row>
    <row r="765" spans="16:56" ht="13.5">
      <c r="P765" s="22" t="s">
        <v>886</v>
      </c>
      <c r="Q765" s="23" t="s">
        <v>1534</v>
      </c>
      <c r="R765" s="23" t="s">
        <v>887</v>
      </c>
      <c r="S765" s="62">
        <v>2174</v>
      </c>
      <c r="T765" s="24" t="s">
        <v>123</v>
      </c>
      <c r="U765" s="25" t="s">
        <v>723</v>
      </c>
      <c r="V765" s="26" t="s">
        <v>1190</v>
      </c>
      <c r="W765" s="27">
        <v>4</v>
      </c>
      <c r="X765" s="27">
        <v>1186</v>
      </c>
      <c r="Y765" s="27">
        <v>26</v>
      </c>
      <c r="Z765" s="27">
        <v>41571</v>
      </c>
      <c r="AA765" s="28">
        <f t="shared" si="66"/>
        <v>1.5988846153846155</v>
      </c>
      <c r="AB765" s="25" t="s">
        <v>888</v>
      </c>
      <c r="AC765" s="29">
        <v>495</v>
      </c>
      <c r="AD765" s="29">
        <v>41.7</v>
      </c>
      <c r="AE765" s="29">
        <v>71634</v>
      </c>
      <c r="AF765" s="29">
        <v>58</v>
      </c>
      <c r="AG765" s="29">
        <v>6069</v>
      </c>
      <c r="AH765" s="29">
        <f t="shared" si="67"/>
        <v>145.99</v>
      </c>
      <c r="AI765" s="29">
        <v>12449</v>
      </c>
      <c r="AJ765" s="29">
        <v>12449</v>
      </c>
      <c r="AK765" s="29">
        <v>0</v>
      </c>
      <c r="AL765" s="29">
        <f t="shared" si="68"/>
        <v>299.46</v>
      </c>
      <c r="AM765" s="29">
        <f t="shared" si="69"/>
        <v>299.46</v>
      </c>
      <c r="AN765" s="29">
        <f t="shared" si="70"/>
        <v>0</v>
      </c>
      <c r="AO765" s="29">
        <v>48.8</v>
      </c>
      <c r="AP765" s="29">
        <v>48.8</v>
      </c>
      <c r="AQ765" s="32">
        <v>10497</v>
      </c>
      <c r="AR765" s="32">
        <v>0</v>
      </c>
      <c r="AS765" s="32">
        <v>10497</v>
      </c>
      <c r="AT765" s="29">
        <v>2730</v>
      </c>
      <c r="AU765" s="29">
        <f t="shared" si="71"/>
        <v>2920</v>
      </c>
      <c r="AV765" s="29">
        <v>12828</v>
      </c>
      <c r="AW765" s="29">
        <v>10816</v>
      </c>
      <c r="AX765" s="29">
        <v>30094</v>
      </c>
      <c r="AY765" s="29">
        <v>25374</v>
      </c>
      <c r="AZ765" s="29">
        <v>42922</v>
      </c>
      <c r="BA765" s="29">
        <v>36191</v>
      </c>
      <c r="BB765" s="2"/>
      <c r="BC765" s="2"/>
      <c r="BD765" s="2"/>
    </row>
    <row r="766" spans="16:56" ht="13.5">
      <c r="P766" s="22" t="s">
        <v>889</v>
      </c>
      <c r="Q766" s="23" t="s">
        <v>361</v>
      </c>
      <c r="R766" s="23" t="s">
        <v>890</v>
      </c>
      <c r="S766" s="62">
        <v>2174</v>
      </c>
      <c r="T766" s="24" t="s">
        <v>123</v>
      </c>
      <c r="U766" s="25" t="s">
        <v>723</v>
      </c>
      <c r="V766" s="26" t="s">
        <v>1190</v>
      </c>
      <c r="W766" s="27">
        <v>4</v>
      </c>
      <c r="X766" s="27">
        <v>2055</v>
      </c>
      <c r="Y766" s="27">
        <v>75</v>
      </c>
      <c r="Z766" s="27">
        <v>8863</v>
      </c>
      <c r="AA766" s="28">
        <f t="shared" si="66"/>
        <v>0.11817333333333334</v>
      </c>
      <c r="AB766" s="25" t="s">
        <v>816</v>
      </c>
      <c r="AC766" s="29">
        <v>231</v>
      </c>
      <c r="AD766" s="29">
        <v>11.2</v>
      </c>
      <c r="AE766" s="29">
        <v>11766</v>
      </c>
      <c r="AF766" s="29">
        <v>75.3</v>
      </c>
      <c r="AG766" s="29">
        <v>1327</v>
      </c>
      <c r="AH766" s="29">
        <f t="shared" si="67"/>
        <v>149.72</v>
      </c>
      <c r="AI766" s="29">
        <v>53638</v>
      </c>
      <c r="AJ766" s="29">
        <v>19058</v>
      </c>
      <c r="AK766" s="29">
        <v>34580</v>
      </c>
      <c r="AL766" s="29">
        <f t="shared" si="68"/>
        <v>6051.9</v>
      </c>
      <c r="AM766" s="29">
        <f t="shared" si="69"/>
        <v>2150.29</v>
      </c>
      <c r="AN766" s="29">
        <f t="shared" si="70"/>
        <v>3901.61</v>
      </c>
      <c r="AO766" s="29">
        <v>2.5</v>
      </c>
      <c r="AP766" s="29">
        <v>7</v>
      </c>
      <c r="AQ766" s="32">
        <v>9274</v>
      </c>
      <c r="AR766" s="32">
        <v>16827</v>
      </c>
      <c r="AS766" s="32">
        <v>26101</v>
      </c>
      <c r="AT766" s="29">
        <v>2835</v>
      </c>
      <c r="AU766" s="29">
        <f t="shared" si="71"/>
        <v>2994</v>
      </c>
      <c r="AV766" s="29">
        <v>20198</v>
      </c>
      <c r="AW766" s="29">
        <v>9829</v>
      </c>
      <c r="AX766" s="29">
        <v>34580</v>
      </c>
      <c r="AY766" s="29">
        <v>16827</v>
      </c>
      <c r="AZ766" s="29">
        <v>54778</v>
      </c>
      <c r="BA766" s="29">
        <v>26656</v>
      </c>
      <c r="BB766" s="2"/>
      <c r="BC766" s="2"/>
      <c r="BD766" s="2"/>
    </row>
    <row r="767" spans="16:56" ht="13.5">
      <c r="P767" s="22" t="s">
        <v>891</v>
      </c>
      <c r="Q767" s="23" t="s">
        <v>361</v>
      </c>
      <c r="R767" s="23" t="s">
        <v>892</v>
      </c>
      <c r="S767" s="62">
        <v>2174</v>
      </c>
      <c r="T767" s="24" t="s">
        <v>123</v>
      </c>
      <c r="U767" s="25" t="s">
        <v>723</v>
      </c>
      <c r="V767" s="26" t="s">
        <v>1190</v>
      </c>
      <c r="W767" s="27">
        <v>4</v>
      </c>
      <c r="X767" s="27">
        <v>2404</v>
      </c>
      <c r="Y767" s="27">
        <v>73</v>
      </c>
      <c r="Z767" s="27">
        <v>21309</v>
      </c>
      <c r="AA767" s="28">
        <f t="shared" si="66"/>
        <v>0.29190410958904106</v>
      </c>
      <c r="AB767" s="25" t="s">
        <v>816</v>
      </c>
      <c r="AC767" s="29">
        <v>509</v>
      </c>
      <c r="AD767" s="29">
        <v>21.2</v>
      </c>
      <c r="AE767" s="29">
        <v>38709</v>
      </c>
      <c r="AF767" s="29">
        <v>55</v>
      </c>
      <c r="AG767" s="29">
        <v>3263</v>
      </c>
      <c r="AH767" s="29">
        <f t="shared" si="67"/>
        <v>153.13</v>
      </c>
      <c r="AI767" s="29">
        <v>64334</v>
      </c>
      <c r="AJ767" s="29">
        <v>32483</v>
      </c>
      <c r="AK767" s="29">
        <v>31851</v>
      </c>
      <c r="AL767" s="29">
        <f t="shared" si="68"/>
        <v>3019.1</v>
      </c>
      <c r="AM767" s="29">
        <f t="shared" si="69"/>
        <v>1524.38</v>
      </c>
      <c r="AN767" s="29">
        <f t="shared" si="70"/>
        <v>1494.72</v>
      </c>
      <c r="AO767" s="29">
        <v>5.1</v>
      </c>
      <c r="AP767" s="29">
        <v>10</v>
      </c>
      <c r="AQ767" s="32">
        <v>13512</v>
      </c>
      <c r="AR767" s="32">
        <v>13249</v>
      </c>
      <c r="AS767" s="32">
        <v>26761</v>
      </c>
      <c r="AT767" s="29">
        <v>2730</v>
      </c>
      <c r="AU767" s="29">
        <f t="shared" si="71"/>
        <v>3063</v>
      </c>
      <c r="AV767" s="29">
        <v>32483</v>
      </c>
      <c r="AW767" s="29">
        <v>13512</v>
      </c>
      <c r="AX767" s="29">
        <v>31851</v>
      </c>
      <c r="AY767" s="29">
        <v>13249</v>
      </c>
      <c r="AZ767" s="29">
        <v>64334</v>
      </c>
      <c r="BA767" s="29">
        <v>26761</v>
      </c>
      <c r="BB767" s="2"/>
      <c r="BC767" s="2"/>
      <c r="BD767" s="2"/>
    </row>
    <row r="768" spans="16:56" ht="13.5">
      <c r="P768" s="22" t="s">
        <v>893</v>
      </c>
      <c r="Q768" s="23" t="s">
        <v>361</v>
      </c>
      <c r="R768" s="23" t="s">
        <v>894</v>
      </c>
      <c r="S768" s="62">
        <v>2174</v>
      </c>
      <c r="T768" s="24" t="s">
        <v>123</v>
      </c>
      <c r="U768" s="25" t="s">
        <v>723</v>
      </c>
      <c r="V768" s="26" t="s">
        <v>1190</v>
      </c>
      <c r="W768" s="27">
        <v>4</v>
      </c>
      <c r="X768" s="27">
        <v>2030</v>
      </c>
      <c r="Y768" s="27">
        <v>75</v>
      </c>
      <c r="Z768" s="27">
        <v>96612</v>
      </c>
      <c r="AA768" s="28">
        <f t="shared" si="66"/>
        <v>1.28816</v>
      </c>
      <c r="AB768" s="25" t="s">
        <v>895</v>
      </c>
      <c r="AC768" s="29">
        <v>1059</v>
      </c>
      <c r="AD768" s="29">
        <v>52.2</v>
      </c>
      <c r="AE768" s="29">
        <v>96612</v>
      </c>
      <c r="AF768" s="29">
        <v>100</v>
      </c>
      <c r="AG768" s="29">
        <v>15096</v>
      </c>
      <c r="AH768" s="29">
        <f t="shared" si="67"/>
        <v>156.25</v>
      </c>
      <c r="AI768" s="29">
        <v>94270</v>
      </c>
      <c r="AJ768" s="29">
        <v>13916</v>
      </c>
      <c r="AK768" s="29">
        <v>80354</v>
      </c>
      <c r="AL768" s="29">
        <f t="shared" si="68"/>
        <v>975.76</v>
      </c>
      <c r="AM768" s="29">
        <f t="shared" si="69"/>
        <v>144.04</v>
      </c>
      <c r="AN768" s="29">
        <f t="shared" si="70"/>
        <v>831.72</v>
      </c>
      <c r="AO768" s="29">
        <v>16</v>
      </c>
      <c r="AP768" s="29">
        <v>108.5</v>
      </c>
      <c r="AQ768" s="32">
        <v>6855</v>
      </c>
      <c r="AR768" s="32">
        <v>39583</v>
      </c>
      <c r="AS768" s="32">
        <v>46438</v>
      </c>
      <c r="AT768" s="29">
        <v>3255</v>
      </c>
      <c r="AU768" s="29">
        <f t="shared" si="71"/>
        <v>3125</v>
      </c>
      <c r="AV768" s="29">
        <v>13916</v>
      </c>
      <c r="AW768" s="29">
        <v>6855</v>
      </c>
      <c r="AX768" s="29">
        <v>80354</v>
      </c>
      <c r="AY768" s="29">
        <v>39583</v>
      </c>
      <c r="AZ768" s="29">
        <v>94270</v>
      </c>
      <c r="BA768" s="29">
        <v>46438</v>
      </c>
      <c r="BB768" s="2"/>
      <c r="BC768" s="2"/>
      <c r="BD768" s="2"/>
    </row>
    <row r="769" spans="16:56" ht="13.5">
      <c r="P769" s="22" t="s">
        <v>896</v>
      </c>
      <c r="Q769" s="23" t="s">
        <v>361</v>
      </c>
      <c r="R769" s="23" t="s">
        <v>897</v>
      </c>
      <c r="S769" s="62">
        <v>2174</v>
      </c>
      <c r="T769" s="24" t="s">
        <v>123</v>
      </c>
      <c r="U769" s="25" t="s">
        <v>723</v>
      </c>
      <c r="V769" s="26" t="s">
        <v>1190</v>
      </c>
      <c r="W769" s="27">
        <v>4</v>
      </c>
      <c r="X769" s="27">
        <v>15</v>
      </c>
      <c r="Y769" s="27">
        <v>8</v>
      </c>
      <c r="Z769" s="27">
        <v>9952</v>
      </c>
      <c r="AA769" s="28">
        <f t="shared" si="66"/>
        <v>1.244</v>
      </c>
      <c r="AB769" s="25" t="s">
        <v>898</v>
      </c>
      <c r="AC769" s="29">
        <v>13</v>
      </c>
      <c r="AD769" s="29">
        <v>86.7</v>
      </c>
      <c r="AE769" s="29">
        <v>9974</v>
      </c>
      <c r="AF769" s="29">
        <v>99.8</v>
      </c>
      <c r="AG769" s="29">
        <v>2106</v>
      </c>
      <c r="AH769" s="29">
        <f t="shared" si="67"/>
        <v>211.62</v>
      </c>
      <c r="AI769" s="29">
        <v>14239</v>
      </c>
      <c r="AJ769" s="29">
        <v>9289</v>
      </c>
      <c r="AK769" s="29">
        <v>4950</v>
      </c>
      <c r="AL769" s="29">
        <f t="shared" si="68"/>
        <v>1430.77</v>
      </c>
      <c r="AM769" s="29">
        <f t="shared" si="69"/>
        <v>933.38</v>
      </c>
      <c r="AN769" s="29">
        <f t="shared" si="70"/>
        <v>497.39</v>
      </c>
      <c r="AO769" s="29">
        <v>14.8</v>
      </c>
      <c r="AP769" s="29">
        <v>22.7</v>
      </c>
      <c r="AQ769" s="32">
        <v>619267</v>
      </c>
      <c r="AR769" s="32">
        <v>330000</v>
      </c>
      <c r="AS769" s="32">
        <v>949267</v>
      </c>
      <c r="AT769" s="29">
        <v>3675</v>
      </c>
      <c r="AU769" s="29">
        <f t="shared" si="71"/>
        <v>4232</v>
      </c>
      <c r="AV769" s="29">
        <v>9289</v>
      </c>
      <c r="AW769" s="29">
        <v>619267</v>
      </c>
      <c r="AX769" s="29">
        <v>4950</v>
      </c>
      <c r="AY769" s="29">
        <v>330000</v>
      </c>
      <c r="AZ769" s="29">
        <v>14239</v>
      </c>
      <c r="BA769" s="29">
        <v>949267</v>
      </c>
      <c r="BB769" s="2"/>
      <c r="BC769" s="2"/>
      <c r="BD769" s="2"/>
    </row>
    <row r="770" spans="16:56" ht="13.5">
      <c r="P770" s="22" t="s">
        <v>899</v>
      </c>
      <c r="Q770" s="23" t="s">
        <v>361</v>
      </c>
      <c r="R770" s="23" t="s">
        <v>900</v>
      </c>
      <c r="S770" s="62">
        <v>2174</v>
      </c>
      <c r="T770" s="24" t="s">
        <v>123</v>
      </c>
      <c r="U770" s="25" t="s">
        <v>723</v>
      </c>
      <c r="V770" s="26" t="s">
        <v>1190</v>
      </c>
      <c r="W770" s="27">
        <v>4</v>
      </c>
      <c r="X770" s="27">
        <v>2126</v>
      </c>
      <c r="Y770" s="27">
        <v>89</v>
      </c>
      <c r="Z770" s="27">
        <v>25097</v>
      </c>
      <c r="AA770" s="28">
        <f t="shared" si="66"/>
        <v>0.28198876404494383</v>
      </c>
      <c r="AB770" s="25" t="s">
        <v>816</v>
      </c>
      <c r="AC770" s="29">
        <v>673</v>
      </c>
      <c r="AD770" s="29">
        <v>31.7</v>
      </c>
      <c r="AE770" s="29">
        <v>30246</v>
      </c>
      <c r="AF770" s="29">
        <v>83</v>
      </c>
      <c r="AG770" s="29">
        <v>4337</v>
      </c>
      <c r="AH770" s="29">
        <f t="shared" si="67"/>
        <v>172.81</v>
      </c>
      <c r="AI770" s="29">
        <v>26622</v>
      </c>
      <c r="AJ770" s="29">
        <v>8815</v>
      </c>
      <c r="AK770" s="29">
        <v>17807</v>
      </c>
      <c r="AL770" s="29">
        <f t="shared" si="68"/>
        <v>1060.76</v>
      </c>
      <c r="AM770" s="29">
        <f t="shared" si="69"/>
        <v>351.24</v>
      </c>
      <c r="AN770" s="29">
        <f t="shared" si="70"/>
        <v>709.53</v>
      </c>
      <c r="AO770" s="29">
        <v>16.3</v>
      </c>
      <c r="AP770" s="29">
        <v>49.2</v>
      </c>
      <c r="AQ770" s="32">
        <v>4146</v>
      </c>
      <c r="AR770" s="32">
        <v>8376</v>
      </c>
      <c r="AS770" s="32">
        <v>12522</v>
      </c>
      <c r="AT770" s="29">
        <v>3150</v>
      </c>
      <c r="AU770" s="29">
        <f t="shared" si="71"/>
        <v>3456</v>
      </c>
      <c r="AV770" s="29">
        <v>8815</v>
      </c>
      <c r="AW770" s="29">
        <v>4146</v>
      </c>
      <c r="AX770" s="29">
        <v>17807</v>
      </c>
      <c r="AY770" s="29">
        <v>8376</v>
      </c>
      <c r="AZ770" s="29">
        <v>26622</v>
      </c>
      <c r="BA770" s="29">
        <v>12522</v>
      </c>
      <c r="BB770" s="2"/>
      <c r="BC770" s="2"/>
      <c r="BD770" s="2"/>
    </row>
    <row r="771" spans="16:56" ht="13.5">
      <c r="P771" s="22" t="s">
        <v>901</v>
      </c>
      <c r="Q771" s="23" t="s">
        <v>361</v>
      </c>
      <c r="R771" s="23" t="s">
        <v>902</v>
      </c>
      <c r="S771" s="62">
        <v>2174</v>
      </c>
      <c r="T771" s="24" t="s">
        <v>123</v>
      </c>
      <c r="U771" s="25" t="s">
        <v>723</v>
      </c>
      <c r="V771" s="26" t="s">
        <v>1190</v>
      </c>
      <c r="W771" s="27">
        <v>4</v>
      </c>
      <c r="X771" s="27">
        <v>1205</v>
      </c>
      <c r="Y771" s="27">
        <v>48</v>
      </c>
      <c r="Z771" s="27">
        <v>21576</v>
      </c>
      <c r="AA771" s="28">
        <f t="shared" si="66"/>
        <v>0.4495</v>
      </c>
      <c r="AB771" s="25" t="s">
        <v>761</v>
      </c>
      <c r="AC771" s="29">
        <v>359</v>
      </c>
      <c r="AD771" s="29">
        <v>29.8</v>
      </c>
      <c r="AE771" s="29">
        <v>22214</v>
      </c>
      <c r="AF771" s="29">
        <v>97.1</v>
      </c>
      <c r="AG771" s="29">
        <v>3150</v>
      </c>
      <c r="AH771" s="29">
        <f t="shared" si="67"/>
        <v>146</v>
      </c>
      <c r="AI771" s="29">
        <v>15354</v>
      </c>
      <c r="AJ771" s="29">
        <v>15354</v>
      </c>
      <c r="AK771" s="29">
        <v>0</v>
      </c>
      <c r="AL771" s="29">
        <f t="shared" si="68"/>
        <v>711.62</v>
      </c>
      <c r="AM771" s="29">
        <f t="shared" si="69"/>
        <v>711.62</v>
      </c>
      <c r="AN771" s="29">
        <f t="shared" si="70"/>
        <v>0</v>
      </c>
      <c r="AO771" s="29">
        <v>20.5</v>
      </c>
      <c r="AP771" s="29">
        <v>20.5</v>
      </c>
      <c r="AQ771" s="32">
        <v>12742</v>
      </c>
      <c r="AR771" s="32">
        <v>0</v>
      </c>
      <c r="AS771" s="32">
        <v>12742</v>
      </c>
      <c r="AT771" s="29">
        <v>2800</v>
      </c>
      <c r="AU771" s="29">
        <f t="shared" si="71"/>
        <v>2920</v>
      </c>
      <c r="AV771" s="29">
        <v>16151</v>
      </c>
      <c r="AW771" s="29">
        <v>13403</v>
      </c>
      <c r="AX771" s="29">
        <v>18794</v>
      </c>
      <c r="AY771" s="29">
        <v>15597</v>
      </c>
      <c r="AZ771" s="29">
        <v>34945</v>
      </c>
      <c r="BA771" s="29">
        <v>29000</v>
      </c>
      <c r="BB771" s="2"/>
      <c r="BC771" s="2"/>
      <c r="BD771" s="2"/>
    </row>
    <row r="772" spans="16:56" ht="13.5">
      <c r="P772" s="22" t="s">
        <v>903</v>
      </c>
      <c r="Q772" s="23" t="s">
        <v>361</v>
      </c>
      <c r="R772" s="23" t="s">
        <v>904</v>
      </c>
      <c r="S772" s="62">
        <v>2174</v>
      </c>
      <c r="T772" s="24" t="s">
        <v>123</v>
      </c>
      <c r="U772" s="25" t="s">
        <v>723</v>
      </c>
      <c r="V772" s="26" t="s">
        <v>1190</v>
      </c>
      <c r="W772" s="27">
        <v>4</v>
      </c>
      <c r="X772" s="27">
        <v>3111</v>
      </c>
      <c r="Y772" s="27">
        <v>68</v>
      </c>
      <c r="Z772" s="27">
        <v>132679</v>
      </c>
      <c r="AA772" s="28">
        <f t="shared" si="66"/>
        <v>1.9511617647058825</v>
      </c>
      <c r="AB772" s="25" t="s">
        <v>905</v>
      </c>
      <c r="AC772" s="29">
        <v>1446</v>
      </c>
      <c r="AD772" s="29">
        <v>46.5</v>
      </c>
      <c r="AE772" s="29">
        <v>137432</v>
      </c>
      <c r="AF772" s="29">
        <v>96.5</v>
      </c>
      <c r="AG772" s="29">
        <v>19307</v>
      </c>
      <c r="AH772" s="29">
        <f t="shared" si="67"/>
        <v>145.52</v>
      </c>
      <c r="AI772" s="29">
        <v>119679</v>
      </c>
      <c r="AJ772" s="29">
        <v>21276</v>
      </c>
      <c r="AK772" s="29">
        <v>98403</v>
      </c>
      <c r="AL772" s="29">
        <f t="shared" si="68"/>
        <v>902.02</v>
      </c>
      <c r="AM772" s="29">
        <f t="shared" si="69"/>
        <v>160.36</v>
      </c>
      <c r="AN772" s="29">
        <f t="shared" si="70"/>
        <v>741.66</v>
      </c>
      <c r="AO772" s="29">
        <v>16.1</v>
      </c>
      <c r="AP772" s="29">
        <v>90.7</v>
      </c>
      <c r="AQ772" s="32">
        <v>6839</v>
      </c>
      <c r="AR772" s="32">
        <v>31631</v>
      </c>
      <c r="AS772" s="32">
        <v>38470</v>
      </c>
      <c r="AT772" s="29">
        <v>2730</v>
      </c>
      <c r="AU772" s="29">
        <f t="shared" si="71"/>
        <v>2910</v>
      </c>
      <c r="AV772" s="29">
        <v>21860</v>
      </c>
      <c r="AW772" s="29">
        <v>7027</v>
      </c>
      <c r="AX772" s="29">
        <v>98403</v>
      </c>
      <c r="AY772" s="29">
        <v>31631</v>
      </c>
      <c r="AZ772" s="29">
        <v>120263</v>
      </c>
      <c r="BA772" s="29">
        <v>38657</v>
      </c>
      <c r="BB772" s="2"/>
      <c r="BC772" s="2"/>
      <c r="BD772" s="2"/>
    </row>
    <row r="773" spans="16:56" ht="13.5">
      <c r="P773" s="22" t="s">
        <v>906</v>
      </c>
      <c r="Q773" s="23" t="s">
        <v>361</v>
      </c>
      <c r="R773" s="23" t="s">
        <v>907</v>
      </c>
      <c r="S773" s="62">
        <v>2174</v>
      </c>
      <c r="T773" s="24" t="s">
        <v>123</v>
      </c>
      <c r="U773" s="25" t="s">
        <v>723</v>
      </c>
      <c r="V773" s="26" t="s">
        <v>1190</v>
      </c>
      <c r="W773" s="27">
        <v>4</v>
      </c>
      <c r="X773" s="27">
        <v>1734</v>
      </c>
      <c r="Y773" s="27">
        <v>49</v>
      </c>
      <c r="Z773" s="27">
        <v>15339</v>
      </c>
      <c r="AA773" s="28">
        <f t="shared" si="66"/>
        <v>0.3130408163265306</v>
      </c>
      <c r="AB773" s="25" t="s">
        <v>908</v>
      </c>
      <c r="AC773" s="29">
        <v>320</v>
      </c>
      <c r="AD773" s="29">
        <v>18.5</v>
      </c>
      <c r="AE773" s="29">
        <v>15339</v>
      </c>
      <c r="AF773" s="29">
        <v>100</v>
      </c>
      <c r="AG773" s="29">
        <v>2628</v>
      </c>
      <c r="AH773" s="29">
        <f t="shared" si="67"/>
        <v>171.33</v>
      </c>
      <c r="AI773" s="29">
        <v>71230</v>
      </c>
      <c r="AJ773" s="29">
        <v>17522</v>
      </c>
      <c r="AK773" s="29">
        <v>53708</v>
      </c>
      <c r="AL773" s="29">
        <f t="shared" si="68"/>
        <v>4643.72</v>
      </c>
      <c r="AM773" s="29">
        <f t="shared" si="69"/>
        <v>1142.32</v>
      </c>
      <c r="AN773" s="29">
        <f t="shared" si="70"/>
        <v>3501.4</v>
      </c>
      <c r="AO773" s="29">
        <v>3.7</v>
      </c>
      <c r="AP773" s="29">
        <v>15</v>
      </c>
      <c r="AQ773" s="32">
        <v>10105</v>
      </c>
      <c r="AR773" s="32">
        <v>30973</v>
      </c>
      <c r="AS773" s="32">
        <v>41078</v>
      </c>
      <c r="AT773" s="29">
        <v>1890</v>
      </c>
      <c r="AU773" s="29">
        <f t="shared" si="71"/>
        <v>3427</v>
      </c>
      <c r="AV773" s="29">
        <v>17522</v>
      </c>
      <c r="AW773" s="29">
        <v>10105</v>
      </c>
      <c r="AX773" s="29">
        <v>53708</v>
      </c>
      <c r="AY773" s="29">
        <v>30973</v>
      </c>
      <c r="AZ773" s="29">
        <v>71230</v>
      </c>
      <c r="BA773" s="29">
        <v>41078</v>
      </c>
      <c r="BB773" s="2"/>
      <c r="BC773" s="2"/>
      <c r="BD773" s="2"/>
    </row>
    <row r="774" spans="16:56" ht="13.5">
      <c r="P774" s="22" t="s">
        <v>909</v>
      </c>
      <c r="Q774" s="23" t="s">
        <v>361</v>
      </c>
      <c r="R774" s="23" t="s">
        <v>910</v>
      </c>
      <c r="S774" s="62">
        <v>2174</v>
      </c>
      <c r="T774" s="24" t="s">
        <v>123</v>
      </c>
      <c r="U774" s="25" t="s">
        <v>723</v>
      </c>
      <c r="V774" s="26" t="s">
        <v>1190</v>
      </c>
      <c r="W774" s="27">
        <v>4</v>
      </c>
      <c r="X774" s="27">
        <v>2190</v>
      </c>
      <c r="Y774" s="27">
        <v>45</v>
      </c>
      <c r="Z774" s="27">
        <v>72841</v>
      </c>
      <c r="AA774" s="28">
        <f t="shared" si="66"/>
        <v>1.6186888888888888</v>
      </c>
      <c r="AB774" s="25" t="s">
        <v>714</v>
      </c>
      <c r="AC774" s="29">
        <v>837</v>
      </c>
      <c r="AD774" s="29">
        <v>38.2</v>
      </c>
      <c r="AE774" s="29">
        <v>72841</v>
      </c>
      <c r="AF774" s="29">
        <v>100</v>
      </c>
      <c r="AG774" s="29">
        <v>10820</v>
      </c>
      <c r="AH774" s="29">
        <f t="shared" si="67"/>
        <v>148.54</v>
      </c>
      <c r="AI774" s="29">
        <v>72711</v>
      </c>
      <c r="AJ774" s="29">
        <v>40081</v>
      </c>
      <c r="AK774" s="29">
        <v>32630</v>
      </c>
      <c r="AL774" s="29">
        <f t="shared" si="68"/>
        <v>998.22</v>
      </c>
      <c r="AM774" s="29">
        <f t="shared" si="69"/>
        <v>550.25</v>
      </c>
      <c r="AN774" s="29">
        <f t="shared" si="70"/>
        <v>447.96</v>
      </c>
      <c r="AO774" s="29">
        <v>14.9</v>
      </c>
      <c r="AP774" s="29">
        <v>27</v>
      </c>
      <c r="AQ774" s="32">
        <v>18302</v>
      </c>
      <c r="AR774" s="32">
        <v>14900</v>
      </c>
      <c r="AS774" s="32">
        <v>33201</v>
      </c>
      <c r="AT774" s="29">
        <v>2500</v>
      </c>
      <c r="AU774" s="29">
        <f t="shared" si="71"/>
        <v>2971</v>
      </c>
      <c r="AV774" s="29">
        <v>40081</v>
      </c>
      <c r="AW774" s="29">
        <v>18302</v>
      </c>
      <c r="AX774" s="29">
        <v>68757</v>
      </c>
      <c r="AY774" s="29">
        <v>31396</v>
      </c>
      <c r="AZ774" s="29">
        <v>108838</v>
      </c>
      <c r="BA774" s="29">
        <v>49698</v>
      </c>
      <c r="BB774" s="2"/>
      <c r="BC774" s="2"/>
      <c r="BD774" s="2"/>
    </row>
    <row r="775" spans="16:56" ht="13.5">
      <c r="P775" s="22" t="s">
        <v>911</v>
      </c>
      <c r="Q775" s="23" t="s">
        <v>1163</v>
      </c>
      <c r="R775" s="23" t="s">
        <v>912</v>
      </c>
      <c r="S775" s="62">
        <v>2174</v>
      </c>
      <c r="T775" s="24" t="s">
        <v>123</v>
      </c>
      <c r="U775" s="25" t="s">
        <v>723</v>
      </c>
      <c r="V775" s="26" t="s">
        <v>1190</v>
      </c>
      <c r="W775" s="27">
        <v>4</v>
      </c>
      <c r="X775" s="27">
        <v>2125</v>
      </c>
      <c r="Y775" s="27">
        <v>73</v>
      </c>
      <c r="Z775" s="27">
        <v>47436</v>
      </c>
      <c r="AA775" s="28">
        <f t="shared" si="66"/>
        <v>0.6498082191780822</v>
      </c>
      <c r="AB775" s="25" t="s">
        <v>913</v>
      </c>
      <c r="AC775" s="29">
        <v>410</v>
      </c>
      <c r="AD775" s="29">
        <v>19.3</v>
      </c>
      <c r="AE775" s="29">
        <v>61408</v>
      </c>
      <c r="AF775" s="29">
        <v>77.2</v>
      </c>
      <c r="AG775" s="29">
        <v>7573</v>
      </c>
      <c r="AH775" s="29">
        <f t="shared" si="67"/>
        <v>159.65</v>
      </c>
      <c r="AI775" s="29">
        <v>87289</v>
      </c>
      <c r="AJ775" s="29">
        <v>30926</v>
      </c>
      <c r="AK775" s="29">
        <v>56363</v>
      </c>
      <c r="AL775" s="29">
        <f t="shared" si="68"/>
        <v>1840.14</v>
      </c>
      <c r="AM775" s="29">
        <f t="shared" si="69"/>
        <v>651.95</v>
      </c>
      <c r="AN775" s="29">
        <f t="shared" si="70"/>
        <v>1188.19</v>
      </c>
      <c r="AO775" s="29">
        <v>8.7</v>
      </c>
      <c r="AP775" s="29">
        <v>24.5</v>
      </c>
      <c r="AQ775" s="32">
        <v>14553</v>
      </c>
      <c r="AR775" s="32">
        <v>26524</v>
      </c>
      <c r="AS775" s="32">
        <v>41077</v>
      </c>
      <c r="AT775" s="29">
        <v>3570</v>
      </c>
      <c r="AU775" s="29">
        <f t="shared" si="71"/>
        <v>3193</v>
      </c>
      <c r="AV775" s="29">
        <v>32363</v>
      </c>
      <c r="AW775" s="29">
        <v>15230</v>
      </c>
      <c r="AX775" s="29">
        <v>106706</v>
      </c>
      <c r="AY775" s="29">
        <v>50215</v>
      </c>
      <c r="AZ775" s="29">
        <v>139069</v>
      </c>
      <c r="BA775" s="29">
        <v>65444</v>
      </c>
      <c r="BB775" s="2"/>
      <c r="BC775" s="2"/>
      <c r="BD775" s="2"/>
    </row>
    <row r="776" spans="16:56" ht="13.5">
      <c r="P776" s="22" t="s">
        <v>914</v>
      </c>
      <c r="Q776" s="23" t="s">
        <v>1163</v>
      </c>
      <c r="R776" s="23" t="s">
        <v>915</v>
      </c>
      <c r="S776" s="62">
        <v>2174</v>
      </c>
      <c r="T776" s="24" t="s">
        <v>123</v>
      </c>
      <c r="U776" s="25" t="s">
        <v>723</v>
      </c>
      <c r="V776" s="26" t="s">
        <v>1190</v>
      </c>
      <c r="W776" s="27">
        <v>4</v>
      </c>
      <c r="X776" s="27">
        <v>3311</v>
      </c>
      <c r="Y776" s="27">
        <v>85</v>
      </c>
      <c r="Z776" s="27">
        <v>25132</v>
      </c>
      <c r="AA776" s="28">
        <f t="shared" si="66"/>
        <v>0.29567058823529413</v>
      </c>
      <c r="AB776" s="25" t="s">
        <v>1464</v>
      </c>
      <c r="AC776" s="29">
        <v>588</v>
      </c>
      <c r="AD776" s="29">
        <v>17.8</v>
      </c>
      <c r="AE776" s="29">
        <v>26534</v>
      </c>
      <c r="AF776" s="29">
        <v>94.7</v>
      </c>
      <c r="AG776" s="29">
        <v>4733</v>
      </c>
      <c r="AH776" s="29">
        <f t="shared" si="67"/>
        <v>188.33</v>
      </c>
      <c r="AI776" s="29">
        <v>84022</v>
      </c>
      <c r="AJ776" s="29">
        <v>35252</v>
      </c>
      <c r="AK776" s="29">
        <v>48770</v>
      </c>
      <c r="AL776" s="29">
        <f t="shared" si="68"/>
        <v>3343.23</v>
      </c>
      <c r="AM776" s="29">
        <f t="shared" si="69"/>
        <v>1402.67</v>
      </c>
      <c r="AN776" s="29">
        <f t="shared" si="70"/>
        <v>1940.55</v>
      </c>
      <c r="AO776" s="29">
        <v>5.6</v>
      </c>
      <c r="AP776" s="29">
        <v>13.4</v>
      </c>
      <c r="AQ776" s="32">
        <v>10647</v>
      </c>
      <c r="AR776" s="32">
        <v>14730</v>
      </c>
      <c r="AS776" s="32">
        <v>25377</v>
      </c>
      <c r="AT776" s="29">
        <v>4095</v>
      </c>
      <c r="AU776" s="29">
        <f t="shared" si="71"/>
        <v>3767</v>
      </c>
      <c r="AV776" s="29">
        <v>35252</v>
      </c>
      <c r="AW776" s="29">
        <v>10647</v>
      </c>
      <c r="AX776" s="29">
        <v>48770</v>
      </c>
      <c r="AY776" s="29">
        <v>14730</v>
      </c>
      <c r="AZ776" s="29">
        <v>84022</v>
      </c>
      <c r="BA776" s="29">
        <v>25377</v>
      </c>
      <c r="BB776" s="2"/>
      <c r="BC776" s="2"/>
      <c r="BD776" s="2"/>
    </row>
    <row r="777" spans="16:56" ht="13.5">
      <c r="P777" s="22" t="s">
        <v>916</v>
      </c>
      <c r="Q777" s="23" t="s">
        <v>1163</v>
      </c>
      <c r="R777" s="23" t="s">
        <v>0</v>
      </c>
      <c r="S777" s="62">
        <v>2174</v>
      </c>
      <c r="T777" s="24" t="s">
        <v>123</v>
      </c>
      <c r="U777" s="25" t="s">
        <v>723</v>
      </c>
      <c r="V777" s="26" t="s">
        <v>1190</v>
      </c>
      <c r="W777" s="27">
        <v>4</v>
      </c>
      <c r="X777" s="27">
        <v>1996</v>
      </c>
      <c r="Y777" s="27">
        <v>70</v>
      </c>
      <c r="Z777" s="27">
        <v>59330</v>
      </c>
      <c r="AA777" s="28">
        <f t="shared" si="66"/>
        <v>0.8475714285714285</v>
      </c>
      <c r="AB777" s="25" t="s">
        <v>719</v>
      </c>
      <c r="AC777" s="29">
        <v>921</v>
      </c>
      <c r="AD777" s="29">
        <v>46.1</v>
      </c>
      <c r="AE777" s="29">
        <v>61353</v>
      </c>
      <c r="AF777" s="29">
        <v>96.7</v>
      </c>
      <c r="AG777" s="29">
        <v>12371</v>
      </c>
      <c r="AH777" s="29">
        <f t="shared" si="67"/>
        <v>208.51</v>
      </c>
      <c r="AI777" s="29">
        <v>59991</v>
      </c>
      <c r="AJ777" s="29">
        <v>31269</v>
      </c>
      <c r="AK777" s="29">
        <v>28722</v>
      </c>
      <c r="AL777" s="29">
        <f t="shared" si="68"/>
        <v>1011.14</v>
      </c>
      <c r="AM777" s="29">
        <f t="shared" si="69"/>
        <v>527.04</v>
      </c>
      <c r="AN777" s="29">
        <f t="shared" si="70"/>
        <v>484.11</v>
      </c>
      <c r="AO777" s="29">
        <v>20.6</v>
      </c>
      <c r="AP777" s="29">
        <v>39.6</v>
      </c>
      <c r="AQ777" s="32">
        <v>15666</v>
      </c>
      <c r="AR777" s="32">
        <v>14390</v>
      </c>
      <c r="AS777" s="32">
        <v>30056</v>
      </c>
      <c r="AT777" s="29">
        <v>3880</v>
      </c>
      <c r="AU777" s="29">
        <f t="shared" si="71"/>
        <v>4170</v>
      </c>
      <c r="AV777" s="29">
        <v>35881</v>
      </c>
      <c r="AW777" s="29">
        <v>17976</v>
      </c>
      <c r="AX777" s="29">
        <v>55915</v>
      </c>
      <c r="AY777" s="29">
        <v>28014</v>
      </c>
      <c r="AZ777" s="29">
        <v>91796</v>
      </c>
      <c r="BA777" s="29">
        <v>45990</v>
      </c>
      <c r="BB777" s="2"/>
      <c r="BC777" s="2"/>
      <c r="BD777" s="2"/>
    </row>
    <row r="778" spans="16:56" ht="13.5">
      <c r="P778" s="22" t="s">
        <v>1</v>
      </c>
      <c r="Q778" s="23" t="s">
        <v>1163</v>
      </c>
      <c r="R778" s="23" t="s">
        <v>2</v>
      </c>
      <c r="S778" s="62">
        <v>2174</v>
      </c>
      <c r="T778" s="24" t="s">
        <v>123</v>
      </c>
      <c r="U778" s="25" t="s">
        <v>723</v>
      </c>
      <c r="V778" s="26" t="s">
        <v>1190</v>
      </c>
      <c r="W778" s="27">
        <v>4</v>
      </c>
      <c r="X778" s="27">
        <v>1220</v>
      </c>
      <c r="Y778" s="27">
        <v>67</v>
      </c>
      <c r="Z778" s="27">
        <v>19690</v>
      </c>
      <c r="AA778" s="28">
        <f t="shared" si="66"/>
        <v>0.2938805970149254</v>
      </c>
      <c r="AB778" s="25" t="s">
        <v>3</v>
      </c>
      <c r="AC778" s="29">
        <v>481</v>
      </c>
      <c r="AD778" s="29">
        <v>39.4</v>
      </c>
      <c r="AE778" s="29">
        <v>22744</v>
      </c>
      <c r="AF778" s="29">
        <v>86.6</v>
      </c>
      <c r="AG778" s="29">
        <v>3370</v>
      </c>
      <c r="AH778" s="29">
        <f t="shared" si="67"/>
        <v>171.15</v>
      </c>
      <c r="AI778" s="29">
        <v>109267</v>
      </c>
      <c r="AJ778" s="29">
        <v>500</v>
      </c>
      <c r="AK778" s="29">
        <v>108767</v>
      </c>
      <c r="AL778" s="29">
        <f t="shared" si="68"/>
        <v>5549.37</v>
      </c>
      <c r="AM778" s="29">
        <f t="shared" si="69"/>
        <v>25.39</v>
      </c>
      <c r="AN778" s="29">
        <f t="shared" si="70"/>
        <v>5523.97</v>
      </c>
      <c r="AO778" s="29">
        <v>3.1</v>
      </c>
      <c r="AP778" s="29">
        <v>674</v>
      </c>
      <c r="AQ778" s="32">
        <v>410</v>
      </c>
      <c r="AR778" s="32">
        <v>89153</v>
      </c>
      <c r="AS778" s="32">
        <v>89563</v>
      </c>
      <c r="AT778" s="29">
        <v>3318</v>
      </c>
      <c r="AU778" s="29">
        <f t="shared" si="71"/>
        <v>3423</v>
      </c>
      <c r="AV778" s="29">
        <v>19812</v>
      </c>
      <c r="AW778" s="29">
        <v>16239</v>
      </c>
      <c r="AX778" s="29">
        <v>108767</v>
      </c>
      <c r="AY778" s="29">
        <v>89153</v>
      </c>
      <c r="AZ778" s="29">
        <v>128579</v>
      </c>
      <c r="BA778" s="29">
        <v>105393</v>
      </c>
      <c r="BB778" s="2"/>
      <c r="BC778" s="2"/>
      <c r="BD778" s="2"/>
    </row>
    <row r="779" spans="16:56" ht="13.5">
      <c r="P779" s="22" t="s">
        <v>4</v>
      </c>
      <c r="Q779" s="23" t="s">
        <v>1163</v>
      </c>
      <c r="R779" s="23" t="s">
        <v>5</v>
      </c>
      <c r="S779" s="62">
        <v>2174</v>
      </c>
      <c r="T779" s="24" t="s">
        <v>123</v>
      </c>
      <c r="U779" s="25" t="s">
        <v>723</v>
      </c>
      <c r="V779" s="26" t="s">
        <v>1190</v>
      </c>
      <c r="W779" s="27">
        <v>4</v>
      </c>
      <c r="X779" s="27">
        <v>2400</v>
      </c>
      <c r="Y779" s="27">
        <v>63</v>
      </c>
      <c r="Z779" s="27">
        <v>134559</v>
      </c>
      <c r="AA779" s="28">
        <f t="shared" si="66"/>
        <v>2.1358571428571427</v>
      </c>
      <c r="AB779" s="25" t="s">
        <v>719</v>
      </c>
      <c r="AC779" s="29">
        <v>1424</v>
      </c>
      <c r="AD779" s="29">
        <v>59.3</v>
      </c>
      <c r="AE779" s="29">
        <v>139147</v>
      </c>
      <c r="AF779" s="29">
        <v>96.7</v>
      </c>
      <c r="AG779" s="29">
        <v>29851</v>
      </c>
      <c r="AH779" s="29">
        <f t="shared" si="67"/>
        <v>221.84</v>
      </c>
      <c r="AI779" s="29">
        <v>78183</v>
      </c>
      <c r="AJ779" s="29">
        <v>44179</v>
      </c>
      <c r="AK779" s="29">
        <v>34004</v>
      </c>
      <c r="AL779" s="29">
        <f t="shared" si="68"/>
        <v>581.03</v>
      </c>
      <c r="AM779" s="29">
        <f t="shared" si="69"/>
        <v>328.32</v>
      </c>
      <c r="AN779" s="29">
        <f t="shared" si="70"/>
        <v>252.71</v>
      </c>
      <c r="AO779" s="29">
        <v>38.2</v>
      </c>
      <c r="AP779" s="29">
        <v>67.6</v>
      </c>
      <c r="AQ779" s="32">
        <v>18408</v>
      </c>
      <c r="AR779" s="32">
        <v>14168</v>
      </c>
      <c r="AS779" s="32">
        <v>32576</v>
      </c>
      <c r="AT779" s="29">
        <v>3880</v>
      </c>
      <c r="AU779" s="29">
        <f t="shared" si="71"/>
        <v>4437</v>
      </c>
      <c r="AV779" s="29">
        <v>47331</v>
      </c>
      <c r="AW779" s="29">
        <v>19721</v>
      </c>
      <c r="AX779" s="29">
        <v>68060</v>
      </c>
      <c r="AY779" s="29">
        <v>28358</v>
      </c>
      <c r="AZ779" s="29">
        <v>115391</v>
      </c>
      <c r="BA779" s="29">
        <v>48080</v>
      </c>
      <c r="BB779" s="2"/>
      <c r="BC779" s="2"/>
      <c r="BD779" s="2"/>
    </row>
    <row r="780" spans="16:56" ht="13.5">
      <c r="P780" s="22" t="s">
        <v>6</v>
      </c>
      <c r="Q780" s="23" t="s">
        <v>1163</v>
      </c>
      <c r="R780" s="23" t="s">
        <v>7</v>
      </c>
      <c r="S780" s="62">
        <v>2174</v>
      </c>
      <c r="T780" s="24" t="s">
        <v>123</v>
      </c>
      <c r="U780" s="25" t="s">
        <v>723</v>
      </c>
      <c r="V780" s="26" t="s">
        <v>1190</v>
      </c>
      <c r="W780" s="27">
        <v>4</v>
      </c>
      <c r="X780" s="27">
        <v>1652</v>
      </c>
      <c r="Y780" s="27">
        <v>75</v>
      </c>
      <c r="Z780" s="27">
        <v>114645</v>
      </c>
      <c r="AA780" s="28">
        <f t="shared" si="66"/>
        <v>1.5286</v>
      </c>
      <c r="AB780" s="25" t="s">
        <v>8</v>
      </c>
      <c r="AC780" s="29">
        <v>610</v>
      </c>
      <c r="AD780" s="29">
        <v>36.9</v>
      </c>
      <c r="AE780" s="29">
        <v>116915</v>
      </c>
      <c r="AF780" s="29">
        <v>98.1</v>
      </c>
      <c r="AG780" s="29">
        <v>25490</v>
      </c>
      <c r="AH780" s="29">
        <f t="shared" si="67"/>
        <v>222.34</v>
      </c>
      <c r="AI780" s="29">
        <v>75260</v>
      </c>
      <c r="AJ780" s="29">
        <v>27106</v>
      </c>
      <c r="AK780" s="29">
        <v>48154</v>
      </c>
      <c r="AL780" s="29">
        <f t="shared" si="68"/>
        <v>656.46</v>
      </c>
      <c r="AM780" s="29">
        <f t="shared" si="69"/>
        <v>236.43</v>
      </c>
      <c r="AN780" s="29">
        <f t="shared" si="70"/>
        <v>420.03</v>
      </c>
      <c r="AO780" s="29">
        <v>33.9</v>
      </c>
      <c r="AP780" s="29">
        <v>94</v>
      </c>
      <c r="AQ780" s="32">
        <v>16408</v>
      </c>
      <c r="AR780" s="32">
        <v>29149</v>
      </c>
      <c r="AS780" s="32">
        <v>45557</v>
      </c>
      <c r="AT780" s="29">
        <v>3880</v>
      </c>
      <c r="AU780" s="29">
        <f t="shared" si="71"/>
        <v>4447</v>
      </c>
      <c r="AV780" s="29">
        <v>34151</v>
      </c>
      <c r="AW780" s="29">
        <v>20673</v>
      </c>
      <c r="AX780" s="29">
        <v>97472</v>
      </c>
      <c r="AY780" s="29">
        <v>59002</v>
      </c>
      <c r="AZ780" s="29">
        <v>131623</v>
      </c>
      <c r="BA780" s="29">
        <v>79675</v>
      </c>
      <c r="BB780" s="2"/>
      <c r="BC780" s="2"/>
      <c r="BD780" s="2"/>
    </row>
    <row r="781" spans="16:56" ht="13.5">
      <c r="P781" s="22" t="s">
        <v>9</v>
      </c>
      <c r="Q781" s="23" t="s">
        <v>1163</v>
      </c>
      <c r="R781" s="23" t="s">
        <v>10</v>
      </c>
      <c r="S781" s="62">
        <v>2174</v>
      </c>
      <c r="T781" s="24" t="s">
        <v>123</v>
      </c>
      <c r="U781" s="25" t="s">
        <v>723</v>
      </c>
      <c r="V781" s="26" t="s">
        <v>1190</v>
      </c>
      <c r="W781" s="27">
        <v>4</v>
      </c>
      <c r="X781" s="27">
        <v>1667</v>
      </c>
      <c r="Y781" s="27">
        <v>95</v>
      </c>
      <c r="Z781" s="27">
        <v>81456</v>
      </c>
      <c r="AA781" s="28">
        <f t="shared" si="66"/>
        <v>0.8574315789473684</v>
      </c>
      <c r="AB781" s="25" t="s">
        <v>170</v>
      </c>
      <c r="AC781" s="29">
        <v>907</v>
      </c>
      <c r="AD781" s="29">
        <v>54.4</v>
      </c>
      <c r="AE781" s="29">
        <v>83512</v>
      </c>
      <c r="AF781" s="29">
        <v>97.5</v>
      </c>
      <c r="AG781" s="29">
        <v>16820</v>
      </c>
      <c r="AH781" s="29">
        <f t="shared" si="67"/>
        <v>206.49</v>
      </c>
      <c r="AI781" s="29">
        <v>59350</v>
      </c>
      <c r="AJ781" s="29">
        <v>14837</v>
      </c>
      <c r="AK781" s="29">
        <v>44513</v>
      </c>
      <c r="AL781" s="29">
        <f t="shared" si="68"/>
        <v>728.61</v>
      </c>
      <c r="AM781" s="29">
        <f t="shared" si="69"/>
        <v>182.15</v>
      </c>
      <c r="AN781" s="29">
        <f t="shared" si="70"/>
        <v>546.47</v>
      </c>
      <c r="AO781" s="29">
        <v>28.3</v>
      </c>
      <c r="AP781" s="29">
        <v>113.4</v>
      </c>
      <c r="AQ781" s="32">
        <v>8900</v>
      </c>
      <c r="AR781" s="32">
        <v>26702</v>
      </c>
      <c r="AS781" s="32">
        <v>35603</v>
      </c>
      <c r="AT781" s="29">
        <v>3832</v>
      </c>
      <c r="AU781" s="29">
        <f t="shared" si="71"/>
        <v>4130</v>
      </c>
      <c r="AV781" s="29">
        <v>14837</v>
      </c>
      <c r="AW781" s="29">
        <v>8900</v>
      </c>
      <c r="AX781" s="29">
        <v>44543</v>
      </c>
      <c r="AY781" s="29">
        <v>26720</v>
      </c>
      <c r="AZ781" s="29">
        <v>59380</v>
      </c>
      <c r="BA781" s="29">
        <v>35621</v>
      </c>
      <c r="BB781" s="2"/>
      <c r="BC781" s="2"/>
      <c r="BD781" s="2"/>
    </row>
    <row r="782" spans="16:56" ht="13.5">
      <c r="P782" s="22" t="s">
        <v>11</v>
      </c>
      <c r="Q782" s="23" t="s">
        <v>1163</v>
      </c>
      <c r="R782" s="23" t="s">
        <v>1650</v>
      </c>
      <c r="S782" s="62">
        <v>2174</v>
      </c>
      <c r="T782" s="24" t="s">
        <v>123</v>
      </c>
      <c r="U782" s="25" t="s">
        <v>723</v>
      </c>
      <c r="V782" s="26" t="s">
        <v>1190</v>
      </c>
      <c r="W782" s="27">
        <v>4</v>
      </c>
      <c r="X782" s="27">
        <v>1477</v>
      </c>
      <c r="Y782" s="27">
        <v>40</v>
      </c>
      <c r="Z782" s="27">
        <v>66485</v>
      </c>
      <c r="AA782" s="28">
        <f t="shared" si="66"/>
        <v>1.662125</v>
      </c>
      <c r="AB782" s="25" t="s">
        <v>761</v>
      </c>
      <c r="AC782" s="29">
        <v>862</v>
      </c>
      <c r="AD782" s="29">
        <v>58.4</v>
      </c>
      <c r="AE782" s="29">
        <v>70160</v>
      </c>
      <c r="AF782" s="29">
        <v>94.8</v>
      </c>
      <c r="AG782" s="29">
        <v>12978</v>
      </c>
      <c r="AH782" s="29">
        <f t="shared" si="67"/>
        <v>195.2</v>
      </c>
      <c r="AI782" s="29">
        <v>35971</v>
      </c>
      <c r="AJ782" s="29">
        <v>7801</v>
      </c>
      <c r="AK782" s="29">
        <v>28170</v>
      </c>
      <c r="AL782" s="29">
        <f t="shared" si="68"/>
        <v>541.04</v>
      </c>
      <c r="AM782" s="29">
        <f t="shared" si="69"/>
        <v>117.33</v>
      </c>
      <c r="AN782" s="29">
        <f t="shared" si="70"/>
        <v>423.7</v>
      </c>
      <c r="AO782" s="29">
        <v>36.1</v>
      </c>
      <c r="AP782" s="29">
        <v>166.4</v>
      </c>
      <c r="AQ782" s="32">
        <v>5282</v>
      </c>
      <c r="AR782" s="32">
        <v>19072</v>
      </c>
      <c r="AS782" s="32">
        <v>24354</v>
      </c>
      <c r="AT782" s="29">
        <v>3570</v>
      </c>
      <c r="AU782" s="29">
        <f t="shared" si="71"/>
        <v>3904</v>
      </c>
      <c r="AV782" s="29">
        <v>37429</v>
      </c>
      <c r="AW782" s="29">
        <v>25341</v>
      </c>
      <c r="AX782" s="29">
        <v>28174</v>
      </c>
      <c r="AY782" s="29">
        <v>19075</v>
      </c>
      <c r="AZ782" s="29">
        <v>65603</v>
      </c>
      <c r="BA782" s="29">
        <v>44416</v>
      </c>
      <c r="BB782" s="2"/>
      <c r="BC782" s="2"/>
      <c r="BD782" s="2"/>
    </row>
    <row r="783" spans="16:56" ht="13.5">
      <c r="P783" s="22" t="s">
        <v>12</v>
      </c>
      <c r="Q783" s="23" t="s">
        <v>1163</v>
      </c>
      <c r="R783" s="23" t="s">
        <v>13</v>
      </c>
      <c r="S783" s="62">
        <v>2174</v>
      </c>
      <c r="T783" s="24" t="s">
        <v>123</v>
      </c>
      <c r="U783" s="25" t="s">
        <v>723</v>
      </c>
      <c r="V783" s="26" t="s">
        <v>1190</v>
      </c>
      <c r="W783" s="27">
        <v>4</v>
      </c>
      <c r="X783" s="27">
        <v>2288</v>
      </c>
      <c r="Y783" s="27">
        <v>94</v>
      </c>
      <c r="Z783" s="27">
        <v>62407</v>
      </c>
      <c r="AA783" s="28">
        <f t="shared" si="66"/>
        <v>0.6639042553191489</v>
      </c>
      <c r="AB783" s="25" t="s">
        <v>14</v>
      </c>
      <c r="AC783" s="29">
        <v>979</v>
      </c>
      <c r="AD783" s="29">
        <v>42.8</v>
      </c>
      <c r="AE783" s="29">
        <v>62407</v>
      </c>
      <c r="AF783" s="29">
        <v>100</v>
      </c>
      <c r="AG783" s="29">
        <v>13139</v>
      </c>
      <c r="AH783" s="29">
        <f t="shared" si="67"/>
        <v>210.54</v>
      </c>
      <c r="AI783" s="29">
        <v>92868</v>
      </c>
      <c r="AJ783" s="29">
        <v>38439</v>
      </c>
      <c r="AK783" s="29">
        <v>54429</v>
      </c>
      <c r="AL783" s="29">
        <f t="shared" si="68"/>
        <v>1488.1</v>
      </c>
      <c r="AM783" s="29">
        <f t="shared" si="69"/>
        <v>615.94</v>
      </c>
      <c r="AN783" s="29">
        <f t="shared" si="70"/>
        <v>872.16</v>
      </c>
      <c r="AO783" s="29">
        <v>14.1</v>
      </c>
      <c r="AP783" s="29">
        <v>34.2</v>
      </c>
      <c r="AQ783" s="32">
        <v>16800</v>
      </c>
      <c r="AR783" s="32">
        <v>23789</v>
      </c>
      <c r="AS783" s="32">
        <v>40589</v>
      </c>
      <c r="AT783" s="29">
        <v>4095</v>
      </c>
      <c r="AU783" s="29">
        <f t="shared" si="71"/>
        <v>4211</v>
      </c>
      <c r="AV783" s="29">
        <v>38606</v>
      </c>
      <c r="AW783" s="29">
        <v>16873</v>
      </c>
      <c r="AX783" s="29">
        <v>106518</v>
      </c>
      <c r="AY783" s="29">
        <v>46555</v>
      </c>
      <c r="AZ783" s="29">
        <v>145124</v>
      </c>
      <c r="BA783" s="29">
        <v>63428</v>
      </c>
      <c r="BB783" s="2"/>
      <c r="BC783" s="2"/>
      <c r="BD783" s="2"/>
    </row>
    <row r="784" spans="16:56" ht="13.5">
      <c r="P784" s="22" t="s">
        <v>15</v>
      </c>
      <c r="Q784" s="23" t="s">
        <v>1163</v>
      </c>
      <c r="R784" s="23" t="s">
        <v>16</v>
      </c>
      <c r="S784" s="62">
        <v>2174</v>
      </c>
      <c r="T784" s="24" t="s">
        <v>123</v>
      </c>
      <c r="U784" s="25" t="s">
        <v>723</v>
      </c>
      <c r="V784" s="26" t="s">
        <v>1190</v>
      </c>
      <c r="W784" s="27">
        <v>4</v>
      </c>
      <c r="X784" s="27">
        <v>1509</v>
      </c>
      <c r="Y784" s="27">
        <v>57</v>
      </c>
      <c r="Z784" s="27">
        <v>29213</v>
      </c>
      <c r="AA784" s="28">
        <f aca="true" t="shared" si="72" ref="AA784:AA847">Z784/Y784/1000</f>
        <v>0.5125087719298246</v>
      </c>
      <c r="AB784" s="25" t="s">
        <v>17</v>
      </c>
      <c r="AC784" s="29">
        <v>499</v>
      </c>
      <c r="AD784" s="29">
        <v>33.1</v>
      </c>
      <c r="AE784" s="29">
        <v>31931</v>
      </c>
      <c r="AF784" s="29">
        <v>91.5</v>
      </c>
      <c r="AG784" s="29">
        <v>5115</v>
      </c>
      <c r="AH784" s="29">
        <f aca="true" t="shared" si="73" ref="AH784:AH847">ROUND(AG784*1000/Z784,2)</f>
        <v>175.09</v>
      </c>
      <c r="AI784" s="29">
        <v>71497</v>
      </c>
      <c r="AJ784" s="29">
        <v>45902</v>
      </c>
      <c r="AK784" s="29">
        <v>25595</v>
      </c>
      <c r="AL784" s="29">
        <f aca="true" t="shared" si="74" ref="AL784:AL847">ROUND(AI784*1000/$Z784,2)</f>
        <v>2447.44</v>
      </c>
      <c r="AM784" s="29">
        <f aca="true" t="shared" si="75" ref="AM784:AM847">ROUND(AJ784*1000/$Z784,2)</f>
        <v>1571.29</v>
      </c>
      <c r="AN784" s="29">
        <f aca="true" t="shared" si="76" ref="AN784:AN847">ROUND(AK784*1000/$Z784,2)</f>
        <v>876.15</v>
      </c>
      <c r="AO784" s="29">
        <v>7.2</v>
      </c>
      <c r="AP784" s="29">
        <v>11.1</v>
      </c>
      <c r="AQ784" s="32">
        <v>30419</v>
      </c>
      <c r="AR784" s="32">
        <v>16962</v>
      </c>
      <c r="AS784" s="32">
        <v>47380</v>
      </c>
      <c r="AT784" s="29">
        <v>3045</v>
      </c>
      <c r="AU784" s="29">
        <f aca="true" t="shared" si="77" ref="AU784:AU847">ROUND(AG784*1000/Z784*20,0)</f>
        <v>3502</v>
      </c>
      <c r="AV784" s="29">
        <v>45902</v>
      </c>
      <c r="AW784" s="29">
        <v>30419</v>
      </c>
      <c r="AX784" s="29">
        <v>40049</v>
      </c>
      <c r="AY784" s="29">
        <v>26540</v>
      </c>
      <c r="AZ784" s="29">
        <v>85951</v>
      </c>
      <c r="BA784" s="29">
        <v>56959</v>
      </c>
      <c r="BB784" s="2"/>
      <c r="BC784" s="2"/>
      <c r="BD784" s="2"/>
    </row>
    <row r="785" spans="16:56" ht="13.5">
      <c r="P785" s="22" t="s">
        <v>18</v>
      </c>
      <c r="Q785" s="23" t="s">
        <v>1163</v>
      </c>
      <c r="R785" s="23" t="s">
        <v>19</v>
      </c>
      <c r="S785" s="62">
        <v>2174</v>
      </c>
      <c r="T785" s="24" t="s">
        <v>123</v>
      </c>
      <c r="U785" s="25" t="s">
        <v>723</v>
      </c>
      <c r="V785" s="26" t="s">
        <v>1190</v>
      </c>
      <c r="W785" s="27">
        <v>4</v>
      </c>
      <c r="X785" s="27">
        <v>1596</v>
      </c>
      <c r="Y785" s="27">
        <v>57</v>
      </c>
      <c r="Z785" s="27">
        <v>96701</v>
      </c>
      <c r="AA785" s="28">
        <f t="shared" si="72"/>
        <v>1.6965087719298246</v>
      </c>
      <c r="AB785" s="25" t="s">
        <v>20</v>
      </c>
      <c r="AC785" s="29">
        <v>969</v>
      </c>
      <c r="AD785" s="29">
        <v>60.7</v>
      </c>
      <c r="AE785" s="29">
        <v>91376</v>
      </c>
      <c r="AF785" s="29">
        <v>105.8</v>
      </c>
      <c r="AG785" s="29">
        <v>13446</v>
      </c>
      <c r="AH785" s="29">
        <f t="shared" si="73"/>
        <v>139.05</v>
      </c>
      <c r="AI785" s="29">
        <v>61684</v>
      </c>
      <c r="AJ785" s="29">
        <v>26964</v>
      </c>
      <c r="AK785" s="29">
        <v>34720</v>
      </c>
      <c r="AL785" s="29">
        <f t="shared" si="74"/>
        <v>637.88</v>
      </c>
      <c r="AM785" s="29">
        <f t="shared" si="75"/>
        <v>278.84</v>
      </c>
      <c r="AN785" s="29">
        <f t="shared" si="76"/>
        <v>359.04</v>
      </c>
      <c r="AO785" s="29">
        <v>21.8</v>
      </c>
      <c r="AP785" s="29">
        <v>49.9</v>
      </c>
      <c r="AQ785" s="32">
        <v>16895</v>
      </c>
      <c r="AR785" s="32">
        <v>21754</v>
      </c>
      <c r="AS785" s="32">
        <v>38649</v>
      </c>
      <c r="AT785" s="29">
        <v>2520</v>
      </c>
      <c r="AU785" s="29">
        <f t="shared" si="77"/>
        <v>2781</v>
      </c>
      <c r="AV785" s="29">
        <v>45430</v>
      </c>
      <c r="AW785" s="29">
        <v>28465</v>
      </c>
      <c r="AX785" s="29">
        <v>34720</v>
      </c>
      <c r="AY785" s="29">
        <v>21754</v>
      </c>
      <c r="AZ785" s="29">
        <v>80150</v>
      </c>
      <c r="BA785" s="29">
        <v>50219</v>
      </c>
      <c r="BB785" s="2"/>
      <c r="BC785" s="2"/>
      <c r="BD785" s="2"/>
    </row>
    <row r="786" spans="16:56" ht="13.5">
      <c r="P786" s="22" t="s">
        <v>21</v>
      </c>
      <c r="Q786" s="23" t="s">
        <v>1163</v>
      </c>
      <c r="R786" s="23" t="s">
        <v>22</v>
      </c>
      <c r="S786" s="62">
        <v>2174</v>
      </c>
      <c r="T786" s="24" t="s">
        <v>123</v>
      </c>
      <c r="U786" s="25" t="s">
        <v>723</v>
      </c>
      <c r="V786" s="26" t="s">
        <v>1190</v>
      </c>
      <c r="W786" s="27">
        <v>4</v>
      </c>
      <c r="X786" s="27">
        <v>1061</v>
      </c>
      <c r="Y786" s="27">
        <v>29</v>
      </c>
      <c r="Z786" s="27">
        <v>11595</v>
      </c>
      <c r="AA786" s="28">
        <f t="shared" si="72"/>
        <v>0.39982758620689657</v>
      </c>
      <c r="AB786" s="25" t="s">
        <v>23</v>
      </c>
      <c r="AC786" s="29">
        <v>269</v>
      </c>
      <c r="AD786" s="29">
        <v>25.4</v>
      </c>
      <c r="AE786" s="29">
        <v>12519</v>
      </c>
      <c r="AF786" s="29">
        <v>92.6</v>
      </c>
      <c r="AG786" s="29">
        <v>1910</v>
      </c>
      <c r="AH786" s="29">
        <f t="shared" si="73"/>
        <v>164.73</v>
      </c>
      <c r="AI786" s="29">
        <v>81552</v>
      </c>
      <c r="AJ786" s="29">
        <v>34249</v>
      </c>
      <c r="AK786" s="29">
        <v>47303</v>
      </c>
      <c r="AL786" s="29">
        <f t="shared" si="74"/>
        <v>7033.38</v>
      </c>
      <c r="AM786" s="29">
        <f t="shared" si="75"/>
        <v>2953.77</v>
      </c>
      <c r="AN786" s="29">
        <f t="shared" si="76"/>
        <v>4079.6</v>
      </c>
      <c r="AO786" s="29">
        <v>2.3</v>
      </c>
      <c r="AP786" s="29">
        <v>5.6</v>
      </c>
      <c r="AQ786" s="32">
        <v>32280</v>
      </c>
      <c r="AR786" s="32">
        <v>44583</v>
      </c>
      <c r="AS786" s="32">
        <v>76863</v>
      </c>
      <c r="AT786" s="29">
        <v>3150</v>
      </c>
      <c r="AU786" s="29">
        <f t="shared" si="77"/>
        <v>3295</v>
      </c>
      <c r="AV786" s="29">
        <v>34249</v>
      </c>
      <c r="AW786" s="29">
        <v>32280</v>
      </c>
      <c r="AX786" s="29">
        <v>47303</v>
      </c>
      <c r="AY786" s="29">
        <v>44583</v>
      </c>
      <c r="AZ786" s="29">
        <v>81552</v>
      </c>
      <c r="BA786" s="29">
        <v>76863</v>
      </c>
      <c r="BB786" s="2"/>
      <c r="BC786" s="2"/>
      <c r="BD786" s="2"/>
    </row>
    <row r="787" spans="16:56" ht="13.5">
      <c r="P787" s="22" t="s">
        <v>24</v>
      </c>
      <c r="Q787" s="23" t="s">
        <v>1163</v>
      </c>
      <c r="R787" s="23" t="s">
        <v>25</v>
      </c>
      <c r="S787" s="62">
        <v>2174</v>
      </c>
      <c r="T787" s="24" t="s">
        <v>123</v>
      </c>
      <c r="U787" s="25" t="s">
        <v>723</v>
      </c>
      <c r="V787" s="26" t="s">
        <v>1190</v>
      </c>
      <c r="W787" s="27">
        <v>4</v>
      </c>
      <c r="X787" s="27">
        <v>1525</v>
      </c>
      <c r="Y787" s="27">
        <v>46</v>
      </c>
      <c r="Z787" s="27">
        <v>15600</v>
      </c>
      <c r="AA787" s="28">
        <f t="shared" si="72"/>
        <v>0.3391304347826087</v>
      </c>
      <c r="AB787" s="25" t="s">
        <v>26</v>
      </c>
      <c r="AC787" s="29">
        <v>250</v>
      </c>
      <c r="AD787" s="29">
        <v>16.4</v>
      </c>
      <c r="AE787" s="29">
        <v>23179</v>
      </c>
      <c r="AF787" s="29">
        <v>67.3</v>
      </c>
      <c r="AG787" s="29">
        <v>3392</v>
      </c>
      <c r="AH787" s="29">
        <f t="shared" si="73"/>
        <v>217.44</v>
      </c>
      <c r="AI787" s="29">
        <v>42808</v>
      </c>
      <c r="AJ787" s="29">
        <v>17458</v>
      </c>
      <c r="AK787" s="29">
        <v>25350</v>
      </c>
      <c r="AL787" s="29">
        <f t="shared" si="74"/>
        <v>2744.1</v>
      </c>
      <c r="AM787" s="29">
        <f t="shared" si="75"/>
        <v>1119.1</v>
      </c>
      <c r="AN787" s="29">
        <f t="shared" si="76"/>
        <v>1625</v>
      </c>
      <c r="AO787" s="29">
        <v>7.9</v>
      </c>
      <c r="AP787" s="29">
        <v>19.4</v>
      </c>
      <c r="AQ787" s="32">
        <v>11448</v>
      </c>
      <c r="AR787" s="32">
        <v>16623</v>
      </c>
      <c r="AS787" s="32">
        <v>28071</v>
      </c>
      <c r="AT787" s="29">
        <v>3780</v>
      </c>
      <c r="AU787" s="29">
        <f t="shared" si="77"/>
        <v>4349</v>
      </c>
      <c r="AV787" s="29">
        <v>17458</v>
      </c>
      <c r="AW787" s="29">
        <v>11448</v>
      </c>
      <c r="AX787" s="29">
        <v>25350</v>
      </c>
      <c r="AY787" s="29">
        <v>16623</v>
      </c>
      <c r="AZ787" s="29">
        <v>42808</v>
      </c>
      <c r="BA787" s="29">
        <v>28071</v>
      </c>
      <c r="BB787" s="2"/>
      <c r="BC787" s="2"/>
      <c r="BD787" s="2"/>
    </row>
    <row r="788" spans="16:56" ht="13.5">
      <c r="P788" s="22" t="s">
        <v>27</v>
      </c>
      <c r="Q788" s="23" t="s">
        <v>1163</v>
      </c>
      <c r="R788" s="23" t="s">
        <v>28</v>
      </c>
      <c r="S788" s="62">
        <v>2174</v>
      </c>
      <c r="T788" s="24" t="s">
        <v>123</v>
      </c>
      <c r="U788" s="25" t="s">
        <v>723</v>
      </c>
      <c r="V788" s="26" t="s">
        <v>1190</v>
      </c>
      <c r="W788" s="27">
        <v>4</v>
      </c>
      <c r="X788" s="27">
        <v>937</v>
      </c>
      <c r="Y788" s="27">
        <v>31</v>
      </c>
      <c r="Z788" s="27">
        <v>24201</v>
      </c>
      <c r="AA788" s="28">
        <f t="shared" si="72"/>
        <v>0.7806774193548387</v>
      </c>
      <c r="AB788" s="25" t="s">
        <v>164</v>
      </c>
      <c r="AC788" s="29">
        <v>313</v>
      </c>
      <c r="AD788" s="29">
        <v>33.4</v>
      </c>
      <c r="AE788" s="29">
        <v>23136</v>
      </c>
      <c r="AF788" s="29">
        <v>104.6</v>
      </c>
      <c r="AG788" s="29">
        <v>4738</v>
      </c>
      <c r="AH788" s="29">
        <f t="shared" si="73"/>
        <v>195.78</v>
      </c>
      <c r="AI788" s="29">
        <v>22553</v>
      </c>
      <c r="AJ788" s="29">
        <v>9540</v>
      </c>
      <c r="AK788" s="29">
        <v>13013</v>
      </c>
      <c r="AL788" s="29">
        <f t="shared" si="74"/>
        <v>931.9</v>
      </c>
      <c r="AM788" s="29">
        <f t="shared" si="75"/>
        <v>394.2</v>
      </c>
      <c r="AN788" s="29">
        <f t="shared" si="76"/>
        <v>537.71</v>
      </c>
      <c r="AO788" s="29">
        <v>21</v>
      </c>
      <c r="AP788" s="29">
        <v>49.7</v>
      </c>
      <c r="AQ788" s="32">
        <v>10181</v>
      </c>
      <c r="AR788" s="32">
        <v>13888</v>
      </c>
      <c r="AS788" s="32">
        <v>24069</v>
      </c>
      <c r="AT788" s="29">
        <v>3780</v>
      </c>
      <c r="AU788" s="29">
        <f t="shared" si="77"/>
        <v>3916</v>
      </c>
      <c r="AV788" s="29">
        <v>9540</v>
      </c>
      <c r="AW788" s="29">
        <v>10181</v>
      </c>
      <c r="AX788" s="29">
        <v>27209</v>
      </c>
      <c r="AY788" s="29">
        <v>29038</v>
      </c>
      <c r="AZ788" s="29">
        <v>36749</v>
      </c>
      <c r="BA788" s="29">
        <v>39220</v>
      </c>
      <c r="BB788" s="2"/>
      <c r="BC788" s="2"/>
      <c r="BD788" s="2"/>
    </row>
    <row r="789" spans="16:56" ht="13.5">
      <c r="P789" s="22" t="s">
        <v>29</v>
      </c>
      <c r="Q789" s="23" t="s">
        <v>1227</v>
      </c>
      <c r="R789" s="23" t="s">
        <v>30</v>
      </c>
      <c r="S789" s="62">
        <v>2174</v>
      </c>
      <c r="T789" s="24" t="s">
        <v>123</v>
      </c>
      <c r="U789" s="25" t="s">
        <v>723</v>
      </c>
      <c r="V789" s="26" t="s">
        <v>1190</v>
      </c>
      <c r="W789" s="27">
        <v>4</v>
      </c>
      <c r="X789" s="27">
        <v>1446</v>
      </c>
      <c r="Y789" s="27">
        <v>62</v>
      </c>
      <c r="Z789" s="27">
        <v>24725</v>
      </c>
      <c r="AA789" s="28">
        <f t="shared" si="72"/>
        <v>0.3987903225806452</v>
      </c>
      <c r="AB789" s="25" t="s">
        <v>796</v>
      </c>
      <c r="AC789" s="29">
        <v>399</v>
      </c>
      <c r="AD789" s="29">
        <v>27.6</v>
      </c>
      <c r="AE789" s="29">
        <v>25925</v>
      </c>
      <c r="AF789" s="29">
        <v>95.4</v>
      </c>
      <c r="AG789" s="29">
        <v>4180</v>
      </c>
      <c r="AH789" s="29">
        <f t="shared" si="73"/>
        <v>169.06</v>
      </c>
      <c r="AI789" s="29">
        <v>94403</v>
      </c>
      <c r="AJ789" s="29">
        <v>79169</v>
      </c>
      <c r="AK789" s="29">
        <v>15234</v>
      </c>
      <c r="AL789" s="29">
        <f t="shared" si="74"/>
        <v>3818.12</v>
      </c>
      <c r="AM789" s="29">
        <f t="shared" si="75"/>
        <v>3201.98</v>
      </c>
      <c r="AN789" s="29">
        <f t="shared" si="76"/>
        <v>616.14</v>
      </c>
      <c r="AO789" s="29">
        <v>4.4</v>
      </c>
      <c r="AP789" s="29">
        <v>5.3</v>
      </c>
      <c r="AQ789" s="32">
        <v>54750</v>
      </c>
      <c r="AR789" s="32">
        <v>10535</v>
      </c>
      <c r="AS789" s="32">
        <v>65286</v>
      </c>
      <c r="AT789" s="29">
        <v>2835</v>
      </c>
      <c r="AU789" s="29">
        <f t="shared" si="77"/>
        <v>3381</v>
      </c>
      <c r="AV789" s="29">
        <v>79229</v>
      </c>
      <c r="AW789" s="29">
        <v>54792</v>
      </c>
      <c r="AX789" s="29">
        <v>17142</v>
      </c>
      <c r="AY789" s="29">
        <v>11855</v>
      </c>
      <c r="AZ789" s="29">
        <v>96371</v>
      </c>
      <c r="BA789" s="29">
        <v>66647</v>
      </c>
      <c r="BB789" s="2"/>
      <c r="BC789" s="2"/>
      <c r="BD789" s="2"/>
    </row>
    <row r="790" spans="16:56" ht="13.5">
      <c r="P790" s="22" t="s">
        <v>31</v>
      </c>
      <c r="Q790" s="23" t="s">
        <v>1227</v>
      </c>
      <c r="R790" s="23" t="s">
        <v>32</v>
      </c>
      <c r="S790" s="62">
        <v>2174</v>
      </c>
      <c r="T790" s="24" t="s">
        <v>123</v>
      </c>
      <c r="U790" s="25" t="s">
        <v>723</v>
      </c>
      <c r="V790" s="26" t="s">
        <v>1190</v>
      </c>
      <c r="W790" s="27">
        <v>4</v>
      </c>
      <c r="X790" s="27">
        <v>1372</v>
      </c>
      <c r="Y790" s="27">
        <v>57</v>
      </c>
      <c r="Z790" s="27">
        <v>98121</v>
      </c>
      <c r="AA790" s="28">
        <f t="shared" si="72"/>
        <v>1.721421052631579</v>
      </c>
      <c r="AB790" s="25" t="s">
        <v>33</v>
      </c>
      <c r="AC790" s="29">
        <v>952</v>
      </c>
      <c r="AD790" s="29">
        <v>69.4</v>
      </c>
      <c r="AE790" s="29">
        <v>109041</v>
      </c>
      <c r="AF790" s="29">
        <v>90</v>
      </c>
      <c r="AG790" s="29">
        <v>14819</v>
      </c>
      <c r="AH790" s="29">
        <f t="shared" si="73"/>
        <v>151.03</v>
      </c>
      <c r="AI790" s="29">
        <v>29212</v>
      </c>
      <c r="AJ790" s="29">
        <v>19889</v>
      </c>
      <c r="AK790" s="29">
        <v>9323</v>
      </c>
      <c r="AL790" s="29">
        <f t="shared" si="74"/>
        <v>297.71</v>
      </c>
      <c r="AM790" s="29">
        <f t="shared" si="75"/>
        <v>202.7</v>
      </c>
      <c r="AN790" s="29">
        <f t="shared" si="76"/>
        <v>95.02</v>
      </c>
      <c r="AO790" s="29">
        <v>50.7</v>
      </c>
      <c r="AP790" s="29">
        <v>74.5</v>
      </c>
      <c r="AQ790" s="32">
        <v>14496</v>
      </c>
      <c r="AR790" s="32">
        <v>6795</v>
      </c>
      <c r="AS790" s="32">
        <v>21292</v>
      </c>
      <c r="AT790" s="29">
        <v>2400</v>
      </c>
      <c r="AU790" s="29">
        <f t="shared" si="77"/>
        <v>3021</v>
      </c>
      <c r="AV790" s="29">
        <v>19889</v>
      </c>
      <c r="AW790" s="29">
        <v>14496</v>
      </c>
      <c r="AX790" s="29">
        <v>24991</v>
      </c>
      <c r="AY790" s="29">
        <v>18215</v>
      </c>
      <c r="AZ790" s="29">
        <v>44880</v>
      </c>
      <c r="BA790" s="29">
        <v>32711</v>
      </c>
      <c r="BB790" s="2"/>
      <c r="BC790" s="2"/>
      <c r="BD790" s="2"/>
    </row>
    <row r="791" spans="16:56" ht="13.5">
      <c r="P791" s="22" t="s">
        <v>34</v>
      </c>
      <c r="Q791" s="23" t="s">
        <v>1227</v>
      </c>
      <c r="R791" s="23" t="s">
        <v>35</v>
      </c>
      <c r="S791" s="62">
        <v>2174</v>
      </c>
      <c r="T791" s="24" t="s">
        <v>123</v>
      </c>
      <c r="U791" s="25" t="s">
        <v>723</v>
      </c>
      <c r="V791" s="26" t="s">
        <v>1190</v>
      </c>
      <c r="W791" s="27">
        <v>4</v>
      </c>
      <c r="X791" s="27">
        <v>2326</v>
      </c>
      <c r="Y791" s="27">
        <v>74</v>
      </c>
      <c r="Z791" s="27">
        <v>79056</v>
      </c>
      <c r="AA791" s="28">
        <f t="shared" si="72"/>
        <v>1.0683243243243243</v>
      </c>
      <c r="AB791" s="25" t="s">
        <v>36</v>
      </c>
      <c r="AC791" s="29">
        <v>880</v>
      </c>
      <c r="AD791" s="29">
        <v>37.8</v>
      </c>
      <c r="AE791" s="29">
        <v>83368</v>
      </c>
      <c r="AF791" s="29">
        <v>94.8</v>
      </c>
      <c r="AG791" s="29">
        <v>11285</v>
      </c>
      <c r="AH791" s="29">
        <f t="shared" si="73"/>
        <v>142.75</v>
      </c>
      <c r="AI791" s="29">
        <v>48994</v>
      </c>
      <c r="AJ791" s="29">
        <v>16560</v>
      </c>
      <c r="AK791" s="29">
        <v>32434</v>
      </c>
      <c r="AL791" s="29">
        <f t="shared" si="74"/>
        <v>619.74</v>
      </c>
      <c r="AM791" s="29">
        <f t="shared" si="75"/>
        <v>209.47</v>
      </c>
      <c r="AN791" s="29">
        <f t="shared" si="76"/>
        <v>410.27</v>
      </c>
      <c r="AO791" s="29">
        <v>23</v>
      </c>
      <c r="AP791" s="29">
        <v>68.1</v>
      </c>
      <c r="AQ791" s="32">
        <v>7120</v>
      </c>
      <c r="AR791" s="32">
        <v>13944</v>
      </c>
      <c r="AS791" s="32">
        <v>21064</v>
      </c>
      <c r="AT791" s="29">
        <v>2730</v>
      </c>
      <c r="AU791" s="29">
        <f t="shared" si="77"/>
        <v>2855</v>
      </c>
      <c r="AV791" s="29">
        <v>16560</v>
      </c>
      <c r="AW791" s="29">
        <v>7120</v>
      </c>
      <c r="AX791" s="29">
        <v>51088</v>
      </c>
      <c r="AY791" s="29">
        <v>21964</v>
      </c>
      <c r="AZ791" s="29">
        <v>67648</v>
      </c>
      <c r="BA791" s="29">
        <v>29083</v>
      </c>
      <c r="BB791" s="2"/>
      <c r="BC791" s="2"/>
      <c r="BD791" s="2"/>
    </row>
    <row r="792" spans="16:56" ht="13.5">
      <c r="P792" s="22" t="s">
        <v>37</v>
      </c>
      <c r="Q792" s="23" t="s">
        <v>1227</v>
      </c>
      <c r="R792" s="23" t="s">
        <v>38</v>
      </c>
      <c r="S792" s="62">
        <v>2174</v>
      </c>
      <c r="T792" s="24" t="s">
        <v>123</v>
      </c>
      <c r="U792" s="25" t="s">
        <v>723</v>
      </c>
      <c r="V792" s="26" t="s">
        <v>1190</v>
      </c>
      <c r="W792" s="27">
        <v>4</v>
      </c>
      <c r="X792" s="27">
        <v>1877</v>
      </c>
      <c r="Y792" s="27">
        <v>62</v>
      </c>
      <c r="Z792" s="27">
        <v>39806</v>
      </c>
      <c r="AA792" s="28">
        <f t="shared" si="72"/>
        <v>0.6420322580645161</v>
      </c>
      <c r="AB792" s="25" t="s">
        <v>39</v>
      </c>
      <c r="AC792" s="29">
        <v>1213</v>
      </c>
      <c r="AD792" s="29">
        <v>64.6</v>
      </c>
      <c r="AE792" s="29">
        <v>57195</v>
      </c>
      <c r="AF792" s="29">
        <v>69.6</v>
      </c>
      <c r="AG792" s="29">
        <v>5015</v>
      </c>
      <c r="AH792" s="29">
        <f t="shared" si="73"/>
        <v>125.99</v>
      </c>
      <c r="AI792" s="29">
        <v>19531</v>
      </c>
      <c r="AJ792" s="29">
        <v>6265</v>
      </c>
      <c r="AK792" s="29">
        <v>13266</v>
      </c>
      <c r="AL792" s="29">
        <f t="shared" si="74"/>
        <v>490.65</v>
      </c>
      <c r="AM792" s="29">
        <f t="shared" si="75"/>
        <v>157.39</v>
      </c>
      <c r="AN792" s="29">
        <f t="shared" si="76"/>
        <v>333.27</v>
      </c>
      <c r="AO792" s="29">
        <v>25.7</v>
      </c>
      <c r="AP792" s="29">
        <v>80</v>
      </c>
      <c r="AQ792" s="32">
        <v>3338</v>
      </c>
      <c r="AR792" s="32">
        <v>7068</v>
      </c>
      <c r="AS792" s="32">
        <v>10405</v>
      </c>
      <c r="AT792" s="29">
        <v>2520</v>
      </c>
      <c r="AU792" s="29">
        <f t="shared" si="77"/>
        <v>2520</v>
      </c>
      <c r="AV792" s="29">
        <v>6265</v>
      </c>
      <c r="AW792" s="29">
        <v>3338</v>
      </c>
      <c r="AX792" s="29">
        <v>18381</v>
      </c>
      <c r="AY792" s="29">
        <v>9793</v>
      </c>
      <c r="AZ792" s="29">
        <v>24646</v>
      </c>
      <c r="BA792" s="29">
        <v>13131</v>
      </c>
      <c r="BB792" s="2"/>
      <c r="BC792" s="2"/>
      <c r="BD792" s="2"/>
    </row>
    <row r="793" spans="16:56" ht="13.5">
      <c r="P793" s="22" t="s">
        <v>40</v>
      </c>
      <c r="Q793" s="23" t="s">
        <v>1227</v>
      </c>
      <c r="R793" s="23" t="s">
        <v>41</v>
      </c>
      <c r="S793" s="62">
        <v>2174</v>
      </c>
      <c r="T793" s="24" t="s">
        <v>123</v>
      </c>
      <c r="U793" s="25" t="s">
        <v>723</v>
      </c>
      <c r="V793" s="26" t="s">
        <v>1190</v>
      </c>
      <c r="W793" s="27">
        <v>4</v>
      </c>
      <c r="X793" s="27">
        <v>524</v>
      </c>
      <c r="Y793" s="27">
        <v>18</v>
      </c>
      <c r="Z793" s="27">
        <v>13562</v>
      </c>
      <c r="AA793" s="28">
        <f t="shared" si="72"/>
        <v>0.7534444444444445</v>
      </c>
      <c r="AB793" s="25" t="s">
        <v>761</v>
      </c>
      <c r="AC793" s="29">
        <v>334</v>
      </c>
      <c r="AD793" s="29">
        <v>63.7</v>
      </c>
      <c r="AE793" s="29">
        <v>13562</v>
      </c>
      <c r="AF793" s="29">
        <v>100</v>
      </c>
      <c r="AG793" s="29">
        <v>1805</v>
      </c>
      <c r="AH793" s="29">
        <f t="shared" si="73"/>
        <v>133.09</v>
      </c>
      <c r="AI793" s="29">
        <v>7840</v>
      </c>
      <c r="AJ793" s="29">
        <v>3352</v>
      </c>
      <c r="AK793" s="29">
        <v>4488</v>
      </c>
      <c r="AL793" s="29">
        <f t="shared" si="74"/>
        <v>578.09</v>
      </c>
      <c r="AM793" s="29">
        <f t="shared" si="75"/>
        <v>247.16</v>
      </c>
      <c r="AN793" s="29">
        <f t="shared" si="76"/>
        <v>330.92</v>
      </c>
      <c r="AO793" s="29">
        <v>23</v>
      </c>
      <c r="AP793" s="29">
        <v>53.8</v>
      </c>
      <c r="AQ793" s="32">
        <v>6397</v>
      </c>
      <c r="AR793" s="32">
        <v>8565</v>
      </c>
      <c r="AS793" s="32">
        <v>14962</v>
      </c>
      <c r="AT793" s="29">
        <v>2415</v>
      </c>
      <c r="AU793" s="29">
        <f t="shared" si="77"/>
        <v>2662</v>
      </c>
      <c r="AV793" s="29">
        <v>3352</v>
      </c>
      <c r="AW793" s="29">
        <v>6397</v>
      </c>
      <c r="AX793" s="29">
        <v>4598</v>
      </c>
      <c r="AY793" s="29">
        <v>8775</v>
      </c>
      <c r="AZ793" s="29">
        <v>7950</v>
      </c>
      <c r="BA793" s="29">
        <v>15172</v>
      </c>
      <c r="BB793" s="2"/>
      <c r="BC793" s="2"/>
      <c r="BD793" s="2"/>
    </row>
    <row r="794" spans="16:56" ht="13.5">
      <c r="P794" s="22" t="s">
        <v>42</v>
      </c>
      <c r="Q794" s="23" t="s">
        <v>1227</v>
      </c>
      <c r="R794" s="23" t="s">
        <v>43</v>
      </c>
      <c r="S794" s="62">
        <v>2174</v>
      </c>
      <c r="T794" s="24" t="s">
        <v>123</v>
      </c>
      <c r="U794" s="25" t="s">
        <v>723</v>
      </c>
      <c r="V794" s="26" t="s">
        <v>1190</v>
      </c>
      <c r="W794" s="27">
        <v>4</v>
      </c>
      <c r="X794" s="27">
        <v>1907</v>
      </c>
      <c r="Y794" s="27">
        <v>49</v>
      </c>
      <c r="Z794" s="27">
        <v>111738</v>
      </c>
      <c r="AA794" s="28">
        <f t="shared" si="72"/>
        <v>2.2803673469387755</v>
      </c>
      <c r="AB794" s="25" t="s">
        <v>913</v>
      </c>
      <c r="AC794" s="29">
        <v>1221</v>
      </c>
      <c r="AD794" s="29">
        <v>64</v>
      </c>
      <c r="AE794" s="29">
        <v>113011</v>
      </c>
      <c r="AF794" s="29">
        <v>98.9</v>
      </c>
      <c r="AG794" s="29">
        <v>15624</v>
      </c>
      <c r="AH794" s="29">
        <f t="shared" si="73"/>
        <v>139.83</v>
      </c>
      <c r="AI794" s="29">
        <v>53048</v>
      </c>
      <c r="AJ794" s="29">
        <v>18034</v>
      </c>
      <c r="AK794" s="29">
        <v>35014</v>
      </c>
      <c r="AL794" s="29">
        <f t="shared" si="74"/>
        <v>474.75</v>
      </c>
      <c r="AM794" s="29">
        <f t="shared" si="75"/>
        <v>161.4</v>
      </c>
      <c r="AN794" s="29">
        <f t="shared" si="76"/>
        <v>313.36</v>
      </c>
      <c r="AO794" s="29">
        <v>29.5</v>
      </c>
      <c r="AP794" s="29">
        <v>86.6</v>
      </c>
      <c r="AQ794" s="32">
        <v>9457</v>
      </c>
      <c r="AR794" s="32">
        <v>18361</v>
      </c>
      <c r="AS794" s="32">
        <v>27818</v>
      </c>
      <c r="AT794" s="29">
        <v>2830</v>
      </c>
      <c r="AU794" s="29">
        <f t="shared" si="77"/>
        <v>2797</v>
      </c>
      <c r="AV794" s="29">
        <v>18034</v>
      </c>
      <c r="AW794" s="29">
        <v>9457</v>
      </c>
      <c r="AX794" s="29">
        <v>62390</v>
      </c>
      <c r="AY794" s="29">
        <v>32716</v>
      </c>
      <c r="AZ794" s="29">
        <v>80424</v>
      </c>
      <c r="BA794" s="29">
        <v>42173</v>
      </c>
      <c r="BB794" s="2"/>
      <c r="BC794" s="2"/>
      <c r="BD794" s="2"/>
    </row>
    <row r="795" spans="16:56" ht="13.5">
      <c r="P795" s="22" t="s">
        <v>44</v>
      </c>
      <c r="Q795" s="23" t="s">
        <v>1227</v>
      </c>
      <c r="R795" s="23" t="s">
        <v>45</v>
      </c>
      <c r="S795" s="62">
        <v>2174</v>
      </c>
      <c r="T795" s="24" t="s">
        <v>123</v>
      </c>
      <c r="U795" s="25" t="s">
        <v>723</v>
      </c>
      <c r="V795" s="26" t="s">
        <v>1190</v>
      </c>
      <c r="W795" s="27">
        <v>4</v>
      </c>
      <c r="X795" s="27">
        <v>488</v>
      </c>
      <c r="Y795" s="27">
        <v>27</v>
      </c>
      <c r="Z795" s="27">
        <v>20648</v>
      </c>
      <c r="AA795" s="28">
        <f t="shared" si="72"/>
        <v>0.7647407407407407</v>
      </c>
      <c r="AB795" s="25" t="s">
        <v>124</v>
      </c>
      <c r="AC795" s="29">
        <v>191</v>
      </c>
      <c r="AD795" s="29">
        <v>39.1</v>
      </c>
      <c r="AE795" s="29">
        <v>33974</v>
      </c>
      <c r="AF795" s="29">
        <v>60.8</v>
      </c>
      <c r="AG795" s="29">
        <v>2540</v>
      </c>
      <c r="AH795" s="29">
        <f t="shared" si="73"/>
        <v>123.01</v>
      </c>
      <c r="AI795" s="29">
        <v>28005</v>
      </c>
      <c r="AJ795" s="29">
        <v>15800</v>
      </c>
      <c r="AK795" s="29">
        <v>12205</v>
      </c>
      <c r="AL795" s="29">
        <f t="shared" si="74"/>
        <v>1356.31</v>
      </c>
      <c r="AM795" s="29">
        <f t="shared" si="75"/>
        <v>765.21</v>
      </c>
      <c r="AN795" s="29">
        <f t="shared" si="76"/>
        <v>591.1</v>
      </c>
      <c r="AO795" s="29">
        <v>9.1</v>
      </c>
      <c r="AP795" s="29">
        <v>16.1</v>
      </c>
      <c r="AQ795" s="32">
        <v>32377</v>
      </c>
      <c r="AR795" s="32">
        <v>25010</v>
      </c>
      <c r="AS795" s="32">
        <v>57387</v>
      </c>
      <c r="AT795" s="29">
        <v>2100</v>
      </c>
      <c r="AU795" s="29">
        <f t="shared" si="77"/>
        <v>2460</v>
      </c>
      <c r="AV795" s="29">
        <v>15920</v>
      </c>
      <c r="AW795" s="29">
        <v>32623</v>
      </c>
      <c r="AX795" s="29">
        <v>19891</v>
      </c>
      <c r="AY795" s="29">
        <v>40760</v>
      </c>
      <c r="AZ795" s="29">
        <v>35811</v>
      </c>
      <c r="BA795" s="29">
        <v>73383</v>
      </c>
      <c r="BB795" s="2"/>
      <c r="BC795" s="2"/>
      <c r="BD795" s="2"/>
    </row>
    <row r="796" spans="16:56" ht="13.5">
      <c r="P796" s="22" t="s">
        <v>46</v>
      </c>
      <c r="Q796" s="23" t="s">
        <v>1231</v>
      </c>
      <c r="R796" s="23" t="s">
        <v>47</v>
      </c>
      <c r="S796" s="62">
        <v>2174</v>
      </c>
      <c r="T796" s="24" t="s">
        <v>123</v>
      </c>
      <c r="U796" s="25" t="s">
        <v>723</v>
      </c>
      <c r="V796" s="26" t="s">
        <v>1190</v>
      </c>
      <c r="W796" s="27">
        <v>4</v>
      </c>
      <c r="X796" s="27">
        <v>1150</v>
      </c>
      <c r="Y796" s="27">
        <v>30</v>
      </c>
      <c r="Z796" s="27">
        <v>29938</v>
      </c>
      <c r="AA796" s="28">
        <f t="shared" si="72"/>
        <v>0.9979333333333332</v>
      </c>
      <c r="AB796" s="25" t="s">
        <v>48</v>
      </c>
      <c r="AC796" s="29">
        <v>261</v>
      </c>
      <c r="AD796" s="29">
        <v>22.7</v>
      </c>
      <c r="AE796" s="29">
        <v>2471318</v>
      </c>
      <c r="AF796" s="29">
        <v>1.2</v>
      </c>
      <c r="AG796" s="29">
        <v>5858</v>
      </c>
      <c r="AH796" s="29">
        <f t="shared" si="73"/>
        <v>195.67</v>
      </c>
      <c r="AI796" s="29">
        <v>18640</v>
      </c>
      <c r="AJ796" s="29">
        <v>8754</v>
      </c>
      <c r="AK796" s="29">
        <v>9886</v>
      </c>
      <c r="AL796" s="29">
        <f t="shared" si="74"/>
        <v>622.62</v>
      </c>
      <c r="AM796" s="29">
        <f t="shared" si="75"/>
        <v>292.4</v>
      </c>
      <c r="AN796" s="29">
        <f t="shared" si="76"/>
        <v>330.22</v>
      </c>
      <c r="AO796" s="29">
        <v>31.4</v>
      </c>
      <c r="AP796" s="29">
        <v>66.9</v>
      </c>
      <c r="AQ796" s="32">
        <v>7612</v>
      </c>
      <c r="AR796" s="32">
        <v>8597</v>
      </c>
      <c r="AS796" s="32">
        <v>16209</v>
      </c>
      <c r="AT796" s="29">
        <v>3517</v>
      </c>
      <c r="AU796" s="29">
        <f t="shared" si="77"/>
        <v>3913</v>
      </c>
      <c r="AV796" s="29">
        <v>10519</v>
      </c>
      <c r="AW796" s="29">
        <v>9147</v>
      </c>
      <c r="AX796" s="29">
        <v>18876</v>
      </c>
      <c r="AY796" s="29">
        <v>16414</v>
      </c>
      <c r="AZ796" s="29">
        <v>29395</v>
      </c>
      <c r="BA796" s="29">
        <v>25561</v>
      </c>
      <c r="BB796" s="2"/>
      <c r="BC796" s="2"/>
      <c r="BD796" s="2"/>
    </row>
    <row r="797" spans="16:56" ht="13.5">
      <c r="P797" s="22" t="s">
        <v>49</v>
      </c>
      <c r="Q797" s="23" t="s">
        <v>1231</v>
      </c>
      <c r="R797" s="23" t="s">
        <v>50</v>
      </c>
      <c r="S797" s="62">
        <v>2174</v>
      </c>
      <c r="T797" s="24" t="s">
        <v>123</v>
      </c>
      <c r="U797" s="25" t="s">
        <v>723</v>
      </c>
      <c r="V797" s="26" t="s">
        <v>1190</v>
      </c>
      <c r="W797" s="27">
        <v>4</v>
      </c>
      <c r="X797" s="27">
        <v>2969</v>
      </c>
      <c r="Y797" s="27">
        <v>94</v>
      </c>
      <c r="Z797" s="27">
        <v>64457</v>
      </c>
      <c r="AA797" s="28">
        <f t="shared" si="72"/>
        <v>0.6857127659574468</v>
      </c>
      <c r="AB797" s="25" t="s">
        <v>161</v>
      </c>
      <c r="AC797" s="29">
        <v>955</v>
      </c>
      <c r="AD797" s="29">
        <v>32.2</v>
      </c>
      <c r="AE797" s="29">
        <v>87118</v>
      </c>
      <c r="AF797" s="29">
        <v>74</v>
      </c>
      <c r="AG797" s="29">
        <v>8794</v>
      </c>
      <c r="AH797" s="29">
        <f t="shared" si="73"/>
        <v>136.43</v>
      </c>
      <c r="AI797" s="29">
        <v>35423</v>
      </c>
      <c r="AJ797" s="29">
        <v>9308</v>
      </c>
      <c r="AK797" s="29">
        <v>26115</v>
      </c>
      <c r="AL797" s="29">
        <f t="shared" si="74"/>
        <v>549.56</v>
      </c>
      <c r="AM797" s="29">
        <f t="shared" si="75"/>
        <v>144.41</v>
      </c>
      <c r="AN797" s="29">
        <f t="shared" si="76"/>
        <v>405.15</v>
      </c>
      <c r="AO797" s="29">
        <v>24.8</v>
      </c>
      <c r="AP797" s="29">
        <v>94.5</v>
      </c>
      <c r="AQ797" s="32">
        <v>3135</v>
      </c>
      <c r="AR797" s="32">
        <v>8796</v>
      </c>
      <c r="AS797" s="32">
        <v>11931</v>
      </c>
      <c r="AT797" s="29">
        <v>2730</v>
      </c>
      <c r="AU797" s="29">
        <f t="shared" si="77"/>
        <v>2729</v>
      </c>
      <c r="AV797" s="29">
        <v>11370</v>
      </c>
      <c r="AW797" s="29">
        <v>3830</v>
      </c>
      <c r="AX797" s="29">
        <v>47706</v>
      </c>
      <c r="AY797" s="29">
        <v>16068</v>
      </c>
      <c r="AZ797" s="29">
        <v>59076</v>
      </c>
      <c r="BA797" s="29">
        <v>19898</v>
      </c>
      <c r="BB797" s="2"/>
      <c r="BC797" s="2"/>
      <c r="BD797" s="2"/>
    </row>
    <row r="798" spans="16:56" ht="13.5">
      <c r="P798" s="22" t="s">
        <v>51</v>
      </c>
      <c r="Q798" s="23" t="s">
        <v>1231</v>
      </c>
      <c r="R798" s="23" t="s">
        <v>52</v>
      </c>
      <c r="S798" s="62">
        <v>2174</v>
      </c>
      <c r="T798" s="24" t="s">
        <v>123</v>
      </c>
      <c r="U798" s="25" t="s">
        <v>723</v>
      </c>
      <c r="V798" s="26" t="s">
        <v>1190</v>
      </c>
      <c r="W798" s="27">
        <v>4</v>
      </c>
      <c r="X798" s="27">
        <v>2230</v>
      </c>
      <c r="Y798" s="27">
        <v>70</v>
      </c>
      <c r="Z798" s="27">
        <v>49539</v>
      </c>
      <c r="AA798" s="28">
        <f t="shared" si="72"/>
        <v>0.7077</v>
      </c>
      <c r="AB798" s="25" t="s">
        <v>796</v>
      </c>
      <c r="AC798" s="29">
        <v>874</v>
      </c>
      <c r="AD798" s="29">
        <v>39.2</v>
      </c>
      <c r="AE798" s="29">
        <v>92091</v>
      </c>
      <c r="AF798" s="29">
        <v>53.8</v>
      </c>
      <c r="AG798" s="29">
        <v>7357</v>
      </c>
      <c r="AH798" s="29">
        <f t="shared" si="73"/>
        <v>148.51</v>
      </c>
      <c r="AI798" s="29">
        <v>54810</v>
      </c>
      <c r="AJ798" s="29">
        <v>22301</v>
      </c>
      <c r="AK798" s="29">
        <v>32509</v>
      </c>
      <c r="AL798" s="29">
        <f t="shared" si="74"/>
        <v>1106.4</v>
      </c>
      <c r="AM798" s="29">
        <f t="shared" si="75"/>
        <v>450.17</v>
      </c>
      <c r="AN798" s="29">
        <f t="shared" si="76"/>
        <v>656.23</v>
      </c>
      <c r="AO798" s="29">
        <v>13.4</v>
      </c>
      <c r="AP798" s="29">
        <v>33</v>
      </c>
      <c r="AQ798" s="32">
        <v>10000</v>
      </c>
      <c r="AR798" s="32">
        <v>14578</v>
      </c>
      <c r="AS798" s="32">
        <v>24578</v>
      </c>
      <c r="AT798" s="29">
        <v>2940</v>
      </c>
      <c r="AU798" s="29">
        <f t="shared" si="77"/>
        <v>2970</v>
      </c>
      <c r="AV798" s="29">
        <v>22301</v>
      </c>
      <c r="AW798" s="29">
        <v>10000</v>
      </c>
      <c r="AX798" s="29">
        <v>32509</v>
      </c>
      <c r="AY798" s="29">
        <v>14578</v>
      </c>
      <c r="AZ798" s="29">
        <v>54810</v>
      </c>
      <c r="BA798" s="29">
        <v>24578</v>
      </c>
      <c r="BB798" s="2"/>
      <c r="BC798" s="2"/>
      <c r="BD798" s="2"/>
    </row>
    <row r="799" spans="16:56" ht="13.5">
      <c r="P799" s="22" t="s">
        <v>53</v>
      </c>
      <c r="Q799" s="23" t="s">
        <v>1231</v>
      </c>
      <c r="R799" s="23" t="s">
        <v>54</v>
      </c>
      <c r="S799" s="62">
        <v>2174</v>
      </c>
      <c r="T799" s="24" t="s">
        <v>123</v>
      </c>
      <c r="U799" s="25" t="s">
        <v>723</v>
      </c>
      <c r="V799" s="26" t="s">
        <v>1190</v>
      </c>
      <c r="W799" s="27">
        <v>4</v>
      </c>
      <c r="X799" s="27">
        <v>831</v>
      </c>
      <c r="Y799" s="27">
        <v>45</v>
      </c>
      <c r="Z799" s="27">
        <v>54000</v>
      </c>
      <c r="AA799" s="28">
        <f t="shared" si="72"/>
        <v>1.2</v>
      </c>
      <c r="AB799" s="25" t="s">
        <v>719</v>
      </c>
      <c r="AC799" s="29">
        <v>485</v>
      </c>
      <c r="AD799" s="29">
        <v>58.4</v>
      </c>
      <c r="AE799" s="29">
        <v>63060</v>
      </c>
      <c r="AF799" s="29">
        <v>85.6</v>
      </c>
      <c r="AG799" s="29">
        <v>5865</v>
      </c>
      <c r="AH799" s="29">
        <f t="shared" si="73"/>
        <v>108.61</v>
      </c>
      <c r="AI799" s="29">
        <v>63658</v>
      </c>
      <c r="AJ799" s="29">
        <v>37416</v>
      </c>
      <c r="AK799" s="29">
        <v>26242</v>
      </c>
      <c r="AL799" s="29">
        <f t="shared" si="74"/>
        <v>1178.85</v>
      </c>
      <c r="AM799" s="29">
        <f t="shared" si="75"/>
        <v>692.89</v>
      </c>
      <c r="AN799" s="29">
        <f t="shared" si="76"/>
        <v>485.96</v>
      </c>
      <c r="AO799" s="29">
        <v>9.2</v>
      </c>
      <c r="AP799" s="29">
        <v>15.7</v>
      </c>
      <c r="AQ799" s="32">
        <v>45025</v>
      </c>
      <c r="AR799" s="32">
        <v>31579</v>
      </c>
      <c r="AS799" s="32">
        <v>76604</v>
      </c>
      <c r="AT799" s="29">
        <v>3045</v>
      </c>
      <c r="AU799" s="29">
        <f t="shared" si="77"/>
        <v>2172</v>
      </c>
      <c r="AV799" s="29">
        <v>37416</v>
      </c>
      <c r="AW799" s="29">
        <v>45025</v>
      </c>
      <c r="AX799" s="29">
        <v>45483</v>
      </c>
      <c r="AY799" s="29">
        <v>54733</v>
      </c>
      <c r="AZ799" s="29">
        <v>82899</v>
      </c>
      <c r="BA799" s="29">
        <v>99758</v>
      </c>
      <c r="BB799" s="2"/>
      <c r="BC799" s="2"/>
      <c r="BD799" s="2"/>
    </row>
    <row r="800" spans="16:56" ht="13.5">
      <c r="P800" s="22" t="s">
        <v>55</v>
      </c>
      <c r="Q800" s="23" t="s">
        <v>1231</v>
      </c>
      <c r="R800" s="23" t="s">
        <v>966</v>
      </c>
      <c r="S800" s="62">
        <v>2174</v>
      </c>
      <c r="T800" s="24" t="s">
        <v>123</v>
      </c>
      <c r="U800" s="25" t="s">
        <v>723</v>
      </c>
      <c r="V800" s="26" t="s">
        <v>1190</v>
      </c>
      <c r="W800" s="27">
        <v>4</v>
      </c>
      <c r="X800" s="27">
        <v>1367</v>
      </c>
      <c r="Y800" s="27">
        <v>67</v>
      </c>
      <c r="Z800" s="27">
        <v>20461</v>
      </c>
      <c r="AA800" s="28">
        <f t="shared" si="72"/>
        <v>0.3053880597014925</v>
      </c>
      <c r="AB800" s="25" t="s">
        <v>825</v>
      </c>
      <c r="AC800" s="29">
        <v>492</v>
      </c>
      <c r="AD800" s="29">
        <v>36</v>
      </c>
      <c r="AE800" s="29">
        <v>20461</v>
      </c>
      <c r="AF800" s="29">
        <v>100</v>
      </c>
      <c r="AG800" s="29">
        <v>3308</v>
      </c>
      <c r="AH800" s="29">
        <f t="shared" si="73"/>
        <v>161.67</v>
      </c>
      <c r="AI800" s="29">
        <v>14166</v>
      </c>
      <c r="AJ800" s="29">
        <v>5295</v>
      </c>
      <c r="AK800" s="29">
        <v>8871</v>
      </c>
      <c r="AL800" s="29">
        <f t="shared" si="74"/>
        <v>692.34</v>
      </c>
      <c r="AM800" s="29">
        <f t="shared" si="75"/>
        <v>258.79</v>
      </c>
      <c r="AN800" s="29">
        <f t="shared" si="76"/>
        <v>433.56</v>
      </c>
      <c r="AO800" s="29">
        <v>23.4</v>
      </c>
      <c r="AP800" s="29">
        <v>62.5</v>
      </c>
      <c r="AQ800" s="32">
        <v>3873</v>
      </c>
      <c r="AR800" s="32">
        <v>6489</v>
      </c>
      <c r="AS800" s="32">
        <v>10363</v>
      </c>
      <c r="AT800" s="29">
        <v>2940</v>
      </c>
      <c r="AU800" s="29">
        <f t="shared" si="77"/>
        <v>3233</v>
      </c>
      <c r="AV800" s="29">
        <v>5295</v>
      </c>
      <c r="AW800" s="29">
        <v>3873</v>
      </c>
      <c r="AX800" s="29">
        <v>8871</v>
      </c>
      <c r="AY800" s="29">
        <v>6489</v>
      </c>
      <c r="AZ800" s="29">
        <v>14166</v>
      </c>
      <c r="BA800" s="29">
        <v>10363</v>
      </c>
      <c r="BB800" s="2"/>
      <c r="BC800" s="2"/>
      <c r="BD800" s="2"/>
    </row>
    <row r="801" spans="16:56" ht="13.5">
      <c r="P801" s="22" t="s">
        <v>967</v>
      </c>
      <c r="Q801" s="23" t="s">
        <v>1231</v>
      </c>
      <c r="R801" s="23" t="s">
        <v>1253</v>
      </c>
      <c r="S801" s="62">
        <v>2174</v>
      </c>
      <c r="T801" s="24" t="s">
        <v>123</v>
      </c>
      <c r="U801" s="25" t="s">
        <v>723</v>
      </c>
      <c r="V801" s="26" t="s">
        <v>1190</v>
      </c>
      <c r="W801" s="27">
        <v>4</v>
      </c>
      <c r="X801" s="27">
        <v>2570</v>
      </c>
      <c r="Y801" s="27">
        <v>94</v>
      </c>
      <c r="Z801" s="27">
        <v>127426</v>
      </c>
      <c r="AA801" s="28">
        <f t="shared" si="72"/>
        <v>1.355595744680851</v>
      </c>
      <c r="AB801" s="25" t="s">
        <v>170</v>
      </c>
      <c r="AC801" s="29">
        <v>1438</v>
      </c>
      <c r="AD801" s="29">
        <v>56</v>
      </c>
      <c r="AE801" s="29">
        <v>142214</v>
      </c>
      <c r="AF801" s="29">
        <v>89.6</v>
      </c>
      <c r="AG801" s="29">
        <v>15824</v>
      </c>
      <c r="AH801" s="29">
        <f t="shared" si="73"/>
        <v>124.18</v>
      </c>
      <c r="AI801" s="29">
        <v>54052</v>
      </c>
      <c r="AJ801" s="29">
        <v>18388</v>
      </c>
      <c r="AK801" s="29">
        <v>35664</v>
      </c>
      <c r="AL801" s="29">
        <f t="shared" si="74"/>
        <v>424.18</v>
      </c>
      <c r="AM801" s="29">
        <f t="shared" si="75"/>
        <v>144.3</v>
      </c>
      <c r="AN801" s="29">
        <f t="shared" si="76"/>
        <v>279.88</v>
      </c>
      <c r="AO801" s="29">
        <v>29.3</v>
      </c>
      <c r="AP801" s="29">
        <v>86.1</v>
      </c>
      <c r="AQ801" s="32">
        <v>7155</v>
      </c>
      <c r="AR801" s="32">
        <v>13877</v>
      </c>
      <c r="AS801" s="32">
        <v>21032</v>
      </c>
      <c r="AT801" s="29">
        <v>2625</v>
      </c>
      <c r="AU801" s="29">
        <f t="shared" si="77"/>
        <v>2484</v>
      </c>
      <c r="AV801" s="29">
        <v>18388</v>
      </c>
      <c r="AW801" s="29">
        <v>7155</v>
      </c>
      <c r="AX801" s="29">
        <v>71314</v>
      </c>
      <c r="AY801" s="29">
        <v>27749</v>
      </c>
      <c r="AZ801" s="29">
        <v>89702</v>
      </c>
      <c r="BA801" s="29">
        <v>34904</v>
      </c>
      <c r="BB801" s="2"/>
      <c r="BC801" s="2"/>
      <c r="BD801" s="2"/>
    </row>
    <row r="802" spans="16:56" ht="13.5">
      <c r="P802" s="22" t="s">
        <v>968</v>
      </c>
      <c r="Q802" s="23" t="s">
        <v>1231</v>
      </c>
      <c r="R802" s="23" t="s">
        <v>969</v>
      </c>
      <c r="S802" s="62">
        <v>2174</v>
      </c>
      <c r="T802" s="24" t="s">
        <v>123</v>
      </c>
      <c r="U802" s="25" t="s">
        <v>723</v>
      </c>
      <c r="V802" s="26" t="s">
        <v>1190</v>
      </c>
      <c r="W802" s="27">
        <v>4</v>
      </c>
      <c r="X802" s="27">
        <v>1072</v>
      </c>
      <c r="Y802" s="27">
        <v>37</v>
      </c>
      <c r="Z802" s="27">
        <v>13698</v>
      </c>
      <c r="AA802" s="28">
        <f t="shared" si="72"/>
        <v>0.3702162162162162</v>
      </c>
      <c r="AB802" s="25" t="s">
        <v>719</v>
      </c>
      <c r="AC802" s="29">
        <v>225</v>
      </c>
      <c r="AD802" s="29">
        <v>21</v>
      </c>
      <c r="AE802" s="29">
        <v>15679</v>
      </c>
      <c r="AF802" s="29">
        <v>87.4</v>
      </c>
      <c r="AG802" s="29">
        <v>2160</v>
      </c>
      <c r="AH802" s="29">
        <f t="shared" si="73"/>
        <v>157.69</v>
      </c>
      <c r="AI802" s="29">
        <v>10524</v>
      </c>
      <c r="AJ802" s="29">
        <v>3212</v>
      </c>
      <c r="AK802" s="29">
        <v>7312</v>
      </c>
      <c r="AL802" s="29">
        <f t="shared" si="74"/>
        <v>768.29</v>
      </c>
      <c r="AM802" s="29">
        <f t="shared" si="75"/>
        <v>234.49</v>
      </c>
      <c r="AN802" s="29">
        <f t="shared" si="76"/>
        <v>533.8</v>
      </c>
      <c r="AO802" s="29">
        <v>20.5</v>
      </c>
      <c r="AP802" s="29">
        <v>67.2</v>
      </c>
      <c r="AQ802" s="32">
        <v>2996</v>
      </c>
      <c r="AR802" s="32">
        <v>6821</v>
      </c>
      <c r="AS802" s="32">
        <v>9817</v>
      </c>
      <c r="AT802" s="29">
        <v>2940</v>
      </c>
      <c r="AU802" s="29">
        <f t="shared" si="77"/>
        <v>3154</v>
      </c>
      <c r="AV802" s="29">
        <v>3212</v>
      </c>
      <c r="AW802" s="29">
        <v>2996</v>
      </c>
      <c r="AX802" s="29">
        <v>9619</v>
      </c>
      <c r="AY802" s="29">
        <v>8973</v>
      </c>
      <c r="AZ802" s="29">
        <v>12831</v>
      </c>
      <c r="BA802" s="29">
        <v>11969</v>
      </c>
      <c r="BB802" s="2"/>
      <c r="BC802" s="2"/>
      <c r="BD802" s="2"/>
    </row>
    <row r="803" spans="16:56" ht="13.5">
      <c r="P803" s="22" t="s">
        <v>970</v>
      </c>
      <c r="Q803" s="23" t="s">
        <v>1231</v>
      </c>
      <c r="R803" s="23" t="s">
        <v>971</v>
      </c>
      <c r="S803" s="62">
        <v>2174</v>
      </c>
      <c r="T803" s="24" t="s">
        <v>123</v>
      </c>
      <c r="U803" s="25" t="s">
        <v>723</v>
      </c>
      <c r="V803" s="26" t="s">
        <v>1190</v>
      </c>
      <c r="W803" s="27">
        <v>4</v>
      </c>
      <c r="X803" s="27">
        <v>355</v>
      </c>
      <c r="Y803" s="27">
        <v>12</v>
      </c>
      <c r="Z803" s="27">
        <v>1572</v>
      </c>
      <c r="AA803" s="28">
        <f t="shared" si="72"/>
        <v>0.131</v>
      </c>
      <c r="AB803" s="25" t="s">
        <v>23</v>
      </c>
      <c r="AC803" s="29">
        <v>44</v>
      </c>
      <c r="AD803" s="29">
        <v>12.4</v>
      </c>
      <c r="AE803" s="29">
        <v>1636</v>
      </c>
      <c r="AF803" s="29">
        <v>96.1</v>
      </c>
      <c r="AG803" s="29">
        <v>141</v>
      </c>
      <c r="AH803" s="29">
        <f t="shared" si="73"/>
        <v>89.69</v>
      </c>
      <c r="AI803" s="29">
        <v>1080</v>
      </c>
      <c r="AJ803" s="29">
        <v>182</v>
      </c>
      <c r="AK803" s="29">
        <v>898</v>
      </c>
      <c r="AL803" s="29">
        <f t="shared" si="74"/>
        <v>687.02</v>
      </c>
      <c r="AM803" s="29">
        <f t="shared" si="75"/>
        <v>115.78</v>
      </c>
      <c r="AN803" s="29">
        <f t="shared" si="76"/>
        <v>571.25</v>
      </c>
      <c r="AO803" s="29">
        <v>13.1</v>
      </c>
      <c r="AP803" s="29">
        <v>77.5</v>
      </c>
      <c r="AQ803" s="32">
        <v>513</v>
      </c>
      <c r="AR803" s="32">
        <v>2530</v>
      </c>
      <c r="AS803" s="32">
        <v>3042</v>
      </c>
      <c r="AT803" s="29">
        <v>2520</v>
      </c>
      <c r="AU803" s="29">
        <f t="shared" si="77"/>
        <v>1794</v>
      </c>
      <c r="AV803" s="29">
        <v>182</v>
      </c>
      <c r="AW803" s="29">
        <v>513</v>
      </c>
      <c r="AX803" s="29">
        <v>898</v>
      </c>
      <c r="AY803" s="29">
        <v>2530</v>
      </c>
      <c r="AZ803" s="29">
        <v>1080</v>
      </c>
      <c r="BA803" s="29">
        <v>3042</v>
      </c>
      <c r="BB803" s="2"/>
      <c r="BC803" s="2"/>
      <c r="BD803" s="2"/>
    </row>
    <row r="804" spans="16:56" ht="13.5">
      <c r="P804" s="22" t="s">
        <v>972</v>
      </c>
      <c r="Q804" s="23" t="s">
        <v>1231</v>
      </c>
      <c r="R804" s="23" t="s">
        <v>1164</v>
      </c>
      <c r="S804" s="62">
        <v>2174</v>
      </c>
      <c r="T804" s="24" t="s">
        <v>123</v>
      </c>
      <c r="U804" s="25" t="s">
        <v>723</v>
      </c>
      <c r="V804" s="26" t="s">
        <v>1190</v>
      </c>
      <c r="W804" s="27">
        <v>4</v>
      </c>
      <c r="X804" s="27">
        <v>3899</v>
      </c>
      <c r="Y804" s="27">
        <v>132</v>
      </c>
      <c r="Z804" s="27">
        <v>214053</v>
      </c>
      <c r="AA804" s="28">
        <f t="shared" si="72"/>
        <v>1.6216136363636362</v>
      </c>
      <c r="AB804" s="25" t="s">
        <v>170</v>
      </c>
      <c r="AC804" s="29">
        <v>2473</v>
      </c>
      <c r="AD804" s="29">
        <v>63.4</v>
      </c>
      <c r="AE804" s="29">
        <v>199753</v>
      </c>
      <c r="AF804" s="29">
        <v>107.2</v>
      </c>
      <c r="AG804" s="29">
        <v>34982</v>
      </c>
      <c r="AH804" s="29">
        <f t="shared" si="73"/>
        <v>163.43</v>
      </c>
      <c r="AI804" s="29">
        <v>115949</v>
      </c>
      <c r="AJ804" s="29">
        <v>22650</v>
      </c>
      <c r="AK804" s="29">
        <v>93299</v>
      </c>
      <c r="AL804" s="29">
        <f t="shared" si="74"/>
        <v>541.68</v>
      </c>
      <c r="AM804" s="29">
        <f t="shared" si="75"/>
        <v>105.81</v>
      </c>
      <c r="AN804" s="29">
        <f t="shared" si="76"/>
        <v>435.87</v>
      </c>
      <c r="AO804" s="29">
        <v>30.2</v>
      </c>
      <c r="AP804" s="29">
        <v>154.4</v>
      </c>
      <c r="AQ804" s="32">
        <v>5809</v>
      </c>
      <c r="AR804" s="32">
        <v>23929</v>
      </c>
      <c r="AS804" s="32">
        <v>29738</v>
      </c>
      <c r="AT804" s="29">
        <v>3250</v>
      </c>
      <c r="AU804" s="29">
        <f t="shared" si="77"/>
        <v>3269</v>
      </c>
      <c r="AV804" s="29">
        <v>22650</v>
      </c>
      <c r="AW804" s="29">
        <v>5809</v>
      </c>
      <c r="AX804" s="29">
        <v>93299</v>
      </c>
      <c r="AY804" s="29">
        <v>23929</v>
      </c>
      <c r="AZ804" s="29">
        <v>115949</v>
      </c>
      <c r="BA804" s="29">
        <v>29738</v>
      </c>
      <c r="BB804" s="2"/>
      <c r="BC804" s="2"/>
      <c r="BD804" s="2"/>
    </row>
    <row r="805" spans="16:56" ht="13.5">
      <c r="P805" s="22" t="s">
        <v>973</v>
      </c>
      <c r="Q805" s="23" t="s">
        <v>1231</v>
      </c>
      <c r="R805" s="23" t="s">
        <v>974</v>
      </c>
      <c r="S805" s="62">
        <v>2174</v>
      </c>
      <c r="T805" s="24" t="s">
        <v>123</v>
      </c>
      <c r="U805" s="25" t="s">
        <v>723</v>
      </c>
      <c r="V805" s="26" t="s">
        <v>1190</v>
      </c>
      <c r="W805" s="27">
        <v>4</v>
      </c>
      <c r="X805" s="27">
        <v>930</v>
      </c>
      <c r="Y805" s="27">
        <v>43</v>
      </c>
      <c r="Z805" s="27">
        <v>26592</v>
      </c>
      <c r="AA805" s="28">
        <f t="shared" si="72"/>
        <v>0.6184186046511628</v>
      </c>
      <c r="AB805" s="25" t="s">
        <v>164</v>
      </c>
      <c r="AC805" s="29">
        <v>402</v>
      </c>
      <c r="AD805" s="29">
        <v>43.2</v>
      </c>
      <c r="AE805" s="29">
        <v>26592</v>
      </c>
      <c r="AF805" s="29">
        <v>100</v>
      </c>
      <c r="AG805" s="29">
        <v>4456</v>
      </c>
      <c r="AH805" s="29">
        <f t="shared" si="73"/>
        <v>167.57</v>
      </c>
      <c r="AI805" s="29">
        <v>32270</v>
      </c>
      <c r="AJ805" s="29">
        <v>14146</v>
      </c>
      <c r="AK805" s="29">
        <v>18124</v>
      </c>
      <c r="AL805" s="29">
        <f t="shared" si="74"/>
        <v>1213.52</v>
      </c>
      <c r="AM805" s="29">
        <f t="shared" si="75"/>
        <v>531.96</v>
      </c>
      <c r="AN805" s="29">
        <f t="shared" si="76"/>
        <v>681.56</v>
      </c>
      <c r="AO805" s="29">
        <v>13.8</v>
      </c>
      <c r="AP805" s="29">
        <v>31.5</v>
      </c>
      <c r="AQ805" s="32">
        <v>15211</v>
      </c>
      <c r="AR805" s="32">
        <v>19488</v>
      </c>
      <c r="AS805" s="32">
        <v>34699</v>
      </c>
      <c r="AT805" s="29">
        <v>3150</v>
      </c>
      <c r="AU805" s="29">
        <f t="shared" si="77"/>
        <v>3351</v>
      </c>
      <c r="AV805" s="29">
        <v>14146</v>
      </c>
      <c r="AW805" s="29">
        <v>15211</v>
      </c>
      <c r="AX805" s="29">
        <v>18124</v>
      </c>
      <c r="AY805" s="29">
        <v>19488</v>
      </c>
      <c r="AZ805" s="29">
        <v>32270</v>
      </c>
      <c r="BA805" s="29">
        <v>34699</v>
      </c>
      <c r="BB805" s="2"/>
      <c r="BC805" s="2"/>
      <c r="BD805" s="2"/>
    </row>
    <row r="806" spans="16:56" ht="13.5">
      <c r="P806" s="22" t="s">
        <v>975</v>
      </c>
      <c r="Q806" s="23" t="s">
        <v>742</v>
      </c>
      <c r="R806" s="23" t="s">
        <v>976</v>
      </c>
      <c r="S806" s="62">
        <v>2174</v>
      </c>
      <c r="T806" s="24" t="s">
        <v>123</v>
      </c>
      <c r="U806" s="25" t="s">
        <v>723</v>
      </c>
      <c r="V806" s="26" t="s">
        <v>1190</v>
      </c>
      <c r="W806" s="27">
        <v>4</v>
      </c>
      <c r="X806" s="27">
        <v>2215</v>
      </c>
      <c r="Y806" s="27">
        <v>68</v>
      </c>
      <c r="Z806" s="27">
        <v>47712</v>
      </c>
      <c r="AA806" s="28">
        <f t="shared" si="72"/>
        <v>0.7016470588235294</v>
      </c>
      <c r="AB806" s="25" t="s">
        <v>3</v>
      </c>
      <c r="AC806" s="29">
        <v>640</v>
      </c>
      <c r="AD806" s="29">
        <v>28.9</v>
      </c>
      <c r="AE806" s="29">
        <v>50456</v>
      </c>
      <c r="AF806" s="29">
        <v>94.6</v>
      </c>
      <c r="AG806" s="29">
        <v>8313</v>
      </c>
      <c r="AH806" s="29">
        <f t="shared" si="73"/>
        <v>174.23</v>
      </c>
      <c r="AI806" s="29">
        <v>146318</v>
      </c>
      <c r="AJ806" s="29">
        <v>54902</v>
      </c>
      <c r="AK806" s="29">
        <v>91416</v>
      </c>
      <c r="AL806" s="29">
        <f t="shared" si="74"/>
        <v>3066.69</v>
      </c>
      <c r="AM806" s="29">
        <f t="shared" si="75"/>
        <v>1150.7</v>
      </c>
      <c r="AN806" s="29">
        <f t="shared" si="76"/>
        <v>1916</v>
      </c>
      <c r="AO806" s="29">
        <v>5.7</v>
      </c>
      <c r="AP806" s="29">
        <v>15.1</v>
      </c>
      <c r="AQ806" s="32">
        <v>24786</v>
      </c>
      <c r="AR806" s="32">
        <v>41271</v>
      </c>
      <c r="AS806" s="32">
        <v>66058</v>
      </c>
      <c r="AT806" s="29">
        <v>2614</v>
      </c>
      <c r="AU806" s="29">
        <f t="shared" si="77"/>
        <v>3485</v>
      </c>
      <c r="AV806" s="29">
        <v>55509</v>
      </c>
      <c r="AW806" s="29">
        <v>25060</v>
      </c>
      <c r="AX806" s="29">
        <v>138472</v>
      </c>
      <c r="AY806" s="29">
        <v>62516</v>
      </c>
      <c r="AZ806" s="29">
        <v>193981</v>
      </c>
      <c r="BA806" s="29">
        <v>87576</v>
      </c>
      <c r="BB806" s="2"/>
      <c r="BC806" s="2"/>
      <c r="BD806" s="2"/>
    </row>
    <row r="807" spans="16:56" ht="13.5">
      <c r="P807" s="22" t="s">
        <v>977</v>
      </c>
      <c r="Q807" s="23" t="s">
        <v>742</v>
      </c>
      <c r="R807" s="23" t="s">
        <v>978</v>
      </c>
      <c r="S807" s="62">
        <v>2174</v>
      </c>
      <c r="T807" s="24" t="s">
        <v>123</v>
      </c>
      <c r="U807" s="25" t="s">
        <v>723</v>
      </c>
      <c r="V807" s="26" t="s">
        <v>1190</v>
      </c>
      <c r="W807" s="27">
        <v>4</v>
      </c>
      <c r="X807" s="27">
        <v>1753</v>
      </c>
      <c r="Y807" s="27">
        <v>68</v>
      </c>
      <c r="Z807" s="27">
        <v>103759</v>
      </c>
      <c r="AA807" s="28">
        <f t="shared" si="72"/>
        <v>1.5258676470588235</v>
      </c>
      <c r="AB807" s="25" t="s">
        <v>719</v>
      </c>
      <c r="AC807" s="29">
        <v>1110</v>
      </c>
      <c r="AD807" s="29">
        <v>63.3</v>
      </c>
      <c r="AE807" s="29">
        <v>109367</v>
      </c>
      <c r="AF807" s="29">
        <v>94.9</v>
      </c>
      <c r="AG807" s="29">
        <v>21748</v>
      </c>
      <c r="AH807" s="29">
        <f t="shared" si="73"/>
        <v>209.6</v>
      </c>
      <c r="AI807" s="29">
        <v>49646</v>
      </c>
      <c r="AJ807" s="29">
        <v>23889</v>
      </c>
      <c r="AK807" s="29">
        <v>25757</v>
      </c>
      <c r="AL807" s="29">
        <f t="shared" si="74"/>
        <v>478.47</v>
      </c>
      <c r="AM807" s="29">
        <f t="shared" si="75"/>
        <v>230.24</v>
      </c>
      <c r="AN807" s="29">
        <f t="shared" si="76"/>
        <v>248.24</v>
      </c>
      <c r="AO807" s="29">
        <v>43.8</v>
      </c>
      <c r="AP807" s="29">
        <v>91</v>
      </c>
      <c r="AQ807" s="32">
        <v>13627</v>
      </c>
      <c r="AR807" s="32">
        <v>14693</v>
      </c>
      <c r="AS807" s="32">
        <v>28321</v>
      </c>
      <c r="AT807" s="29">
        <v>3670</v>
      </c>
      <c r="AU807" s="29">
        <f t="shared" si="77"/>
        <v>4192</v>
      </c>
      <c r="AV807" s="29">
        <v>24106</v>
      </c>
      <c r="AW807" s="29">
        <v>13751</v>
      </c>
      <c r="AX807" s="29">
        <v>58556</v>
      </c>
      <c r="AY807" s="29">
        <v>33403</v>
      </c>
      <c r="AZ807" s="29">
        <v>82662</v>
      </c>
      <c r="BA807" s="29">
        <v>47155</v>
      </c>
      <c r="BB807" s="2"/>
      <c r="BC807" s="2"/>
      <c r="BD807" s="2"/>
    </row>
    <row r="808" spans="16:56" ht="13.5">
      <c r="P808" s="22" t="s">
        <v>979</v>
      </c>
      <c r="Q808" s="23" t="s">
        <v>742</v>
      </c>
      <c r="R808" s="23" t="s">
        <v>980</v>
      </c>
      <c r="S808" s="62">
        <v>2174</v>
      </c>
      <c r="T808" s="24" t="s">
        <v>123</v>
      </c>
      <c r="U808" s="25" t="s">
        <v>723</v>
      </c>
      <c r="V808" s="26" t="s">
        <v>1190</v>
      </c>
      <c r="W808" s="27">
        <v>4</v>
      </c>
      <c r="X808" s="27">
        <v>1210</v>
      </c>
      <c r="Y808" s="27">
        <v>71</v>
      </c>
      <c r="Z808" s="27">
        <v>36043</v>
      </c>
      <c r="AA808" s="28">
        <f t="shared" si="72"/>
        <v>0.5076478873239437</v>
      </c>
      <c r="AB808" s="25" t="s">
        <v>796</v>
      </c>
      <c r="AC808" s="29">
        <v>378</v>
      </c>
      <c r="AD808" s="29">
        <v>31.2</v>
      </c>
      <c r="AE808" s="29">
        <v>37964</v>
      </c>
      <c r="AF808" s="29">
        <v>94.9</v>
      </c>
      <c r="AG808" s="29">
        <v>7039</v>
      </c>
      <c r="AH808" s="29">
        <f t="shared" si="73"/>
        <v>195.29</v>
      </c>
      <c r="AI808" s="29">
        <v>20777</v>
      </c>
      <c r="AJ808" s="29">
        <v>6952</v>
      </c>
      <c r="AK808" s="29">
        <v>13825</v>
      </c>
      <c r="AL808" s="29">
        <f t="shared" si="74"/>
        <v>576.45</v>
      </c>
      <c r="AM808" s="29">
        <f t="shared" si="75"/>
        <v>192.88</v>
      </c>
      <c r="AN808" s="29">
        <f t="shared" si="76"/>
        <v>383.57</v>
      </c>
      <c r="AO808" s="29">
        <v>33.9</v>
      </c>
      <c r="AP808" s="29">
        <v>101.3</v>
      </c>
      <c r="AQ808" s="32">
        <v>5745</v>
      </c>
      <c r="AR808" s="32">
        <v>11426</v>
      </c>
      <c r="AS808" s="32">
        <v>17171</v>
      </c>
      <c r="AT808" s="29">
        <v>3570</v>
      </c>
      <c r="AU808" s="29">
        <f t="shared" si="77"/>
        <v>3906</v>
      </c>
      <c r="AV808" s="29">
        <v>6952</v>
      </c>
      <c r="AW808" s="29">
        <v>5745</v>
      </c>
      <c r="AX808" s="29">
        <v>13825</v>
      </c>
      <c r="AY808" s="29">
        <v>11426</v>
      </c>
      <c r="AZ808" s="29">
        <v>20777</v>
      </c>
      <c r="BA808" s="29">
        <v>17171</v>
      </c>
      <c r="BB808" s="2"/>
      <c r="BC808" s="2"/>
      <c r="BD808" s="2"/>
    </row>
    <row r="809" spans="16:56" ht="13.5">
      <c r="P809" s="22" t="s">
        <v>981</v>
      </c>
      <c r="Q809" s="23" t="s">
        <v>742</v>
      </c>
      <c r="R809" s="23" t="s">
        <v>982</v>
      </c>
      <c r="S809" s="62">
        <v>2174</v>
      </c>
      <c r="T809" s="24" t="s">
        <v>123</v>
      </c>
      <c r="U809" s="25" t="s">
        <v>723</v>
      </c>
      <c r="V809" s="26" t="s">
        <v>1190</v>
      </c>
      <c r="W809" s="27">
        <v>4</v>
      </c>
      <c r="X809" s="27">
        <v>1972</v>
      </c>
      <c r="Y809" s="27">
        <v>63</v>
      </c>
      <c r="Z809" s="27">
        <v>74701</v>
      </c>
      <c r="AA809" s="28">
        <f t="shared" si="72"/>
        <v>1.1857301587301587</v>
      </c>
      <c r="AB809" s="25" t="s">
        <v>714</v>
      </c>
      <c r="AC809" s="29">
        <v>603</v>
      </c>
      <c r="AD809" s="29">
        <v>30.6</v>
      </c>
      <c r="AE809" s="29">
        <v>74701</v>
      </c>
      <c r="AF809" s="29">
        <v>100</v>
      </c>
      <c r="AG809" s="29">
        <v>11960</v>
      </c>
      <c r="AH809" s="29">
        <f t="shared" si="73"/>
        <v>160.1</v>
      </c>
      <c r="AI809" s="29">
        <v>65717</v>
      </c>
      <c r="AJ809" s="29">
        <v>24477</v>
      </c>
      <c r="AK809" s="29">
        <v>41240</v>
      </c>
      <c r="AL809" s="29">
        <f t="shared" si="74"/>
        <v>879.73</v>
      </c>
      <c r="AM809" s="29">
        <f t="shared" si="75"/>
        <v>327.67</v>
      </c>
      <c r="AN809" s="29">
        <f t="shared" si="76"/>
        <v>552.07</v>
      </c>
      <c r="AO809" s="29">
        <v>18.2</v>
      </c>
      <c r="AP809" s="29">
        <v>48.9</v>
      </c>
      <c r="AQ809" s="32">
        <v>12412</v>
      </c>
      <c r="AR809" s="32">
        <v>20913</v>
      </c>
      <c r="AS809" s="32">
        <v>33325</v>
      </c>
      <c r="AT809" s="29">
        <v>4515</v>
      </c>
      <c r="AU809" s="29">
        <f t="shared" si="77"/>
        <v>3202</v>
      </c>
      <c r="AV809" s="29">
        <v>24477</v>
      </c>
      <c r="AW809" s="29">
        <v>12412</v>
      </c>
      <c r="AX809" s="29">
        <v>94515</v>
      </c>
      <c r="AY809" s="29">
        <v>47928</v>
      </c>
      <c r="AZ809" s="29">
        <v>118992</v>
      </c>
      <c r="BA809" s="29">
        <v>60341</v>
      </c>
      <c r="BB809" s="2"/>
      <c r="BC809" s="2"/>
      <c r="BD809" s="2"/>
    </row>
    <row r="810" spans="16:56" ht="13.5">
      <c r="P810" s="22" t="s">
        <v>983</v>
      </c>
      <c r="Q810" s="23" t="s">
        <v>742</v>
      </c>
      <c r="R810" s="23" t="s">
        <v>984</v>
      </c>
      <c r="S810" s="62">
        <v>2174</v>
      </c>
      <c r="T810" s="24" t="s">
        <v>123</v>
      </c>
      <c r="U810" s="25" t="s">
        <v>723</v>
      </c>
      <c r="V810" s="26" t="s">
        <v>1190</v>
      </c>
      <c r="W810" s="27">
        <v>4</v>
      </c>
      <c r="X810" s="27">
        <v>1174</v>
      </c>
      <c r="Y810" s="27">
        <v>50</v>
      </c>
      <c r="Z810" s="27">
        <v>10051</v>
      </c>
      <c r="AA810" s="28">
        <f t="shared" si="72"/>
        <v>0.20102</v>
      </c>
      <c r="AB810" s="25" t="s">
        <v>985</v>
      </c>
      <c r="AC810" s="29">
        <v>211</v>
      </c>
      <c r="AD810" s="29">
        <v>18</v>
      </c>
      <c r="AE810" s="29">
        <v>11102</v>
      </c>
      <c r="AF810" s="29">
        <v>90.5</v>
      </c>
      <c r="AG810" s="29">
        <v>1306</v>
      </c>
      <c r="AH810" s="29">
        <f t="shared" si="73"/>
        <v>129.94</v>
      </c>
      <c r="AI810" s="29">
        <v>37163</v>
      </c>
      <c r="AJ810" s="29">
        <v>7760</v>
      </c>
      <c r="AK810" s="29">
        <v>29403</v>
      </c>
      <c r="AL810" s="29">
        <f t="shared" si="74"/>
        <v>3697.44</v>
      </c>
      <c r="AM810" s="29">
        <f t="shared" si="75"/>
        <v>772.06</v>
      </c>
      <c r="AN810" s="29">
        <f t="shared" si="76"/>
        <v>2925.38</v>
      </c>
      <c r="AO810" s="29">
        <v>3.5</v>
      </c>
      <c r="AP810" s="29">
        <v>16.8</v>
      </c>
      <c r="AQ810" s="32">
        <v>6610</v>
      </c>
      <c r="AR810" s="32">
        <v>25045</v>
      </c>
      <c r="AS810" s="32">
        <v>31655</v>
      </c>
      <c r="AT810" s="29">
        <v>3600</v>
      </c>
      <c r="AU810" s="29">
        <f t="shared" si="77"/>
        <v>2599</v>
      </c>
      <c r="AV810" s="29">
        <v>12100</v>
      </c>
      <c r="AW810" s="29">
        <v>10307</v>
      </c>
      <c r="AX810" s="29">
        <v>34618</v>
      </c>
      <c r="AY810" s="29">
        <v>29487</v>
      </c>
      <c r="AZ810" s="29">
        <v>46718</v>
      </c>
      <c r="BA810" s="29">
        <v>39794</v>
      </c>
      <c r="BB810" s="2"/>
      <c r="BC810" s="2"/>
      <c r="BD810" s="2"/>
    </row>
    <row r="811" spans="16:56" ht="13.5">
      <c r="P811" s="22" t="s">
        <v>986</v>
      </c>
      <c r="Q811" s="23" t="s">
        <v>742</v>
      </c>
      <c r="R811" s="23" t="s">
        <v>987</v>
      </c>
      <c r="S811" s="62">
        <v>2174</v>
      </c>
      <c r="T811" s="24" t="s">
        <v>123</v>
      </c>
      <c r="U811" s="25" t="s">
        <v>723</v>
      </c>
      <c r="V811" s="26" t="s">
        <v>1190</v>
      </c>
      <c r="W811" s="27">
        <v>4</v>
      </c>
      <c r="X811" s="27">
        <v>784</v>
      </c>
      <c r="Y811" s="27">
        <v>52</v>
      </c>
      <c r="Z811" s="27">
        <v>6644</v>
      </c>
      <c r="AA811" s="28">
        <f t="shared" si="72"/>
        <v>0.12776923076923077</v>
      </c>
      <c r="AB811" s="25" t="s">
        <v>988</v>
      </c>
      <c r="AC811" s="29">
        <v>163</v>
      </c>
      <c r="AD811" s="29">
        <v>20.8</v>
      </c>
      <c r="AE811" s="29">
        <v>6644</v>
      </c>
      <c r="AF811" s="29">
        <v>100</v>
      </c>
      <c r="AG811" s="29">
        <v>1157</v>
      </c>
      <c r="AH811" s="29">
        <f t="shared" si="73"/>
        <v>174.14</v>
      </c>
      <c r="AI811" s="29">
        <v>43482</v>
      </c>
      <c r="AJ811" s="29">
        <v>20606</v>
      </c>
      <c r="AK811" s="29">
        <v>22876</v>
      </c>
      <c r="AL811" s="29">
        <f t="shared" si="74"/>
        <v>6544.55</v>
      </c>
      <c r="AM811" s="29">
        <f t="shared" si="75"/>
        <v>3101.44</v>
      </c>
      <c r="AN811" s="29">
        <f t="shared" si="76"/>
        <v>3443.11</v>
      </c>
      <c r="AO811" s="29">
        <v>2.7</v>
      </c>
      <c r="AP811" s="29">
        <v>5.6</v>
      </c>
      <c r="AQ811" s="32">
        <v>26283</v>
      </c>
      <c r="AR811" s="32">
        <v>29179</v>
      </c>
      <c r="AS811" s="32">
        <v>55462</v>
      </c>
      <c r="AT811" s="29">
        <v>3150</v>
      </c>
      <c r="AU811" s="29">
        <f t="shared" si="77"/>
        <v>3483</v>
      </c>
      <c r="AV811" s="29">
        <v>20606</v>
      </c>
      <c r="AW811" s="29">
        <v>26283</v>
      </c>
      <c r="AX811" s="29">
        <v>22876</v>
      </c>
      <c r="AY811" s="29">
        <v>29179</v>
      </c>
      <c r="AZ811" s="29">
        <v>43482</v>
      </c>
      <c r="BA811" s="29">
        <v>55462</v>
      </c>
      <c r="BB811" s="2"/>
      <c r="BC811" s="2"/>
      <c r="BD811" s="2"/>
    </row>
    <row r="812" spans="16:56" ht="13.5">
      <c r="P812" s="22" t="s">
        <v>989</v>
      </c>
      <c r="Q812" s="23" t="s">
        <v>742</v>
      </c>
      <c r="R812" s="23" t="s">
        <v>990</v>
      </c>
      <c r="S812" s="62">
        <v>2174</v>
      </c>
      <c r="T812" s="24" t="s">
        <v>123</v>
      </c>
      <c r="U812" s="25" t="s">
        <v>723</v>
      </c>
      <c r="V812" s="26" t="s">
        <v>1190</v>
      </c>
      <c r="W812" s="27">
        <v>4</v>
      </c>
      <c r="X812" s="27">
        <v>943</v>
      </c>
      <c r="Y812" s="27">
        <v>39</v>
      </c>
      <c r="Z812" s="27">
        <v>59171</v>
      </c>
      <c r="AA812" s="28">
        <f t="shared" si="72"/>
        <v>1.5172051282051282</v>
      </c>
      <c r="AB812" s="25" t="s">
        <v>719</v>
      </c>
      <c r="AC812" s="29">
        <v>744</v>
      </c>
      <c r="AD812" s="29">
        <v>78.9</v>
      </c>
      <c r="AE812" s="29">
        <v>59171</v>
      </c>
      <c r="AF812" s="29">
        <v>100</v>
      </c>
      <c r="AG812" s="29">
        <v>8956</v>
      </c>
      <c r="AH812" s="29">
        <f t="shared" si="73"/>
        <v>151.36</v>
      </c>
      <c r="AI812" s="29">
        <v>39710</v>
      </c>
      <c r="AJ812" s="29">
        <v>9669</v>
      </c>
      <c r="AK812" s="29">
        <v>30041</v>
      </c>
      <c r="AL812" s="29">
        <f t="shared" si="74"/>
        <v>671.11</v>
      </c>
      <c r="AM812" s="29">
        <f t="shared" si="75"/>
        <v>163.41</v>
      </c>
      <c r="AN812" s="29">
        <f t="shared" si="76"/>
        <v>507.7</v>
      </c>
      <c r="AO812" s="29">
        <v>22.6</v>
      </c>
      <c r="AP812" s="29">
        <v>92.6</v>
      </c>
      <c r="AQ812" s="32">
        <v>10253</v>
      </c>
      <c r="AR812" s="32">
        <v>31857</v>
      </c>
      <c r="AS812" s="32">
        <v>42110</v>
      </c>
      <c r="AT812" s="29">
        <v>2478</v>
      </c>
      <c r="AU812" s="29">
        <f t="shared" si="77"/>
        <v>3027</v>
      </c>
      <c r="AV812" s="29">
        <v>9669</v>
      </c>
      <c r="AW812" s="29">
        <v>10253</v>
      </c>
      <c r="AX812" s="29">
        <v>51131</v>
      </c>
      <c r="AY812" s="29">
        <v>54222</v>
      </c>
      <c r="AZ812" s="29">
        <v>60800</v>
      </c>
      <c r="BA812" s="29">
        <v>64475</v>
      </c>
      <c r="BB812" s="2"/>
      <c r="BC812" s="2"/>
      <c r="BD812" s="2"/>
    </row>
    <row r="813" spans="16:56" ht="13.5">
      <c r="P813" s="22" t="s">
        <v>991</v>
      </c>
      <c r="Q813" s="23" t="s">
        <v>742</v>
      </c>
      <c r="R813" s="23" t="s">
        <v>992</v>
      </c>
      <c r="S813" s="62">
        <v>2174</v>
      </c>
      <c r="T813" s="24" t="s">
        <v>123</v>
      </c>
      <c r="U813" s="25" t="s">
        <v>723</v>
      </c>
      <c r="V813" s="26" t="s">
        <v>1190</v>
      </c>
      <c r="W813" s="27">
        <v>4</v>
      </c>
      <c r="X813" s="27">
        <v>2200</v>
      </c>
      <c r="Y813" s="27">
        <v>70</v>
      </c>
      <c r="Z813" s="27">
        <v>27583</v>
      </c>
      <c r="AA813" s="28">
        <f t="shared" si="72"/>
        <v>0.39404285714285714</v>
      </c>
      <c r="AB813" s="25" t="s">
        <v>39</v>
      </c>
      <c r="AC813" s="29">
        <v>1139</v>
      </c>
      <c r="AD813" s="29">
        <v>51.8</v>
      </c>
      <c r="AE813" s="29">
        <v>27583</v>
      </c>
      <c r="AF813" s="29">
        <v>100</v>
      </c>
      <c r="AG813" s="29">
        <v>5501</v>
      </c>
      <c r="AH813" s="29">
        <f t="shared" si="73"/>
        <v>199.43</v>
      </c>
      <c r="AI813" s="29">
        <v>54095</v>
      </c>
      <c r="AJ813" s="29">
        <v>28414</v>
      </c>
      <c r="AK813" s="29">
        <v>25681</v>
      </c>
      <c r="AL813" s="29">
        <f t="shared" si="74"/>
        <v>1961.17</v>
      </c>
      <c r="AM813" s="29">
        <f t="shared" si="75"/>
        <v>1030.13</v>
      </c>
      <c r="AN813" s="29">
        <f t="shared" si="76"/>
        <v>931.04</v>
      </c>
      <c r="AO813" s="29">
        <v>10.2</v>
      </c>
      <c r="AP813" s="29">
        <v>19.4</v>
      </c>
      <c r="AQ813" s="32">
        <v>12915</v>
      </c>
      <c r="AR813" s="32">
        <v>11673</v>
      </c>
      <c r="AS813" s="32">
        <v>24589</v>
      </c>
      <c r="AT813" s="29">
        <v>3150</v>
      </c>
      <c r="AU813" s="29">
        <f t="shared" si="77"/>
        <v>3989</v>
      </c>
      <c r="AV813" s="29">
        <v>115932</v>
      </c>
      <c r="AW813" s="29">
        <v>52696</v>
      </c>
      <c r="AX813" s="29">
        <v>25681</v>
      </c>
      <c r="AY813" s="29">
        <v>11673</v>
      </c>
      <c r="AZ813" s="29">
        <v>141613</v>
      </c>
      <c r="BA813" s="29">
        <v>64370</v>
      </c>
      <c r="BB813" s="2"/>
      <c r="BC813" s="2"/>
      <c r="BD813" s="2"/>
    </row>
    <row r="814" spans="16:56" ht="13.5">
      <c r="P814" s="22" t="s">
        <v>993</v>
      </c>
      <c r="Q814" s="23" t="s">
        <v>742</v>
      </c>
      <c r="R814" s="23" t="s">
        <v>994</v>
      </c>
      <c r="S814" s="62">
        <v>2174</v>
      </c>
      <c r="T814" s="24" t="s">
        <v>123</v>
      </c>
      <c r="U814" s="25" t="s">
        <v>723</v>
      </c>
      <c r="V814" s="26" t="s">
        <v>1190</v>
      </c>
      <c r="W814" s="27">
        <v>4</v>
      </c>
      <c r="X814" s="27">
        <v>3300</v>
      </c>
      <c r="Y814" s="27">
        <v>155</v>
      </c>
      <c r="Z814" s="27">
        <v>124884</v>
      </c>
      <c r="AA814" s="28">
        <f t="shared" si="72"/>
        <v>0.8057032258064517</v>
      </c>
      <c r="AB814" s="25" t="s">
        <v>995</v>
      </c>
      <c r="AC814" s="29">
        <v>1670</v>
      </c>
      <c r="AD814" s="29">
        <v>50.6</v>
      </c>
      <c r="AE814" s="29">
        <v>132470</v>
      </c>
      <c r="AF814" s="29">
        <v>94.3</v>
      </c>
      <c r="AG814" s="29">
        <v>18108</v>
      </c>
      <c r="AH814" s="29">
        <f t="shared" si="73"/>
        <v>145</v>
      </c>
      <c r="AI814" s="29">
        <v>69885</v>
      </c>
      <c r="AJ814" s="29">
        <v>29992</v>
      </c>
      <c r="AK814" s="29">
        <v>39893</v>
      </c>
      <c r="AL814" s="29">
        <f t="shared" si="74"/>
        <v>559.6</v>
      </c>
      <c r="AM814" s="29">
        <f t="shared" si="75"/>
        <v>240.16</v>
      </c>
      <c r="AN814" s="29">
        <f t="shared" si="76"/>
        <v>319.44</v>
      </c>
      <c r="AO814" s="29">
        <v>25.9</v>
      </c>
      <c r="AP814" s="29">
        <v>60.4</v>
      </c>
      <c r="AQ814" s="32">
        <v>9088</v>
      </c>
      <c r="AR814" s="32">
        <v>12089</v>
      </c>
      <c r="AS814" s="32">
        <v>21177</v>
      </c>
      <c r="AT814" s="29">
        <v>2730</v>
      </c>
      <c r="AU814" s="29">
        <f t="shared" si="77"/>
        <v>2900</v>
      </c>
      <c r="AV814" s="29">
        <v>29992</v>
      </c>
      <c r="AW814" s="29">
        <v>9088</v>
      </c>
      <c r="AX814" s="29">
        <v>94446</v>
      </c>
      <c r="AY814" s="29">
        <v>28620</v>
      </c>
      <c r="AZ814" s="29">
        <v>124438</v>
      </c>
      <c r="BA814" s="29">
        <v>37708</v>
      </c>
      <c r="BB814" s="2"/>
      <c r="BC814" s="2"/>
      <c r="BD814" s="2"/>
    </row>
    <row r="815" spans="16:56" ht="13.5">
      <c r="P815" s="22" t="s">
        <v>996</v>
      </c>
      <c r="Q815" s="23" t="s">
        <v>1196</v>
      </c>
      <c r="R815" s="23" t="s">
        <v>997</v>
      </c>
      <c r="S815" s="62">
        <v>2174</v>
      </c>
      <c r="T815" s="24" t="s">
        <v>123</v>
      </c>
      <c r="U815" s="25" t="s">
        <v>723</v>
      </c>
      <c r="V815" s="26" t="s">
        <v>1190</v>
      </c>
      <c r="W815" s="27">
        <v>4</v>
      </c>
      <c r="X815" s="27">
        <v>1817</v>
      </c>
      <c r="Y815" s="27">
        <v>91</v>
      </c>
      <c r="Z815" s="27">
        <v>82867</v>
      </c>
      <c r="AA815" s="28">
        <f t="shared" si="72"/>
        <v>0.9106263736263736</v>
      </c>
      <c r="AB815" s="25" t="s">
        <v>168</v>
      </c>
      <c r="AC815" s="29">
        <v>322</v>
      </c>
      <c r="AD815" s="29">
        <v>17.7</v>
      </c>
      <c r="AE815" s="29">
        <v>82867</v>
      </c>
      <c r="AF815" s="29">
        <v>100</v>
      </c>
      <c r="AG815" s="29">
        <v>15815</v>
      </c>
      <c r="AH815" s="29">
        <f t="shared" si="73"/>
        <v>190.85</v>
      </c>
      <c r="AI815" s="29">
        <v>24001</v>
      </c>
      <c r="AJ815" s="29">
        <v>11351</v>
      </c>
      <c r="AK815" s="29">
        <v>12650</v>
      </c>
      <c r="AL815" s="29">
        <f t="shared" si="74"/>
        <v>289.63</v>
      </c>
      <c r="AM815" s="29">
        <f t="shared" si="75"/>
        <v>136.98</v>
      </c>
      <c r="AN815" s="29">
        <f t="shared" si="76"/>
        <v>152.65</v>
      </c>
      <c r="AO815" s="29">
        <v>65.9</v>
      </c>
      <c r="AP815" s="29">
        <v>139.3</v>
      </c>
      <c r="AQ815" s="32">
        <v>6247</v>
      </c>
      <c r="AR815" s="32">
        <v>6962</v>
      </c>
      <c r="AS815" s="32">
        <v>13209</v>
      </c>
      <c r="AT815" s="29">
        <v>2625</v>
      </c>
      <c r="AU815" s="29">
        <f t="shared" si="77"/>
        <v>3817</v>
      </c>
      <c r="AV815" s="29">
        <v>11351</v>
      </c>
      <c r="AW815" s="29">
        <v>6247</v>
      </c>
      <c r="AX815" s="29">
        <v>12650</v>
      </c>
      <c r="AY815" s="29">
        <v>6962</v>
      </c>
      <c r="AZ815" s="29">
        <v>24001</v>
      </c>
      <c r="BA815" s="29">
        <v>13209</v>
      </c>
      <c r="BB815" s="2"/>
      <c r="BC815" s="2"/>
      <c r="BD815" s="2"/>
    </row>
    <row r="816" spans="16:56" ht="13.5">
      <c r="P816" s="22" t="s">
        <v>998</v>
      </c>
      <c r="Q816" s="23" t="s">
        <v>1196</v>
      </c>
      <c r="R816" s="23" t="s">
        <v>999</v>
      </c>
      <c r="S816" s="62">
        <v>2174</v>
      </c>
      <c r="T816" s="24" t="s">
        <v>123</v>
      </c>
      <c r="U816" s="25" t="s">
        <v>723</v>
      </c>
      <c r="V816" s="26" t="s">
        <v>1190</v>
      </c>
      <c r="W816" s="27">
        <v>4</v>
      </c>
      <c r="X816" s="27">
        <v>655</v>
      </c>
      <c r="Y816" s="27">
        <v>23</v>
      </c>
      <c r="Z816" s="27">
        <v>30351</v>
      </c>
      <c r="AA816" s="28">
        <f t="shared" si="72"/>
        <v>1.319608695652174</v>
      </c>
      <c r="AB816" s="25" t="s">
        <v>860</v>
      </c>
      <c r="AC816" s="29">
        <v>398</v>
      </c>
      <c r="AD816" s="29">
        <v>60.8</v>
      </c>
      <c r="AE816" s="29">
        <v>30351</v>
      </c>
      <c r="AF816" s="29">
        <v>100</v>
      </c>
      <c r="AG816" s="29">
        <v>4147</v>
      </c>
      <c r="AH816" s="29">
        <f t="shared" si="73"/>
        <v>136.63</v>
      </c>
      <c r="AI816" s="29">
        <v>5151</v>
      </c>
      <c r="AJ816" s="29">
        <v>3787</v>
      </c>
      <c r="AK816" s="29">
        <v>1364</v>
      </c>
      <c r="AL816" s="29">
        <f t="shared" si="74"/>
        <v>169.71</v>
      </c>
      <c r="AM816" s="29">
        <f t="shared" si="75"/>
        <v>124.77</v>
      </c>
      <c r="AN816" s="29">
        <f t="shared" si="76"/>
        <v>44.94</v>
      </c>
      <c r="AO816" s="29">
        <v>80.5</v>
      </c>
      <c r="AP816" s="29">
        <v>109.5</v>
      </c>
      <c r="AQ816" s="32">
        <v>5782</v>
      </c>
      <c r="AR816" s="32">
        <v>2082</v>
      </c>
      <c r="AS816" s="32">
        <v>7864</v>
      </c>
      <c r="AT816" s="29">
        <v>2625</v>
      </c>
      <c r="AU816" s="29">
        <f t="shared" si="77"/>
        <v>2733</v>
      </c>
      <c r="AV816" s="29">
        <v>3787</v>
      </c>
      <c r="AW816" s="29">
        <v>5782</v>
      </c>
      <c r="AX816" s="29">
        <v>1544</v>
      </c>
      <c r="AY816" s="29">
        <v>2357</v>
      </c>
      <c r="AZ816" s="29">
        <v>5331</v>
      </c>
      <c r="BA816" s="29">
        <v>8139</v>
      </c>
      <c r="BB816" s="2"/>
      <c r="BC816" s="2"/>
      <c r="BD816" s="2"/>
    </row>
    <row r="817" spans="16:56" ht="13.5">
      <c r="P817" s="22" t="s">
        <v>1000</v>
      </c>
      <c r="Q817" s="23" t="s">
        <v>1196</v>
      </c>
      <c r="R817" s="23" t="s">
        <v>1001</v>
      </c>
      <c r="S817" s="62">
        <v>2174</v>
      </c>
      <c r="T817" s="24" t="s">
        <v>123</v>
      </c>
      <c r="U817" s="25" t="s">
        <v>723</v>
      </c>
      <c r="V817" s="26" t="s">
        <v>1190</v>
      </c>
      <c r="W817" s="27">
        <v>4</v>
      </c>
      <c r="X817" s="27">
        <v>1279</v>
      </c>
      <c r="Y817" s="27">
        <v>135</v>
      </c>
      <c r="Z817" s="27">
        <v>56575</v>
      </c>
      <c r="AA817" s="28">
        <f t="shared" si="72"/>
        <v>0.4190740740740741</v>
      </c>
      <c r="AB817" s="25" t="s">
        <v>3</v>
      </c>
      <c r="AC817" s="29">
        <v>412</v>
      </c>
      <c r="AD817" s="29">
        <v>32.2</v>
      </c>
      <c r="AE817" s="29">
        <v>56575</v>
      </c>
      <c r="AF817" s="29">
        <v>100</v>
      </c>
      <c r="AG817" s="29">
        <v>8030</v>
      </c>
      <c r="AH817" s="29">
        <f t="shared" si="73"/>
        <v>141.94</v>
      </c>
      <c r="AI817" s="29">
        <v>41845</v>
      </c>
      <c r="AJ817" s="29">
        <v>8062</v>
      </c>
      <c r="AK817" s="29">
        <v>33783</v>
      </c>
      <c r="AL817" s="29">
        <f t="shared" si="74"/>
        <v>739.64</v>
      </c>
      <c r="AM817" s="29">
        <f t="shared" si="75"/>
        <v>142.5</v>
      </c>
      <c r="AN817" s="29">
        <f t="shared" si="76"/>
        <v>597.14</v>
      </c>
      <c r="AO817" s="29">
        <v>19.2</v>
      </c>
      <c r="AP817" s="29">
        <v>99.6</v>
      </c>
      <c r="AQ817" s="32">
        <v>6303</v>
      </c>
      <c r="AR817" s="32">
        <v>26414</v>
      </c>
      <c r="AS817" s="32">
        <v>32717</v>
      </c>
      <c r="AT817" s="29">
        <v>5250</v>
      </c>
      <c r="AU817" s="29">
        <f t="shared" si="77"/>
        <v>2839</v>
      </c>
      <c r="AV817" s="29">
        <v>8062</v>
      </c>
      <c r="AW817" s="29">
        <v>6303</v>
      </c>
      <c r="AX817" s="29">
        <v>33783</v>
      </c>
      <c r="AY817" s="29">
        <v>26414</v>
      </c>
      <c r="AZ817" s="29">
        <v>41845</v>
      </c>
      <c r="BA817" s="29">
        <v>32717</v>
      </c>
      <c r="BB817" s="2"/>
      <c r="BC817" s="2"/>
      <c r="BD817" s="2"/>
    </row>
    <row r="818" spans="16:56" ht="13.5">
      <c r="P818" s="22" t="s">
        <v>1002</v>
      </c>
      <c r="Q818" s="23" t="s">
        <v>1196</v>
      </c>
      <c r="R818" s="23" t="s">
        <v>1003</v>
      </c>
      <c r="S818" s="62">
        <v>2174</v>
      </c>
      <c r="T818" s="24" t="s">
        <v>123</v>
      </c>
      <c r="U818" s="25" t="s">
        <v>723</v>
      </c>
      <c r="V818" s="26" t="s">
        <v>1190</v>
      </c>
      <c r="W818" s="27">
        <v>4</v>
      </c>
      <c r="X818" s="27">
        <v>1334</v>
      </c>
      <c r="Y818" s="27">
        <v>52</v>
      </c>
      <c r="Z818" s="27">
        <v>11164</v>
      </c>
      <c r="AA818" s="28">
        <f t="shared" si="72"/>
        <v>0.21469230769230768</v>
      </c>
      <c r="AB818" s="25" t="s">
        <v>1004</v>
      </c>
      <c r="AC818" s="29">
        <v>460</v>
      </c>
      <c r="AD818" s="29">
        <v>34.5</v>
      </c>
      <c r="AE818" s="29">
        <v>11164</v>
      </c>
      <c r="AF818" s="29">
        <v>100</v>
      </c>
      <c r="AG818" s="29">
        <v>1833</v>
      </c>
      <c r="AH818" s="29">
        <f t="shared" si="73"/>
        <v>164.19</v>
      </c>
      <c r="AI818" s="29">
        <v>69501</v>
      </c>
      <c r="AJ818" s="29">
        <v>29090</v>
      </c>
      <c r="AK818" s="29">
        <v>40411</v>
      </c>
      <c r="AL818" s="29">
        <f t="shared" si="74"/>
        <v>6225.46</v>
      </c>
      <c r="AM818" s="29">
        <f t="shared" si="75"/>
        <v>2605.7</v>
      </c>
      <c r="AN818" s="29">
        <f t="shared" si="76"/>
        <v>3619.76</v>
      </c>
      <c r="AO818" s="29">
        <v>2.6</v>
      </c>
      <c r="AP818" s="29">
        <v>6.3</v>
      </c>
      <c r="AQ818" s="32">
        <v>21807</v>
      </c>
      <c r="AR818" s="32">
        <v>30293</v>
      </c>
      <c r="AS818" s="32">
        <v>52100</v>
      </c>
      <c r="AT818" s="29">
        <v>3045</v>
      </c>
      <c r="AU818" s="29">
        <f t="shared" si="77"/>
        <v>3284</v>
      </c>
      <c r="AV818" s="29">
        <v>29090</v>
      </c>
      <c r="AW818" s="29">
        <v>21807</v>
      </c>
      <c r="AX818" s="29">
        <v>40411</v>
      </c>
      <c r="AY818" s="29">
        <v>30293</v>
      </c>
      <c r="AZ818" s="29">
        <v>69501</v>
      </c>
      <c r="BA818" s="29">
        <v>52100</v>
      </c>
      <c r="BB818" s="2"/>
      <c r="BC818" s="2"/>
      <c r="BD818" s="2"/>
    </row>
    <row r="819" spans="16:56" ht="13.5">
      <c r="P819" s="22" t="s">
        <v>1005</v>
      </c>
      <c r="Q819" s="23" t="s">
        <v>1196</v>
      </c>
      <c r="R819" s="23" t="s">
        <v>1006</v>
      </c>
      <c r="S819" s="62">
        <v>2174</v>
      </c>
      <c r="T819" s="24" t="s">
        <v>123</v>
      </c>
      <c r="U819" s="25" t="s">
        <v>723</v>
      </c>
      <c r="V819" s="26" t="s">
        <v>1190</v>
      </c>
      <c r="W819" s="27">
        <v>4</v>
      </c>
      <c r="X819" s="27">
        <v>4473</v>
      </c>
      <c r="Y819" s="27">
        <v>168</v>
      </c>
      <c r="Z819" s="27">
        <v>36905</v>
      </c>
      <c r="AA819" s="28">
        <f t="shared" si="72"/>
        <v>0.21967261904761903</v>
      </c>
      <c r="AB819" s="25" t="s">
        <v>124</v>
      </c>
      <c r="AC819" s="29">
        <v>852</v>
      </c>
      <c r="AD819" s="29">
        <v>19</v>
      </c>
      <c r="AE819" s="29">
        <v>36905</v>
      </c>
      <c r="AF819" s="29">
        <v>100</v>
      </c>
      <c r="AG819" s="29">
        <v>4858</v>
      </c>
      <c r="AH819" s="29">
        <f t="shared" si="73"/>
        <v>131.64</v>
      </c>
      <c r="AI819" s="29">
        <v>84804</v>
      </c>
      <c r="AJ819" s="29">
        <v>48172</v>
      </c>
      <c r="AK819" s="29">
        <v>36632</v>
      </c>
      <c r="AL819" s="29">
        <f t="shared" si="74"/>
        <v>2297.9</v>
      </c>
      <c r="AM819" s="29">
        <f t="shared" si="75"/>
        <v>1305.3</v>
      </c>
      <c r="AN819" s="29">
        <f t="shared" si="76"/>
        <v>992.6</v>
      </c>
      <c r="AO819" s="29">
        <v>5.7</v>
      </c>
      <c r="AP819" s="29">
        <v>10.1</v>
      </c>
      <c r="AQ819" s="32">
        <v>10770</v>
      </c>
      <c r="AR819" s="32">
        <v>8190</v>
      </c>
      <c r="AS819" s="32">
        <v>18959</v>
      </c>
      <c r="AT819" s="29">
        <v>3780</v>
      </c>
      <c r="AU819" s="29">
        <f t="shared" si="77"/>
        <v>2633</v>
      </c>
      <c r="AV819" s="29">
        <v>48172</v>
      </c>
      <c r="AW819" s="29">
        <v>10770</v>
      </c>
      <c r="AX819" s="29">
        <v>36632</v>
      </c>
      <c r="AY819" s="29">
        <v>8190</v>
      </c>
      <c r="AZ819" s="29">
        <v>84804</v>
      </c>
      <c r="BA819" s="29">
        <v>18959</v>
      </c>
      <c r="BB819" s="2"/>
      <c r="BC819" s="2"/>
      <c r="BD819" s="2"/>
    </row>
    <row r="820" spans="16:56" ht="13.5">
      <c r="P820" s="22" t="s">
        <v>1007</v>
      </c>
      <c r="Q820" s="23" t="s">
        <v>1196</v>
      </c>
      <c r="R820" s="23" t="s">
        <v>1008</v>
      </c>
      <c r="S820" s="62">
        <v>2174</v>
      </c>
      <c r="T820" s="24" t="s">
        <v>123</v>
      </c>
      <c r="U820" s="25" t="s">
        <v>723</v>
      </c>
      <c r="V820" s="26" t="s">
        <v>1190</v>
      </c>
      <c r="W820" s="27">
        <v>4</v>
      </c>
      <c r="X820" s="27">
        <v>1021</v>
      </c>
      <c r="Y820" s="27">
        <v>38</v>
      </c>
      <c r="Z820" s="27">
        <v>42803</v>
      </c>
      <c r="AA820" s="28">
        <f t="shared" si="72"/>
        <v>1.1263947368421052</v>
      </c>
      <c r="AB820" s="25" t="s">
        <v>33</v>
      </c>
      <c r="AC820" s="29">
        <v>558</v>
      </c>
      <c r="AD820" s="29">
        <v>54.7</v>
      </c>
      <c r="AE820" s="29">
        <v>62530</v>
      </c>
      <c r="AF820" s="29">
        <v>68.5</v>
      </c>
      <c r="AG820" s="29">
        <v>7034</v>
      </c>
      <c r="AH820" s="29">
        <f t="shared" si="73"/>
        <v>164.33</v>
      </c>
      <c r="AI820" s="29">
        <v>19529</v>
      </c>
      <c r="AJ820" s="29">
        <v>11678</v>
      </c>
      <c r="AK820" s="29">
        <v>7851</v>
      </c>
      <c r="AL820" s="29">
        <f t="shared" si="74"/>
        <v>456.25</v>
      </c>
      <c r="AM820" s="29">
        <f t="shared" si="75"/>
        <v>272.83</v>
      </c>
      <c r="AN820" s="29">
        <f t="shared" si="76"/>
        <v>183.42</v>
      </c>
      <c r="AO820" s="29">
        <v>36</v>
      </c>
      <c r="AP820" s="29">
        <v>60.2</v>
      </c>
      <c r="AQ820" s="32">
        <v>11438</v>
      </c>
      <c r="AR820" s="32">
        <v>7690</v>
      </c>
      <c r="AS820" s="32">
        <v>19127</v>
      </c>
      <c r="AT820" s="29">
        <v>3040</v>
      </c>
      <c r="AU820" s="29">
        <f t="shared" si="77"/>
        <v>3287</v>
      </c>
      <c r="AV820" s="29">
        <v>11678</v>
      </c>
      <c r="AW820" s="29">
        <v>11438</v>
      </c>
      <c r="AX820" s="29">
        <v>7851</v>
      </c>
      <c r="AY820" s="29">
        <v>7690</v>
      </c>
      <c r="AZ820" s="29">
        <v>19529</v>
      </c>
      <c r="BA820" s="29">
        <v>19127</v>
      </c>
      <c r="BB820" s="2"/>
      <c r="BC820" s="2"/>
      <c r="BD820" s="2"/>
    </row>
    <row r="821" spans="16:56" ht="13.5">
      <c r="P821" s="22" t="s">
        <v>1009</v>
      </c>
      <c r="Q821" s="23" t="s">
        <v>1196</v>
      </c>
      <c r="R821" s="23" t="s">
        <v>642</v>
      </c>
      <c r="S821" s="62">
        <v>2174</v>
      </c>
      <c r="T821" s="24" t="s">
        <v>123</v>
      </c>
      <c r="U821" s="25" t="s">
        <v>723</v>
      </c>
      <c r="V821" s="26" t="s">
        <v>1190</v>
      </c>
      <c r="W821" s="27">
        <v>4</v>
      </c>
      <c r="X821" s="27">
        <v>1359</v>
      </c>
      <c r="Y821" s="27">
        <v>56</v>
      </c>
      <c r="Z821" s="27">
        <v>13831</v>
      </c>
      <c r="AA821" s="28">
        <f t="shared" si="72"/>
        <v>0.24698214285714287</v>
      </c>
      <c r="AB821" s="25" t="s">
        <v>1010</v>
      </c>
      <c r="AC821" s="29">
        <v>350</v>
      </c>
      <c r="AD821" s="29">
        <v>25.8</v>
      </c>
      <c r="AE821" s="29">
        <v>960487</v>
      </c>
      <c r="AF821" s="29">
        <v>1.4</v>
      </c>
      <c r="AG821" s="29">
        <v>4861</v>
      </c>
      <c r="AH821" s="29">
        <f t="shared" si="73"/>
        <v>351.46</v>
      </c>
      <c r="AI821" s="29">
        <v>9906</v>
      </c>
      <c r="AJ821" s="29">
        <v>9906</v>
      </c>
      <c r="AK821" s="29">
        <v>0</v>
      </c>
      <c r="AL821" s="29">
        <f t="shared" si="74"/>
        <v>716.22</v>
      </c>
      <c r="AM821" s="29">
        <f t="shared" si="75"/>
        <v>716.22</v>
      </c>
      <c r="AN821" s="29">
        <f t="shared" si="76"/>
        <v>0</v>
      </c>
      <c r="AO821" s="29">
        <v>49.1</v>
      </c>
      <c r="AP821" s="29">
        <v>49.1</v>
      </c>
      <c r="AQ821" s="32">
        <v>7289</v>
      </c>
      <c r="AR821" s="32">
        <v>0</v>
      </c>
      <c r="AS821" s="32">
        <v>7289</v>
      </c>
      <c r="AT821" s="29">
        <v>3360</v>
      </c>
      <c r="AU821" s="29">
        <f t="shared" si="77"/>
        <v>7029</v>
      </c>
      <c r="AV821" s="29">
        <v>11130</v>
      </c>
      <c r="AW821" s="29">
        <v>8190</v>
      </c>
      <c r="AX821" s="29">
        <v>11848</v>
      </c>
      <c r="AY821" s="29">
        <v>8718</v>
      </c>
      <c r="AZ821" s="29">
        <v>22978</v>
      </c>
      <c r="BA821" s="29">
        <v>16908</v>
      </c>
      <c r="BB821" s="2"/>
      <c r="BC821" s="2"/>
      <c r="BD821" s="2"/>
    </row>
    <row r="822" spans="16:56" ht="13.5">
      <c r="P822" s="22" t="s">
        <v>1011</v>
      </c>
      <c r="Q822" s="23" t="s">
        <v>1196</v>
      </c>
      <c r="R822" s="23" t="s">
        <v>1012</v>
      </c>
      <c r="S822" s="62">
        <v>2174</v>
      </c>
      <c r="T822" s="24" t="s">
        <v>123</v>
      </c>
      <c r="U822" s="25" t="s">
        <v>723</v>
      </c>
      <c r="V822" s="26" t="s">
        <v>1190</v>
      </c>
      <c r="W822" s="27">
        <v>4</v>
      </c>
      <c r="X822" s="27">
        <v>1239</v>
      </c>
      <c r="Y822" s="27">
        <v>61</v>
      </c>
      <c r="Z822" s="27">
        <v>26196</v>
      </c>
      <c r="AA822" s="28">
        <f t="shared" si="72"/>
        <v>0.42944262295081964</v>
      </c>
      <c r="AB822" s="25" t="s">
        <v>168</v>
      </c>
      <c r="AC822" s="29">
        <v>294</v>
      </c>
      <c r="AD822" s="29">
        <v>23.7</v>
      </c>
      <c r="AE822" s="29">
        <v>960487</v>
      </c>
      <c r="AF822" s="29">
        <v>2.7</v>
      </c>
      <c r="AG822" s="29">
        <v>4112</v>
      </c>
      <c r="AH822" s="29">
        <f t="shared" si="73"/>
        <v>156.97</v>
      </c>
      <c r="AI822" s="29">
        <v>28141</v>
      </c>
      <c r="AJ822" s="29">
        <v>4988</v>
      </c>
      <c r="AK822" s="29">
        <v>23153</v>
      </c>
      <c r="AL822" s="29">
        <f t="shared" si="74"/>
        <v>1074.25</v>
      </c>
      <c r="AM822" s="29">
        <f t="shared" si="75"/>
        <v>190.41</v>
      </c>
      <c r="AN822" s="29">
        <f t="shared" si="76"/>
        <v>883.84</v>
      </c>
      <c r="AO822" s="29">
        <v>14.6</v>
      </c>
      <c r="AP822" s="29">
        <v>82.4</v>
      </c>
      <c r="AQ822" s="32">
        <v>4026</v>
      </c>
      <c r="AR822" s="32">
        <v>18687</v>
      </c>
      <c r="AS822" s="32">
        <v>22713</v>
      </c>
      <c r="AT822" s="29">
        <v>3360</v>
      </c>
      <c r="AU822" s="29">
        <f t="shared" si="77"/>
        <v>3139</v>
      </c>
      <c r="AV822" s="29">
        <v>5018</v>
      </c>
      <c r="AW822" s="29">
        <v>4050</v>
      </c>
      <c r="AX822" s="29">
        <v>23153</v>
      </c>
      <c r="AY822" s="29">
        <v>18687</v>
      </c>
      <c r="AZ822" s="29">
        <v>28171</v>
      </c>
      <c r="BA822" s="29">
        <v>22737</v>
      </c>
      <c r="BB822" s="2"/>
      <c r="BC822" s="2"/>
      <c r="BD822" s="2"/>
    </row>
    <row r="823" spans="16:56" ht="13.5">
      <c r="P823" s="22" t="s">
        <v>1013</v>
      </c>
      <c r="Q823" s="23" t="s">
        <v>1200</v>
      </c>
      <c r="R823" s="23" t="s">
        <v>1014</v>
      </c>
      <c r="S823" s="62">
        <v>2174</v>
      </c>
      <c r="T823" s="24" t="s">
        <v>123</v>
      </c>
      <c r="U823" s="25" t="s">
        <v>723</v>
      </c>
      <c r="V823" s="26" t="s">
        <v>1190</v>
      </c>
      <c r="W823" s="27">
        <v>4</v>
      </c>
      <c r="X823" s="27">
        <v>3480</v>
      </c>
      <c r="Y823" s="27">
        <v>96</v>
      </c>
      <c r="Z823" s="27">
        <v>73161</v>
      </c>
      <c r="AA823" s="28">
        <f t="shared" si="72"/>
        <v>0.76209375</v>
      </c>
      <c r="AB823" s="25" t="s">
        <v>825</v>
      </c>
      <c r="AC823" s="29">
        <v>1246</v>
      </c>
      <c r="AD823" s="29">
        <v>35.8</v>
      </c>
      <c r="AE823" s="29">
        <v>82636</v>
      </c>
      <c r="AF823" s="29">
        <v>88.5</v>
      </c>
      <c r="AG823" s="29">
        <v>11734</v>
      </c>
      <c r="AH823" s="29">
        <f t="shared" si="73"/>
        <v>160.39</v>
      </c>
      <c r="AI823" s="29">
        <v>68062</v>
      </c>
      <c r="AJ823" s="29">
        <v>41388</v>
      </c>
      <c r="AK823" s="29">
        <v>26674</v>
      </c>
      <c r="AL823" s="29">
        <f t="shared" si="74"/>
        <v>930.3</v>
      </c>
      <c r="AM823" s="29">
        <f t="shared" si="75"/>
        <v>565.71</v>
      </c>
      <c r="AN823" s="29">
        <f t="shared" si="76"/>
        <v>364.59</v>
      </c>
      <c r="AO823" s="29">
        <v>17.2</v>
      </c>
      <c r="AP823" s="29">
        <v>28.4</v>
      </c>
      <c r="AQ823" s="32">
        <v>11893</v>
      </c>
      <c r="AR823" s="32">
        <v>7665</v>
      </c>
      <c r="AS823" s="32">
        <v>19558</v>
      </c>
      <c r="AT823" s="29">
        <v>2793</v>
      </c>
      <c r="AU823" s="29">
        <f t="shared" si="77"/>
        <v>3208</v>
      </c>
      <c r="AV823" s="29">
        <v>41440</v>
      </c>
      <c r="AW823" s="29">
        <v>11908</v>
      </c>
      <c r="AX823" s="29">
        <v>53467</v>
      </c>
      <c r="AY823" s="29">
        <v>15364</v>
      </c>
      <c r="AZ823" s="29">
        <v>94907</v>
      </c>
      <c r="BA823" s="29">
        <v>27272</v>
      </c>
      <c r="BB823" s="2"/>
      <c r="BC823" s="2"/>
      <c r="BD823" s="2"/>
    </row>
    <row r="824" spans="16:56" ht="13.5">
      <c r="P824" s="22">
        <v>103012</v>
      </c>
      <c r="Q824" s="23" t="s">
        <v>534</v>
      </c>
      <c r="R824" s="23" t="s">
        <v>1015</v>
      </c>
      <c r="S824" s="62">
        <v>2174</v>
      </c>
      <c r="T824" s="24" t="s">
        <v>123</v>
      </c>
      <c r="U824" s="25" t="s">
        <v>723</v>
      </c>
      <c r="V824" s="26" t="s">
        <v>1190</v>
      </c>
      <c r="W824" s="27">
        <v>4</v>
      </c>
      <c r="X824" s="27">
        <v>1281</v>
      </c>
      <c r="Y824" s="27">
        <v>72</v>
      </c>
      <c r="Z824" s="27">
        <v>65259</v>
      </c>
      <c r="AA824" s="28">
        <f t="shared" si="72"/>
        <v>0.906375</v>
      </c>
      <c r="AB824" s="25" t="s">
        <v>714</v>
      </c>
      <c r="AC824" s="29">
        <v>609</v>
      </c>
      <c r="AD824" s="29">
        <v>47.5</v>
      </c>
      <c r="AE824" s="29">
        <v>66599</v>
      </c>
      <c r="AF824" s="29">
        <v>98</v>
      </c>
      <c r="AG824" s="29">
        <v>6631</v>
      </c>
      <c r="AH824" s="29">
        <f t="shared" si="73"/>
        <v>101.61</v>
      </c>
      <c r="AI824" s="29">
        <v>20544</v>
      </c>
      <c r="AJ824" s="29">
        <v>5190</v>
      </c>
      <c r="AK824" s="29">
        <v>15354</v>
      </c>
      <c r="AL824" s="29">
        <f t="shared" si="74"/>
        <v>314.81</v>
      </c>
      <c r="AM824" s="29">
        <f t="shared" si="75"/>
        <v>79.53</v>
      </c>
      <c r="AN824" s="29">
        <f t="shared" si="76"/>
        <v>235.28</v>
      </c>
      <c r="AO824" s="29">
        <v>32.3</v>
      </c>
      <c r="AP824" s="29">
        <v>127.8</v>
      </c>
      <c r="AQ824" s="32">
        <v>4052</v>
      </c>
      <c r="AR824" s="32">
        <v>11986</v>
      </c>
      <c r="AS824" s="32">
        <v>16037</v>
      </c>
      <c r="AT824" s="29">
        <v>2310</v>
      </c>
      <c r="AU824" s="29">
        <f t="shared" si="77"/>
        <v>2032</v>
      </c>
      <c r="AV824" s="29">
        <v>5190</v>
      </c>
      <c r="AW824" s="29">
        <v>4052</v>
      </c>
      <c r="AX824" s="29">
        <v>27564</v>
      </c>
      <c r="AY824" s="29">
        <v>21518</v>
      </c>
      <c r="AZ824" s="29">
        <v>32754</v>
      </c>
      <c r="BA824" s="29">
        <v>25569</v>
      </c>
      <c r="BB824" s="2"/>
      <c r="BC824" s="2"/>
      <c r="BD824" s="2"/>
    </row>
    <row r="825" spans="16:56" ht="13.5">
      <c r="P825" s="22">
        <v>103071</v>
      </c>
      <c r="Q825" s="23" t="s">
        <v>534</v>
      </c>
      <c r="R825" s="23" t="s">
        <v>1016</v>
      </c>
      <c r="S825" s="62">
        <v>2174</v>
      </c>
      <c r="T825" s="24" t="s">
        <v>123</v>
      </c>
      <c r="U825" s="25" t="s">
        <v>723</v>
      </c>
      <c r="V825" s="26" t="s">
        <v>1190</v>
      </c>
      <c r="W825" s="27">
        <v>4</v>
      </c>
      <c r="X825" s="27">
        <v>2900</v>
      </c>
      <c r="Y825" s="27">
        <v>109</v>
      </c>
      <c r="Z825" s="27">
        <v>125654</v>
      </c>
      <c r="AA825" s="28">
        <f t="shared" si="72"/>
        <v>1.1527889908256879</v>
      </c>
      <c r="AB825" s="25" t="s">
        <v>168</v>
      </c>
      <c r="AC825" s="29">
        <v>1606</v>
      </c>
      <c r="AD825" s="29">
        <v>55.4</v>
      </c>
      <c r="AE825" s="29">
        <v>125654</v>
      </c>
      <c r="AF825" s="29">
        <v>100</v>
      </c>
      <c r="AG825" s="29">
        <v>14018</v>
      </c>
      <c r="AH825" s="29">
        <f t="shared" si="73"/>
        <v>111.56</v>
      </c>
      <c r="AI825" s="29">
        <v>84144</v>
      </c>
      <c r="AJ825" s="29">
        <v>29975</v>
      </c>
      <c r="AK825" s="29">
        <v>54169</v>
      </c>
      <c r="AL825" s="29">
        <f t="shared" si="74"/>
        <v>669.65</v>
      </c>
      <c r="AM825" s="29">
        <f t="shared" si="75"/>
        <v>238.55</v>
      </c>
      <c r="AN825" s="29">
        <f t="shared" si="76"/>
        <v>431.1</v>
      </c>
      <c r="AO825" s="29">
        <v>16.7</v>
      </c>
      <c r="AP825" s="29">
        <v>46.8</v>
      </c>
      <c r="AQ825" s="32">
        <v>10336</v>
      </c>
      <c r="AR825" s="32">
        <v>18679</v>
      </c>
      <c r="AS825" s="32">
        <v>29015</v>
      </c>
      <c r="AT825" s="29">
        <v>2205</v>
      </c>
      <c r="AU825" s="29">
        <f t="shared" si="77"/>
        <v>2231</v>
      </c>
      <c r="AV825" s="29">
        <v>29975</v>
      </c>
      <c r="AW825" s="29">
        <v>10336</v>
      </c>
      <c r="AX825" s="29">
        <v>76818</v>
      </c>
      <c r="AY825" s="29">
        <v>26489</v>
      </c>
      <c r="AZ825" s="29">
        <v>106793</v>
      </c>
      <c r="BA825" s="29">
        <v>36825</v>
      </c>
      <c r="BB825" s="2"/>
      <c r="BC825" s="2"/>
      <c r="BD825" s="2"/>
    </row>
    <row r="826" spans="16:56" ht="13.5">
      <c r="P826" s="22">
        <v>103845</v>
      </c>
      <c r="Q826" s="23" t="s">
        <v>534</v>
      </c>
      <c r="R826" s="23" t="s">
        <v>1017</v>
      </c>
      <c r="S826" s="62">
        <v>2174</v>
      </c>
      <c r="T826" s="24" t="s">
        <v>123</v>
      </c>
      <c r="U826" s="25" t="s">
        <v>723</v>
      </c>
      <c r="V826" s="26" t="s">
        <v>1190</v>
      </c>
      <c r="W826" s="27">
        <v>4</v>
      </c>
      <c r="X826" s="27">
        <v>1047</v>
      </c>
      <c r="Y826" s="27">
        <v>25</v>
      </c>
      <c r="Z826" s="27">
        <v>19173</v>
      </c>
      <c r="AA826" s="28">
        <f t="shared" si="72"/>
        <v>0.7669199999999999</v>
      </c>
      <c r="AB826" s="25" t="s">
        <v>844</v>
      </c>
      <c r="AC826" s="29">
        <v>322</v>
      </c>
      <c r="AD826" s="29">
        <v>30.8</v>
      </c>
      <c r="AE826" s="29">
        <v>30579</v>
      </c>
      <c r="AF826" s="29">
        <v>62.7</v>
      </c>
      <c r="AG826" s="29">
        <v>2068</v>
      </c>
      <c r="AH826" s="29">
        <f t="shared" si="73"/>
        <v>107.86</v>
      </c>
      <c r="AI826" s="29">
        <v>7974</v>
      </c>
      <c r="AJ826" s="29">
        <v>1802</v>
      </c>
      <c r="AK826" s="29">
        <v>6172</v>
      </c>
      <c r="AL826" s="29">
        <f t="shared" si="74"/>
        <v>415.9</v>
      </c>
      <c r="AM826" s="29">
        <f t="shared" si="75"/>
        <v>93.99</v>
      </c>
      <c r="AN826" s="29">
        <f t="shared" si="76"/>
        <v>321.91</v>
      </c>
      <c r="AO826" s="29">
        <v>25.9</v>
      </c>
      <c r="AP826" s="29">
        <v>114.8</v>
      </c>
      <c r="AQ826" s="32">
        <v>1721</v>
      </c>
      <c r="AR826" s="32">
        <v>5895</v>
      </c>
      <c r="AS826" s="32">
        <v>7616</v>
      </c>
      <c r="AT826" s="29">
        <v>2152</v>
      </c>
      <c r="AU826" s="29">
        <f t="shared" si="77"/>
        <v>2157</v>
      </c>
      <c r="AV826" s="29">
        <v>1802</v>
      </c>
      <c r="AW826" s="29">
        <v>1721</v>
      </c>
      <c r="AX826" s="29">
        <v>6172</v>
      </c>
      <c r="AY826" s="29">
        <v>5895</v>
      </c>
      <c r="AZ826" s="29">
        <v>7974</v>
      </c>
      <c r="BA826" s="29">
        <v>7616</v>
      </c>
      <c r="BB826" s="2"/>
      <c r="BC826" s="2"/>
      <c r="BD826" s="2"/>
    </row>
    <row r="827" spans="16:56" ht="13.5">
      <c r="P827" s="22">
        <v>104418</v>
      </c>
      <c r="Q827" s="23" t="s">
        <v>534</v>
      </c>
      <c r="R827" s="23" t="s">
        <v>1018</v>
      </c>
      <c r="S827" s="62">
        <v>2174</v>
      </c>
      <c r="T827" s="24" t="s">
        <v>123</v>
      </c>
      <c r="U827" s="25" t="s">
        <v>723</v>
      </c>
      <c r="V827" s="26" t="s">
        <v>1190</v>
      </c>
      <c r="W827" s="27">
        <v>4</v>
      </c>
      <c r="X827" s="27">
        <v>1616</v>
      </c>
      <c r="Y827" s="27">
        <v>117</v>
      </c>
      <c r="Z827" s="27">
        <v>46248</v>
      </c>
      <c r="AA827" s="28">
        <f t="shared" si="72"/>
        <v>0.3952820512820513</v>
      </c>
      <c r="AB827" s="25" t="s">
        <v>1019</v>
      </c>
      <c r="AC827" s="29">
        <v>970</v>
      </c>
      <c r="AD827" s="29">
        <v>60</v>
      </c>
      <c r="AE827" s="29">
        <v>62830</v>
      </c>
      <c r="AF827" s="29">
        <v>73.6</v>
      </c>
      <c r="AG827" s="29">
        <v>3843</v>
      </c>
      <c r="AH827" s="29">
        <f t="shared" si="73"/>
        <v>83.1</v>
      </c>
      <c r="AI827" s="29">
        <v>62217</v>
      </c>
      <c r="AJ827" s="29">
        <v>8553</v>
      </c>
      <c r="AK827" s="29">
        <v>53664</v>
      </c>
      <c r="AL827" s="29">
        <f t="shared" si="74"/>
        <v>1345.29</v>
      </c>
      <c r="AM827" s="29">
        <f t="shared" si="75"/>
        <v>184.94</v>
      </c>
      <c r="AN827" s="29">
        <f t="shared" si="76"/>
        <v>1160.35</v>
      </c>
      <c r="AO827" s="29">
        <v>6.2</v>
      </c>
      <c r="AP827" s="29">
        <v>44.9</v>
      </c>
      <c r="AQ827" s="32">
        <v>5293</v>
      </c>
      <c r="AR827" s="32">
        <v>33208</v>
      </c>
      <c r="AS827" s="32">
        <v>38501</v>
      </c>
      <c r="AT827" s="29">
        <v>1600</v>
      </c>
      <c r="AU827" s="29">
        <f t="shared" si="77"/>
        <v>1662</v>
      </c>
      <c r="AV827" s="29">
        <v>8553</v>
      </c>
      <c r="AW827" s="29">
        <v>5293</v>
      </c>
      <c r="AX827" s="29">
        <v>94543</v>
      </c>
      <c r="AY827" s="29">
        <v>58504</v>
      </c>
      <c r="AZ827" s="29">
        <v>103096</v>
      </c>
      <c r="BA827" s="29">
        <v>63797</v>
      </c>
      <c r="BB827" s="2"/>
      <c r="BC827" s="2"/>
      <c r="BD827" s="2"/>
    </row>
    <row r="828" spans="16:56" ht="13.5">
      <c r="P828" s="22">
        <v>104426</v>
      </c>
      <c r="Q828" s="23" t="s">
        <v>534</v>
      </c>
      <c r="R828" s="23" t="s">
        <v>1020</v>
      </c>
      <c r="S828" s="62">
        <v>2174</v>
      </c>
      <c r="T828" s="24" t="s">
        <v>123</v>
      </c>
      <c r="U828" s="25" t="s">
        <v>723</v>
      </c>
      <c r="V828" s="26" t="s">
        <v>1190</v>
      </c>
      <c r="W828" s="27">
        <v>4</v>
      </c>
      <c r="X828" s="27">
        <v>1986</v>
      </c>
      <c r="Y828" s="27">
        <v>86</v>
      </c>
      <c r="Z828" s="27">
        <v>94360</v>
      </c>
      <c r="AA828" s="28">
        <f t="shared" si="72"/>
        <v>1.0972093023255813</v>
      </c>
      <c r="AB828" s="25" t="s">
        <v>1021</v>
      </c>
      <c r="AC828" s="29">
        <v>491</v>
      </c>
      <c r="AD828" s="29">
        <v>24.7</v>
      </c>
      <c r="AE828" s="29">
        <v>95863</v>
      </c>
      <c r="AF828" s="29">
        <v>98.4</v>
      </c>
      <c r="AG828" s="29">
        <v>6932</v>
      </c>
      <c r="AH828" s="29">
        <f t="shared" si="73"/>
        <v>73.46</v>
      </c>
      <c r="AI828" s="29">
        <v>40161</v>
      </c>
      <c r="AJ828" s="29">
        <v>21192</v>
      </c>
      <c r="AK828" s="29">
        <v>18969</v>
      </c>
      <c r="AL828" s="29">
        <f t="shared" si="74"/>
        <v>425.61</v>
      </c>
      <c r="AM828" s="29">
        <f t="shared" si="75"/>
        <v>224.59</v>
      </c>
      <c r="AN828" s="29">
        <f t="shared" si="76"/>
        <v>201.03</v>
      </c>
      <c r="AO828" s="29">
        <v>17.3</v>
      </c>
      <c r="AP828" s="29">
        <v>32.7</v>
      </c>
      <c r="AQ828" s="32">
        <v>10671</v>
      </c>
      <c r="AR828" s="32">
        <v>9551</v>
      </c>
      <c r="AS828" s="32">
        <v>20222</v>
      </c>
      <c r="AT828" s="29">
        <v>1680</v>
      </c>
      <c r="AU828" s="29">
        <f t="shared" si="77"/>
        <v>1469</v>
      </c>
      <c r="AV828" s="29">
        <v>21192</v>
      </c>
      <c r="AW828" s="29">
        <v>10671</v>
      </c>
      <c r="AX828" s="29">
        <v>43001</v>
      </c>
      <c r="AY828" s="29">
        <v>21652</v>
      </c>
      <c r="AZ828" s="29">
        <v>64193</v>
      </c>
      <c r="BA828" s="29">
        <v>32323</v>
      </c>
      <c r="BB828" s="2"/>
      <c r="BC828" s="2"/>
      <c r="BD828" s="2"/>
    </row>
    <row r="829" spans="16:56" ht="13.5">
      <c r="P829" s="22">
        <v>104434</v>
      </c>
      <c r="Q829" s="23" t="s">
        <v>534</v>
      </c>
      <c r="R829" s="23" t="s">
        <v>1022</v>
      </c>
      <c r="S829" s="62">
        <v>2174</v>
      </c>
      <c r="T829" s="24" t="s">
        <v>123</v>
      </c>
      <c r="U829" s="25" t="s">
        <v>723</v>
      </c>
      <c r="V829" s="26" t="s">
        <v>1190</v>
      </c>
      <c r="W829" s="27">
        <v>4</v>
      </c>
      <c r="X829" s="27">
        <v>784</v>
      </c>
      <c r="Y829" s="27">
        <v>59</v>
      </c>
      <c r="Z829" s="27">
        <v>18188</v>
      </c>
      <c r="AA829" s="28">
        <f t="shared" si="72"/>
        <v>0.30827118644067797</v>
      </c>
      <c r="AB829" s="25" t="s">
        <v>33</v>
      </c>
      <c r="AC829" s="29">
        <v>191</v>
      </c>
      <c r="AD829" s="29">
        <v>24.4</v>
      </c>
      <c r="AE829" s="29">
        <v>18188</v>
      </c>
      <c r="AF829" s="29">
        <v>100</v>
      </c>
      <c r="AG829" s="29">
        <v>2415</v>
      </c>
      <c r="AH829" s="29">
        <f t="shared" si="73"/>
        <v>132.78</v>
      </c>
      <c r="AI829" s="29">
        <v>11069</v>
      </c>
      <c r="AJ829" s="29">
        <v>8120</v>
      </c>
      <c r="AK829" s="29">
        <v>2949</v>
      </c>
      <c r="AL829" s="29">
        <f t="shared" si="74"/>
        <v>608.59</v>
      </c>
      <c r="AM829" s="29">
        <f t="shared" si="75"/>
        <v>446.45</v>
      </c>
      <c r="AN829" s="29">
        <f t="shared" si="76"/>
        <v>162.14</v>
      </c>
      <c r="AO829" s="29">
        <v>21.8</v>
      </c>
      <c r="AP829" s="29">
        <v>29.7</v>
      </c>
      <c r="AQ829" s="32">
        <v>10357</v>
      </c>
      <c r="AR829" s="32">
        <v>3761</v>
      </c>
      <c r="AS829" s="32">
        <v>14119</v>
      </c>
      <c r="AT829" s="29">
        <v>2500</v>
      </c>
      <c r="AU829" s="29">
        <f t="shared" si="77"/>
        <v>2656</v>
      </c>
      <c r="AV829" s="29">
        <v>8120</v>
      </c>
      <c r="AW829" s="29">
        <v>10357</v>
      </c>
      <c r="AX829" s="29">
        <v>32433</v>
      </c>
      <c r="AY829" s="29">
        <v>41369</v>
      </c>
      <c r="AZ829" s="29">
        <v>40553</v>
      </c>
      <c r="BA829" s="29">
        <v>51726</v>
      </c>
      <c r="BB829" s="2"/>
      <c r="BC829" s="2"/>
      <c r="BD829" s="2"/>
    </row>
    <row r="830" spans="16:56" ht="13.5">
      <c r="P830" s="22">
        <v>153079</v>
      </c>
      <c r="Q830" s="23" t="s">
        <v>540</v>
      </c>
      <c r="R830" s="23" t="s">
        <v>1023</v>
      </c>
      <c r="S830" s="62">
        <v>2174</v>
      </c>
      <c r="T830" s="24" t="s">
        <v>123</v>
      </c>
      <c r="U830" s="25" t="s">
        <v>723</v>
      </c>
      <c r="V830" s="26" t="s">
        <v>1190</v>
      </c>
      <c r="W830" s="27">
        <v>4</v>
      </c>
      <c r="X830" s="27">
        <v>3176</v>
      </c>
      <c r="Y830" s="27">
        <v>83</v>
      </c>
      <c r="Z830" s="27">
        <v>159937</v>
      </c>
      <c r="AA830" s="28">
        <f t="shared" si="72"/>
        <v>1.9269518072289156</v>
      </c>
      <c r="AB830" s="25" t="s">
        <v>714</v>
      </c>
      <c r="AC830" s="29">
        <v>2795</v>
      </c>
      <c r="AD830" s="29">
        <v>88</v>
      </c>
      <c r="AE830" s="29">
        <v>159937</v>
      </c>
      <c r="AF830" s="29">
        <v>100</v>
      </c>
      <c r="AG830" s="29">
        <v>24638</v>
      </c>
      <c r="AH830" s="29">
        <f t="shared" si="73"/>
        <v>154.05</v>
      </c>
      <c r="AI830" s="29">
        <v>157349</v>
      </c>
      <c r="AJ830" s="29">
        <v>35831</v>
      </c>
      <c r="AK830" s="29">
        <v>121518</v>
      </c>
      <c r="AL830" s="29">
        <f t="shared" si="74"/>
        <v>983.82</v>
      </c>
      <c r="AM830" s="29">
        <f t="shared" si="75"/>
        <v>224.03</v>
      </c>
      <c r="AN830" s="29">
        <f t="shared" si="76"/>
        <v>759.79</v>
      </c>
      <c r="AO830" s="29">
        <v>15.7</v>
      </c>
      <c r="AP830" s="29">
        <v>68.8</v>
      </c>
      <c r="AQ830" s="32">
        <v>11282</v>
      </c>
      <c r="AR830" s="32">
        <v>38261</v>
      </c>
      <c r="AS830" s="32">
        <v>49543</v>
      </c>
      <c r="AT830" s="29">
        <v>3150</v>
      </c>
      <c r="AU830" s="29">
        <f t="shared" si="77"/>
        <v>3081</v>
      </c>
      <c r="AV830" s="29">
        <v>35831</v>
      </c>
      <c r="AW830" s="29">
        <v>11282</v>
      </c>
      <c r="AX830" s="29">
        <v>121518</v>
      </c>
      <c r="AY830" s="29">
        <v>38261</v>
      </c>
      <c r="AZ830" s="29">
        <v>157349</v>
      </c>
      <c r="BA830" s="29">
        <v>49543</v>
      </c>
      <c r="BB830" s="2"/>
      <c r="BC830" s="2"/>
      <c r="BD830" s="2"/>
    </row>
    <row r="831" spans="16:56" ht="13.5">
      <c r="P831" s="22">
        <v>153087</v>
      </c>
      <c r="Q831" s="23" t="s">
        <v>540</v>
      </c>
      <c r="R831" s="23" t="s">
        <v>1024</v>
      </c>
      <c r="S831" s="62">
        <v>2174</v>
      </c>
      <c r="T831" s="24" t="s">
        <v>123</v>
      </c>
      <c r="U831" s="25" t="s">
        <v>723</v>
      </c>
      <c r="V831" s="26" t="s">
        <v>1190</v>
      </c>
      <c r="W831" s="27">
        <v>4</v>
      </c>
      <c r="X831" s="27">
        <v>2041</v>
      </c>
      <c r="Y831" s="27">
        <v>75</v>
      </c>
      <c r="Z831" s="27">
        <v>22799</v>
      </c>
      <c r="AA831" s="28">
        <f t="shared" si="72"/>
        <v>0.3039866666666667</v>
      </c>
      <c r="AB831" s="25" t="s">
        <v>1025</v>
      </c>
      <c r="AC831" s="29">
        <v>492</v>
      </c>
      <c r="AD831" s="29">
        <v>24.1</v>
      </c>
      <c r="AE831" s="29">
        <v>34682</v>
      </c>
      <c r="AF831" s="29">
        <v>65.7</v>
      </c>
      <c r="AG831" s="29">
        <v>3699</v>
      </c>
      <c r="AH831" s="29">
        <f t="shared" si="73"/>
        <v>162.24</v>
      </c>
      <c r="AI831" s="29">
        <v>79979</v>
      </c>
      <c r="AJ831" s="29">
        <v>21789</v>
      </c>
      <c r="AK831" s="29">
        <v>58190</v>
      </c>
      <c r="AL831" s="29">
        <f t="shared" si="74"/>
        <v>3508</v>
      </c>
      <c r="AM831" s="29">
        <f t="shared" si="75"/>
        <v>955.7</v>
      </c>
      <c r="AN831" s="29">
        <f t="shared" si="76"/>
        <v>2552.3</v>
      </c>
      <c r="AO831" s="29">
        <v>4.6</v>
      </c>
      <c r="AP831" s="29">
        <v>17</v>
      </c>
      <c r="AQ831" s="32">
        <v>10676</v>
      </c>
      <c r="AR831" s="32">
        <v>28511</v>
      </c>
      <c r="AS831" s="32">
        <v>39186</v>
      </c>
      <c r="AT831" s="29">
        <v>3150</v>
      </c>
      <c r="AU831" s="29">
        <f t="shared" si="77"/>
        <v>3245</v>
      </c>
      <c r="AV831" s="29">
        <v>21789</v>
      </c>
      <c r="AW831" s="29">
        <v>10676</v>
      </c>
      <c r="AX831" s="29">
        <v>58190</v>
      </c>
      <c r="AY831" s="29">
        <v>28511</v>
      </c>
      <c r="AZ831" s="29">
        <v>79979</v>
      </c>
      <c r="BA831" s="29">
        <v>39186</v>
      </c>
      <c r="BB831" s="2"/>
      <c r="BC831" s="2"/>
      <c r="BD831" s="2"/>
    </row>
    <row r="832" spans="16:56" ht="13.5">
      <c r="P832" s="22">
        <v>153435</v>
      </c>
      <c r="Q832" s="23" t="s">
        <v>540</v>
      </c>
      <c r="R832" s="23" t="s">
        <v>1026</v>
      </c>
      <c r="S832" s="62">
        <v>2174</v>
      </c>
      <c r="T832" s="24" t="s">
        <v>123</v>
      </c>
      <c r="U832" s="25" t="s">
        <v>723</v>
      </c>
      <c r="V832" s="26" t="s">
        <v>1190</v>
      </c>
      <c r="W832" s="27">
        <v>4</v>
      </c>
      <c r="X832" s="27">
        <v>395</v>
      </c>
      <c r="Y832" s="27">
        <v>12</v>
      </c>
      <c r="Z832" s="27">
        <v>22294</v>
      </c>
      <c r="AA832" s="28">
        <f t="shared" si="72"/>
        <v>1.8578333333333332</v>
      </c>
      <c r="AB832" s="25" t="s">
        <v>714</v>
      </c>
      <c r="AC832" s="29">
        <v>232</v>
      </c>
      <c r="AD832" s="29">
        <v>58.7</v>
      </c>
      <c r="AE832" s="29">
        <v>22294</v>
      </c>
      <c r="AF832" s="29">
        <v>100</v>
      </c>
      <c r="AG832" s="29">
        <v>3443</v>
      </c>
      <c r="AH832" s="29">
        <f t="shared" si="73"/>
        <v>154.44</v>
      </c>
      <c r="AI832" s="29">
        <v>9570</v>
      </c>
      <c r="AJ832" s="29">
        <v>4252</v>
      </c>
      <c r="AK832" s="29">
        <v>5318</v>
      </c>
      <c r="AL832" s="29">
        <f t="shared" si="74"/>
        <v>429.26</v>
      </c>
      <c r="AM832" s="29">
        <f t="shared" si="75"/>
        <v>190.72</v>
      </c>
      <c r="AN832" s="29">
        <f t="shared" si="76"/>
        <v>238.54</v>
      </c>
      <c r="AO832" s="29">
        <v>36</v>
      </c>
      <c r="AP832" s="29">
        <v>81</v>
      </c>
      <c r="AQ832" s="32">
        <v>10765</v>
      </c>
      <c r="AR832" s="32">
        <v>13463</v>
      </c>
      <c r="AS832" s="32">
        <v>24228</v>
      </c>
      <c r="AT832" s="29">
        <v>3150</v>
      </c>
      <c r="AU832" s="29">
        <f t="shared" si="77"/>
        <v>3089</v>
      </c>
      <c r="AV832" s="29">
        <v>4252</v>
      </c>
      <c r="AW832" s="29">
        <v>10765</v>
      </c>
      <c r="AX832" s="29">
        <v>5318</v>
      </c>
      <c r="AY832" s="29">
        <v>13463</v>
      </c>
      <c r="AZ832" s="29">
        <v>9570</v>
      </c>
      <c r="BA832" s="29">
        <v>24228</v>
      </c>
      <c r="BB832" s="2"/>
      <c r="BC832" s="2"/>
      <c r="BD832" s="2"/>
    </row>
    <row r="833" spans="16:56" ht="13.5">
      <c r="P833" s="22">
        <v>153630</v>
      </c>
      <c r="Q833" s="23" t="s">
        <v>540</v>
      </c>
      <c r="R833" s="23" t="s">
        <v>1420</v>
      </c>
      <c r="S833" s="62">
        <v>2174</v>
      </c>
      <c r="T833" s="24" t="s">
        <v>123</v>
      </c>
      <c r="U833" s="25" t="s">
        <v>723</v>
      </c>
      <c r="V833" s="26" t="s">
        <v>1190</v>
      </c>
      <c r="W833" s="27">
        <v>4</v>
      </c>
      <c r="X833" s="27">
        <v>917</v>
      </c>
      <c r="Y833" s="27">
        <v>43</v>
      </c>
      <c r="Z833" s="27">
        <v>43433</v>
      </c>
      <c r="AA833" s="28">
        <f t="shared" si="72"/>
        <v>1.0100697674418604</v>
      </c>
      <c r="AB833" s="25" t="s">
        <v>719</v>
      </c>
      <c r="AC833" s="29">
        <v>371</v>
      </c>
      <c r="AD833" s="29">
        <v>40.5</v>
      </c>
      <c r="AE833" s="29">
        <v>42945</v>
      </c>
      <c r="AF833" s="29">
        <v>101.1</v>
      </c>
      <c r="AG833" s="29">
        <v>8582</v>
      </c>
      <c r="AH833" s="29">
        <f t="shared" si="73"/>
        <v>197.59</v>
      </c>
      <c r="AI833" s="29">
        <v>48148</v>
      </c>
      <c r="AJ833" s="29">
        <v>17746</v>
      </c>
      <c r="AK833" s="29">
        <v>30402</v>
      </c>
      <c r="AL833" s="29">
        <f t="shared" si="74"/>
        <v>1108.56</v>
      </c>
      <c r="AM833" s="29">
        <f t="shared" si="75"/>
        <v>408.58</v>
      </c>
      <c r="AN833" s="29">
        <f t="shared" si="76"/>
        <v>699.97</v>
      </c>
      <c r="AO833" s="29">
        <v>17.8</v>
      </c>
      <c r="AP833" s="29">
        <v>48.4</v>
      </c>
      <c r="AQ833" s="32">
        <v>19352</v>
      </c>
      <c r="AR833" s="32">
        <v>33154</v>
      </c>
      <c r="AS833" s="32">
        <v>52506</v>
      </c>
      <c r="AT833" s="29">
        <v>3622</v>
      </c>
      <c r="AU833" s="29">
        <f t="shared" si="77"/>
        <v>3952</v>
      </c>
      <c r="AV833" s="29">
        <v>17813</v>
      </c>
      <c r="AW833" s="29">
        <v>19425</v>
      </c>
      <c r="AX833" s="29">
        <v>75739</v>
      </c>
      <c r="AY833" s="29">
        <v>82594</v>
      </c>
      <c r="AZ833" s="29">
        <v>93552</v>
      </c>
      <c r="BA833" s="29">
        <v>102020</v>
      </c>
      <c r="BB833" s="2"/>
      <c r="BC833" s="2"/>
      <c r="BD833" s="2"/>
    </row>
    <row r="834" spans="16:56" ht="13.5">
      <c r="P834" s="22">
        <v>154067</v>
      </c>
      <c r="Q834" s="23" t="s">
        <v>540</v>
      </c>
      <c r="R834" s="23" t="s">
        <v>1027</v>
      </c>
      <c r="S834" s="62">
        <v>2174</v>
      </c>
      <c r="T834" s="24" t="s">
        <v>123</v>
      </c>
      <c r="U834" s="25" t="s">
        <v>723</v>
      </c>
      <c r="V834" s="26" t="s">
        <v>1190</v>
      </c>
      <c r="W834" s="27">
        <v>4</v>
      </c>
      <c r="X834" s="27">
        <v>1445</v>
      </c>
      <c r="Y834" s="27">
        <v>42</v>
      </c>
      <c r="Z834" s="27">
        <v>19139</v>
      </c>
      <c r="AA834" s="28">
        <f t="shared" si="72"/>
        <v>0.4556904761904762</v>
      </c>
      <c r="AB834" s="25" t="s">
        <v>816</v>
      </c>
      <c r="AC834" s="29">
        <v>278</v>
      </c>
      <c r="AD834" s="29">
        <v>19.2</v>
      </c>
      <c r="AE834" s="29">
        <v>27405</v>
      </c>
      <c r="AF834" s="29">
        <v>69.8</v>
      </c>
      <c r="AG834" s="29">
        <v>3414</v>
      </c>
      <c r="AH834" s="29">
        <f t="shared" si="73"/>
        <v>178.38</v>
      </c>
      <c r="AI834" s="29">
        <v>53027</v>
      </c>
      <c r="AJ834" s="29">
        <v>20844</v>
      </c>
      <c r="AK834" s="29">
        <v>32183</v>
      </c>
      <c r="AL834" s="29">
        <f t="shared" si="74"/>
        <v>2770.63</v>
      </c>
      <c r="AM834" s="29">
        <f t="shared" si="75"/>
        <v>1089.09</v>
      </c>
      <c r="AN834" s="29">
        <f t="shared" si="76"/>
        <v>1681.54</v>
      </c>
      <c r="AO834" s="29">
        <v>6.4</v>
      </c>
      <c r="AP834" s="29">
        <v>16.4</v>
      </c>
      <c r="AQ834" s="32">
        <v>14425</v>
      </c>
      <c r="AR834" s="32">
        <v>22272</v>
      </c>
      <c r="AS834" s="32">
        <v>36697</v>
      </c>
      <c r="AT834" s="29">
        <v>3360</v>
      </c>
      <c r="AU834" s="29">
        <f t="shared" si="77"/>
        <v>3568</v>
      </c>
      <c r="AV834" s="29">
        <v>20844</v>
      </c>
      <c r="AW834" s="29">
        <v>14425</v>
      </c>
      <c r="AX834" s="29">
        <v>32183</v>
      </c>
      <c r="AY834" s="29">
        <v>22272</v>
      </c>
      <c r="AZ834" s="29">
        <v>53027</v>
      </c>
      <c r="BA834" s="29">
        <v>36697</v>
      </c>
      <c r="BB834" s="2"/>
      <c r="BC834" s="2"/>
      <c r="BD834" s="2"/>
    </row>
    <row r="835" spans="16:56" ht="13.5">
      <c r="P835" s="22">
        <v>155462</v>
      </c>
      <c r="Q835" s="23" t="s">
        <v>540</v>
      </c>
      <c r="R835" s="23" t="s">
        <v>1028</v>
      </c>
      <c r="S835" s="62">
        <v>2174</v>
      </c>
      <c r="T835" s="24" t="s">
        <v>123</v>
      </c>
      <c r="U835" s="25" t="s">
        <v>723</v>
      </c>
      <c r="V835" s="26" t="s">
        <v>1190</v>
      </c>
      <c r="W835" s="27">
        <v>4</v>
      </c>
      <c r="X835" s="27">
        <v>2425</v>
      </c>
      <c r="Y835" s="27">
        <v>81</v>
      </c>
      <c r="Z835" s="27">
        <v>144552</v>
      </c>
      <c r="AA835" s="28">
        <f t="shared" si="72"/>
        <v>1.7845925925925925</v>
      </c>
      <c r="AB835" s="25" t="s">
        <v>888</v>
      </c>
      <c r="AC835" s="29">
        <v>1881</v>
      </c>
      <c r="AD835" s="29">
        <v>77.6</v>
      </c>
      <c r="AE835" s="29">
        <v>147364</v>
      </c>
      <c r="AF835" s="29">
        <v>98.1</v>
      </c>
      <c r="AG835" s="29">
        <v>28634</v>
      </c>
      <c r="AH835" s="29">
        <f t="shared" si="73"/>
        <v>198.09</v>
      </c>
      <c r="AI835" s="29">
        <v>63873</v>
      </c>
      <c r="AJ835" s="29">
        <v>26247</v>
      </c>
      <c r="AK835" s="29">
        <v>37626</v>
      </c>
      <c r="AL835" s="29">
        <f t="shared" si="74"/>
        <v>441.87</v>
      </c>
      <c r="AM835" s="29">
        <f t="shared" si="75"/>
        <v>181.57</v>
      </c>
      <c r="AN835" s="29">
        <f t="shared" si="76"/>
        <v>260.29</v>
      </c>
      <c r="AO835" s="29">
        <v>44.8</v>
      </c>
      <c r="AP835" s="29">
        <v>109.1</v>
      </c>
      <c r="AQ835" s="32">
        <v>10824</v>
      </c>
      <c r="AR835" s="32">
        <v>15516</v>
      </c>
      <c r="AS835" s="32">
        <v>26339</v>
      </c>
      <c r="AT835" s="29">
        <v>4095</v>
      </c>
      <c r="AU835" s="29">
        <f t="shared" si="77"/>
        <v>3962</v>
      </c>
      <c r="AV835" s="29">
        <v>26247</v>
      </c>
      <c r="AW835" s="29">
        <v>10824</v>
      </c>
      <c r="AX835" s="29">
        <v>37626</v>
      </c>
      <c r="AY835" s="29">
        <v>15516</v>
      </c>
      <c r="AZ835" s="29">
        <v>63873</v>
      </c>
      <c r="BA835" s="29">
        <v>26339</v>
      </c>
      <c r="BB835" s="2"/>
      <c r="BC835" s="2"/>
      <c r="BD835" s="2"/>
    </row>
    <row r="836" spans="16:56" ht="13.5">
      <c r="P836" s="22">
        <v>155811</v>
      </c>
      <c r="Q836" s="23" t="s">
        <v>540</v>
      </c>
      <c r="R836" s="23" t="s">
        <v>1029</v>
      </c>
      <c r="S836" s="62">
        <v>2174</v>
      </c>
      <c r="T836" s="24" t="s">
        <v>123</v>
      </c>
      <c r="U836" s="25" t="s">
        <v>723</v>
      </c>
      <c r="V836" s="26" t="s">
        <v>1190</v>
      </c>
      <c r="W836" s="27">
        <v>4</v>
      </c>
      <c r="X836" s="27">
        <v>3412</v>
      </c>
      <c r="Y836" s="27">
        <v>127</v>
      </c>
      <c r="Z836" s="27">
        <v>203927</v>
      </c>
      <c r="AA836" s="28">
        <f t="shared" si="72"/>
        <v>1.605724409448819</v>
      </c>
      <c r="AB836" s="25" t="s">
        <v>1030</v>
      </c>
      <c r="AC836" s="29">
        <v>1838</v>
      </c>
      <c r="AD836" s="29">
        <v>53.9</v>
      </c>
      <c r="AE836" s="29">
        <v>217435</v>
      </c>
      <c r="AF836" s="29">
        <v>93.8</v>
      </c>
      <c r="AG836" s="29">
        <v>38046</v>
      </c>
      <c r="AH836" s="29">
        <f t="shared" si="73"/>
        <v>186.57</v>
      </c>
      <c r="AI836" s="29">
        <v>199906</v>
      </c>
      <c r="AJ836" s="29">
        <v>34550</v>
      </c>
      <c r="AK836" s="29">
        <v>165356</v>
      </c>
      <c r="AL836" s="29">
        <f t="shared" si="74"/>
        <v>980.28</v>
      </c>
      <c r="AM836" s="29">
        <f t="shared" si="75"/>
        <v>169.42</v>
      </c>
      <c r="AN836" s="29">
        <f t="shared" si="76"/>
        <v>810.86</v>
      </c>
      <c r="AO836" s="29">
        <v>19</v>
      </c>
      <c r="AP836" s="29">
        <v>110.1</v>
      </c>
      <c r="AQ836" s="32">
        <v>10126</v>
      </c>
      <c r="AR836" s="32">
        <v>48463</v>
      </c>
      <c r="AS836" s="32">
        <v>58589</v>
      </c>
      <c r="AT836" s="29">
        <v>3570</v>
      </c>
      <c r="AU836" s="29">
        <f t="shared" si="77"/>
        <v>3731</v>
      </c>
      <c r="AV836" s="29">
        <v>34550</v>
      </c>
      <c r="AW836" s="29">
        <v>10126</v>
      </c>
      <c r="AX836" s="29">
        <v>165356</v>
      </c>
      <c r="AY836" s="29">
        <v>48463</v>
      </c>
      <c r="AZ836" s="29">
        <v>199906</v>
      </c>
      <c r="BA836" s="29">
        <v>58589</v>
      </c>
      <c r="BB836" s="2"/>
      <c r="BC836" s="2"/>
      <c r="BD836" s="2"/>
    </row>
    <row r="837" spans="16:56" ht="13.5">
      <c r="P837" s="22">
        <v>163422</v>
      </c>
      <c r="Q837" s="23" t="s">
        <v>521</v>
      </c>
      <c r="R837" s="23" t="s">
        <v>1031</v>
      </c>
      <c r="S837" s="62">
        <v>2174</v>
      </c>
      <c r="T837" s="24" t="s">
        <v>123</v>
      </c>
      <c r="U837" s="25" t="s">
        <v>723</v>
      </c>
      <c r="V837" s="26" t="s">
        <v>1190</v>
      </c>
      <c r="W837" s="27">
        <v>4</v>
      </c>
      <c r="X837" s="27">
        <v>4775</v>
      </c>
      <c r="Y837" s="27">
        <v>143</v>
      </c>
      <c r="Z837" s="27">
        <v>306688</v>
      </c>
      <c r="AA837" s="28">
        <f t="shared" si="72"/>
        <v>2.144671328671329</v>
      </c>
      <c r="AB837" s="25" t="s">
        <v>1032</v>
      </c>
      <c r="AC837" s="29">
        <v>1767</v>
      </c>
      <c r="AD837" s="29">
        <v>37</v>
      </c>
      <c r="AE837" s="29">
        <v>360809</v>
      </c>
      <c r="AF837" s="29">
        <v>85</v>
      </c>
      <c r="AG837" s="29">
        <v>23714</v>
      </c>
      <c r="AH837" s="29">
        <f t="shared" si="73"/>
        <v>77.32</v>
      </c>
      <c r="AI837" s="29">
        <v>103728</v>
      </c>
      <c r="AJ837" s="29">
        <v>27419</v>
      </c>
      <c r="AK837" s="29">
        <v>76309</v>
      </c>
      <c r="AL837" s="29">
        <f t="shared" si="74"/>
        <v>338.22</v>
      </c>
      <c r="AM837" s="29">
        <f t="shared" si="75"/>
        <v>89.4</v>
      </c>
      <c r="AN837" s="29">
        <f t="shared" si="76"/>
        <v>248.82</v>
      </c>
      <c r="AO837" s="29">
        <v>22.9</v>
      </c>
      <c r="AP837" s="29">
        <v>86.5</v>
      </c>
      <c r="AQ837" s="32">
        <v>5742</v>
      </c>
      <c r="AR837" s="32">
        <v>15981</v>
      </c>
      <c r="AS837" s="32">
        <v>21723</v>
      </c>
      <c r="AT837" s="29">
        <v>3570</v>
      </c>
      <c r="AU837" s="29">
        <f t="shared" si="77"/>
        <v>1546</v>
      </c>
      <c r="AV837" s="29">
        <v>30499</v>
      </c>
      <c r="AW837" s="29">
        <v>6387</v>
      </c>
      <c r="AX837" s="29">
        <v>76309</v>
      </c>
      <c r="AY837" s="29">
        <v>15981</v>
      </c>
      <c r="AZ837" s="29">
        <v>106808</v>
      </c>
      <c r="BA837" s="29">
        <v>22368</v>
      </c>
      <c r="BB837" s="2"/>
      <c r="BC837" s="2"/>
      <c r="BD837" s="2"/>
    </row>
    <row r="838" spans="16:56" ht="13.5">
      <c r="P838" s="22">
        <v>163619</v>
      </c>
      <c r="Q838" s="23" t="s">
        <v>521</v>
      </c>
      <c r="R838" s="23" t="s">
        <v>1033</v>
      </c>
      <c r="S838" s="62">
        <v>2174</v>
      </c>
      <c r="T838" s="24" t="s">
        <v>123</v>
      </c>
      <c r="U838" s="25" t="s">
        <v>723</v>
      </c>
      <c r="V838" s="26" t="s">
        <v>1190</v>
      </c>
      <c r="W838" s="27">
        <v>4</v>
      </c>
      <c r="X838" s="27">
        <v>4679</v>
      </c>
      <c r="Y838" s="27">
        <v>88</v>
      </c>
      <c r="Z838" s="27">
        <v>194013</v>
      </c>
      <c r="AA838" s="28">
        <f t="shared" si="72"/>
        <v>2.204693181818182</v>
      </c>
      <c r="AB838" s="25" t="s">
        <v>1010</v>
      </c>
      <c r="AC838" s="29">
        <v>2167</v>
      </c>
      <c r="AD838" s="29">
        <v>46.3</v>
      </c>
      <c r="AE838" s="29">
        <v>223876</v>
      </c>
      <c r="AF838" s="29">
        <v>86.7</v>
      </c>
      <c r="AG838" s="29">
        <v>29782</v>
      </c>
      <c r="AH838" s="29">
        <f t="shared" si="73"/>
        <v>153.51</v>
      </c>
      <c r="AI838" s="29">
        <v>118538</v>
      </c>
      <c r="AJ838" s="29">
        <v>41532</v>
      </c>
      <c r="AK838" s="29">
        <v>77006</v>
      </c>
      <c r="AL838" s="29">
        <f t="shared" si="74"/>
        <v>610.98</v>
      </c>
      <c r="AM838" s="29">
        <f t="shared" si="75"/>
        <v>214.07</v>
      </c>
      <c r="AN838" s="29">
        <f t="shared" si="76"/>
        <v>396.91</v>
      </c>
      <c r="AO838" s="29">
        <v>25.1</v>
      </c>
      <c r="AP838" s="29">
        <v>71.7</v>
      </c>
      <c r="AQ838" s="32">
        <v>8876</v>
      </c>
      <c r="AR838" s="32">
        <v>16458</v>
      </c>
      <c r="AS838" s="32">
        <v>25334</v>
      </c>
      <c r="AT838" s="29">
        <v>3000</v>
      </c>
      <c r="AU838" s="29">
        <f t="shared" si="77"/>
        <v>3070</v>
      </c>
      <c r="AV838" s="29">
        <v>41532</v>
      </c>
      <c r="AW838" s="29">
        <v>8876</v>
      </c>
      <c r="AX838" s="29">
        <v>77006</v>
      </c>
      <c r="AY838" s="29">
        <v>16458</v>
      </c>
      <c r="AZ838" s="29">
        <v>118538</v>
      </c>
      <c r="BA838" s="29">
        <v>25334</v>
      </c>
      <c r="BB838" s="2"/>
      <c r="BC838" s="2"/>
      <c r="BD838" s="2"/>
    </row>
    <row r="839" spans="16:56" ht="13.5">
      <c r="P839" s="22">
        <v>169048</v>
      </c>
      <c r="Q839" s="23" t="s">
        <v>521</v>
      </c>
      <c r="R839" s="23" t="s">
        <v>1034</v>
      </c>
      <c r="S839" s="62">
        <v>2174</v>
      </c>
      <c r="T839" s="24" t="s">
        <v>123</v>
      </c>
      <c r="U839" s="25" t="s">
        <v>723</v>
      </c>
      <c r="V839" s="26" t="s">
        <v>1190</v>
      </c>
      <c r="W839" s="27">
        <v>4</v>
      </c>
      <c r="X839" s="27">
        <v>2869</v>
      </c>
      <c r="Y839" s="27">
        <v>62</v>
      </c>
      <c r="Z839" s="27">
        <v>82204</v>
      </c>
      <c r="AA839" s="28">
        <f t="shared" si="72"/>
        <v>1.3258709677419354</v>
      </c>
      <c r="AB839" s="25" t="s">
        <v>1035</v>
      </c>
      <c r="AC839" s="29">
        <v>1416</v>
      </c>
      <c r="AD839" s="29">
        <v>49.4</v>
      </c>
      <c r="AE839" s="29">
        <v>104308</v>
      </c>
      <c r="AF839" s="29">
        <v>78.8</v>
      </c>
      <c r="AG839" s="29">
        <v>11927</v>
      </c>
      <c r="AH839" s="29">
        <f t="shared" si="73"/>
        <v>145.09</v>
      </c>
      <c r="AI839" s="29">
        <v>25668</v>
      </c>
      <c r="AJ839" s="29">
        <v>10223</v>
      </c>
      <c r="AK839" s="29">
        <v>15445</v>
      </c>
      <c r="AL839" s="29">
        <f t="shared" si="74"/>
        <v>312.25</v>
      </c>
      <c r="AM839" s="29">
        <f t="shared" si="75"/>
        <v>124.36</v>
      </c>
      <c r="AN839" s="29">
        <f t="shared" si="76"/>
        <v>187.89</v>
      </c>
      <c r="AO839" s="29">
        <v>46.5</v>
      </c>
      <c r="AP839" s="29">
        <v>116.7</v>
      </c>
      <c r="AQ839" s="32">
        <v>3563</v>
      </c>
      <c r="AR839" s="32">
        <v>5383</v>
      </c>
      <c r="AS839" s="32">
        <v>8947</v>
      </c>
      <c r="AT839" s="29">
        <v>2835</v>
      </c>
      <c r="AU839" s="29">
        <f t="shared" si="77"/>
        <v>2902</v>
      </c>
      <c r="AV839" s="29">
        <v>10223</v>
      </c>
      <c r="AW839" s="29">
        <v>3563</v>
      </c>
      <c r="AX839" s="29">
        <v>21763</v>
      </c>
      <c r="AY839" s="29">
        <v>7586</v>
      </c>
      <c r="AZ839" s="29">
        <v>31986</v>
      </c>
      <c r="BA839" s="29">
        <v>11149</v>
      </c>
      <c r="BB839" s="2"/>
      <c r="BC839" s="2"/>
      <c r="BD839" s="2"/>
    </row>
    <row r="840" spans="16:56" ht="13.5">
      <c r="P840" s="22">
        <v>172073</v>
      </c>
      <c r="Q840" s="23" t="s">
        <v>1258</v>
      </c>
      <c r="R840" s="23" t="s">
        <v>1036</v>
      </c>
      <c r="S840" s="62">
        <v>2174</v>
      </c>
      <c r="T840" s="24" t="s">
        <v>123</v>
      </c>
      <c r="U840" s="25" t="s">
        <v>723</v>
      </c>
      <c r="V840" s="26" t="s">
        <v>1190</v>
      </c>
      <c r="W840" s="27">
        <v>4</v>
      </c>
      <c r="X840" s="27">
        <v>910</v>
      </c>
      <c r="Y840" s="27">
        <v>56</v>
      </c>
      <c r="Z840" s="27">
        <v>6406</v>
      </c>
      <c r="AA840" s="28">
        <f t="shared" si="72"/>
        <v>0.11439285714285714</v>
      </c>
      <c r="AB840" s="25" t="s">
        <v>796</v>
      </c>
      <c r="AC840" s="29">
        <v>189</v>
      </c>
      <c r="AD840" s="29">
        <v>20.8</v>
      </c>
      <c r="AE840" s="29">
        <v>6406</v>
      </c>
      <c r="AF840" s="29">
        <v>100</v>
      </c>
      <c r="AG840" s="29">
        <v>1040</v>
      </c>
      <c r="AH840" s="29">
        <f t="shared" si="73"/>
        <v>162.35</v>
      </c>
      <c r="AI840" s="29">
        <v>21072</v>
      </c>
      <c r="AJ840" s="29">
        <v>7299</v>
      </c>
      <c r="AK840" s="29">
        <v>13773</v>
      </c>
      <c r="AL840" s="29">
        <f t="shared" si="74"/>
        <v>3289.42</v>
      </c>
      <c r="AM840" s="29">
        <f t="shared" si="75"/>
        <v>1139.4</v>
      </c>
      <c r="AN840" s="29">
        <f t="shared" si="76"/>
        <v>2150.02</v>
      </c>
      <c r="AO840" s="29">
        <v>4.9</v>
      </c>
      <c r="AP840" s="29">
        <v>14.2</v>
      </c>
      <c r="AQ840" s="32">
        <v>8021</v>
      </c>
      <c r="AR840" s="32">
        <v>15135</v>
      </c>
      <c r="AS840" s="32">
        <v>23156</v>
      </c>
      <c r="AT840" s="29">
        <v>3150</v>
      </c>
      <c r="AU840" s="29">
        <f t="shared" si="77"/>
        <v>3247</v>
      </c>
      <c r="AV840" s="29">
        <v>10055</v>
      </c>
      <c r="AW840" s="29">
        <v>11049</v>
      </c>
      <c r="AX840" s="29">
        <v>27076</v>
      </c>
      <c r="AY840" s="29">
        <v>29754</v>
      </c>
      <c r="AZ840" s="29">
        <v>37131</v>
      </c>
      <c r="BA840" s="29">
        <v>40803</v>
      </c>
      <c r="BB840" s="2"/>
      <c r="BC840" s="2"/>
      <c r="BD840" s="2"/>
    </row>
    <row r="841" spans="16:56" ht="13.5">
      <c r="P841" s="22">
        <v>173452</v>
      </c>
      <c r="Q841" s="23" t="s">
        <v>1258</v>
      </c>
      <c r="R841" s="23" t="s">
        <v>1037</v>
      </c>
      <c r="S841" s="62">
        <v>2174</v>
      </c>
      <c r="T841" s="24" t="s">
        <v>123</v>
      </c>
      <c r="U841" s="25" t="s">
        <v>723</v>
      </c>
      <c r="V841" s="26" t="s">
        <v>1190</v>
      </c>
      <c r="W841" s="27">
        <v>4</v>
      </c>
      <c r="X841" s="27">
        <v>227</v>
      </c>
      <c r="Y841" s="27">
        <v>12</v>
      </c>
      <c r="Z841" s="27">
        <v>17093</v>
      </c>
      <c r="AA841" s="28">
        <f t="shared" si="72"/>
        <v>1.4244166666666667</v>
      </c>
      <c r="AB841" s="25" t="s">
        <v>796</v>
      </c>
      <c r="AC841" s="29">
        <v>193</v>
      </c>
      <c r="AD841" s="29">
        <v>85</v>
      </c>
      <c r="AE841" s="29">
        <v>17093</v>
      </c>
      <c r="AF841" s="29">
        <v>100</v>
      </c>
      <c r="AG841" s="29">
        <v>1171</v>
      </c>
      <c r="AH841" s="29">
        <f t="shared" si="73"/>
        <v>68.51</v>
      </c>
      <c r="AI841" s="29">
        <v>15253</v>
      </c>
      <c r="AJ841" s="29">
        <v>4996</v>
      </c>
      <c r="AK841" s="29">
        <v>10257</v>
      </c>
      <c r="AL841" s="29">
        <f t="shared" si="74"/>
        <v>892.35</v>
      </c>
      <c r="AM841" s="29">
        <f t="shared" si="75"/>
        <v>292.28</v>
      </c>
      <c r="AN841" s="29">
        <f t="shared" si="76"/>
        <v>600.07</v>
      </c>
      <c r="AO841" s="29">
        <v>7.7</v>
      </c>
      <c r="AP841" s="29">
        <v>23.4</v>
      </c>
      <c r="AQ841" s="32">
        <v>22009</v>
      </c>
      <c r="AR841" s="32">
        <v>45185</v>
      </c>
      <c r="AS841" s="32">
        <v>67194</v>
      </c>
      <c r="AT841" s="29">
        <v>1410</v>
      </c>
      <c r="AU841" s="29">
        <f t="shared" si="77"/>
        <v>1370</v>
      </c>
      <c r="AV841" s="29">
        <v>4996</v>
      </c>
      <c r="AW841" s="29">
        <v>22009</v>
      </c>
      <c r="AX841" s="29">
        <v>10257</v>
      </c>
      <c r="AY841" s="29">
        <v>45185</v>
      </c>
      <c r="AZ841" s="29">
        <v>15253</v>
      </c>
      <c r="BA841" s="29">
        <v>67194</v>
      </c>
      <c r="BB841" s="2"/>
      <c r="BC841" s="2"/>
      <c r="BD841" s="2"/>
    </row>
    <row r="842" spans="16:56" ht="13.5">
      <c r="P842" s="22">
        <v>174238</v>
      </c>
      <c r="Q842" s="23" t="s">
        <v>1258</v>
      </c>
      <c r="R842" s="23" t="s">
        <v>1038</v>
      </c>
      <c r="S842" s="62">
        <v>2174</v>
      </c>
      <c r="T842" s="24" t="s">
        <v>123</v>
      </c>
      <c r="U842" s="25" t="s">
        <v>723</v>
      </c>
      <c r="V842" s="26" t="s">
        <v>1190</v>
      </c>
      <c r="W842" s="27">
        <v>4</v>
      </c>
      <c r="X842" s="27">
        <v>4845</v>
      </c>
      <c r="Y842" s="27">
        <v>121</v>
      </c>
      <c r="Z842" s="27">
        <v>124502</v>
      </c>
      <c r="AA842" s="28">
        <f t="shared" si="72"/>
        <v>1.0289421487603305</v>
      </c>
      <c r="AB842" s="25" t="s">
        <v>714</v>
      </c>
      <c r="AC842" s="29">
        <v>1146</v>
      </c>
      <c r="AD842" s="29">
        <v>23.7</v>
      </c>
      <c r="AE842" s="29">
        <v>131028</v>
      </c>
      <c r="AF842" s="29">
        <v>95</v>
      </c>
      <c r="AG842" s="29">
        <v>16293</v>
      </c>
      <c r="AH842" s="29">
        <f t="shared" si="73"/>
        <v>130.87</v>
      </c>
      <c r="AI842" s="29">
        <v>84376</v>
      </c>
      <c r="AJ842" s="29">
        <v>25872</v>
      </c>
      <c r="AK842" s="29">
        <v>58504</v>
      </c>
      <c r="AL842" s="29">
        <f t="shared" si="74"/>
        <v>677.71</v>
      </c>
      <c r="AM842" s="29">
        <f t="shared" si="75"/>
        <v>207.8</v>
      </c>
      <c r="AN842" s="29">
        <f t="shared" si="76"/>
        <v>469.9</v>
      </c>
      <c r="AO842" s="29">
        <v>19.3</v>
      </c>
      <c r="AP842" s="29">
        <v>63</v>
      </c>
      <c r="AQ842" s="32">
        <v>5340</v>
      </c>
      <c r="AR842" s="32">
        <v>12075</v>
      </c>
      <c r="AS842" s="32">
        <v>17415</v>
      </c>
      <c r="AT842" s="29">
        <v>2520</v>
      </c>
      <c r="AU842" s="29">
        <f t="shared" si="77"/>
        <v>2617</v>
      </c>
      <c r="AV842" s="29">
        <v>27981</v>
      </c>
      <c r="AW842" s="29">
        <v>5775</v>
      </c>
      <c r="AX842" s="29">
        <v>58634</v>
      </c>
      <c r="AY842" s="29">
        <v>12102</v>
      </c>
      <c r="AZ842" s="29">
        <v>86615</v>
      </c>
      <c r="BA842" s="29">
        <v>17877</v>
      </c>
      <c r="BB842" s="2"/>
      <c r="BC842" s="2"/>
      <c r="BD842" s="2"/>
    </row>
    <row r="843" spans="16:56" ht="13.5">
      <c r="P843" s="22">
        <v>183024</v>
      </c>
      <c r="Q843" s="23" t="s">
        <v>1141</v>
      </c>
      <c r="R843" s="23" t="s">
        <v>1039</v>
      </c>
      <c r="S843" s="62">
        <v>2174</v>
      </c>
      <c r="T843" s="24" t="s">
        <v>123</v>
      </c>
      <c r="U843" s="25" t="s">
        <v>723</v>
      </c>
      <c r="V843" s="26" t="s">
        <v>1190</v>
      </c>
      <c r="W843" s="27">
        <v>4</v>
      </c>
      <c r="X843" s="27">
        <v>951</v>
      </c>
      <c r="Y843" s="27">
        <v>30</v>
      </c>
      <c r="Z843" s="27">
        <v>64102</v>
      </c>
      <c r="AA843" s="28">
        <f t="shared" si="72"/>
        <v>2.136733333333333</v>
      </c>
      <c r="AB843" s="25" t="s">
        <v>761</v>
      </c>
      <c r="AC843" s="29">
        <v>695</v>
      </c>
      <c r="AD843" s="29">
        <v>73.1</v>
      </c>
      <c r="AE843" s="29">
        <v>64102</v>
      </c>
      <c r="AF843" s="29">
        <v>100</v>
      </c>
      <c r="AG843" s="29">
        <v>11244</v>
      </c>
      <c r="AH843" s="29">
        <f t="shared" si="73"/>
        <v>175.41</v>
      </c>
      <c r="AI843" s="29">
        <v>36967</v>
      </c>
      <c r="AJ843" s="29">
        <v>10441</v>
      </c>
      <c r="AK843" s="29">
        <v>26526</v>
      </c>
      <c r="AL843" s="29">
        <f t="shared" si="74"/>
        <v>576.69</v>
      </c>
      <c r="AM843" s="29">
        <f t="shared" si="75"/>
        <v>162.88</v>
      </c>
      <c r="AN843" s="29">
        <f t="shared" si="76"/>
        <v>413.81</v>
      </c>
      <c r="AO843" s="29">
        <v>30.4</v>
      </c>
      <c r="AP843" s="29">
        <v>107.7</v>
      </c>
      <c r="AQ843" s="32">
        <v>10979</v>
      </c>
      <c r="AR843" s="32">
        <v>27893</v>
      </c>
      <c r="AS843" s="32">
        <v>38872</v>
      </c>
      <c r="AT843" s="29">
        <v>4090</v>
      </c>
      <c r="AU843" s="29">
        <f t="shared" si="77"/>
        <v>3508</v>
      </c>
      <c r="AV843" s="29">
        <v>26295</v>
      </c>
      <c r="AW843" s="29">
        <v>27650</v>
      </c>
      <c r="AX843" s="29">
        <v>26526</v>
      </c>
      <c r="AY843" s="29">
        <v>27893</v>
      </c>
      <c r="AZ843" s="29">
        <v>52821</v>
      </c>
      <c r="BA843" s="29">
        <v>55543</v>
      </c>
      <c r="BB843" s="2"/>
      <c r="BC843" s="2"/>
      <c r="BD843" s="2"/>
    </row>
    <row r="844" spans="16:56" ht="13.5">
      <c r="P844" s="22">
        <v>193631</v>
      </c>
      <c r="Q844" s="23" t="s">
        <v>1205</v>
      </c>
      <c r="R844" s="23" t="s">
        <v>372</v>
      </c>
      <c r="S844" s="62">
        <v>2174</v>
      </c>
      <c r="T844" s="24" t="s">
        <v>123</v>
      </c>
      <c r="U844" s="25" t="s">
        <v>723</v>
      </c>
      <c r="V844" s="26" t="s">
        <v>1190</v>
      </c>
      <c r="W844" s="27">
        <v>4</v>
      </c>
      <c r="X844" s="27">
        <v>3068</v>
      </c>
      <c r="Y844" s="27">
        <v>108</v>
      </c>
      <c r="Z844" s="27">
        <v>127956</v>
      </c>
      <c r="AA844" s="28">
        <f t="shared" si="72"/>
        <v>1.184777777777778</v>
      </c>
      <c r="AB844" s="25" t="s">
        <v>3</v>
      </c>
      <c r="AC844" s="29">
        <v>1149</v>
      </c>
      <c r="AD844" s="29">
        <v>37.5</v>
      </c>
      <c r="AE844" s="29">
        <v>140896</v>
      </c>
      <c r="AF844" s="29">
        <v>90.8</v>
      </c>
      <c r="AG844" s="29">
        <v>15342</v>
      </c>
      <c r="AH844" s="29">
        <f t="shared" si="73"/>
        <v>119.9</v>
      </c>
      <c r="AI844" s="29">
        <v>55321</v>
      </c>
      <c r="AJ844" s="29">
        <v>18454</v>
      </c>
      <c r="AK844" s="29">
        <v>36867</v>
      </c>
      <c r="AL844" s="29">
        <f t="shared" si="74"/>
        <v>432.34</v>
      </c>
      <c r="AM844" s="29">
        <f t="shared" si="75"/>
        <v>144.22</v>
      </c>
      <c r="AN844" s="29">
        <f t="shared" si="76"/>
        <v>288.12</v>
      </c>
      <c r="AO844" s="29">
        <v>27.7</v>
      </c>
      <c r="AP844" s="29">
        <v>83.1</v>
      </c>
      <c r="AQ844" s="32">
        <v>6015</v>
      </c>
      <c r="AR844" s="32">
        <v>12017</v>
      </c>
      <c r="AS844" s="32">
        <v>18032</v>
      </c>
      <c r="AT844" s="29">
        <v>1995</v>
      </c>
      <c r="AU844" s="29">
        <f t="shared" si="77"/>
        <v>2398</v>
      </c>
      <c r="AV844" s="29">
        <v>18454</v>
      </c>
      <c r="AW844" s="29">
        <v>6015</v>
      </c>
      <c r="AX844" s="29">
        <v>36867</v>
      </c>
      <c r="AY844" s="29">
        <v>12017</v>
      </c>
      <c r="AZ844" s="29">
        <v>55321</v>
      </c>
      <c r="BA844" s="29">
        <v>18032</v>
      </c>
      <c r="BB844" s="2"/>
      <c r="BC844" s="2"/>
      <c r="BD844" s="2"/>
    </row>
    <row r="845" spans="16:56" ht="13.5">
      <c r="P845" s="22">
        <v>194026</v>
      </c>
      <c r="Q845" s="23" t="s">
        <v>1205</v>
      </c>
      <c r="R845" s="23" t="s">
        <v>373</v>
      </c>
      <c r="S845" s="62">
        <v>2174</v>
      </c>
      <c r="T845" s="24" t="s">
        <v>123</v>
      </c>
      <c r="U845" s="25" t="s">
        <v>723</v>
      </c>
      <c r="V845" s="26" t="s">
        <v>1190</v>
      </c>
      <c r="W845" s="27">
        <v>4</v>
      </c>
      <c r="X845" s="27">
        <v>3474</v>
      </c>
      <c r="Y845" s="27">
        <v>153</v>
      </c>
      <c r="Z845" s="27">
        <v>219866</v>
      </c>
      <c r="AA845" s="28">
        <f t="shared" si="72"/>
        <v>1.4370326797385622</v>
      </c>
      <c r="AB845" s="25" t="s">
        <v>761</v>
      </c>
      <c r="AC845" s="29">
        <v>2130</v>
      </c>
      <c r="AD845" s="29">
        <v>61.3</v>
      </c>
      <c r="AE845" s="29">
        <v>219866</v>
      </c>
      <c r="AF845" s="29">
        <v>100</v>
      </c>
      <c r="AG845" s="29">
        <v>14802</v>
      </c>
      <c r="AH845" s="29">
        <f t="shared" si="73"/>
        <v>67.32</v>
      </c>
      <c r="AI845" s="29">
        <v>127446</v>
      </c>
      <c r="AJ845" s="29">
        <v>21608</v>
      </c>
      <c r="AK845" s="29">
        <v>105838</v>
      </c>
      <c r="AL845" s="29">
        <f t="shared" si="74"/>
        <v>579.65</v>
      </c>
      <c r="AM845" s="29">
        <f t="shared" si="75"/>
        <v>98.28</v>
      </c>
      <c r="AN845" s="29">
        <f t="shared" si="76"/>
        <v>481.38</v>
      </c>
      <c r="AO845" s="29">
        <v>11.6</v>
      </c>
      <c r="AP845" s="29">
        <v>68.5</v>
      </c>
      <c r="AQ845" s="32">
        <v>6220</v>
      </c>
      <c r="AR845" s="32">
        <v>30466</v>
      </c>
      <c r="AS845" s="32">
        <v>36686</v>
      </c>
      <c r="AT845" s="29">
        <v>3255</v>
      </c>
      <c r="AU845" s="29">
        <f t="shared" si="77"/>
        <v>1346</v>
      </c>
      <c r="AV845" s="29">
        <v>21608</v>
      </c>
      <c r="AW845" s="29">
        <v>6220</v>
      </c>
      <c r="AX845" s="29">
        <v>105838</v>
      </c>
      <c r="AY845" s="29">
        <v>30466</v>
      </c>
      <c r="AZ845" s="29">
        <v>127446</v>
      </c>
      <c r="BA845" s="29">
        <v>36686</v>
      </c>
      <c r="BB845" s="2"/>
      <c r="BC845" s="2"/>
      <c r="BD845" s="2"/>
    </row>
    <row r="846" spans="16:56" ht="13.5">
      <c r="P846" s="22">
        <v>202053</v>
      </c>
      <c r="Q846" s="23" t="s">
        <v>1144</v>
      </c>
      <c r="R846" s="23" t="s">
        <v>374</v>
      </c>
      <c r="S846" s="62">
        <v>2174</v>
      </c>
      <c r="T846" s="24" t="s">
        <v>123</v>
      </c>
      <c r="U846" s="25" t="s">
        <v>723</v>
      </c>
      <c r="V846" s="26" t="s">
        <v>1190</v>
      </c>
      <c r="W846" s="27">
        <v>4</v>
      </c>
      <c r="X846" s="27">
        <v>4445</v>
      </c>
      <c r="Y846" s="27">
        <v>197</v>
      </c>
      <c r="Z846" s="27">
        <v>189</v>
      </c>
      <c r="AA846" s="28">
        <f t="shared" si="72"/>
        <v>0.0009593908629441624</v>
      </c>
      <c r="AB846" s="25" t="s">
        <v>375</v>
      </c>
      <c r="AC846" s="29">
        <v>417</v>
      </c>
      <c r="AD846" s="29">
        <v>9.4</v>
      </c>
      <c r="AE846" s="29">
        <v>9195</v>
      </c>
      <c r="AF846" s="29">
        <v>2.1</v>
      </c>
      <c r="AG846" s="29">
        <v>32</v>
      </c>
      <c r="AH846" s="29">
        <f t="shared" si="73"/>
        <v>169.31</v>
      </c>
      <c r="AI846" s="29">
        <v>64531</v>
      </c>
      <c r="AJ846" s="29">
        <v>17508</v>
      </c>
      <c r="AK846" s="29">
        <v>47023</v>
      </c>
      <c r="AL846" s="29">
        <f t="shared" si="74"/>
        <v>341433.86</v>
      </c>
      <c r="AM846" s="29">
        <f t="shared" si="75"/>
        <v>92634.92</v>
      </c>
      <c r="AN846" s="29">
        <f t="shared" si="76"/>
        <v>248798.94</v>
      </c>
      <c r="AO846" s="29">
        <v>0</v>
      </c>
      <c r="AP846" s="29">
        <v>0.2</v>
      </c>
      <c r="AQ846" s="32">
        <v>3939</v>
      </c>
      <c r="AR846" s="32">
        <v>10579</v>
      </c>
      <c r="AS846" s="32">
        <v>14518</v>
      </c>
      <c r="AT846" s="29">
        <v>2599</v>
      </c>
      <c r="AU846" s="29">
        <f t="shared" si="77"/>
        <v>3386</v>
      </c>
      <c r="AV846" s="29">
        <v>17508</v>
      </c>
      <c r="AW846" s="29">
        <v>3939</v>
      </c>
      <c r="AX846" s="29">
        <v>70304</v>
      </c>
      <c r="AY846" s="29">
        <v>15816</v>
      </c>
      <c r="AZ846" s="29">
        <v>87812</v>
      </c>
      <c r="BA846" s="29">
        <v>19755</v>
      </c>
      <c r="BB846" s="2"/>
      <c r="BC846" s="2"/>
      <c r="BD846" s="2"/>
    </row>
    <row r="847" spans="16:56" ht="13.5">
      <c r="P847" s="22">
        <v>202088</v>
      </c>
      <c r="Q847" s="23" t="s">
        <v>1144</v>
      </c>
      <c r="R847" s="23" t="s">
        <v>376</v>
      </c>
      <c r="S847" s="62">
        <v>2174</v>
      </c>
      <c r="T847" s="24" t="s">
        <v>123</v>
      </c>
      <c r="U847" s="25" t="s">
        <v>723</v>
      </c>
      <c r="V847" s="26" t="s">
        <v>1190</v>
      </c>
      <c r="W847" s="27">
        <v>4</v>
      </c>
      <c r="X847" s="27">
        <v>2225</v>
      </c>
      <c r="Y847" s="27">
        <v>84</v>
      </c>
      <c r="Z847" s="27">
        <v>4519</v>
      </c>
      <c r="AA847" s="28">
        <f t="shared" si="72"/>
        <v>0.05379761904761905</v>
      </c>
      <c r="AB847" s="25" t="s">
        <v>377</v>
      </c>
      <c r="AC847" s="29">
        <v>346</v>
      </c>
      <c r="AD847" s="29">
        <v>15.6</v>
      </c>
      <c r="AE847" s="29">
        <v>9598</v>
      </c>
      <c r="AF847" s="29">
        <v>47.1</v>
      </c>
      <c r="AG847" s="29">
        <v>872</v>
      </c>
      <c r="AH847" s="29">
        <f t="shared" si="73"/>
        <v>192.96</v>
      </c>
      <c r="AI847" s="29">
        <v>17284</v>
      </c>
      <c r="AJ847" s="29">
        <v>3610</v>
      </c>
      <c r="AK847" s="29">
        <v>13674</v>
      </c>
      <c r="AL847" s="29">
        <f t="shared" si="74"/>
        <v>3824.74</v>
      </c>
      <c r="AM847" s="29">
        <f t="shared" si="75"/>
        <v>798.85</v>
      </c>
      <c r="AN847" s="29">
        <f t="shared" si="76"/>
        <v>3025.89</v>
      </c>
      <c r="AO847" s="29">
        <v>5</v>
      </c>
      <c r="AP847" s="29">
        <v>24.2</v>
      </c>
      <c r="AQ847" s="32">
        <v>1622</v>
      </c>
      <c r="AR847" s="32">
        <v>6146</v>
      </c>
      <c r="AS847" s="32">
        <v>7768</v>
      </c>
      <c r="AT847" s="29">
        <v>3240</v>
      </c>
      <c r="AU847" s="29">
        <f t="shared" si="77"/>
        <v>3859</v>
      </c>
      <c r="AV847" s="29">
        <v>3610</v>
      </c>
      <c r="AW847" s="29">
        <v>1622</v>
      </c>
      <c r="AX847" s="29">
        <v>19455</v>
      </c>
      <c r="AY847" s="29">
        <v>8744</v>
      </c>
      <c r="AZ847" s="29">
        <v>23065</v>
      </c>
      <c r="BA847" s="29">
        <v>10366</v>
      </c>
      <c r="BB847" s="2"/>
      <c r="BC847" s="2"/>
      <c r="BD847" s="2"/>
    </row>
    <row r="848" spans="16:56" ht="13.5">
      <c r="P848" s="22">
        <v>202126</v>
      </c>
      <c r="Q848" s="23" t="s">
        <v>1144</v>
      </c>
      <c r="R848" s="23" t="s">
        <v>378</v>
      </c>
      <c r="S848" s="62">
        <v>2174</v>
      </c>
      <c r="T848" s="24" t="s">
        <v>123</v>
      </c>
      <c r="U848" s="25" t="s">
        <v>723</v>
      </c>
      <c r="V848" s="26" t="s">
        <v>1190</v>
      </c>
      <c r="W848" s="27">
        <v>4</v>
      </c>
      <c r="X848" s="27">
        <v>2082</v>
      </c>
      <c r="Y848" s="27">
        <v>99</v>
      </c>
      <c r="Z848" s="27">
        <v>74188</v>
      </c>
      <c r="AA848" s="28">
        <f aca="true" t="shared" si="78" ref="AA848:AA911">Z848/Y848/1000</f>
        <v>0.7493737373737374</v>
      </c>
      <c r="AB848" s="25" t="s">
        <v>716</v>
      </c>
      <c r="AC848" s="29">
        <v>1068</v>
      </c>
      <c r="AD848" s="29">
        <v>51.3</v>
      </c>
      <c r="AE848" s="29">
        <v>0</v>
      </c>
      <c r="AF848" s="43" t="s">
        <v>379</v>
      </c>
      <c r="AG848" s="29">
        <v>12295</v>
      </c>
      <c r="AH848" s="29">
        <f aca="true" t="shared" si="79" ref="AH848:AH911">ROUND(AG848*1000/Z848,2)</f>
        <v>165.73</v>
      </c>
      <c r="AI848" s="29">
        <v>63206</v>
      </c>
      <c r="AJ848" s="29">
        <v>12257</v>
      </c>
      <c r="AK848" s="29">
        <v>50949</v>
      </c>
      <c r="AL848" s="29">
        <f aca="true" t="shared" si="80" ref="AL848:AL911">ROUND(AI848*1000/$Z848,2)</f>
        <v>851.97</v>
      </c>
      <c r="AM848" s="29">
        <f aca="true" t="shared" si="81" ref="AM848:AM911">ROUND(AJ848*1000/$Z848,2)</f>
        <v>165.22</v>
      </c>
      <c r="AN848" s="29">
        <f aca="true" t="shared" si="82" ref="AN848:AN911">ROUND(AK848*1000/$Z848,2)</f>
        <v>686.76</v>
      </c>
      <c r="AO848" s="29">
        <v>19.5</v>
      </c>
      <c r="AP848" s="29">
        <v>100.3</v>
      </c>
      <c r="AQ848" s="32">
        <v>5887</v>
      </c>
      <c r="AR848" s="32">
        <v>24471</v>
      </c>
      <c r="AS848" s="32">
        <v>30358</v>
      </c>
      <c r="AT848" s="29">
        <v>3040</v>
      </c>
      <c r="AU848" s="29">
        <f aca="true" t="shared" si="83" ref="AU848:AU911">ROUND(AG848*1000/Z848*20,0)</f>
        <v>3315</v>
      </c>
      <c r="AV848" s="29">
        <v>12257</v>
      </c>
      <c r="AW848" s="29">
        <v>5887</v>
      </c>
      <c r="AX848" s="29">
        <v>91598</v>
      </c>
      <c r="AY848" s="29">
        <v>43995</v>
      </c>
      <c r="AZ848" s="29">
        <v>103855</v>
      </c>
      <c r="BA848" s="29">
        <v>49882</v>
      </c>
      <c r="BB848" s="2"/>
      <c r="BC848" s="2"/>
      <c r="BD848" s="2"/>
    </row>
    <row r="849" spans="16:56" ht="13.5">
      <c r="P849" s="22">
        <v>202185</v>
      </c>
      <c r="Q849" s="23" t="s">
        <v>1144</v>
      </c>
      <c r="R849" s="23" t="s">
        <v>380</v>
      </c>
      <c r="S849" s="62">
        <v>2174</v>
      </c>
      <c r="T849" s="24" t="s">
        <v>123</v>
      </c>
      <c r="U849" s="25" t="s">
        <v>723</v>
      </c>
      <c r="V849" s="26" t="s">
        <v>1190</v>
      </c>
      <c r="W849" s="27">
        <v>4</v>
      </c>
      <c r="X849" s="27">
        <v>1446</v>
      </c>
      <c r="Y849" s="27">
        <v>33</v>
      </c>
      <c r="Z849" s="27">
        <v>45962</v>
      </c>
      <c r="AA849" s="28">
        <f t="shared" si="78"/>
        <v>1.3927878787878787</v>
      </c>
      <c r="AB849" s="25" t="s">
        <v>761</v>
      </c>
      <c r="AC849" s="29">
        <v>334</v>
      </c>
      <c r="AD849" s="29">
        <v>23.1</v>
      </c>
      <c r="AE849" s="29">
        <v>45962</v>
      </c>
      <c r="AF849" s="29">
        <v>100</v>
      </c>
      <c r="AG849" s="29">
        <v>20830</v>
      </c>
      <c r="AH849" s="29">
        <f t="shared" si="79"/>
        <v>453.2</v>
      </c>
      <c r="AI849" s="29">
        <v>20846</v>
      </c>
      <c r="AJ849" s="29">
        <v>7876</v>
      </c>
      <c r="AK849" s="29">
        <v>12970</v>
      </c>
      <c r="AL849" s="29">
        <f t="shared" si="80"/>
        <v>453.55</v>
      </c>
      <c r="AM849" s="29">
        <f t="shared" si="81"/>
        <v>171.36</v>
      </c>
      <c r="AN849" s="29">
        <f t="shared" si="82"/>
        <v>282.19</v>
      </c>
      <c r="AO849" s="29">
        <v>99.9</v>
      </c>
      <c r="AP849" s="29">
        <v>264.5</v>
      </c>
      <c r="AQ849" s="32">
        <v>5447</v>
      </c>
      <c r="AR849" s="32">
        <v>8970</v>
      </c>
      <c r="AS849" s="32">
        <v>14416</v>
      </c>
      <c r="AT849" s="29">
        <v>3097</v>
      </c>
      <c r="AU849" s="29">
        <f t="shared" si="83"/>
        <v>9064</v>
      </c>
      <c r="AV849" s="29">
        <v>7876</v>
      </c>
      <c r="AW849" s="29">
        <v>5447</v>
      </c>
      <c r="AX849" s="29">
        <v>20540</v>
      </c>
      <c r="AY849" s="29">
        <v>14205</v>
      </c>
      <c r="AZ849" s="29">
        <v>28416</v>
      </c>
      <c r="BA849" s="29">
        <v>19651</v>
      </c>
      <c r="BB849" s="2"/>
      <c r="BC849" s="2"/>
      <c r="BD849" s="2"/>
    </row>
    <row r="850" spans="16:56" ht="13.5">
      <c r="P850" s="22">
        <v>203041</v>
      </c>
      <c r="Q850" s="23" t="s">
        <v>1144</v>
      </c>
      <c r="R850" s="23" t="s">
        <v>132</v>
      </c>
      <c r="S850" s="62">
        <v>2174</v>
      </c>
      <c r="T850" s="24" t="s">
        <v>123</v>
      </c>
      <c r="U850" s="25" t="s">
        <v>723</v>
      </c>
      <c r="V850" s="26" t="s">
        <v>1190</v>
      </c>
      <c r="W850" s="27">
        <v>4</v>
      </c>
      <c r="X850" s="27">
        <v>2331</v>
      </c>
      <c r="Y850" s="27">
        <v>65</v>
      </c>
      <c r="Z850" s="27">
        <v>132040</v>
      </c>
      <c r="AA850" s="28">
        <f t="shared" si="78"/>
        <v>2.0313846153846153</v>
      </c>
      <c r="AB850" s="25" t="s">
        <v>381</v>
      </c>
      <c r="AC850" s="29">
        <v>1270</v>
      </c>
      <c r="AD850" s="29">
        <v>54.5</v>
      </c>
      <c r="AE850" s="29">
        <v>150147</v>
      </c>
      <c r="AF850" s="29">
        <v>87.9</v>
      </c>
      <c r="AG850" s="29">
        <v>16683</v>
      </c>
      <c r="AH850" s="29">
        <f t="shared" si="79"/>
        <v>126.35</v>
      </c>
      <c r="AI850" s="29">
        <v>136551</v>
      </c>
      <c r="AJ850" s="29">
        <v>33911</v>
      </c>
      <c r="AK850" s="29">
        <v>102640</v>
      </c>
      <c r="AL850" s="29">
        <f t="shared" si="80"/>
        <v>1034.16</v>
      </c>
      <c r="AM850" s="29">
        <f t="shared" si="81"/>
        <v>256.82</v>
      </c>
      <c r="AN850" s="29">
        <f t="shared" si="82"/>
        <v>777.34</v>
      </c>
      <c r="AO850" s="29">
        <v>12.2</v>
      </c>
      <c r="AP850" s="29">
        <v>49.2</v>
      </c>
      <c r="AQ850" s="32">
        <v>14548</v>
      </c>
      <c r="AR850" s="32">
        <v>44033</v>
      </c>
      <c r="AS850" s="32">
        <v>58580</v>
      </c>
      <c r="AT850" s="29">
        <v>2600</v>
      </c>
      <c r="AU850" s="29">
        <f t="shared" si="83"/>
        <v>2527</v>
      </c>
      <c r="AV850" s="29">
        <v>33911</v>
      </c>
      <c r="AW850" s="29">
        <v>14548</v>
      </c>
      <c r="AX850" s="29">
        <v>102640</v>
      </c>
      <c r="AY850" s="29">
        <v>44033</v>
      </c>
      <c r="AZ850" s="29">
        <v>136551</v>
      </c>
      <c r="BA850" s="29">
        <v>58580</v>
      </c>
      <c r="BB850" s="2"/>
      <c r="BC850" s="2"/>
      <c r="BD850" s="2"/>
    </row>
    <row r="851" spans="16:56" ht="13.5">
      <c r="P851" s="22">
        <v>203238</v>
      </c>
      <c r="Q851" s="23" t="s">
        <v>1144</v>
      </c>
      <c r="R851" s="23" t="s">
        <v>382</v>
      </c>
      <c r="S851" s="62">
        <v>2174</v>
      </c>
      <c r="T851" s="24" t="s">
        <v>123</v>
      </c>
      <c r="U851" s="25" t="s">
        <v>723</v>
      </c>
      <c r="V851" s="26" t="s">
        <v>1190</v>
      </c>
      <c r="W851" s="27">
        <v>4</v>
      </c>
      <c r="X851" s="27">
        <v>825</v>
      </c>
      <c r="Y851" s="27">
        <v>34</v>
      </c>
      <c r="Z851" s="27">
        <v>18910</v>
      </c>
      <c r="AA851" s="28">
        <f t="shared" si="78"/>
        <v>0.5561764705882353</v>
      </c>
      <c r="AB851" s="25" t="s">
        <v>714</v>
      </c>
      <c r="AC851" s="29">
        <v>300</v>
      </c>
      <c r="AD851" s="29">
        <v>36.4</v>
      </c>
      <c r="AE851" s="29">
        <v>18910</v>
      </c>
      <c r="AF851" s="29">
        <v>100</v>
      </c>
      <c r="AG851" s="29">
        <v>3189</v>
      </c>
      <c r="AH851" s="29">
        <f t="shared" si="79"/>
        <v>168.64</v>
      </c>
      <c r="AI851" s="29">
        <v>15854</v>
      </c>
      <c r="AJ851" s="29">
        <v>4843</v>
      </c>
      <c r="AK851" s="29">
        <v>11011</v>
      </c>
      <c r="AL851" s="29">
        <f t="shared" si="80"/>
        <v>838.39</v>
      </c>
      <c r="AM851" s="29">
        <f t="shared" si="81"/>
        <v>256.11</v>
      </c>
      <c r="AN851" s="29">
        <f t="shared" si="82"/>
        <v>582.28</v>
      </c>
      <c r="AO851" s="29">
        <v>20.1</v>
      </c>
      <c r="AP851" s="29">
        <v>65.8</v>
      </c>
      <c r="AQ851" s="32">
        <v>5870</v>
      </c>
      <c r="AR851" s="32">
        <v>13347</v>
      </c>
      <c r="AS851" s="32">
        <v>19217</v>
      </c>
      <c r="AT851" s="29">
        <v>2940</v>
      </c>
      <c r="AU851" s="29">
        <f t="shared" si="83"/>
        <v>3373</v>
      </c>
      <c r="AV851" s="29">
        <v>4843</v>
      </c>
      <c r="AW851" s="29">
        <v>5870</v>
      </c>
      <c r="AX851" s="29">
        <v>11011</v>
      </c>
      <c r="AY851" s="29">
        <v>13347</v>
      </c>
      <c r="AZ851" s="29">
        <v>15854</v>
      </c>
      <c r="BA851" s="29">
        <v>19217</v>
      </c>
      <c r="BB851" s="2"/>
      <c r="BC851" s="2"/>
      <c r="BD851" s="2"/>
    </row>
    <row r="852" spans="16:56" ht="13.5">
      <c r="P852" s="22">
        <v>203831</v>
      </c>
      <c r="Q852" s="23" t="s">
        <v>1144</v>
      </c>
      <c r="R852" s="23" t="s">
        <v>383</v>
      </c>
      <c r="S852" s="62">
        <v>2174</v>
      </c>
      <c r="T852" s="24" t="s">
        <v>123</v>
      </c>
      <c r="U852" s="25" t="s">
        <v>723</v>
      </c>
      <c r="V852" s="26" t="s">
        <v>1190</v>
      </c>
      <c r="W852" s="27">
        <v>4</v>
      </c>
      <c r="X852" s="27">
        <v>4310</v>
      </c>
      <c r="Y852" s="27">
        <v>163</v>
      </c>
      <c r="Z852" s="27">
        <v>106364</v>
      </c>
      <c r="AA852" s="28">
        <f t="shared" si="78"/>
        <v>0.6525398773006135</v>
      </c>
      <c r="AB852" s="25" t="s">
        <v>714</v>
      </c>
      <c r="AC852" s="29">
        <v>1322</v>
      </c>
      <c r="AD852" s="29">
        <v>30.7</v>
      </c>
      <c r="AE852" s="29">
        <v>107084</v>
      </c>
      <c r="AF852" s="29">
        <v>99.3</v>
      </c>
      <c r="AG852" s="29">
        <v>18495</v>
      </c>
      <c r="AH852" s="29">
        <f t="shared" si="79"/>
        <v>173.88</v>
      </c>
      <c r="AI852" s="29">
        <v>52680</v>
      </c>
      <c r="AJ852" s="29">
        <v>10448</v>
      </c>
      <c r="AK852" s="29">
        <v>42232</v>
      </c>
      <c r="AL852" s="29">
        <f t="shared" si="80"/>
        <v>495.28</v>
      </c>
      <c r="AM852" s="29">
        <f t="shared" si="81"/>
        <v>98.23</v>
      </c>
      <c r="AN852" s="29">
        <f t="shared" si="82"/>
        <v>397.05</v>
      </c>
      <c r="AO852" s="29">
        <v>35.1</v>
      </c>
      <c r="AP852" s="29">
        <v>177</v>
      </c>
      <c r="AQ852" s="32">
        <v>2424</v>
      </c>
      <c r="AR852" s="32">
        <v>9799</v>
      </c>
      <c r="AS852" s="32">
        <v>12223</v>
      </c>
      <c r="AT852" s="29">
        <v>3200</v>
      </c>
      <c r="AU852" s="29">
        <f t="shared" si="83"/>
        <v>3478</v>
      </c>
      <c r="AV852" s="29">
        <v>10449</v>
      </c>
      <c r="AW852" s="29">
        <v>2424</v>
      </c>
      <c r="AX852" s="29">
        <v>42232</v>
      </c>
      <c r="AY852" s="29">
        <v>9799</v>
      </c>
      <c r="AZ852" s="29">
        <v>52681</v>
      </c>
      <c r="BA852" s="29">
        <v>12223</v>
      </c>
      <c r="BB852" s="2"/>
      <c r="BC852" s="2"/>
      <c r="BD852" s="2"/>
    </row>
    <row r="853" spans="16:56" ht="13.5">
      <c r="P853" s="22">
        <v>204137</v>
      </c>
      <c r="Q853" s="23" t="s">
        <v>1144</v>
      </c>
      <c r="R853" s="23" t="s">
        <v>384</v>
      </c>
      <c r="S853" s="62">
        <v>2174</v>
      </c>
      <c r="T853" s="24" t="s">
        <v>123</v>
      </c>
      <c r="U853" s="25" t="s">
        <v>723</v>
      </c>
      <c r="V853" s="26" t="s">
        <v>1190</v>
      </c>
      <c r="W853" s="27">
        <v>4</v>
      </c>
      <c r="X853" s="27">
        <v>1287</v>
      </c>
      <c r="Y853" s="27">
        <v>49</v>
      </c>
      <c r="Z853" s="27">
        <v>96809</v>
      </c>
      <c r="AA853" s="28">
        <f t="shared" si="78"/>
        <v>1.9756938775510204</v>
      </c>
      <c r="AB853" s="25" t="s">
        <v>719</v>
      </c>
      <c r="AC853" s="29">
        <v>759</v>
      </c>
      <c r="AD853" s="29">
        <v>59</v>
      </c>
      <c r="AE853" s="29">
        <v>84391</v>
      </c>
      <c r="AF853" s="29">
        <v>114.7</v>
      </c>
      <c r="AG853" s="29">
        <v>16191</v>
      </c>
      <c r="AH853" s="29">
        <f t="shared" si="79"/>
        <v>167.25</v>
      </c>
      <c r="AI853" s="29">
        <v>73112</v>
      </c>
      <c r="AJ853" s="29">
        <v>24516</v>
      </c>
      <c r="AK853" s="29">
        <v>48596</v>
      </c>
      <c r="AL853" s="29">
        <f t="shared" si="80"/>
        <v>755.22</v>
      </c>
      <c r="AM853" s="29">
        <f t="shared" si="81"/>
        <v>253.24</v>
      </c>
      <c r="AN853" s="29">
        <f t="shared" si="82"/>
        <v>501.98</v>
      </c>
      <c r="AO853" s="29">
        <v>22.1</v>
      </c>
      <c r="AP853" s="29">
        <v>66</v>
      </c>
      <c r="AQ853" s="32">
        <v>19049</v>
      </c>
      <c r="AR853" s="32">
        <v>37759</v>
      </c>
      <c r="AS853" s="32">
        <v>56808</v>
      </c>
      <c r="AT853" s="29">
        <v>3200</v>
      </c>
      <c r="AU853" s="29">
        <f t="shared" si="83"/>
        <v>3345</v>
      </c>
      <c r="AV853" s="29">
        <v>24516</v>
      </c>
      <c r="AW853" s="29">
        <v>19049</v>
      </c>
      <c r="AX853" s="29">
        <v>48596</v>
      </c>
      <c r="AY853" s="29">
        <v>37759</v>
      </c>
      <c r="AZ853" s="29">
        <v>73112</v>
      </c>
      <c r="BA853" s="29">
        <v>56808</v>
      </c>
      <c r="BB853" s="2"/>
      <c r="BC853" s="2"/>
      <c r="BD853" s="2"/>
    </row>
    <row r="854" spans="16:56" ht="13.5">
      <c r="P854" s="22">
        <v>204218</v>
      </c>
      <c r="Q854" s="23" t="s">
        <v>1144</v>
      </c>
      <c r="R854" s="23" t="s">
        <v>385</v>
      </c>
      <c r="S854" s="62">
        <v>2174</v>
      </c>
      <c r="T854" s="24" t="s">
        <v>123</v>
      </c>
      <c r="U854" s="25" t="s">
        <v>723</v>
      </c>
      <c r="V854" s="26" t="s">
        <v>1190</v>
      </c>
      <c r="W854" s="27">
        <v>4</v>
      </c>
      <c r="X854" s="27">
        <v>200</v>
      </c>
      <c r="Y854" s="27">
        <v>11</v>
      </c>
      <c r="Z854" s="27">
        <v>3384</v>
      </c>
      <c r="AA854" s="28">
        <f t="shared" si="78"/>
        <v>0.30763636363636365</v>
      </c>
      <c r="AB854" s="25" t="s">
        <v>816</v>
      </c>
      <c r="AC854" s="29">
        <v>98</v>
      </c>
      <c r="AD854" s="29">
        <v>49</v>
      </c>
      <c r="AE854" s="29">
        <v>6144</v>
      </c>
      <c r="AF854" s="29">
        <v>55.1</v>
      </c>
      <c r="AG854" s="29">
        <v>684</v>
      </c>
      <c r="AH854" s="29">
        <f t="shared" si="79"/>
        <v>202.13</v>
      </c>
      <c r="AI854" s="29">
        <v>13331</v>
      </c>
      <c r="AJ854" s="29">
        <v>6606</v>
      </c>
      <c r="AK854" s="29">
        <v>6725</v>
      </c>
      <c r="AL854" s="29">
        <f t="shared" si="80"/>
        <v>3939.42</v>
      </c>
      <c r="AM854" s="29">
        <f t="shared" si="81"/>
        <v>1952.13</v>
      </c>
      <c r="AN854" s="29">
        <f t="shared" si="82"/>
        <v>1987.29</v>
      </c>
      <c r="AO854" s="29">
        <v>5.1</v>
      </c>
      <c r="AP854" s="29">
        <v>10.4</v>
      </c>
      <c r="AQ854" s="32">
        <v>33030</v>
      </c>
      <c r="AR854" s="32">
        <v>33625</v>
      </c>
      <c r="AS854" s="32">
        <v>66655</v>
      </c>
      <c r="AT854" s="29">
        <v>3024</v>
      </c>
      <c r="AU854" s="29">
        <f t="shared" si="83"/>
        <v>4043</v>
      </c>
      <c r="AV854" s="29">
        <v>6606</v>
      </c>
      <c r="AW854" s="29">
        <v>33030</v>
      </c>
      <c r="AX854" s="29">
        <v>6725</v>
      </c>
      <c r="AY854" s="29">
        <v>33625</v>
      </c>
      <c r="AZ854" s="29">
        <v>13331</v>
      </c>
      <c r="BA854" s="29">
        <v>66655</v>
      </c>
      <c r="BB854" s="2"/>
      <c r="BC854" s="2"/>
      <c r="BD854" s="2"/>
    </row>
    <row r="855" spans="16:56" ht="13.5">
      <c r="P855" s="22">
        <v>204242</v>
      </c>
      <c r="Q855" s="23" t="s">
        <v>1144</v>
      </c>
      <c r="R855" s="23" t="s">
        <v>386</v>
      </c>
      <c r="S855" s="62">
        <v>2174</v>
      </c>
      <c r="T855" s="24" t="s">
        <v>123</v>
      </c>
      <c r="U855" s="25" t="s">
        <v>723</v>
      </c>
      <c r="V855" s="26" t="s">
        <v>1190</v>
      </c>
      <c r="W855" s="27">
        <v>4</v>
      </c>
      <c r="X855" s="27">
        <v>2436</v>
      </c>
      <c r="Y855" s="27">
        <v>63</v>
      </c>
      <c r="Z855" s="27">
        <v>129324</v>
      </c>
      <c r="AA855" s="28">
        <f t="shared" si="78"/>
        <v>2.052761904761905</v>
      </c>
      <c r="AB855" s="25" t="s">
        <v>895</v>
      </c>
      <c r="AC855" s="29">
        <v>1428</v>
      </c>
      <c r="AD855" s="29">
        <v>58.6</v>
      </c>
      <c r="AE855" s="29">
        <v>127423</v>
      </c>
      <c r="AF855" s="29">
        <v>101.5</v>
      </c>
      <c r="AG855" s="29">
        <v>19000</v>
      </c>
      <c r="AH855" s="29">
        <f t="shared" si="79"/>
        <v>146.92</v>
      </c>
      <c r="AI855" s="29">
        <v>54753</v>
      </c>
      <c r="AJ855" s="29">
        <v>22634</v>
      </c>
      <c r="AK855" s="29">
        <v>32119</v>
      </c>
      <c r="AL855" s="29">
        <f t="shared" si="80"/>
        <v>423.38</v>
      </c>
      <c r="AM855" s="29">
        <f t="shared" si="81"/>
        <v>175.02</v>
      </c>
      <c r="AN855" s="29">
        <f t="shared" si="82"/>
        <v>248.36</v>
      </c>
      <c r="AO855" s="29">
        <v>34.7</v>
      </c>
      <c r="AP855" s="29">
        <v>83.9</v>
      </c>
      <c r="AQ855" s="32">
        <v>9291</v>
      </c>
      <c r="AR855" s="32">
        <v>13185</v>
      </c>
      <c r="AS855" s="32">
        <v>22477</v>
      </c>
      <c r="AT855" s="29">
        <v>3150</v>
      </c>
      <c r="AU855" s="29">
        <f t="shared" si="83"/>
        <v>2938</v>
      </c>
      <c r="AV855" s="29">
        <v>22634</v>
      </c>
      <c r="AW855" s="29">
        <v>9291</v>
      </c>
      <c r="AX855" s="29">
        <v>32119</v>
      </c>
      <c r="AY855" s="29">
        <v>13185</v>
      </c>
      <c r="AZ855" s="29">
        <v>54753</v>
      </c>
      <c r="BA855" s="29">
        <v>22477</v>
      </c>
      <c r="BB855" s="2"/>
      <c r="BC855" s="2"/>
      <c r="BD855" s="2"/>
    </row>
    <row r="856" spans="16:56" ht="13.5">
      <c r="P856" s="22">
        <v>204251</v>
      </c>
      <c r="Q856" s="23" t="s">
        <v>1144</v>
      </c>
      <c r="R856" s="23" t="s">
        <v>387</v>
      </c>
      <c r="S856" s="62">
        <v>2174</v>
      </c>
      <c r="T856" s="24" t="s">
        <v>123</v>
      </c>
      <c r="U856" s="25" t="s">
        <v>723</v>
      </c>
      <c r="V856" s="26" t="s">
        <v>1190</v>
      </c>
      <c r="W856" s="27">
        <v>4</v>
      </c>
      <c r="X856" s="27">
        <v>2200</v>
      </c>
      <c r="Y856" s="27">
        <v>68</v>
      </c>
      <c r="Z856" s="27">
        <v>88300</v>
      </c>
      <c r="AA856" s="28">
        <f t="shared" si="78"/>
        <v>1.298529411764706</v>
      </c>
      <c r="AB856" s="25" t="s">
        <v>719</v>
      </c>
      <c r="AC856" s="29">
        <v>985</v>
      </c>
      <c r="AD856" s="29">
        <v>44.8</v>
      </c>
      <c r="AE856" s="29">
        <v>92600</v>
      </c>
      <c r="AF856" s="29">
        <v>95.4</v>
      </c>
      <c r="AG856" s="29">
        <v>11474</v>
      </c>
      <c r="AH856" s="29">
        <f t="shared" si="79"/>
        <v>129.94</v>
      </c>
      <c r="AI856" s="29">
        <v>76283</v>
      </c>
      <c r="AJ856" s="29">
        <v>26240</v>
      </c>
      <c r="AK856" s="29">
        <v>50043</v>
      </c>
      <c r="AL856" s="29">
        <f t="shared" si="80"/>
        <v>863.91</v>
      </c>
      <c r="AM856" s="29">
        <f t="shared" si="81"/>
        <v>297.17</v>
      </c>
      <c r="AN856" s="29">
        <f t="shared" si="82"/>
        <v>566.74</v>
      </c>
      <c r="AO856" s="29">
        <v>15</v>
      </c>
      <c r="AP856" s="29">
        <v>43.7</v>
      </c>
      <c r="AQ856" s="32">
        <v>11927</v>
      </c>
      <c r="AR856" s="32">
        <v>22747</v>
      </c>
      <c r="AS856" s="32">
        <v>34674</v>
      </c>
      <c r="AT856" s="29">
        <v>2625</v>
      </c>
      <c r="AU856" s="29">
        <f t="shared" si="83"/>
        <v>2599</v>
      </c>
      <c r="AV856" s="29">
        <v>26240</v>
      </c>
      <c r="AW856" s="29">
        <v>11927</v>
      </c>
      <c r="AX856" s="29">
        <v>50043</v>
      </c>
      <c r="AY856" s="29">
        <v>22747</v>
      </c>
      <c r="AZ856" s="29">
        <v>76283</v>
      </c>
      <c r="BA856" s="29">
        <v>34674</v>
      </c>
      <c r="BB856" s="2"/>
      <c r="BC856" s="2"/>
      <c r="BD856" s="2"/>
    </row>
    <row r="857" spans="16:56" ht="13.5">
      <c r="P857" s="22">
        <v>204307</v>
      </c>
      <c r="Q857" s="23" t="s">
        <v>1144</v>
      </c>
      <c r="R857" s="23" t="s">
        <v>388</v>
      </c>
      <c r="S857" s="62">
        <v>2174</v>
      </c>
      <c r="T857" s="24" t="s">
        <v>123</v>
      </c>
      <c r="U857" s="25" t="s">
        <v>723</v>
      </c>
      <c r="V857" s="26" t="s">
        <v>1190</v>
      </c>
      <c r="W857" s="27">
        <v>4</v>
      </c>
      <c r="X857" s="27">
        <v>891</v>
      </c>
      <c r="Y857" s="27">
        <v>14</v>
      </c>
      <c r="Z857" s="27">
        <v>21381</v>
      </c>
      <c r="AA857" s="28">
        <f t="shared" si="78"/>
        <v>1.5272142857142859</v>
      </c>
      <c r="AB857" s="25" t="s">
        <v>389</v>
      </c>
      <c r="AC857" s="29">
        <v>269</v>
      </c>
      <c r="AD857" s="29">
        <v>30.2</v>
      </c>
      <c r="AE857" s="29">
        <v>21381</v>
      </c>
      <c r="AF857" s="29">
        <v>100</v>
      </c>
      <c r="AG857" s="29">
        <v>1774</v>
      </c>
      <c r="AH857" s="29">
        <f t="shared" si="79"/>
        <v>82.97</v>
      </c>
      <c r="AI857" s="29">
        <v>16691</v>
      </c>
      <c r="AJ857" s="29">
        <v>8909</v>
      </c>
      <c r="AK857" s="29">
        <v>7782</v>
      </c>
      <c r="AL857" s="29">
        <f t="shared" si="80"/>
        <v>780.65</v>
      </c>
      <c r="AM857" s="29">
        <f t="shared" si="81"/>
        <v>416.68</v>
      </c>
      <c r="AN857" s="29">
        <f t="shared" si="82"/>
        <v>363.97</v>
      </c>
      <c r="AO857" s="29">
        <v>10.6</v>
      </c>
      <c r="AP857" s="29">
        <v>19.9</v>
      </c>
      <c r="AQ857" s="32">
        <v>9999</v>
      </c>
      <c r="AR857" s="32">
        <v>8734</v>
      </c>
      <c r="AS857" s="32">
        <v>18733</v>
      </c>
      <c r="AT857" s="29">
        <v>2625</v>
      </c>
      <c r="AU857" s="29">
        <f t="shared" si="83"/>
        <v>1659</v>
      </c>
      <c r="AV857" s="29">
        <v>8909</v>
      </c>
      <c r="AW857" s="29">
        <v>9999</v>
      </c>
      <c r="AX857" s="29">
        <v>7782</v>
      </c>
      <c r="AY857" s="29">
        <v>8734</v>
      </c>
      <c r="AZ857" s="29">
        <v>16691</v>
      </c>
      <c r="BA857" s="29">
        <v>18733</v>
      </c>
      <c r="BB857" s="2"/>
      <c r="BC857" s="2"/>
      <c r="BD857" s="2"/>
    </row>
    <row r="858" spans="16:56" ht="13.5">
      <c r="P858" s="22">
        <v>204625</v>
      </c>
      <c r="Q858" s="23" t="s">
        <v>1144</v>
      </c>
      <c r="R858" s="23" t="s">
        <v>390</v>
      </c>
      <c r="S858" s="62">
        <v>2174</v>
      </c>
      <c r="T858" s="24" t="s">
        <v>123</v>
      </c>
      <c r="U858" s="25" t="s">
        <v>723</v>
      </c>
      <c r="V858" s="26" t="s">
        <v>1190</v>
      </c>
      <c r="W858" s="27">
        <v>4</v>
      </c>
      <c r="X858" s="27">
        <v>2820</v>
      </c>
      <c r="Y858" s="27">
        <v>120</v>
      </c>
      <c r="Z858" s="27">
        <v>72401</v>
      </c>
      <c r="AA858" s="28">
        <f t="shared" si="78"/>
        <v>0.6033416666666667</v>
      </c>
      <c r="AB858" s="25" t="s">
        <v>168</v>
      </c>
      <c r="AC858" s="29">
        <v>787</v>
      </c>
      <c r="AD858" s="29">
        <v>27.9</v>
      </c>
      <c r="AE858" s="29">
        <v>388750</v>
      </c>
      <c r="AF858" s="29">
        <v>18.6</v>
      </c>
      <c r="AG858" s="29">
        <v>12953</v>
      </c>
      <c r="AH858" s="29">
        <f t="shared" si="79"/>
        <v>178.91</v>
      </c>
      <c r="AI858" s="29">
        <v>34463</v>
      </c>
      <c r="AJ858" s="29">
        <v>13053</v>
      </c>
      <c r="AK858" s="29">
        <v>21410</v>
      </c>
      <c r="AL858" s="29">
        <f t="shared" si="80"/>
        <v>476</v>
      </c>
      <c r="AM858" s="29">
        <f t="shared" si="81"/>
        <v>180.29</v>
      </c>
      <c r="AN858" s="29">
        <f t="shared" si="82"/>
        <v>295.71</v>
      </c>
      <c r="AO858" s="29">
        <v>37.6</v>
      </c>
      <c r="AP858" s="29">
        <v>99.2</v>
      </c>
      <c r="AQ858" s="32">
        <v>4629</v>
      </c>
      <c r="AR858" s="32">
        <v>7592</v>
      </c>
      <c r="AS858" s="32">
        <v>12221</v>
      </c>
      <c r="AT858" s="29">
        <v>3460</v>
      </c>
      <c r="AU858" s="29">
        <f t="shared" si="83"/>
        <v>3578</v>
      </c>
      <c r="AV858" s="29">
        <v>13053</v>
      </c>
      <c r="AW858" s="29">
        <v>4629</v>
      </c>
      <c r="AX858" s="29">
        <v>21410</v>
      </c>
      <c r="AY858" s="29">
        <v>7592</v>
      </c>
      <c r="AZ858" s="29">
        <v>34463</v>
      </c>
      <c r="BA858" s="29">
        <v>12221</v>
      </c>
      <c r="BB858" s="2"/>
      <c r="BC858" s="2"/>
      <c r="BD858" s="2"/>
    </row>
    <row r="859" spans="16:56" ht="13.5">
      <c r="P859" s="22">
        <v>204811</v>
      </c>
      <c r="Q859" s="23" t="s">
        <v>1144</v>
      </c>
      <c r="R859" s="23" t="s">
        <v>565</v>
      </c>
      <c r="S859" s="62">
        <v>2174</v>
      </c>
      <c r="T859" s="24" t="s">
        <v>123</v>
      </c>
      <c r="U859" s="25" t="s">
        <v>723</v>
      </c>
      <c r="V859" s="26" t="s">
        <v>1190</v>
      </c>
      <c r="W859" s="27">
        <v>4</v>
      </c>
      <c r="X859" s="27">
        <v>1756</v>
      </c>
      <c r="Y859" s="27">
        <v>62</v>
      </c>
      <c r="Z859" s="27">
        <v>83702</v>
      </c>
      <c r="AA859" s="28">
        <f t="shared" si="78"/>
        <v>1.350032258064516</v>
      </c>
      <c r="AB859" s="25" t="s">
        <v>391</v>
      </c>
      <c r="AC859" s="29">
        <v>978</v>
      </c>
      <c r="AD859" s="29">
        <v>55.7</v>
      </c>
      <c r="AE859" s="29">
        <v>83702</v>
      </c>
      <c r="AF859" s="29">
        <v>100</v>
      </c>
      <c r="AG859" s="29">
        <v>15174</v>
      </c>
      <c r="AH859" s="29">
        <f t="shared" si="79"/>
        <v>181.29</v>
      </c>
      <c r="AI859" s="29">
        <v>30893</v>
      </c>
      <c r="AJ859" s="29">
        <v>7852</v>
      </c>
      <c r="AK859" s="29">
        <v>23041</v>
      </c>
      <c r="AL859" s="29">
        <f t="shared" si="80"/>
        <v>369.08</v>
      </c>
      <c r="AM859" s="29">
        <f t="shared" si="81"/>
        <v>93.81</v>
      </c>
      <c r="AN859" s="29">
        <f t="shared" si="82"/>
        <v>275.27</v>
      </c>
      <c r="AO859" s="29">
        <v>49.1</v>
      </c>
      <c r="AP859" s="29">
        <v>193.3</v>
      </c>
      <c r="AQ859" s="32">
        <v>4472</v>
      </c>
      <c r="AR859" s="32">
        <v>13121</v>
      </c>
      <c r="AS859" s="32">
        <v>17593</v>
      </c>
      <c r="AT859" s="29">
        <v>3690</v>
      </c>
      <c r="AU859" s="29">
        <f t="shared" si="83"/>
        <v>3626</v>
      </c>
      <c r="AV859" s="29">
        <v>7852</v>
      </c>
      <c r="AW859" s="29">
        <v>4472</v>
      </c>
      <c r="AX859" s="29">
        <v>23041</v>
      </c>
      <c r="AY859" s="29">
        <v>13121</v>
      </c>
      <c r="AZ859" s="29">
        <v>30893</v>
      </c>
      <c r="BA859" s="29">
        <v>17593</v>
      </c>
      <c r="BB859" s="2"/>
      <c r="BC859" s="2"/>
      <c r="BD859" s="2"/>
    </row>
    <row r="860" spans="16:56" ht="13.5">
      <c r="P860" s="22">
        <v>204862</v>
      </c>
      <c r="Q860" s="23" t="s">
        <v>1144</v>
      </c>
      <c r="R860" s="23" t="s">
        <v>392</v>
      </c>
      <c r="S860" s="62">
        <v>2174</v>
      </c>
      <c r="T860" s="24" t="s">
        <v>123</v>
      </c>
      <c r="U860" s="25" t="s">
        <v>723</v>
      </c>
      <c r="V860" s="26" t="s">
        <v>1190</v>
      </c>
      <c r="W860" s="27">
        <v>4</v>
      </c>
      <c r="X860" s="27">
        <v>393</v>
      </c>
      <c r="Y860" s="27">
        <v>34</v>
      </c>
      <c r="Z860" s="27">
        <v>28160</v>
      </c>
      <c r="AA860" s="28">
        <f t="shared" si="78"/>
        <v>0.8282352941176471</v>
      </c>
      <c r="AB860" s="25" t="s">
        <v>714</v>
      </c>
      <c r="AC860" s="29">
        <v>233</v>
      </c>
      <c r="AD860" s="29">
        <v>59.3</v>
      </c>
      <c r="AE860" s="29">
        <v>49245</v>
      </c>
      <c r="AF860" s="29">
        <v>57.2</v>
      </c>
      <c r="AG860" s="29">
        <v>5632</v>
      </c>
      <c r="AH860" s="29">
        <f t="shared" si="79"/>
        <v>200</v>
      </c>
      <c r="AI860" s="29">
        <v>44932</v>
      </c>
      <c r="AJ860" s="29">
        <v>12129</v>
      </c>
      <c r="AK860" s="29">
        <v>32803</v>
      </c>
      <c r="AL860" s="29">
        <f t="shared" si="80"/>
        <v>1595.6</v>
      </c>
      <c r="AM860" s="29">
        <f t="shared" si="81"/>
        <v>430.72</v>
      </c>
      <c r="AN860" s="29">
        <f t="shared" si="82"/>
        <v>1164.88</v>
      </c>
      <c r="AO860" s="29">
        <v>12.5</v>
      </c>
      <c r="AP860" s="29">
        <v>46.4</v>
      </c>
      <c r="AQ860" s="32">
        <v>30863</v>
      </c>
      <c r="AR860" s="32">
        <v>83468</v>
      </c>
      <c r="AS860" s="32">
        <v>114331</v>
      </c>
      <c r="AT860" s="29">
        <v>3800</v>
      </c>
      <c r="AU860" s="29">
        <f t="shared" si="83"/>
        <v>4000</v>
      </c>
      <c r="AV860" s="29">
        <v>12129</v>
      </c>
      <c r="AW860" s="29">
        <v>30863</v>
      </c>
      <c r="AX860" s="29">
        <v>32803</v>
      </c>
      <c r="AY860" s="29">
        <v>83468</v>
      </c>
      <c r="AZ860" s="29">
        <v>44932</v>
      </c>
      <c r="BA860" s="29">
        <v>114331</v>
      </c>
      <c r="BB860" s="2"/>
      <c r="BC860" s="2"/>
      <c r="BD860" s="2"/>
    </row>
    <row r="861" spans="16:56" ht="13.5">
      <c r="P861" s="22">
        <v>205613</v>
      </c>
      <c r="Q861" s="23" t="s">
        <v>1144</v>
      </c>
      <c r="R861" s="23" t="s">
        <v>393</v>
      </c>
      <c r="S861" s="62">
        <v>2174</v>
      </c>
      <c r="T861" s="24" t="s">
        <v>123</v>
      </c>
      <c r="U861" s="25" t="s">
        <v>723</v>
      </c>
      <c r="V861" s="26" t="s">
        <v>1190</v>
      </c>
      <c r="W861" s="27">
        <v>4</v>
      </c>
      <c r="X861" s="27">
        <v>1912</v>
      </c>
      <c r="Y861" s="27">
        <v>49</v>
      </c>
      <c r="Z861" s="27">
        <v>40642</v>
      </c>
      <c r="AA861" s="28">
        <f t="shared" si="78"/>
        <v>0.8294285714285714</v>
      </c>
      <c r="AB861" s="25" t="s">
        <v>905</v>
      </c>
      <c r="AC861" s="29">
        <v>678</v>
      </c>
      <c r="AD861" s="29">
        <v>35.5</v>
      </c>
      <c r="AE861" s="29">
        <v>40642</v>
      </c>
      <c r="AF861" s="29">
        <v>100</v>
      </c>
      <c r="AG861" s="29">
        <v>5852</v>
      </c>
      <c r="AH861" s="29">
        <f t="shared" si="79"/>
        <v>143.99</v>
      </c>
      <c r="AI861" s="29">
        <v>13219</v>
      </c>
      <c r="AJ861" s="29">
        <v>4081</v>
      </c>
      <c r="AK861" s="29">
        <v>9138</v>
      </c>
      <c r="AL861" s="29">
        <f t="shared" si="80"/>
        <v>325.25</v>
      </c>
      <c r="AM861" s="29">
        <f t="shared" si="81"/>
        <v>100.41</v>
      </c>
      <c r="AN861" s="29">
        <f t="shared" si="82"/>
        <v>224.84</v>
      </c>
      <c r="AO861" s="29">
        <v>44.3</v>
      </c>
      <c r="AP861" s="29">
        <v>143.4</v>
      </c>
      <c r="AQ861" s="32">
        <v>2134</v>
      </c>
      <c r="AR861" s="32">
        <v>4779</v>
      </c>
      <c r="AS861" s="32">
        <v>6914</v>
      </c>
      <c r="AT861" s="29">
        <v>2845</v>
      </c>
      <c r="AU861" s="29">
        <f t="shared" si="83"/>
        <v>2880</v>
      </c>
      <c r="AV861" s="29">
        <v>4081</v>
      </c>
      <c r="AW861" s="29">
        <v>2134</v>
      </c>
      <c r="AX861" s="29">
        <v>13153</v>
      </c>
      <c r="AY861" s="29">
        <v>6879</v>
      </c>
      <c r="AZ861" s="29">
        <v>17234</v>
      </c>
      <c r="BA861" s="29">
        <v>9014</v>
      </c>
      <c r="BB861" s="2"/>
      <c r="BC861" s="2"/>
      <c r="BD861" s="2"/>
    </row>
    <row r="862" spans="16:56" ht="13.5">
      <c r="P862" s="22">
        <v>205893</v>
      </c>
      <c r="Q862" s="23" t="s">
        <v>1144</v>
      </c>
      <c r="R862" s="23" t="s">
        <v>394</v>
      </c>
      <c r="S862" s="62">
        <v>2174</v>
      </c>
      <c r="T862" s="24" t="s">
        <v>123</v>
      </c>
      <c r="U862" s="25" t="s">
        <v>723</v>
      </c>
      <c r="V862" s="26" t="s">
        <v>1190</v>
      </c>
      <c r="W862" s="27">
        <v>4</v>
      </c>
      <c r="X862" s="27">
        <v>1190</v>
      </c>
      <c r="Y862" s="27">
        <v>53</v>
      </c>
      <c r="Z862" s="27">
        <v>63141</v>
      </c>
      <c r="AA862" s="28">
        <f t="shared" si="78"/>
        <v>1.1913396226415094</v>
      </c>
      <c r="AB862" s="25" t="s">
        <v>395</v>
      </c>
      <c r="AC862" s="29">
        <v>616</v>
      </c>
      <c r="AD862" s="29">
        <v>51.8</v>
      </c>
      <c r="AE862" s="29">
        <v>58795</v>
      </c>
      <c r="AF862" s="29">
        <v>107.4</v>
      </c>
      <c r="AG862" s="29">
        <v>12279</v>
      </c>
      <c r="AH862" s="29">
        <f t="shared" si="79"/>
        <v>194.47</v>
      </c>
      <c r="AI862" s="29">
        <v>74500</v>
      </c>
      <c r="AJ862" s="29">
        <v>30162</v>
      </c>
      <c r="AK862" s="29">
        <v>44338</v>
      </c>
      <c r="AL862" s="29">
        <f t="shared" si="80"/>
        <v>1179.9</v>
      </c>
      <c r="AM862" s="29">
        <f t="shared" si="81"/>
        <v>477.69</v>
      </c>
      <c r="AN862" s="29">
        <f t="shared" si="82"/>
        <v>702.21</v>
      </c>
      <c r="AO862" s="29">
        <v>16.5</v>
      </c>
      <c r="AP862" s="29">
        <v>40.7</v>
      </c>
      <c r="AQ862" s="32">
        <v>25346</v>
      </c>
      <c r="AR862" s="32">
        <v>37259</v>
      </c>
      <c r="AS862" s="32">
        <v>62605</v>
      </c>
      <c r="AT862" s="29">
        <v>4000</v>
      </c>
      <c r="AU862" s="29">
        <f t="shared" si="83"/>
        <v>3889</v>
      </c>
      <c r="AV862" s="29">
        <v>30162</v>
      </c>
      <c r="AW862" s="29">
        <v>25346</v>
      </c>
      <c r="AX862" s="29">
        <v>44338</v>
      </c>
      <c r="AY862" s="29">
        <v>37259</v>
      </c>
      <c r="AZ862" s="29">
        <v>74500</v>
      </c>
      <c r="BA862" s="29">
        <v>62605</v>
      </c>
      <c r="BB862" s="2"/>
      <c r="BC862" s="2"/>
      <c r="BD862" s="2"/>
    </row>
    <row r="863" spans="16:56" ht="13.5">
      <c r="P863" s="22">
        <v>206016</v>
      </c>
      <c r="Q863" s="23" t="s">
        <v>1144</v>
      </c>
      <c r="R863" s="23" t="s">
        <v>396</v>
      </c>
      <c r="S863" s="62">
        <v>2174</v>
      </c>
      <c r="T863" s="24" t="s">
        <v>123</v>
      </c>
      <c r="U863" s="25" t="s">
        <v>723</v>
      </c>
      <c r="V863" s="26" t="s">
        <v>1190</v>
      </c>
      <c r="W863" s="27">
        <v>4</v>
      </c>
      <c r="X863" s="27">
        <v>1210</v>
      </c>
      <c r="Y863" s="27">
        <v>33</v>
      </c>
      <c r="Z863" s="27">
        <v>7456</v>
      </c>
      <c r="AA863" s="28">
        <f t="shared" si="78"/>
        <v>0.22593939393939394</v>
      </c>
      <c r="AB863" s="25" t="s">
        <v>816</v>
      </c>
      <c r="AC863" s="29">
        <v>242</v>
      </c>
      <c r="AD863" s="29">
        <v>20</v>
      </c>
      <c r="AE863" s="29">
        <v>11778</v>
      </c>
      <c r="AF863" s="29">
        <v>63.3</v>
      </c>
      <c r="AG863" s="29">
        <v>1586</v>
      </c>
      <c r="AH863" s="29">
        <f t="shared" si="79"/>
        <v>212.71</v>
      </c>
      <c r="AI863" s="29">
        <v>24977</v>
      </c>
      <c r="AJ863" s="29">
        <v>7399</v>
      </c>
      <c r="AK863" s="29">
        <v>17578</v>
      </c>
      <c r="AL863" s="29">
        <f t="shared" si="80"/>
        <v>3349.92</v>
      </c>
      <c r="AM863" s="29">
        <f t="shared" si="81"/>
        <v>992.36</v>
      </c>
      <c r="AN863" s="29">
        <f t="shared" si="82"/>
        <v>2357.56</v>
      </c>
      <c r="AO863" s="29">
        <v>6.3</v>
      </c>
      <c r="AP863" s="29">
        <v>21.4</v>
      </c>
      <c r="AQ863" s="32">
        <v>6115</v>
      </c>
      <c r="AR863" s="32">
        <v>14527</v>
      </c>
      <c r="AS863" s="32">
        <v>20642</v>
      </c>
      <c r="AT863" s="29">
        <v>3979</v>
      </c>
      <c r="AU863" s="29">
        <f t="shared" si="83"/>
        <v>4254</v>
      </c>
      <c r="AV863" s="29">
        <v>7399</v>
      </c>
      <c r="AW863" s="29">
        <v>6115</v>
      </c>
      <c r="AX863" s="29">
        <v>17578</v>
      </c>
      <c r="AY863" s="29">
        <v>14527</v>
      </c>
      <c r="AZ863" s="29">
        <v>24977</v>
      </c>
      <c r="BA863" s="29">
        <v>20642</v>
      </c>
      <c r="BB863" s="2"/>
      <c r="BC863" s="2"/>
      <c r="BD863" s="2"/>
    </row>
    <row r="864" spans="16:56" ht="13.5">
      <c r="P864" s="22">
        <v>212091</v>
      </c>
      <c r="Q864" s="23" t="s">
        <v>1147</v>
      </c>
      <c r="R864" s="23" t="s">
        <v>397</v>
      </c>
      <c r="S864" s="62">
        <v>2174</v>
      </c>
      <c r="T864" s="24" t="s">
        <v>123</v>
      </c>
      <c r="U864" s="25" t="s">
        <v>723</v>
      </c>
      <c r="V864" s="26" t="s">
        <v>1190</v>
      </c>
      <c r="W864" s="27">
        <v>4</v>
      </c>
      <c r="X864" s="27">
        <v>2722</v>
      </c>
      <c r="Y864" s="27">
        <v>65</v>
      </c>
      <c r="Z864" s="27">
        <v>145814</v>
      </c>
      <c r="AA864" s="28">
        <f t="shared" si="78"/>
        <v>2.2432923076923075</v>
      </c>
      <c r="AB864" s="25" t="s">
        <v>714</v>
      </c>
      <c r="AC864" s="29">
        <v>1228</v>
      </c>
      <c r="AD864" s="29">
        <v>45.1</v>
      </c>
      <c r="AE864" s="29">
        <v>160395</v>
      </c>
      <c r="AF864" s="29">
        <v>90.9</v>
      </c>
      <c r="AG864" s="29">
        <v>16822</v>
      </c>
      <c r="AH864" s="29">
        <f t="shared" si="79"/>
        <v>115.37</v>
      </c>
      <c r="AI864" s="29">
        <v>117315</v>
      </c>
      <c r="AJ864" s="29">
        <v>18431</v>
      </c>
      <c r="AK864" s="29">
        <v>98884</v>
      </c>
      <c r="AL864" s="29">
        <f t="shared" si="80"/>
        <v>804.55</v>
      </c>
      <c r="AM864" s="29">
        <f t="shared" si="81"/>
        <v>126.4</v>
      </c>
      <c r="AN864" s="29">
        <f t="shared" si="82"/>
        <v>678.15</v>
      </c>
      <c r="AO864" s="29">
        <v>14.3</v>
      </c>
      <c r="AP864" s="29">
        <v>91.3</v>
      </c>
      <c r="AQ864" s="32">
        <v>6771</v>
      </c>
      <c r="AR864" s="32">
        <v>36328</v>
      </c>
      <c r="AS864" s="32">
        <v>43099</v>
      </c>
      <c r="AT864" s="29">
        <v>2250</v>
      </c>
      <c r="AU864" s="29">
        <f t="shared" si="83"/>
        <v>2307</v>
      </c>
      <c r="AV864" s="29">
        <v>22981</v>
      </c>
      <c r="AW864" s="29">
        <v>8443</v>
      </c>
      <c r="AX864" s="29">
        <v>113498</v>
      </c>
      <c r="AY864" s="29">
        <v>41697</v>
      </c>
      <c r="AZ864" s="29">
        <v>136479</v>
      </c>
      <c r="BA864" s="29">
        <v>50139</v>
      </c>
      <c r="BB864" s="2"/>
      <c r="BC864" s="2"/>
      <c r="BD864" s="2"/>
    </row>
    <row r="865" spans="16:56" ht="13.5">
      <c r="P865" s="22">
        <v>212105</v>
      </c>
      <c r="Q865" s="23" t="s">
        <v>1147</v>
      </c>
      <c r="R865" s="23" t="s">
        <v>398</v>
      </c>
      <c r="S865" s="62">
        <v>2174</v>
      </c>
      <c r="T865" s="24" t="s">
        <v>123</v>
      </c>
      <c r="U865" s="25" t="s">
        <v>723</v>
      </c>
      <c r="V865" s="26" t="s">
        <v>1190</v>
      </c>
      <c r="W865" s="27">
        <v>4</v>
      </c>
      <c r="X865" s="27">
        <v>1493</v>
      </c>
      <c r="Y865" s="27">
        <v>51</v>
      </c>
      <c r="Z865" s="27">
        <v>77200</v>
      </c>
      <c r="AA865" s="28">
        <f t="shared" si="78"/>
        <v>1.5137254901960784</v>
      </c>
      <c r="AB865" s="25" t="s">
        <v>761</v>
      </c>
      <c r="AC865" s="29">
        <v>822</v>
      </c>
      <c r="AD865" s="29">
        <v>55.1</v>
      </c>
      <c r="AE865" s="29">
        <v>81800</v>
      </c>
      <c r="AF865" s="29">
        <v>94.4</v>
      </c>
      <c r="AG865" s="29">
        <v>15182</v>
      </c>
      <c r="AH865" s="29">
        <f t="shared" si="79"/>
        <v>196.66</v>
      </c>
      <c r="AI865" s="29">
        <v>63646</v>
      </c>
      <c r="AJ865" s="29">
        <v>23642</v>
      </c>
      <c r="AK865" s="29">
        <v>40004</v>
      </c>
      <c r="AL865" s="29">
        <f t="shared" si="80"/>
        <v>824.43</v>
      </c>
      <c r="AM865" s="29">
        <f t="shared" si="81"/>
        <v>306.24</v>
      </c>
      <c r="AN865" s="29">
        <f t="shared" si="82"/>
        <v>518.19</v>
      </c>
      <c r="AO865" s="29">
        <v>23.9</v>
      </c>
      <c r="AP865" s="29">
        <v>64.2</v>
      </c>
      <c r="AQ865" s="32">
        <v>15835</v>
      </c>
      <c r="AR865" s="32">
        <v>26794</v>
      </c>
      <c r="AS865" s="32">
        <v>42630</v>
      </c>
      <c r="AT865" s="29">
        <v>3622</v>
      </c>
      <c r="AU865" s="29">
        <f t="shared" si="83"/>
        <v>3933</v>
      </c>
      <c r="AV865" s="29">
        <v>27087</v>
      </c>
      <c r="AW865" s="29">
        <v>18143</v>
      </c>
      <c r="AX865" s="29">
        <v>61591</v>
      </c>
      <c r="AY865" s="29">
        <v>41253</v>
      </c>
      <c r="AZ865" s="29">
        <v>88678</v>
      </c>
      <c r="BA865" s="29">
        <v>59396</v>
      </c>
      <c r="BB865" s="2"/>
      <c r="BC865" s="2"/>
      <c r="BD865" s="2"/>
    </row>
    <row r="866" spans="16:56" ht="13.5">
      <c r="P866" s="22">
        <v>212172</v>
      </c>
      <c r="Q866" s="23" t="s">
        <v>1147</v>
      </c>
      <c r="R866" s="23" t="s">
        <v>399</v>
      </c>
      <c r="S866" s="62">
        <v>2174</v>
      </c>
      <c r="T866" s="24" t="s">
        <v>123</v>
      </c>
      <c r="U866" s="25" t="s">
        <v>723</v>
      </c>
      <c r="V866" s="26" t="s">
        <v>1190</v>
      </c>
      <c r="W866" s="27">
        <v>4</v>
      </c>
      <c r="X866" s="27">
        <v>2114</v>
      </c>
      <c r="Y866" s="27">
        <v>77</v>
      </c>
      <c r="Z866" s="27">
        <v>33950</v>
      </c>
      <c r="AA866" s="28">
        <f t="shared" si="78"/>
        <v>0.4409090909090909</v>
      </c>
      <c r="AB866" s="25" t="s">
        <v>164</v>
      </c>
      <c r="AC866" s="29">
        <v>902</v>
      </c>
      <c r="AD866" s="29">
        <v>42.7</v>
      </c>
      <c r="AE866" s="29">
        <v>44943</v>
      </c>
      <c r="AF866" s="29">
        <v>75.5</v>
      </c>
      <c r="AG866" s="29">
        <v>7969</v>
      </c>
      <c r="AH866" s="29">
        <f t="shared" si="79"/>
        <v>234.73</v>
      </c>
      <c r="AI866" s="29">
        <v>57021</v>
      </c>
      <c r="AJ866" s="29">
        <v>27260</v>
      </c>
      <c r="AK866" s="29">
        <v>29761</v>
      </c>
      <c r="AL866" s="29">
        <f t="shared" si="80"/>
        <v>1679.56</v>
      </c>
      <c r="AM866" s="29">
        <f t="shared" si="81"/>
        <v>802.95</v>
      </c>
      <c r="AN866" s="29">
        <f t="shared" si="82"/>
        <v>876.61</v>
      </c>
      <c r="AO866" s="29">
        <v>14</v>
      </c>
      <c r="AP866" s="29">
        <v>29.2</v>
      </c>
      <c r="AQ866" s="32">
        <v>12895</v>
      </c>
      <c r="AR866" s="32">
        <v>14078</v>
      </c>
      <c r="AS866" s="32">
        <v>26973</v>
      </c>
      <c r="AT866" s="29">
        <v>3255</v>
      </c>
      <c r="AU866" s="29">
        <f t="shared" si="83"/>
        <v>4695</v>
      </c>
      <c r="AV866" s="29">
        <v>27268</v>
      </c>
      <c r="AW866" s="29">
        <v>12899</v>
      </c>
      <c r="AX866" s="29">
        <v>50360</v>
      </c>
      <c r="AY866" s="29">
        <v>23822</v>
      </c>
      <c r="AZ866" s="29">
        <v>77628</v>
      </c>
      <c r="BA866" s="29">
        <v>36721</v>
      </c>
      <c r="BB866" s="2"/>
      <c r="BC866" s="2"/>
      <c r="BD866" s="2"/>
    </row>
    <row r="867" spans="16:56" ht="13.5">
      <c r="P867" s="22">
        <v>212181</v>
      </c>
      <c r="Q867" s="23" t="s">
        <v>1147</v>
      </c>
      <c r="R867" s="23" t="s">
        <v>400</v>
      </c>
      <c r="S867" s="62">
        <v>2174</v>
      </c>
      <c r="T867" s="24" t="s">
        <v>123</v>
      </c>
      <c r="U867" s="25" t="s">
        <v>723</v>
      </c>
      <c r="V867" s="26" t="s">
        <v>1190</v>
      </c>
      <c r="W867" s="27">
        <v>4</v>
      </c>
      <c r="X867" s="27">
        <v>1192</v>
      </c>
      <c r="Y867" s="27">
        <v>55</v>
      </c>
      <c r="Z867" s="27">
        <v>72981</v>
      </c>
      <c r="AA867" s="28">
        <f t="shared" si="78"/>
        <v>1.3269272727272727</v>
      </c>
      <c r="AB867" s="25" t="s">
        <v>761</v>
      </c>
      <c r="AC867" s="29">
        <v>489</v>
      </c>
      <c r="AD867" s="29">
        <v>41</v>
      </c>
      <c r="AE867" s="29">
        <v>72981</v>
      </c>
      <c r="AF867" s="29">
        <v>100</v>
      </c>
      <c r="AG867" s="29">
        <v>9276</v>
      </c>
      <c r="AH867" s="29">
        <f t="shared" si="79"/>
        <v>127.1</v>
      </c>
      <c r="AI867" s="29">
        <v>58947</v>
      </c>
      <c r="AJ867" s="29">
        <v>30367</v>
      </c>
      <c r="AK867" s="29">
        <v>28580</v>
      </c>
      <c r="AL867" s="29">
        <f t="shared" si="80"/>
        <v>807.7</v>
      </c>
      <c r="AM867" s="29">
        <f t="shared" si="81"/>
        <v>416.09</v>
      </c>
      <c r="AN867" s="29">
        <f t="shared" si="82"/>
        <v>391.61</v>
      </c>
      <c r="AO867" s="29">
        <v>15.7</v>
      </c>
      <c r="AP867" s="29">
        <v>30.5</v>
      </c>
      <c r="AQ867" s="32">
        <v>25476</v>
      </c>
      <c r="AR867" s="32">
        <v>23977</v>
      </c>
      <c r="AS867" s="32">
        <v>49452</v>
      </c>
      <c r="AT867" s="29">
        <v>3885</v>
      </c>
      <c r="AU867" s="29">
        <f t="shared" si="83"/>
        <v>2542</v>
      </c>
      <c r="AV867" s="29">
        <v>30367</v>
      </c>
      <c r="AW867" s="29">
        <v>25476</v>
      </c>
      <c r="AX867" s="29">
        <v>28580</v>
      </c>
      <c r="AY867" s="29">
        <v>23977</v>
      </c>
      <c r="AZ867" s="29">
        <v>58947</v>
      </c>
      <c r="BA867" s="29">
        <v>49452</v>
      </c>
      <c r="BB867" s="2"/>
      <c r="BC867" s="2"/>
      <c r="BD867" s="2"/>
    </row>
    <row r="868" spans="16:56" ht="13.5">
      <c r="P868" s="22">
        <v>214655</v>
      </c>
      <c r="Q868" s="23" t="s">
        <v>1147</v>
      </c>
      <c r="R868" s="23" t="s">
        <v>401</v>
      </c>
      <c r="S868" s="62">
        <v>2174</v>
      </c>
      <c r="T868" s="24" t="s">
        <v>123</v>
      </c>
      <c r="U868" s="25" t="s">
        <v>723</v>
      </c>
      <c r="V868" s="26" t="s">
        <v>1190</v>
      </c>
      <c r="W868" s="27">
        <v>4</v>
      </c>
      <c r="X868" s="27">
        <v>1600</v>
      </c>
      <c r="Y868" s="27">
        <v>41</v>
      </c>
      <c r="Z868" s="27">
        <v>85836</v>
      </c>
      <c r="AA868" s="28">
        <f t="shared" si="78"/>
        <v>2.093560975609756</v>
      </c>
      <c r="AB868" s="25" t="s">
        <v>825</v>
      </c>
      <c r="AC868" s="29">
        <v>710</v>
      </c>
      <c r="AD868" s="29">
        <v>44.4</v>
      </c>
      <c r="AE868" s="29">
        <v>85836</v>
      </c>
      <c r="AF868" s="29">
        <v>100</v>
      </c>
      <c r="AG868" s="29">
        <v>16654</v>
      </c>
      <c r="AH868" s="29">
        <f t="shared" si="79"/>
        <v>194.02</v>
      </c>
      <c r="AI868" s="29">
        <v>49783</v>
      </c>
      <c r="AJ868" s="29">
        <v>14469</v>
      </c>
      <c r="AK868" s="29">
        <v>35314</v>
      </c>
      <c r="AL868" s="29">
        <f t="shared" si="80"/>
        <v>579.98</v>
      </c>
      <c r="AM868" s="29">
        <f t="shared" si="81"/>
        <v>168.57</v>
      </c>
      <c r="AN868" s="29">
        <f t="shared" si="82"/>
        <v>411.41</v>
      </c>
      <c r="AO868" s="29">
        <v>33.5</v>
      </c>
      <c r="AP868" s="29">
        <v>115.1</v>
      </c>
      <c r="AQ868" s="32">
        <v>9043</v>
      </c>
      <c r="AR868" s="32">
        <v>22071</v>
      </c>
      <c r="AS868" s="32">
        <v>31114</v>
      </c>
      <c r="AT868" s="29">
        <v>5250</v>
      </c>
      <c r="AU868" s="29">
        <f t="shared" si="83"/>
        <v>3880</v>
      </c>
      <c r="AV868" s="29">
        <v>24952</v>
      </c>
      <c r="AW868" s="29">
        <v>15595</v>
      </c>
      <c r="AX868" s="29">
        <v>50249</v>
      </c>
      <c r="AY868" s="29">
        <v>31406</v>
      </c>
      <c r="AZ868" s="29">
        <v>75201</v>
      </c>
      <c r="BA868" s="29">
        <v>47001</v>
      </c>
      <c r="BB868" s="2"/>
      <c r="BC868" s="2"/>
      <c r="BD868" s="2"/>
    </row>
    <row r="869" spans="16:56" ht="13.5">
      <c r="P869" s="22">
        <v>215651</v>
      </c>
      <c r="Q869" s="23" t="s">
        <v>1147</v>
      </c>
      <c r="R869" s="23" t="s">
        <v>62</v>
      </c>
      <c r="S869" s="62">
        <v>2174</v>
      </c>
      <c r="T869" s="24" t="s">
        <v>123</v>
      </c>
      <c r="U869" s="25" t="s">
        <v>723</v>
      </c>
      <c r="V869" s="26" t="s">
        <v>1190</v>
      </c>
      <c r="W869" s="27">
        <v>4</v>
      </c>
      <c r="X869" s="27">
        <v>2925</v>
      </c>
      <c r="Y869" s="27">
        <v>75</v>
      </c>
      <c r="Z869" s="27">
        <v>161199</v>
      </c>
      <c r="AA869" s="28">
        <f t="shared" si="78"/>
        <v>2.1493200000000003</v>
      </c>
      <c r="AB869" s="25" t="s">
        <v>719</v>
      </c>
      <c r="AC869" s="29">
        <v>1800</v>
      </c>
      <c r="AD869" s="29">
        <v>61.5</v>
      </c>
      <c r="AE869" s="29">
        <v>161199</v>
      </c>
      <c r="AF869" s="29">
        <v>100</v>
      </c>
      <c r="AG869" s="29">
        <v>33158</v>
      </c>
      <c r="AH869" s="29">
        <f t="shared" si="79"/>
        <v>205.7</v>
      </c>
      <c r="AI869" s="29">
        <v>90246</v>
      </c>
      <c r="AJ869" s="29">
        <v>41980</v>
      </c>
      <c r="AK869" s="29">
        <v>48266</v>
      </c>
      <c r="AL869" s="29">
        <f t="shared" si="80"/>
        <v>559.84</v>
      </c>
      <c r="AM869" s="29">
        <f t="shared" si="81"/>
        <v>260.42</v>
      </c>
      <c r="AN869" s="29">
        <f t="shared" si="82"/>
        <v>299.42</v>
      </c>
      <c r="AO869" s="29">
        <v>36.7</v>
      </c>
      <c r="AP869" s="29">
        <v>79</v>
      </c>
      <c r="AQ869" s="32">
        <v>14352</v>
      </c>
      <c r="AR869" s="32">
        <v>16501</v>
      </c>
      <c r="AS869" s="32">
        <v>30853</v>
      </c>
      <c r="AT869" s="29">
        <v>5292</v>
      </c>
      <c r="AU869" s="29">
        <f t="shared" si="83"/>
        <v>4114</v>
      </c>
      <c r="AV869" s="29">
        <v>41980</v>
      </c>
      <c r="AW869" s="29">
        <v>14352</v>
      </c>
      <c r="AX869" s="29">
        <v>86259</v>
      </c>
      <c r="AY869" s="29">
        <v>29490</v>
      </c>
      <c r="AZ869" s="29">
        <v>128239</v>
      </c>
      <c r="BA869" s="29">
        <v>43842</v>
      </c>
      <c r="BB869" s="2"/>
      <c r="BC869" s="2"/>
      <c r="BD869" s="2"/>
    </row>
    <row r="870" spans="16:56" ht="13.5">
      <c r="P870" s="22">
        <v>215694</v>
      </c>
      <c r="Q870" s="23" t="s">
        <v>1147</v>
      </c>
      <c r="R870" s="23" t="s">
        <v>402</v>
      </c>
      <c r="S870" s="62">
        <v>2174</v>
      </c>
      <c r="T870" s="24" t="s">
        <v>123</v>
      </c>
      <c r="U870" s="25" t="s">
        <v>723</v>
      </c>
      <c r="V870" s="26" t="s">
        <v>1190</v>
      </c>
      <c r="W870" s="27">
        <v>4</v>
      </c>
      <c r="X870" s="27">
        <v>3573</v>
      </c>
      <c r="Y870" s="27">
        <v>99</v>
      </c>
      <c r="Z870" s="27">
        <v>22711</v>
      </c>
      <c r="AA870" s="28">
        <f t="shared" si="78"/>
        <v>0.22940404040404042</v>
      </c>
      <c r="AB870" s="25" t="s">
        <v>796</v>
      </c>
      <c r="AC870" s="29">
        <v>782</v>
      </c>
      <c r="AD870" s="29">
        <v>21.9</v>
      </c>
      <c r="AE870" s="29">
        <v>30835</v>
      </c>
      <c r="AF870" s="29">
        <v>73.7</v>
      </c>
      <c r="AG870" s="29">
        <v>4027</v>
      </c>
      <c r="AH870" s="29">
        <f t="shared" si="79"/>
        <v>177.31</v>
      </c>
      <c r="AI870" s="29">
        <v>91403</v>
      </c>
      <c r="AJ870" s="29">
        <v>42519</v>
      </c>
      <c r="AK870" s="29">
        <v>48884</v>
      </c>
      <c r="AL870" s="29">
        <f t="shared" si="80"/>
        <v>4024.61</v>
      </c>
      <c r="AM870" s="29">
        <f t="shared" si="81"/>
        <v>1872.18</v>
      </c>
      <c r="AN870" s="29">
        <f t="shared" si="82"/>
        <v>2152.44</v>
      </c>
      <c r="AO870" s="29">
        <v>4.4</v>
      </c>
      <c r="AP870" s="29">
        <v>9.5</v>
      </c>
      <c r="AQ870" s="32">
        <v>11900</v>
      </c>
      <c r="AR870" s="32">
        <v>13682</v>
      </c>
      <c r="AS870" s="32">
        <v>25582</v>
      </c>
      <c r="AT870" s="29">
        <v>1848</v>
      </c>
      <c r="AU870" s="29">
        <f t="shared" si="83"/>
        <v>3546</v>
      </c>
      <c r="AV870" s="29">
        <v>42519</v>
      </c>
      <c r="AW870" s="29">
        <v>11900</v>
      </c>
      <c r="AX870" s="29">
        <v>48884</v>
      </c>
      <c r="AY870" s="29">
        <v>13682</v>
      </c>
      <c r="AZ870" s="29">
        <v>91403</v>
      </c>
      <c r="BA870" s="29">
        <v>25582</v>
      </c>
      <c r="BB870" s="2"/>
      <c r="BC870" s="2"/>
      <c r="BD870" s="2"/>
    </row>
    <row r="871" spans="16:56" ht="13.5">
      <c r="P871" s="22">
        <v>216038</v>
      </c>
      <c r="Q871" s="23" t="s">
        <v>1147</v>
      </c>
      <c r="R871" s="23" t="s">
        <v>403</v>
      </c>
      <c r="S871" s="62">
        <v>2174</v>
      </c>
      <c r="T871" s="24" t="s">
        <v>123</v>
      </c>
      <c r="U871" s="25" t="s">
        <v>723</v>
      </c>
      <c r="V871" s="26" t="s">
        <v>1190</v>
      </c>
      <c r="W871" s="27">
        <v>4</v>
      </c>
      <c r="X871" s="27">
        <v>1080</v>
      </c>
      <c r="Y871" s="27">
        <v>210</v>
      </c>
      <c r="Z871" s="27">
        <v>69880</v>
      </c>
      <c r="AA871" s="28">
        <f t="shared" si="78"/>
        <v>0.33276190476190476</v>
      </c>
      <c r="AB871" s="25" t="s">
        <v>761</v>
      </c>
      <c r="AC871" s="29">
        <v>258</v>
      </c>
      <c r="AD871" s="29">
        <v>23.9</v>
      </c>
      <c r="AE871" s="29">
        <v>69880</v>
      </c>
      <c r="AF871" s="29">
        <v>100</v>
      </c>
      <c r="AG871" s="29">
        <v>8838</v>
      </c>
      <c r="AH871" s="29">
        <f t="shared" si="79"/>
        <v>126.47</v>
      </c>
      <c r="AI871" s="29">
        <v>9516</v>
      </c>
      <c r="AJ871" s="29">
        <v>9516</v>
      </c>
      <c r="AK871" s="29">
        <v>0</v>
      </c>
      <c r="AL871" s="29">
        <f t="shared" si="80"/>
        <v>136.18</v>
      </c>
      <c r="AM871" s="29">
        <f t="shared" si="81"/>
        <v>136.18</v>
      </c>
      <c r="AN871" s="29">
        <f t="shared" si="82"/>
        <v>0</v>
      </c>
      <c r="AO871" s="29">
        <v>92.9</v>
      </c>
      <c r="AP871" s="29">
        <v>92.9</v>
      </c>
      <c r="AQ871" s="32">
        <v>8811</v>
      </c>
      <c r="AR871" s="32">
        <v>0</v>
      </c>
      <c r="AS871" s="32">
        <v>8811</v>
      </c>
      <c r="AT871" s="29">
        <v>3500</v>
      </c>
      <c r="AU871" s="29">
        <f t="shared" si="83"/>
        <v>2529</v>
      </c>
      <c r="AV871" s="29">
        <v>13401</v>
      </c>
      <c r="AW871" s="29">
        <v>12408</v>
      </c>
      <c r="AX871" s="29">
        <v>37743</v>
      </c>
      <c r="AY871" s="29">
        <v>34947</v>
      </c>
      <c r="AZ871" s="29">
        <v>51144</v>
      </c>
      <c r="BA871" s="29">
        <v>47356</v>
      </c>
      <c r="BB871" s="2"/>
      <c r="BC871" s="2"/>
      <c r="BD871" s="2"/>
    </row>
    <row r="872" spans="16:56" ht="13.5">
      <c r="P872" s="22">
        <v>216054</v>
      </c>
      <c r="Q872" s="23" t="s">
        <v>1147</v>
      </c>
      <c r="R872" s="23" t="s">
        <v>404</v>
      </c>
      <c r="S872" s="62">
        <v>2174</v>
      </c>
      <c r="T872" s="24" t="s">
        <v>123</v>
      </c>
      <c r="U872" s="25" t="s">
        <v>723</v>
      </c>
      <c r="V872" s="26" t="s">
        <v>1190</v>
      </c>
      <c r="W872" s="27">
        <v>4</v>
      </c>
      <c r="X872" s="27">
        <v>1445</v>
      </c>
      <c r="Y872" s="27">
        <v>34</v>
      </c>
      <c r="Z872" s="27">
        <v>63987</v>
      </c>
      <c r="AA872" s="28">
        <f t="shared" si="78"/>
        <v>1.8819705882352942</v>
      </c>
      <c r="AB872" s="25" t="s">
        <v>860</v>
      </c>
      <c r="AC872" s="29">
        <v>725</v>
      </c>
      <c r="AD872" s="29">
        <v>50.2</v>
      </c>
      <c r="AE872" s="29">
        <v>63987</v>
      </c>
      <c r="AF872" s="29">
        <v>100</v>
      </c>
      <c r="AG872" s="29">
        <v>11964</v>
      </c>
      <c r="AH872" s="29">
        <f t="shared" si="79"/>
        <v>186.98</v>
      </c>
      <c r="AI872" s="29">
        <v>60229</v>
      </c>
      <c r="AJ872" s="29">
        <v>34626</v>
      </c>
      <c r="AK872" s="29">
        <v>25603</v>
      </c>
      <c r="AL872" s="29">
        <f t="shared" si="80"/>
        <v>941.27</v>
      </c>
      <c r="AM872" s="29">
        <f t="shared" si="81"/>
        <v>541.14</v>
      </c>
      <c r="AN872" s="29">
        <f t="shared" si="82"/>
        <v>400.13</v>
      </c>
      <c r="AO872" s="29">
        <v>19.9</v>
      </c>
      <c r="AP872" s="29">
        <v>34.6</v>
      </c>
      <c r="AQ872" s="32">
        <v>23963</v>
      </c>
      <c r="AR872" s="32">
        <v>17718</v>
      </c>
      <c r="AS872" s="32">
        <v>41681</v>
      </c>
      <c r="AT872" s="29">
        <v>3360</v>
      </c>
      <c r="AU872" s="29">
        <f t="shared" si="83"/>
        <v>3740</v>
      </c>
      <c r="AV872" s="29">
        <v>34626</v>
      </c>
      <c r="AW872" s="29">
        <v>23963</v>
      </c>
      <c r="AX872" s="29">
        <v>34455</v>
      </c>
      <c r="AY872" s="29">
        <v>23844</v>
      </c>
      <c r="AZ872" s="29">
        <v>69081</v>
      </c>
      <c r="BA872" s="29">
        <v>47807</v>
      </c>
      <c r="BB872" s="2"/>
      <c r="BC872" s="2"/>
      <c r="BD872" s="2"/>
    </row>
    <row r="873" spans="16:56" ht="13.5">
      <c r="P873" s="22">
        <v>216062</v>
      </c>
      <c r="Q873" s="23" t="s">
        <v>1147</v>
      </c>
      <c r="R873" s="23" t="s">
        <v>405</v>
      </c>
      <c r="S873" s="62">
        <v>2174</v>
      </c>
      <c r="T873" s="24" t="s">
        <v>123</v>
      </c>
      <c r="U873" s="25" t="s">
        <v>723</v>
      </c>
      <c r="V873" s="26" t="s">
        <v>1190</v>
      </c>
      <c r="W873" s="27">
        <v>4</v>
      </c>
      <c r="X873" s="27">
        <v>1733</v>
      </c>
      <c r="Y873" s="27">
        <v>52</v>
      </c>
      <c r="Z873" s="27">
        <v>121861</v>
      </c>
      <c r="AA873" s="28">
        <f t="shared" si="78"/>
        <v>2.343480769230769</v>
      </c>
      <c r="AB873" s="25" t="s">
        <v>406</v>
      </c>
      <c r="AC873" s="29">
        <v>863</v>
      </c>
      <c r="AD873" s="29">
        <v>49.8</v>
      </c>
      <c r="AE873" s="29">
        <v>123092</v>
      </c>
      <c r="AF873" s="29">
        <v>99</v>
      </c>
      <c r="AG873" s="29">
        <v>15818</v>
      </c>
      <c r="AH873" s="29">
        <f t="shared" si="79"/>
        <v>129.8</v>
      </c>
      <c r="AI873" s="29">
        <v>38746</v>
      </c>
      <c r="AJ873" s="29">
        <v>20744</v>
      </c>
      <c r="AK873" s="29">
        <v>18002</v>
      </c>
      <c r="AL873" s="29">
        <f t="shared" si="80"/>
        <v>317.95</v>
      </c>
      <c r="AM873" s="29">
        <f t="shared" si="81"/>
        <v>170.23</v>
      </c>
      <c r="AN873" s="29">
        <f t="shared" si="82"/>
        <v>147.73</v>
      </c>
      <c r="AO873" s="29">
        <v>40.8</v>
      </c>
      <c r="AP873" s="29">
        <v>76.3</v>
      </c>
      <c r="AQ873" s="32">
        <v>11970</v>
      </c>
      <c r="AR873" s="32">
        <v>10388</v>
      </c>
      <c r="AS873" s="32">
        <v>22358</v>
      </c>
      <c r="AT873" s="29">
        <v>3500</v>
      </c>
      <c r="AU873" s="29">
        <f t="shared" si="83"/>
        <v>2596</v>
      </c>
      <c r="AV873" s="29">
        <v>20744</v>
      </c>
      <c r="AW873" s="29">
        <v>11970</v>
      </c>
      <c r="AX873" s="29">
        <v>37100</v>
      </c>
      <c r="AY873" s="29">
        <v>21408</v>
      </c>
      <c r="AZ873" s="29">
        <v>57844</v>
      </c>
      <c r="BA873" s="29">
        <v>33378</v>
      </c>
      <c r="BB873" s="2"/>
      <c r="BC873" s="2"/>
      <c r="BD873" s="2"/>
    </row>
    <row r="874" spans="16:56" ht="13.5">
      <c r="P874" s="22">
        <v>216071</v>
      </c>
      <c r="Q874" s="23" t="s">
        <v>1147</v>
      </c>
      <c r="R874" s="23" t="s">
        <v>1253</v>
      </c>
      <c r="S874" s="62">
        <v>2174</v>
      </c>
      <c r="T874" s="24" t="s">
        <v>123</v>
      </c>
      <c r="U874" s="25" t="s">
        <v>723</v>
      </c>
      <c r="V874" s="26" t="s">
        <v>1190</v>
      </c>
      <c r="W874" s="27">
        <v>4</v>
      </c>
      <c r="X874" s="27">
        <v>309</v>
      </c>
      <c r="Y874" s="27">
        <v>48</v>
      </c>
      <c r="Z874" s="27">
        <v>2304</v>
      </c>
      <c r="AA874" s="28">
        <f t="shared" si="78"/>
        <v>0.048</v>
      </c>
      <c r="AB874" s="25" t="s">
        <v>816</v>
      </c>
      <c r="AC874" s="29">
        <v>309</v>
      </c>
      <c r="AD874" s="29">
        <v>100</v>
      </c>
      <c r="AE874" s="29">
        <v>2304</v>
      </c>
      <c r="AF874" s="29">
        <v>100</v>
      </c>
      <c r="AG874" s="29">
        <v>2528</v>
      </c>
      <c r="AH874" s="29">
        <f t="shared" si="79"/>
        <v>1097.22</v>
      </c>
      <c r="AI874" s="29">
        <v>44053</v>
      </c>
      <c r="AJ874" s="29">
        <v>26988</v>
      </c>
      <c r="AK874" s="29">
        <v>17065</v>
      </c>
      <c r="AL874" s="29">
        <f t="shared" si="80"/>
        <v>19120.23</v>
      </c>
      <c r="AM874" s="29">
        <f t="shared" si="81"/>
        <v>11713.54</v>
      </c>
      <c r="AN874" s="29">
        <f t="shared" si="82"/>
        <v>7406.68</v>
      </c>
      <c r="AO874" s="29">
        <v>5.7</v>
      </c>
      <c r="AP874" s="29">
        <v>9.4</v>
      </c>
      <c r="AQ874" s="32">
        <v>87340</v>
      </c>
      <c r="AR874" s="32">
        <v>55227</v>
      </c>
      <c r="AS874" s="32">
        <v>142566</v>
      </c>
      <c r="AT874" s="29">
        <v>3500</v>
      </c>
      <c r="AU874" s="29">
        <f t="shared" si="83"/>
        <v>21944</v>
      </c>
      <c r="AV874" s="29">
        <v>27119</v>
      </c>
      <c r="AW874" s="29">
        <v>87764</v>
      </c>
      <c r="AX874" s="29">
        <v>21770</v>
      </c>
      <c r="AY874" s="29">
        <v>70453</v>
      </c>
      <c r="AZ874" s="29">
        <v>48889</v>
      </c>
      <c r="BA874" s="29">
        <v>158217</v>
      </c>
      <c r="BB874" s="2"/>
      <c r="BC874" s="2"/>
      <c r="BD874" s="2"/>
    </row>
    <row r="875" spans="16:56" ht="13.5">
      <c r="P875" s="22">
        <v>222186</v>
      </c>
      <c r="Q875" s="23" t="s">
        <v>509</v>
      </c>
      <c r="R875" s="23" t="s">
        <v>407</v>
      </c>
      <c r="S875" s="62">
        <v>2174</v>
      </c>
      <c r="T875" s="24" t="s">
        <v>123</v>
      </c>
      <c r="U875" s="25" t="s">
        <v>723</v>
      </c>
      <c r="V875" s="26" t="s">
        <v>1190</v>
      </c>
      <c r="W875" s="27">
        <v>4</v>
      </c>
      <c r="X875" s="27">
        <v>1434</v>
      </c>
      <c r="Y875" s="27">
        <v>21</v>
      </c>
      <c r="Z875" s="27">
        <v>11561</v>
      </c>
      <c r="AA875" s="28">
        <f t="shared" si="78"/>
        <v>0.5505238095238095</v>
      </c>
      <c r="AB875" s="25" t="s">
        <v>26</v>
      </c>
      <c r="AC875" s="29">
        <v>249</v>
      </c>
      <c r="AD875" s="29">
        <v>17.4</v>
      </c>
      <c r="AE875" s="29">
        <v>12009</v>
      </c>
      <c r="AF875" s="29">
        <v>96.3</v>
      </c>
      <c r="AG875" s="29">
        <v>1183</v>
      </c>
      <c r="AH875" s="29">
        <f t="shared" si="79"/>
        <v>102.33</v>
      </c>
      <c r="AI875" s="29">
        <v>2698</v>
      </c>
      <c r="AJ875" s="29">
        <v>913</v>
      </c>
      <c r="AK875" s="29">
        <v>1785</v>
      </c>
      <c r="AL875" s="29">
        <f t="shared" si="80"/>
        <v>233.37</v>
      </c>
      <c r="AM875" s="29">
        <f t="shared" si="81"/>
        <v>78.97</v>
      </c>
      <c r="AN875" s="29">
        <f t="shared" si="82"/>
        <v>154.4</v>
      </c>
      <c r="AO875" s="29">
        <v>43.8</v>
      </c>
      <c r="AP875" s="29">
        <v>129.6</v>
      </c>
      <c r="AQ875" s="32">
        <v>637</v>
      </c>
      <c r="AR875" s="32">
        <v>1245</v>
      </c>
      <c r="AS875" s="32">
        <v>1881</v>
      </c>
      <c r="AT875" s="29">
        <v>1840</v>
      </c>
      <c r="AU875" s="29">
        <f t="shared" si="83"/>
        <v>2047</v>
      </c>
      <c r="AV875" s="29">
        <v>913</v>
      </c>
      <c r="AW875" s="29">
        <v>637</v>
      </c>
      <c r="AX875" s="29">
        <v>1785</v>
      </c>
      <c r="AY875" s="29">
        <v>1245</v>
      </c>
      <c r="AZ875" s="29">
        <v>2698</v>
      </c>
      <c r="BA875" s="29">
        <v>1881</v>
      </c>
      <c r="BB875" s="2"/>
      <c r="BC875" s="2"/>
      <c r="BD875" s="2"/>
    </row>
    <row r="876" spans="16:56" ht="13.5">
      <c r="P876" s="22">
        <v>224472</v>
      </c>
      <c r="Q876" s="23" t="s">
        <v>509</v>
      </c>
      <c r="R876" s="23" t="s">
        <v>894</v>
      </c>
      <c r="S876" s="62">
        <v>2174</v>
      </c>
      <c r="T876" s="24" t="s">
        <v>123</v>
      </c>
      <c r="U876" s="25" t="s">
        <v>723</v>
      </c>
      <c r="V876" s="26" t="s">
        <v>1190</v>
      </c>
      <c r="W876" s="27">
        <v>4</v>
      </c>
      <c r="X876" s="27">
        <v>2121</v>
      </c>
      <c r="Y876" s="27">
        <v>74</v>
      </c>
      <c r="Z876" s="27">
        <v>110241</v>
      </c>
      <c r="AA876" s="28">
        <f t="shared" si="78"/>
        <v>1.4897432432432434</v>
      </c>
      <c r="AB876" s="25" t="s">
        <v>168</v>
      </c>
      <c r="AC876" s="29">
        <v>1471</v>
      </c>
      <c r="AD876" s="29">
        <v>69.4</v>
      </c>
      <c r="AE876" s="29">
        <v>115642</v>
      </c>
      <c r="AF876" s="29">
        <v>95.3</v>
      </c>
      <c r="AG876" s="29">
        <v>18165</v>
      </c>
      <c r="AH876" s="29">
        <f t="shared" si="79"/>
        <v>164.78</v>
      </c>
      <c r="AI876" s="29">
        <v>45029</v>
      </c>
      <c r="AJ876" s="29">
        <v>14983</v>
      </c>
      <c r="AK876" s="29">
        <v>30046</v>
      </c>
      <c r="AL876" s="29">
        <f t="shared" si="80"/>
        <v>408.46</v>
      </c>
      <c r="AM876" s="29">
        <f t="shared" si="81"/>
        <v>135.91</v>
      </c>
      <c r="AN876" s="29">
        <f t="shared" si="82"/>
        <v>272.55</v>
      </c>
      <c r="AO876" s="29">
        <v>40.3</v>
      </c>
      <c r="AP876" s="29">
        <v>121.2</v>
      </c>
      <c r="AQ876" s="32">
        <v>7064</v>
      </c>
      <c r="AR876" s="32">
        <v>14166</v>
      </c>
      <c r="AS876" s="32">
        <v>21230</v>
      </c>
      <c r="AT876" s="29">
        <v>3045</v>
      </c>
      <c r="AU876" s="29">
        <f t="shared" si="83"/>
        <v>3296</v>
      </c>
      <c r="AV876" s="29">
        <v>14983</v>
      </c>
      <c r="AW876" s="29">
        <v>7064</v>
      </c>
      <c r="AX876" s="29">
        <v>30046</v>
      </c>
      <c r="AY876" s="29">
        <v>14166</v>
      </c>
      <c r="AZ876" s="29">
        <v>45029</v>
      </c>
      <c r="BA876" s="29">
        <v>21230</v>
      </c>
      <c r="BB876" s="2"/>
      <c r="BC876" s="2"/>
      <c r="BD876" s="2"/>
    </row>
    <row r="877" spans="16:56" ht="13.5">
      <c r="P877" s="22">
        <v>224626</v>
      </c>
      <c r="Q877" s="23" t="s">
        <v>509</v>
      </c>
      <c r="R877" s="23" t="s">
        <v>408</v>
      </c>
      <c r="S877" s="62">
        <v>2174</v>
      </c>
      <c r="T877" s="24" t="s">
        <v>123</v>
      </c>
      <c r="U877" s="25" t="s">
        <v>723</v>
      </c>
      <c r="V877" s="26" t="s">
        <v>1190</v>
      </c>
      <c r="W877" s="27">
        <v>4</v>
      </c>
      <c r="X877" s="27">
        <v>1614</v>
      </c>
      <c r="Y877" s="27">
        <v>69</v>
      </c>
      <c r="Z877" s="27">
        <v>111066</v>
      </c>
      <c r="AA877" s="28">
        <f t="shared" si="78"/>
        <v>1.6096521739130436</v>
      </c>
      <c r="AB877" s="25" t="s">
        <v>809</v>
      </c>
      <c r="AC877" s="29">
        <v>947</v>
      </c>
      <c r="AD877" s="29">
        <v>58.7</v>
      </c>
      <c r="AE877" s="29">
        <v>111066</v>
      </c>
      <c r="AF877" s="29">
        <v>100</v>
      </c>
      <c r="AG877" s="29">
        <v>12059</v>
      </c>
      <c r="AH877" s="29">
        <f t="shared" si="79"/>
        <v>108.58</v>
      </c>
      <c r="AI877" s="29">
        <v>153214</v>
      </c>
      <c r="AJ877" s="29">
        <v>46893</v>
      </c>
      <c r="AK877" s="29">
        <v>106321</v>
      </c>
      <c r="AL877" s="29">
        <f t="shared" si="80"/>
        <v>1379.49</v>
      </c>
      <c r="AM877" s="29">
        <f t="shared" si="81"/>
        <v>422.21</v>
      </c>
      <c r="AN877" s="29">
        <f t="shared" si="82"/>
        <v>957.28</v>
      </c>
      <c r="AO877" s="29">
        <v>7.9</v>
      </c>
      <c r="AP877" s="29">
        <v>25.7</v>
      </c>
      <c r="AQ877" s="32">
        <v>29054</v>
      </c>
      <c r="AR877" s="32">
        <v>65874</v>
      </c>
      <c r="AS877" s="32">
        <v>94928</v>
      </c>
      <c r="AT877" s="29">
        <v>2100</v>
      </c>
      <c r="AU877" s="29">
        <f t="shared" si="83"/>
        <v>2172</v>
      </c>
      <c r="AV877" s="29">
        <v>46893</v>
      </c>
      <c r="AW877" s="29">
        <v>29054</v>
      </c>
      <c r="AX877" s="29">
        <v>106321</v>
      </c>
      <c r="AY877" s="29">
        <v>65874</v>
      </c>
      <c r="AZ877" s="29">
        <v>153214</v>
      </c>
      <c r="BA877" s="29">
        <v>94928</v>
      </c>
      <c r="BB877" s="2"/>
      <c r="BC877" s="2"/>
      <c r="BD877" s="2"/>
    </row>
    <row r="878" spans="16:56" ht="13.5">
      <c r="P878" s="22">
        <v>224812</v>
      </c>
      <c r="Q878" s="23" t="s">
        <v>509</v>
      </c>
      <c r="R878" s="23" t="s">
        <v>409</v>
      </c>
      <c r="S878" s="62">
        <v>2174</v>
      </c>
      <c r="T878" s="24" t="s">
        <v>123</v>
      </c>
      <c r="U878" s="25" t="s">
        <v>723</v>
      </c>
      <c r="V878" s="26" t="s">
        <v>1190</v>
      </c>
      <c r="W878" s="27">
        <v>4</v>
      </c>
      <c r="X878" s="27">
        <v>1485</v>
      </c>
      <c r="Y878" s="27">
        <v>45</v>
      </c>
      <c r="Z878" s="27">
        <v>63724</v>
      </c>
      <c r="AA878" s="28">
        <f t="shared" si="78"/>
        <v>1.416088888888889</v>
      </c>
      <c r="AB878" s="25" t="s">
        <v>761</v>
      </c>
      <c r="AC878" s="29">
        <v>938</v>
      </c>
      <c r="AD878" s="29">
        <v>63.2</v>
      </c>
      <c r="AE878" s="29">
        <v>76066</v>
      </c>
      <c r="AF878" s="29">
        <v>83.8</v>
      </c>
      <c r="AG878" s="29">
        <v>6441</v>
      </c>
      <c r="AH878" s="29">
        <f t="shared" si="79"/>
        <v>101.08</v>
      </c>
      <c r="AI878" s="29">
        <v>46044</v>
      </c>
      <c r="AJ878" s="29">
        <v>17491</v>
      </c>
      <c r="AK878" s="29">
        <v>28553</v>
      </c>
      <c r="AL878" s="29">
        <f t="shared" si="80"/>
        <v>722.55</v>
      </c>
      <c r="AM878" s="29">
        <f t="shared" si="81"/>
        <v>274.48</v>
      </c>
      <c r="AN878" s="29">
        <f t="shared" si="82"/>
        <v>448.07</v>
      </c>
      <c r="AO878" s="29">
        <v>14</v>
      </c>
      <c r="AP878" s="29">
        <v>36.8</v>
      </c>
      <c r="AQ878" s="32">
        <v>11778</v>
      </c>
      <c r="AR878" s="32">
        <v>19228</v>
      </c>
      <c r="AS878" s="32">
        <v>31006</v>
      </c>
      <c r="AT878" s="29">
        <v>1785</v>
      </c>
      <c r="AU878" s="29">
        <f t="shared" si="83"/>
        <v>2022</v>
      </c>
      <c r="AV878" s="29">
        <v>17491</v>
      </c>
      <c r="AW878" s="29">
        <v>11778</v>
      </c>
      <c r="AX878" s="29">
        <v>28553</v>
      </c>
      <c r="AY878" s="29">
        <v>19228</v>
      </c>
      <c r="AZ878" s="29">
        <v>46044</v>
      </c>
      <c r="BA878" s="29">
        <v>31006</v>
      </c>
      <c r="BB878" s="2"/>
      <c r="BC878" s="2"/>
      <c r="BD878" s="2"/>
    </row>
    <row r="879" spans="16:56" ht="13.5">
      <c r="P879" s="22">
        <v>224855</v>
      </c>
      <c r="Q879" s="23" t="s">
        <v>509</v>
      </c>
      <c r="R879" s="23" t="s">
        <v>410</v>
      </c>
      <c r="S879" s="62">
        <v>2174</v>
      </c>
      <c r="T879" s="24" t="s">
        <v>123</v>
      </c>
      <c r="U879" s="25" t="s">
        <v>723</v>
      </c>
      <c r="V879" s="26" t="s">
        <v>1190</v>
      </c>
      <c r="W879" s="27">
        <v>4</v>
      </c>
      <c r="X879" s="27">
        <v>3075</v>
      </c>
      <c r="Y879" s="27">
        <v>129</v>
      </c>
      <c r="Z879" s="27">
        <v>219132</v>
      </c>
      <c r="AA879" s="28">
        <f t="shared" si="78"/>
        <v>1.6986976744186046</v>
      </c>
      <c r="AB879" s="25" t="s">
        <v>411</v>
      </c>
      <c r="AC879" s="29">
        <v>2350</v>
      </c>
      <c r="AD879" s="29">
        <v>76.4</v>
      </c>
      <c r="AE879" s="29">
        <v>238071</v>
      </c>
      <c r="AF879" s="29">
        <v>92</v>
      </c>
      <c r="AG879" s="29">
        <v>23499</v>
      </c>
      <c r="AH879" s="29">
        <f t="shared" si="79"/>
        <v>107.24</v>
      </c>
      <c r="AI879" s="29">
        <v>184355</v>
      </c>
      <c r="AJ879" s="29">
        <v>49637</v>
      </c>
      <c r="AK879" s="29">
        <v>134718</v>
      </c>
      <c r="AL879" s="29">
        <f t="shared" si="80"/>
        <v>841.3</v>
      </c>
      <c r="AM879" s="29">
        <f t="shared" si="81"/>
        <v>226.52</v>
      </c>
      <c r="AN879" s="29">
        <f t="shared" si="82"/>
        <v>614.78</v>
      </c>
      <c r="AO879" s="29">
        <v>12.7</v>
      </c>
      <c r="AP879" s="29">
        <v>47.3</v>
      </c>
      <c r="AQ879" s="32">
        <v>16142</v>
      </c>
      <c r="AR879" s="32">
        <v>43811</v>
      </c>
      <c r="AS879" s="32">
        <v>59953</v>
      </c>
      <c r="AT879" s="29">
        <v>2100</v>
      </c>
      <c r="AU879" s="29">
        <f t="shared" si="83"/>
        <v>2145</v>
      </c>
      <c r="AV879" s="29">
        <v>49637</v>
      </c>
      <c r="AW879" s="29">
        <v>16142</v>
      </c>
      <c r="AX879" s="29">
        <v>134718</v>
      </c>
      <c r="AY879" s="29">
        <v>43811</v>
      </c>
      <c r="AZ879" s="29">
        <v>184355</v>
      </c>
      <c r="BA879" s="29">
        <v>59953</v>
      </c>
      <c r="BB879" s="2"/>
      <c r="BC879" s="2"/>
      <c r="BD879" s="2"/>
    </row>
    <row r="880" spans="16:56" ht="13.5">
      <c r="P880" s="22">
        <v>225037</v>
      </c>
      <c r="Q880" s="23" t="s">
        <v>509</v>
      </c>
      <c r="R880" s="23" t="s">
        <v>412</v>
      </c>
      <c r="S880" s="62">
        <v>2174</v>
      </c>
      <c r="T880" s="24" t="s">
        <v>123</v>
      </c>
      <c r="U880" s="25" t="s">
        <v>723</v>
      </c>
      <c r="V880" s="26" t="s">
        <v>1190</v>
      </c>
      <c r="W880" s="27">
        <v>4</v>
      </c>
      <c r="X880" s="27">
        <v>394</v>
      </c>
      <c r="Y880" s="27">
        <v>15</v>
      </c>
      <c r="Z880" s="27">
        <v>29559</v>
      </c>
      <c r="AA880" s="28">
        <f t="shared" si="78"/>
        <v>1.9706</v>
      </c>
      <c r="AB880" s="25" t="s">
        <v>161</v>
      </c>
      <c r="AC880" s="29">
        <v>254</v>
      </c>
      <c r="AD880" s="29">
        <v>64.5</v>
      </c>
      <c r="AE880" s="29">
        <v>29559</v>
      </c>
      <c r="AF880" s="29">
        <v>100</v>
      </c>
      <c r="AG880" s="29">
        <v>3664</v>
      </c>
      <c r="AH880" s="29">
        <f t="shared" si="79"/>
        <v>123.96</v>
      </c>
      <c r="AI880" s="29">
        <v>10914</v>
      </c>
      <c r="AJ880" s="29">
        <v>5644</v>
      </c>
      <c r="AK880" s="29">
        <v>5270</v>
      </c>
      <c r="AL880" s="29">
        <f t="shared" si="80"/>
        <v>369.23</v>
      </c>
      <c r="AM880" s="29">
        <f t="shared" si="81"/>
        <v>190.94</v>
      </c>
      <c r="AN880" s="29">
        <f t="shared" si="82"/>
        <v>178.29</v>
      </c>
      <c r="AO880" s="29">
        <v>33.6</v>
      </c>
      <c r="AP880" s="29">
        <v>64.9</v>
      </c>
      <c r="AQ880" s="32">
        <v>14325</v>
      </c>
      <c r="AR880" s="32">
        <v>13376</v>
      </c>
      <c r="AS880" s="32">
        <v>27701</v>
      </c>
      <c r="AT880" s="29">
        <v>2205</v>
      </c>
      <c r="AU880" s="29">
        <f t="shared" si="83"/>
        <v>2479</v>
      </c>
      <c r="AV880" s="29">
        <v>6496</v>
      </c>
      <c r="AW880" s="29">
        <v>16487</v>
      </c>
      <c r="AX880" s="29">
        <v>8187</v>
      </c>
      <c r="AY880" s="29">
        <v>20779</v>
      </c>
      <c r="AZ880" s="29">
        <v>14683</v>
      </c>
      <c r="BA880" s="29">
        <v>37266</v>
      </c>
      <c r="BB880" s="2"/>
      <c r="BC880" s="2"/>
      <c r="BD880" s="2"/>
    </row>
    <row r="881" spans="16:56" ht="13.5">
      <c r="P881" s="22">
        <v>232076</v>
      </c>
      <c r="Q881" s="23" t="s">
        <v>528</v>
      </c>
      <c r="R881" s="23" t="s">
        <v>413</v>
      </c>
      <c r="S881" s="62">
        <v>2174</v>
      </c>
      <c r="T881" s="24" t="s">
        <v>123</v>
      </c>
      <c r="U881" s="25" t="s">
        <v>723</v>
      </c>
      <c r="V881" s="26" t="s">
        <v>1190</v>
      </c>
      <c r="W881" s="27">
        <v>4</v>
      </c>
      <c r="X881" s="27">
        <v>215</v>
      </c>
      <c r="Y881" s="27">
        <v>8</v>
      </c>
      <c r="Z881" s="27">
        <v>13876</v>
      </c>
      <c r="AA881" s="28">
        <f t="shared" si="78"/>
        <v>1.7345</v>
      </c>
      <c r="AB881" s="25" t="s">
        <v>161</v>
      </c>
      <c r="AC881" s="29">
        <v>166</v>
      </c>
      <c r="AD881" s="29">
        <v>77.2</v>
      </c>
      <c r="AE881" s="29">
        <v>13876</v>
      </c>
      <c r="AF881" s="29">
        <v>100</v>
      </c>
      <c r="AG881" s="29">
        <v>1493</v>
      </c>
      <c r="AH881" s="29">
        <f t="shared" si="79"/>
        <v>107.6</v>
      </c>
      <c r="AI881" s="29">
        <v>4544</v>
      </c>
      <c r="AJ881" s="29">
        <v>1256</v>
      </c>
      <c r="AK881" s="29">
        <v>3288</v>
      </c>
      <c r="AL881" s="29">
        <f t="shared" si="80"/>
        <v>327.47</v>
      </c>
      <c r="AM881" s="29">
        <f t="shared" si="81"/>
        <v>90.52</v>
      </c>
      <c r="AN881" s="29">
        <f t="shared" si="82"/>
        <v>236.96</v>
      </c>
      <c r="AO881" s="29">
        <v>32.9</v>
      </c>
      <c r="AP881" s="29">
        <v>118.9</v>
      </c>
      <c r="AQ881" s="32">
        <v>5842</v>
      </c>
      <c r="AR881" s="32">
        <v>15293</v>
      </c>
      <c r="AS881" s="32">
        <v>21135</v>
      </c>
      <c r="AT881" s="29">
        <v>1774</v>
      </c>
      <c r="AU881" s="29">
        <f t="shared" si="83"/>
        <v>2152</v>
      </c>
      <c r="AV881" s="29">
        <v>1313</v>
      </c>
      <c r="AW881" s="29">
        <v>6107</v>
      </c>
      <c r="AX881" s="29">
        <v>3288</v>
      </c>
      <c r="AY881" s="29">
        <v>15293</v>
      </c>
      <c r="AZ881" s="29">
        <v>4601</v>
      </c>
      <c r="BA881" s="29">
        <v>21400</v>
      </c>
      <c r="BB881" s="2"/>
      <c r="BC881" s="2"/>
      <c r="BD881" s="2"/>
    </row>
    <row r="882" spans="16:56" ht="13.5">
      <c r="P882" s="22">
        <v>232131</v>
      </c>
      <c r="Q882" s="23" t="s">
        <v>528</v>
      </c>
      <c r="R882" s="23" t="s">
        <v>414</v>
      </c>
      <c r="S882" s="62">
        <v>2174</v>
      </c>
      <c r="T882" s="24" t="s">
        <v>123</v>
      </c>
      <c r="U882" s="25" t="s">
        <v>723</v>
      </c>
      <c r="V882" s="26" t="s">
        <v>1190</v>
      </c>
      <c r="W882" s="27">
        <v>4</v>
      </c>
      <c r="X882" s="27">
        <v>928</v>
      </c>
      <c r="Y882" s="27">
        <v>19</v>
      </c>
      <c r="Z882" s="27">
        <v>26183</v>
      </c>
      <c r="AA882" s="28">
        <f t="shared" si="78"/>
        <v>1.3780526315789472</v>
      </c>
      <c r="AB882" s="25" t="s">
        <v>761</v>
      </c>
      <c r="AC882" s="29">
        <v>454</v>
      </c>
      <c r="AD882" s="29">
        <v>48.9</v>
      </c>
      <c r="AE882" s="29">
        <v>27780</v>
      </c>
      <c r="AF882" s="29">
        <v>94.3</v>
      </c>
      <c r="AG882" s="29">
        <v>2405</v>
      </c>
      <c r="AH882" s="29">
        <f t="shared" si="79"/>
        <v>91.85</v>
      </c>
      <c r="AI882" s="29">
        <v>9088</v>
      </c>
      <c r="AJ882" s="29">
        <v>2451</v>
      </c>
      <c r="AK882" s="29">
        <v>6637</v>
      </c>
      <c r="AL882" s="29">
        <f t="shared" si="80"/>
        <v>347.1</v>
      </c>
      <c r="AM882" s="29">
        <f t="shared" si="81"/>
        <v>93.61</v>
      </c>
      <c r="AN882" s="29">
        <f t="shared" si="82"/>
        <v>253.49</v>
      </c>
      <c r="AO882" s="29">
        <v>26.5</v>
      </c>
      <c r="AP882" s="29">
        <v>98.1</v>
      </c>
      <c r="AQ882" s="32">
        <v>2641</v>
      </c>
      <c r="AR882" s="32">
        <v>7152</v>
      </c>
      <c r="AS882" s="32">
        <v>9793</v>
      </c>
      <c r="AT882" s="29">
        <v>1522</v>
      </c>
      <c r="AU882" s="29">
        <f t="shared" si="83"/>
        <v>1837</v>
      </c>
      <c r="AV882" s="29">
        <v>3825</v>
      </c>
      <c r="AW882" s="29">
        <v>4122</v>
      </c>
      <c r="AX882" s="29">
        <v>6637</v>
      </c>
      <c r="AY882" s="29">
        <v>7152</v>
      </c>
      <c r="AZ882" s="29">
        <v>10462</v>
      </c>
      <c r="BA882" s="29">
        <v>11274</v>
      </c>
      <c r="BB882" s="2"/>
      <c r="BC882" s="2"/>
      <c r="BD882" s="2"/>
    </row>
    <row r="883" spans="16:56" ht="13.5">
      <c r="P883" s="22">
        <v>232203</v>
      </c>
      <c r="Q883" s="23" t="s">
        <v>528</v>
      </c>
      <c r="R883" s="23" t="s">
        <v>415</v>
      </c>
      <c r="S883" s="62">
        <v>2174</v>
      </c>
      <c r="T883" s="24" t="s">
        <v>123</v>
      </c>
      <c r="U883" s="25" t="s">
        <v>723</v>
      </c>
      <c r="V883" s="26" t="s">
        <v>1190</v>
      </c>
      <c r="W883" s="27">
        <v>4</v>
      </c>
      <c r="X883" s="27">
        <v>3042</v>
      </c>
      <c r="Y883" s="27">
        <v>89</v>
      </c>
      <c r="Z883" s="27">
        <v>85541</v>
      </c>
      <c r="AA883" s="28">
        <f t="shared" si="78"/>
        <v>0.9611348314606741</v>
      </c>
      <c r="AB883" s="25" t="s">
        <v>161</v>
      </c>
      <c r="AC883" s="29">
        <v>1313</v>
      </c>
      <c r="AD883" s="29">
        <v>43.2</v>
      </c>
      <c r="AE883" s="29">
        <v>95988</v>
      </c>
      <c r="AF883" s="29">
        <v>89.1</v>
      </c>
      <c r="AG883" s="29">
        <v>13415</v>
      </c>
      <c r="AH883" s="29">
        <f t="shared" si="79"/>
        <v>156.83</v>
      </c>
      <c r="AI883" s="29">
        <v>45383</v>
      </c>
      <c r="AJ883" s="29">
        <v>14053</v>
      </c>
      <c r="AK883" s="29">
        <v>31330</v>
      </c>
      <c r="AL883" s="29">
        <f t="shared" si="80"/>
        <v>530.54</v>
      </c>
      <c r="AM883" s="29">
        <f t="shared" si="81"/>
        <v>164.28</v>
      </c>
      <c r="AN883" s="29">
        <f t="shared" si="82"/>
        <v>366.26</v>
      </c>
      <c r="AO883" s="29">
        <v>29.6</v>
      </c>
      <c r="AP883" s="29">
        <v>95.5</v>
      </c>
      <c r="AQ883" s="32">
        <v>4620</v>
      </c>
      <c r="AR883" s="32">
        <v>10299</v>
      </c>
      <c r="AS883" s="32">
        <v>14919</v>
      </c>
      <c r="AT883" s="29">
        <v>2300</v>
      </c>
      <c r="AU883" s="29">
        <f t="shared" si="83"/>
        <v>3137</v>
      </c>
      <c r="AV883" s="29">
        <v>14053</v>
      </c>
      <c r="AW883" s="29">
        <v>4620</v>
      </c>
      <c r="AX883" s="29">
        <v>39620</v>
      </c>
      <c r="AY883" s="29">
        <v>13024</v>
      </c>
      <c r="AZ883" s="29">
        <v>53673</v>
      </c>
      <c r="BA883" s="29">
        <v>17644</v>
      </c>
      <c r="BB883" s="2"/>
      <c r="BC883" s="2"/>
      <c r="BD883" s="2"/>
    </row>
    <row r="884" spans="16:56" ht="13.5">
      <c r="P884" s="22">
        <v>232289</v>
      </c>
      <c r="Q884" s="23" t="s">
        <v>528</v>
      </c>
      <c r="R884" s="23" t="s">
        <v>416</v>
      </c>
      <c r="S884" s="62">
        <v>2174</v>
      </c>
      <c r="T884" s="24" t="s">
        <v>123</v>
      </c>
      <c r="U884" s="25" t="s">
        <v>723</v>
      </c>
      <c r="V884" s="26" t="s">
        <v>1190</v>
      </c>
      <c r="W884" s="27">
        <v>4</v>
      </c>
      <c r="X884" s="27">
        <v>917</v>
      </c>
      <c r="Y884" s="27">
        <v>31</v>
      </c>
      <c r="Z884" s="27">
        <v>37048</v>
      </c>
      <c r="AA884" s="28">
        <f t="shared" si="78"/>
        <v>1.1950967741935483</v>
      </c>
      <c r="AB884" s="25" t="s">
        <v>168</v>
      </c>
      <c r="AC884" s="29">
        <v>644</v>
      </c>
      <c r="AD884" s="29">
        <v>70.2</v>
      </c>
      <c r="AE884" s="29">
        <v>39808</v>
      </c>
      <c r="AF884" s="29">
        <v>93.1</v>
      </c>
      <c r="AG884" s="29">
        <v>3628</v>
      </c>
      <c r="AH884" s="29">
        <f t="shared" si="79"/>
        <v>97.93</v>
      </c>
      <c r="AI884" s="29">
        <v>55132</v>
      </c>
      <c r="AJ884" s="29">
        <v>5852</v>
      </c>
      <c r="AK884" s="29">
        <v>49280</v>
      </c>
      <c r="AL884" s="29">
        <f t="shared" si="80"/>
        <v>1488.12</v>
      </c>
      <c r="AM884" s="29">
        <f t="shared" si="81"/>
        <v>157.96</v>
      </c>
      <c r="AN884" s="29">
        <f t="shared" si="82"/>
        <v>1330.17</v>
      </c>
      <c r="AO884" s="29">
        <v>6.6</v>
      </c>
      <c r="AP884" s="29">
        <v>62</v>
      </c>
      <c r="AQ884" s="32">
        <v>6382</v>
      </c>
      <c r="AR884" s="32">
        <v>53740</v>
      </c>
      <c r="AS884" s="32">
        <v>60122</v>
      </c>
      <c r="AT884" s="29">
        <v>1570</v>
      </c>
      <c r="AU884" s="29">
        <f t="shared" si="83"/>
        <v>1959</v>
      </c>
      <c r="AV884" s="29">
        <v>5852</v>
      </c>
      <c r="AW884" s="29">
        <v>6382</v>
      </c>
      <c r="AX884" s="29">
        <v>53898</v>
      </c>
      <c r="AY884" s="29">
        <v>58776</v>
      </c>
      <c r="AZ884" s="29">
        <v>59750</v>
      </c>
      <c r="BA884" s="29">
        <v>65158</v>
      </c>
      <c r="BB884" s="2"/>
      <c r="BC884" s="2"/>
      <c r="BD884" s="2"/>
    </row>
    <row r="885" spans="16:56" ht="13.5">
      <c r="P885" s="22">
        <v>234028</v>
      </c>
      <c r="Q885" s="23" t="s">
        <v>528</v>
      </c>
      <c r="R885" s="23" t="s">
        <v>417</v>
      </c>
      <c r="S885" s="62">
        <v>2174</v>
      </c>
      <c r="T885" s="24" t="s">
        <v>123</v>
      </c>
      <c r="U885" s="25" t="s">
        <v>723</v>
      </c>
      <c r="V885" s="26" t="s">
        <v>1190</v>
      </c>
      <c r="W885" s="27">
        <v>4</v>
      </c>
      <c r="X885" s="27">
        <v>920</v>
      </c>
      <c r="Y885" s="27">
        <v>25</v>
      </c>
      <c r="Z885" s="27">
        <v>44883</v>
      </c>
      <c r="AA885" s="28">
        <f t="shared" si="78"/>
        <v>1.79532</v>
      </c>
      <c r="AB885" s="25" t="s">
        <v>714</v>
      </c>
      <c r="AC885" s="29">
        <v>543</v>
      </c>
      <c r="AD885" s="29">
        <v>59</v>
      </c>
      <c r="AE885" s="29">
        <v>47790</v>
      </c>
      <c r="AF885" s="29">
        <v>93.9</v>
      </c>
      <c r="AG885" s="29">
        <v>6096</v>
      </c>
      <c r="AH885" s="29">
        <f t="shared" si="79"/>
        <v>135.82</v>
      </c>
      <c r="AI885" s="29">
        <v>32371</v>
      </c>
      <c r="AJ885" s="29">
        <v>8338</v>
      </c>
      <c r="AK885" s="29">
        <v>24033</v>
      </c>
      <c r="AL885" s="29">
        <f t="shared" si="80"/>
        <v>721.23</v>
      </c>
      <c r="AM885" s="29">
        <f t="shared" si="81"/>
        <v>185.77</v>
      </c>
      <c r="AN885" s="29">
        <f t="shared" si="82"/>
        <v>535.46</v>
      </c>
      <c r="AO885" s="29">
        <v>18.8</v>
      </c>
      <c r="AP885" s="29">
        <v>73.1</v>
      </c>
      <c r="AQ885" s="32">
        <v>9063</v>
      </c>
      <c r="AR885" s="32">
        <v>26123</v>
      </c>
      <c r="AS885" s="32">
        <v>35186</v>
      </c>
      <c r="AT885" s="29">
        <v>2415</v>
      </c>
      <c r="AU885" s="29">
        <f t="shared" si="83"/>
        <v>2716</v>
      </c>
      <c r="AV885" s="29">
        <v>8338</v>
      </c>
      <c r="AW885" s="29">
        <v>9063</v>
      </c>
      <c r="AX885" s="29">
        <v>24033</v>
      </c>
      <c r="AY885" s="29">
        <v>26123</v>
      </c>
      <c r="AZ885" s="29">
        <v>32371</v>
      </c>
      <c r="BA885" s="29">
        <v>35186</v>
      </c>
      <c r="BB885" s="2"/>
      <c r="BC885" s="2"/>
      <c r="BD885" s="2"/>
    </row>
    <row r="886" spans="16:56" ht="13.5">
      <c r="P886" s="22">
        <v>236021</v>
      </c>
      <c r="Q886" s="23" t="s">
        <v>528</v>
      </c>
      <c r="R886" s="23" t="s">
        <v>418</v>
      </c>
      <c r="S886" s="62">
        <v>2174</v>
      </c>
      <c r="T886" s="24" t="s">
        <v>123</v>
      </c>
      <c r="U886" s="25" t="s">
        <v>723</v>
      </c>
      <c r="V886" s="26" t="s">
        <v>1190</v>
      </c>
      <c r="W886" s="27">
        <v>4</v>
      </c>
      <c r="X886" s="27">
        <v>541</v>
      </c>
      <c r="Y886" s="27">
        <v>18</v>
      </c>
      <c r="Z886" s="27">
        <v>31762</v>
      </c>
      <c r="AA886" s="28">
        <f t="shared" si="78"/>
        <v>1.7645555555555557</v>
      </c>
      <c r="AB886" s="25" t="s">
        <v>161</v>
      </c>
      <c r="AC886" s="29">
        <v>429</v>
      </c>
      <c r="AD886" s="29">
        <v>79.3</v>
      </c>
      <c r="AE886" s="29">
        <v>31762</v>
      </c>
      <c r="AF886" s="29">
        <v>100</v>
      </c>
      <c r="AG886" s="29">
        <v>3077</v>
      </c>
      <c r="AH886" s="29">
        <f t="shared" si="79"/>
        <v>96.88</v>
      </c>
      <c r="AI886" s="29">
        <v>6084</v>
      </c>
      <c r="AJ886" s="29">
        <v>3318</v>
      </c>
      <c r="AK886" s="29">
        <v>2766</v>
      </c>
      <c r="AL886" s="29">
        <f t="shared" si="80"/>
        <v>191.55</v>
      </c>
      <c r="AM886" s="29">
        <f t="shared" si="81"/>
        <v>104.46</v>
      </c>
      <c r="AN886" s="29">
        <f t="shared" si="82"/>
        <v>87.09</v>
      </c>
      <c r="AO886" s="29">
        <v>50.6</v>
      </c>
      <c r="AP886" s="29">
        <v>92.7</v>
      </c>
      <c r="AQ886" s="32">
        <v>6133</v>
      </c>
      <c r="AR886" s="32">
        <v>5113</v>
      </c>
      <c r="AS886" s="32">
        <v>11246</v>
      </c>
      <c r="AT886" s="29">
        <v>1743</v>
      </c>
      <c r="AU886" s="29">
        <f t="shared" si="83"/>
        <v>1938</v>
      </c>
      <c r="AV886" s="29">
        <v>3358</v>
      </c>
      <c r="AW886" s="29">
        <v>6207</v>
      </c>
      <c r="AX886" s="29">
        <v>4164</v>
      </c>
      <c r="AY886" s="29">
        <v>7697</v>
      </c>
      <c r="AZ886" s="29">
        <v>7522</v>
      </c>
      <c r="BA886" s="29">
        <v>13904</v>
      </c>
      <c r="BB886" s="2"/>
      <c r="BC886" s="2"/>
      <c r="BD886" s="2"/>
    </row>
    <row r="887" spans="16:56" ht="13.5">
      <c r="P887" s="22">
        <v>243825</v>
      </c>
      <c r="Q887" s="23" t="s">
        <v>1291</v>
      </c>
      <c r="R887" s="23" t="s">
        <v>419</v>
      </c>
      <c r="S887" s="62">
        <v>2174</v>
      </c>
      <c r="T887" s="24" t="s">
        <v>123</v>
      </c>
      <c r="U887" s="25" t="s">
        <v>723</v>
      </c>
      <c r="V887" s="26" t="s">
        <v>1190</v>
      </c>
      <c r="W887" s="27">
        <v>4</v>
      </c>
      <c r="X887" s="27">
        <v>1856</v>
      </c>
      <c r="Y887" s="27">
        <v>75</v>
      </c>
      <c r="Z887" s="27">
        <v>173463</v>
      </c>
      <c r="AA887" s="28">
        <f t="shared" si="78"/>
        <v>2.31284</v>
      </c>
      <c r="AB887" s="25" t="s">
        <v>420</v>
      </c>
      <c r="AC887" s="29">
        <v>1597</v>
      </c>
      <c r="AD887" s="29">
        <v>86</v>
      </c>
      <c r="AE887" s="29">
        <v>173463</v>
      </c>
      <c r="AF887" s="29">
        <v>100</v>
      </c>
      <c r="AG887" s="29">
        <v>11235</v>
      </c>
      <c r="AH887" s="29">
        <f t="shared" si="79"/>
        <v>64.77</v>
      </c>
      <c r="AI887" s="29">
        <v>68879</v>
      </c>
      <c r="AJ887" s="29">
        <v>14716</v>
      </c>
      <c r="AK887" s="29">
        <v>54163</v>
      </c>
      <c r="AL887" s="29">
        <f t="shared" si="80"/>
        <v>397.08</v>
      </c>
      <c r="AM887" s="29">
        <f t="shared" si="81"/>
        <v>84.84</v>
      </c>
      <c r="AN887" s="29">
        <f t="shared" si="82"/>
        <v>312.25</v>
      </c>
      <c r="AO887" s="29">
        <v>16.3</v>
      </c>
      <c r="AP887" s="29">
        <v>76.3</v>
      </c>
      <c r="AQ887" s="32">
        <v>7929</v>
      </c>
      <c r="AR887" s="32">
        <v>29183</v>
      </c>
      <c r="AS887" s="32">
        <v>37112</v>
      </c>
      <c r="AT887" s="29">
        <v>2360</v>
      </c>
      <c r="AU887" s="29">
        <f t="shared" si="83"/>
        <v>1295</v>
      </c>
      <c r="AV887" s="29">
        <v>71778</v>
      </c>
      <c r="AW887" s="29">
        <v>38673</v>
      </c>
      <c r="AX887" s="29">
        <v>54163</v>
      </c>
      <c r="AY887" s="29">
        <v>29183</v>
      </c>
      <c r="AZ887" s="29">
        <v>125941</v>
      </c>
      <c r="BA887" s="29">
        <v>67856</v>
      </c>
      <c r="BB887" s="2"/>
      <c r="BC887" s="2"/>
      <c r="BD887" s="2"/>
    </row>
    <row r="888" spans="16:56" ht="13.5">
      <c r="P888" s="22">
        <v>244821</v>
      </c>
      <c r="Q888" s="23" t="s">
        <v>1291</v>
      </c>
      <c r="R888" s="23" t="s">
        <v>421</v>
      </c>
      <c r="S888" s="62">
        <v>2174</v>
      </c>
      <c r="T888" s="24" t="s">
        <v>123</v>
      </c>
      <c r="U888" s="25" t="s">
        <v>723</v>
      </c>
      <c r="V888" s="26" t="s">
        <v>1190</v>
      </c>
      <c r="W888" s="27">
        <v>4</v>
      </c>
      <c r="X888" s="27">
        <v>1478</v>
      </c>
      <c r="Y888" s="27">
        <v>38</v>
      </c>
      <c r="Z888" s="27">
        <v>90681</v>
      </c>
      <c r="AA888" s="28">
        <f t="shared" si="78"/>
        <v>2.3863421052631577</v>
      </c>
      <c r="AB888" s="25" t="s">
        <v>422</v>
      </c>
      <c r="AC888" s="29">
        <v>1113</v>
      </c>
      <c r="AD888" s="29">
        <v>75.3</v>
      </c>
      <c r="AE888" s="29">
        <v>90681</v>
      </c>
      <c r="AF888" s="29">
        <v>100</v>
      </c>
      <c r="AG888" s="29">
        <v>19518</v>
      </c>
      <c r="AH888" s="29">
        <f t="shared" si="79"/>
        <v>215.24</v>
      </c>
      <c r="AI888" s="29">
        <v>33202</v>
      </c>
      <c r="AJ888" s="29">
        <v>19239</v>
      </c>
      <c r="AK888" s="29">
        <v>13963</v>
      </c>
      <c r="AL888" s="29">
        <f t="shared" si="80"/>
        <v>366.14</v>
      </c>
      <c r="AM888" s="29">
        <f t="shared" si="81"/>
        <v>212.16</v>
      </c>
      <c r="AN888" s="29">
        <f t="shared" si="82"/>
        <v>153.98</v>
      </c>
      <c r="AO888" s="29">
        <v>58.8</v>
      </c>
      <c r="AP888" s="29">
        <v>101.5</v>
      </c>
      <c r="AQ888" s="32">
        <v>13017</v>
      </c>
      <c r="AR888" s="32">
        <v>9447</v>
      </c>
      <c r="AS888" s="32">
        <v>22464</v>
      </c>
      <c r="AT888" s="29">
        <v>4200</v>
      </c>
      <c r="AU888" s="29">
        <f t="shared" si="83"/>
        <v>4305</v>
      </c>
      <c r="AV888" s="29">
        <v>19239</v>
      </c>
      <c r="AW888" s="29">
        <v>13017</v>
      </c>
      <c r="AX888" s="29">
        <v>27261</v>
      </c>
      <c r="AY888" s="29">
        <v>18445</v>
      </c>
      <c r="AZ888" s="29">
        <v>46500</v>
      </c>
      <c r="BA888" s="29">
        <v>31461</v>
      </c>
      <c r="BB888" s="2"/>
      <c r="BC888" s="2"/>
      <c r="BD888" s="2"/>
    </row>
    <row r="889" spans="16:56" ht="13.5">
      <c r="P889" s="22">
        <v>245224</v>
      </c>
      <c r="Q889" s="23" t="s">
        <v>1291</v>
      </c>
      <c r="R889" s="23" t="s">
        <v>423</v>
      </c>
      <c r="S889" s="62">
        <v>1174</v>
      </c>
      <c r="T889" s="24" t="s">
        <v>123</v>
      </c>
      <c r="U889" s="25" t="s">
        <v>723</v>
      </c>
      <c r="V889" s="26" t="s">
        <v>1190</v>
      </c>
      <c r="W889" s="27">
        <v>4</v>
      </c>
      <c r="X889" s="27">
        <v>1900</v>
      </c>
      <c r="Y889" s="27">
        <v>49</v>
      </c>
      <c r="Z889" s="27">
        <v>20766</v>
      </c>
      <c r="AA889" s="28">
        <f t="shared" si="78"/>
        <v>0.4237959183673469</v>
      </c>
      <c r="AB889" s="25" t="s">
        <v>124</v>
      </c>
      <c r="AC889" s="29">
        <v>372</v>
      </c>
      <c r="AD889" s="29">
        <v>19.6</v>
      </c>
      <c r="AE889" s="29">
        <v>23758</v>
      </c>
      <c r="AF889" s="29">
        <v>87.4</v>
      </c>
      <c r="AG889" s="29">
        <v>3891</v>
      </c>
      <c r="AH889" s="29">
        <f t="shared" si="79"/>
        <v>187.37</v>
      </c>
      <c r="AI889" s="29">
        <v>77742</v>
      </c>
      <c r="AJ889" s="29">
        <v>19151</v>
      </c>
      <c r="AK889" s="29">
        <v>58591</v>
      </c>
      <c r="AL889" s="29">
        <f t="shared" si="80"/>
        <v>3743.72</v>
      </c>
      <c r="AM889" s="29">
        <f t="shared" si="81"/>
        <v>922.23</v>
      </c>
      <c r="AN889" s="29">
        <f t="shared" si="82"/>
        <v>2821.49</v>
      </c>
      <c r="AO889" s="29">
        <v>5</v>
      </c>
      <c r="AP889" s="29">
        <v>20.3</v>
      </c>
      <c r="AQ889" s="32">
        <v>10079</v>
      </c>
      <c r="AR889" s="32">
        <v>30837</v>
      </c>
      <c r="AS889" s="32">
        <v>40917</v>
      </c>
      <c r="AT889" s="29">
        <v>3339</v>
      </c>
      <c r="AU889" s="29">
        <f t="shared" si="83"/>
        <v>3747</v>
      </c>
      <c r="AV889" s="29">
        <v>19426</v>
      </c>
      <c r="AW889" s="29">
        <v>10224</v>
      </c>
      <c r="AX889" s="29">
        <v>58591</v>
      </c>
      <c r="AY889" s="29">
        <v>30837</v>
      </c>
      <c r="AZ889" s="29">
        <v>78017</v>
      </c>
      <c r="BA889" s="29">
        <v>41062</v>
      </c>
      <c r="BB889" s="2"/>
      <c r="BC889" s="2"/>
      <c r="BD889" s="2"/>
    </row>
    <row r="890" spans="16:56" ht="13.5">
      <c r="P890" s="22">
        <v>245241</v>
      </c>
      <c r="Q890" s="23" t="s">
        <v>1291</v>
      </c>
      <c r="R890" s="23" t="s">
        <v>424</v>
      </c>
      <c r="S890" s="62">
        <v>2174</v>
      </c>
      <c r="T890" s="24" t="s">
        <v>123</v>
      </c>
      <c r="U890" s="25" t="s">
        <v>723</v>
      </c>
      <c r="V890" s="26" t="s">
        <v>1190</v>
      </c>
      <c r="W890" s="27">
        <v>4</v>
      </c>
      <c r="X890" s="27">
        <v>4091</v>
      </c>
      <c r="Y890" s="27">
        <v>109</v>
      </c>
      <c r="Z890" s="27">
        <v>100772</v>
      </c>
      <c r="AA890" s="28">
        <f t="shared" si="78"/>
        <v>0.9245137614678899</v>
      </c>
      <c r="AB890" s="25" t="s">
        <v>168</v>
      </c>
      <c r="AC890" s="29">
        <v>989</v>
      </c>
      <c r="AD890" s="29">
        <v>24.2</v>
      </c>
      <c r="AE890" s="29">
        <v>101914</v>
      </c>
      <c r="AF890" s="29">
        <v>98.9</v>
      </c>
      <c r="AG890" s="29">
        <v>19046</v>
      </c>
      <c r="AH890" s="29">
        <f t="shared" si="79"/>
        <v>189</v>
      </c>
      <c r="AI890" s="29">
        <v>73503</v>
      </c>
      <c r="AJ890" s="29">
        <v>13947</v>
      </c>
      <c r="AK890" s="29">
        <v>59556</v>
      </c>
      <c r="AL890" s="29">
        <f t="shared" si="80"/>
        <v>729.4</v>
      </c>
      <c r="AM890" s="29">
        <f t="shared" si="81"/>
        <v>138.4</v>
      </c>
      <c r="AN890" s="29">
        <f t="shared" si="82"/>
        <v>591</v>
      </c>
      <c r="AO890" s="29">
        <v>25.9</v>
      </c>
      <c r="AP890" s="29">
        <v>136.6</v>
      </c>
      <c r="AQ890" s="32">
        <v>3409</v>
      </c>
      <c r="AR890" s="32">
        <v>14558</v>
      </c>
      <c r="AS890" s="32">
        <v>17967</v>
      </c>
      <c r="AT890" s="29">
        <v>3465</v>
      </c>
      <c r="AU890" s="29">
        <f t="shared" si="83"/>
        <v>3780</v>
      </c>
      <c r="AV890" s="29">
        <v>16473</v>
      </c>
      <c r="AW890" s="29">
        <v>4027</v>
      </c>
      <c r="AX890" s="29">
        <v>112466</v>
      </c>
      <c r="AY890" s="29">
        <v>27491</v>
      </c>
      <c r="AZ890" s="29">
        <v>128939</v>
      </c>
      <c r="BA890" s="29">
        <v>31518</v>
      </c>
      <c r="BB890" s="2"/>
      <c r="BC890" s="2"/>
      <c r="BD890" s="2"/>
    </row>
    <row r="891" spans="16:56" ht="13.5">
      <c r="P891" s="22">
        <v>252051</v>
      </c>
      <c r="Q891" s="23" t="s">
        <v>1150</v>
      </c>
      <c r="R891" s="23" t="s">
        <v>425</v>
      </c>
      <c r="S891" s="62">
        <v>2174</v>
      </c>
      <c r="T891" s="24" t="s">
        <v>123</v>
      </c>
      <c r="U891" s="25" t="s">
        <v>723</v>
      </c>
      <c r="V891" s="26" t="s">
        <v>1190</v>
      </c>
      <c r="W891" s="27">
        <v>4</v>
      </c>
      <c r="X891" s="27">
        <v>2529</v>
      </c>
      <c r="Y891" s="27">
        <v>93</v>
      </c>
      <c r="Z891" s="27">
        <v>113283</v>
      </c>
      <c r="AA891" s="28">
        <f t="shared" si="78"/>
        <v>1.2180967741935482</v>
      </c>
      <c r="AB891" s="25" t="s">
        <v>714</v>
      </c>
      <c r="AC891" s="29">
        <v>1534</v>
      </c>
      <c r="AD891" s="29">
        <v>60.7</v>
      </c>
      <c r="AE891" s="29">
        <v>124824</v>
      </c>
      <c r="AF891" s="29">
        <v>90.8</v>
      </c>
      <c r="AG891" s="29">
        <v>19592</v>
      </c>
      <c r="AH891" s="29">
        <f t="shared" si="79"/>
        <v>172.95</v>
      </c>
      <c r="AI891" s="29">
        <v>70872</v>
      </c>
      <c r="AJ891" s="29">
        <v>14347</v>
      </c>
      <c r="AK891" s="29">
        <v>56525</v>
      </c>
      <c r="AL891" s="29">
        <f t="shared" si="80"/>
        <v>625.62</v>
      </c>
      <c r="AM891" s="29">
        <f t="shared" si="81"/>
        <v>126.65</v>
      </c>
      <c r="AN891" s="29">
        <f t="shared" si="82"/>
        <v>498.97</v>
      </c>
      <c r="AO891" s="29">
        <v>27.6</v>
      </c>
      <c r="AP891" s="29">
        <v>136.6</v>
      </c>
      <c r="AQ891" s="32">
        <v>5673</v>
      </c>
      <c r="AR891" s="32">
        <v>22351</v>
      </c>
      <c r="AS891" s="32">
        <v>28024</v>
      </c>
      <c r="AT891" s="29">
        <v>2100</v>
      </c>
      <c r="AU891" s="29">
        <f t="shared" si="83"/>
        <v>3459</v>
      </c>
      <c r="AV891" s="29">
        <v>14933</v>
      </c>
      <c r="AW891" s="29">
        <v>5905</v>
      </c>
      <c r="AX891" s="29">
        <v>74023</v>
      </c>
      <c r="AY891" s="29">
        <v>29270</v>
      </c>
      <c r="AZ891" s="29">
        <v>88956</v>
      </c>
      <c r="BA891" s="29">
        <v>35174</v>
      </c>
      <c r="BB891" s="2"/>
      <c r="BC891" s="2"/>
      <c r="BD891" s="2"/>
    </row>
    <row r="892" spans="16:56" ht="13.5">
      <c r="P892" s="22">
        <v>254037</v>
      </c>
      <c r="Q892" s="23" t="s">
        <v>1150</v>
      </c>
      <c r="R892" s="23" t="s">
        <v>426</v>
      </c>
      <c r="S892" s="62">
        <v>2174</v>
      </c>
      <c r="T892" s="24" t="s">
        <v>123</v>
      </c>
      <c r="U892" s="25" t="s">
        <v>723</v>
      </c>
      <c r="V892" s="26" t="s">
        <v>1190</v>
      </c>
      <c r="W892" s="27">
        <v>4</v>
      </c>
      <c r="X892" s="27">
        <v>878</v>
      </c>
      <c r="Y892" s="27">
        <v>20</v>
      </c>
      <c r="Z892" s="27">
        <v>44198</v>
      </c>
      <c r="AA892" s="28">
        <f t="shared" si="78"/>
        <v>2.2099</v>
      </c>
      <c r="AB892" s="25" t="s">
        <v>895</v>
      </c>
      <c r="AC892" s="29">
        <v>295</v>
      </c>
      <c r="AD892" s="29">
        <v>33.6</v>
      </c>
      <c r="AE892" s="29">
        <v>50645</v>
      </c>
      <c r="AF892" s="29">
        <v>87.3</v>
      </c>
      <c r="AG892" s="29">
        <v>7096</v>
      </c>
      <c r="AH892" s="29">
        <f t="shared" si="79"/>
        <v>160.55</v>
      </c>
      <c r="AI892" s="29">
        <v>21023</v>
      </c>
      <c r="AJ892" s="29">
        <v>4054</v>
      </c>
      <c r="AK892" s="29">
        <v>16969</v>
      </c>
      <c r="AL892" s="29">
        <f t="shared" si="80"/>
        <v>475.66</v>
      </c>
      <c r="AM892" s="29">
        <f t="shared" si="81"/>
        <v>91.72</v>
      </c>
      <c r="AN892" s="29">
        <f t="shared" si="82"/>
        <v>383.93</v>
      </c>
      <c r="AO892" s="29">
        <v>33.8</v>
      </c>
      <c r="AP892" s="29">
        <v>175</v>
      </c>
      <c r="AQ892" s="32">
        <v>4617</v>
      </c>
      <c r="AR892" s="32">
        <v>19327</v>
      </c>
      <c r="AS892" s="32">
        <v>23944</v>
      </c>
      <c r="AT892" s="29">
        <v>2620</v>
      </c>
      <c r="AU892" s="29">
        <f t="shared" si="83"/>
        <v>3211</v>
      </c>
      <c r="AV892" s="29">
        <v>4231</v>
      </c>
      <c r="AW892" s="29">
        <v>4819</v>
      </c>
      <c r="AX892" s="29">
        <v>20941</v>
      </c>
      <c r="AY892" s="29">
        <v>23851</v>
      </c>
      <c r="AZ892" s="29">
        <v>25172</v>
      </c>
      <c r="BA892" s="29">
        <v>28670</v>
      </c>
      <c r="BB892" s="2"/>
      <c r="BC892" s="2"/>
      <c r="BD892" s="2"/>
    </row>
    <row r="893" spans="16:56" ht="13.5">
      <c r="P893" s="22">
        <v>254614</v>
      </c>
      <c r="Q893" s="23" t="s">
        <v>1150</v>
      </c>
      <c r="R893" s="23" t="s">
        <v>1063</v>
      </c>
      <c r="S893" s="62">
        <v>2174</v>
      </c>
      <c r="T893" s="24" t="s">
        <v>123</v>
      </c>
      <c r="U893" s="25" t="s">
        <v>723</v>
      </c>
      <c r="V893" s="26" t="s">
        <v>1190</v>
      </c>
      <c r="W893" s="27">
        <v>4</v>
      </c>
      <c r="X893" s="27">
        <v>3349</v>
      </c>
      <c r="Y893" s="27">
        <v>141</v>
      </c>
      <c r="Z893" s="27">
        <v>144890</v>
      </c>
      <c r="AA893" s="28">
        <f t="shared" si="78"/>
        <v>1.0275886524822695</v>
      </c>
      <c r="AB893" s="25" t="s">
        <v>420</v>
      </c>
      <c r="AC893" s="29">
        <v>1692</v>
      </c>
      <c r="AD893" s="29">
        <v>50.5</v>
      </c>
      <c r="AE893" s="29">
        <v>185462</v>
      </c>
      <c r="AF893" s="29">
        <v>78.1</v>
      </c>
      <c r="AG893" s="29">
        <v>16976</v>
      </c>
      <c r="AH893" s="29">
        <f t="shared" si="79"/>
        <v>117.16</v>
      </c>
      <c r="AI893" s="29">
        <v>266549</v>
      </c>
      <c r="AJ893" s="29">
        <v>19665</v>
      </c>
      <c r="AK893" s="29">
        <v>246884</v>
      </c>
      <c r="AL893" s="29">
        <f t="shared" si="80"/>
        <v>1839.66</v>
      </c>
      <c r="AM893" s="29">
        <f t="shared" si="81"/>
        <v>135.72</v>
      </c>
      <c r="AN893" s="29">
        <f t="shared" si="82"/>
        <v>1703.94</v>
      </c>
      <c r="AO893" s="29">
        <v>6.4</v>
      </c>
      <c r="AP893" s="29">
        <v>86.3</v>
      </c>
      <c r="AQ893" s="32">
        <v>5872</v>
      </c>
      <c r="AR893" s="32">
        <v>73719</v>
      </c>
      <c r="AS893" s="32">
        <v>79591</v>
      </c>
      <c r="AT893" s="29">
        <v>2620</v>
      </c>
      <c r="AU893" s="29">
        <f t="shared" si="83"/>
        <v>2343</v>
      </c>
      <c r="AV893" s="29">
        <v>20592</v>
      </c>
      <c r="AW893" s="29">
        <v>6149</v>
      </c>
      <c r="AX893" s="29">
        <v>262528</v>
      </c>
      <c r="AY893" s="29">
        <v>78390</v>
      </c>
      <c r="AZ893" s="29">
        <v>283120</v>
      </c>
      <c r="BA893" s="29">
        <v>84539</v>
      </c>
      <c r="BB893" s="2"/>
      <c r="BC893" s="2"/>
      <c r="BD893" s="2"/>
    </row>
    <row r="894" spans="16:56" ht="13.5">
      <c r="P894" s="22">
        <v>254622</v>
      </c>
      <c r="Q894" s="23" t="s">
        <v>1150</v>
      </c>
      <c r="R894" s="23" t="s">
        <v>427</v>
      </c>
      <c r="S894" s="62">
        <v>2174</v>
      </c>
      <c r="T894" s="24" t="s">
        <v>123</v>
      </c>
      <c r="U894" s="25" t="s">
        <v>723</v>
      </c>
      <c r="V894" s="26" t="s">
        <v>1190</v>
      </c>
      <c r="W894" s="27">
        <v>4</v>
      </c>
      <c r="X894" s="27">
        <v>597</v>
      </c>
      <c r="Y894" s="27">
        <v>45</v>
      </c>
      <c r="Z894" s="27">
        <v>33392</v>
      </c>
      <c r="AA894" s="28">
        <f t="shared" si="78"/>
        <v>0.7420444444444445</v>
      </c>
      <c r="AB894" s="25" t="s">
        <v>161</v>
      </c>
      <c r="AC894" s="29">
        <v>298</v>
      </c>
      <c r="AD894" s="29">
        <v>49.9</v>
      </c>
      <c r="AE894" s="29">
        <v>39951</v>
      </c>
      <c r="AF894" s="29">
        <v>83.6</v>
      </c>
      <c r="AG894" s="29">
        <v>4901</v>
      </c>
      <c r="AH894" s="29">
        <f t="shared" si="79"/>
        <v>146.77</v>
      </c>
      <c r="AI894" s="29">
        <v>18577</v>
      </c>
      <c r="AJ894" s="29">
        <v>3299</v>
      </c>
      <c r="AK894" s="29">
        <v>15278</v>
      </c>
      <c r="AL894" s="29">
        <f t="shared" si="80"/>
        <v>556.33</v>
      </c>
      <c r="AM894" s="29">
        <f t="shared" si="81"/>
        <v>98.8</v>
      </c>
      <c r="AN894" s="29">
        <f t="shared" si="82"/>
        <v>457.53</v>
      </c>
      <c r="AO894" s="29">
        <v>26.4</v>
      </c>
      <c r="AP894" s="29">
        <v>148.6</v>
      </c>
      <c r="AQ894" s="32">
        <v>5526</v>
      </c>
      <c r="AR894" s="32">
        <v>25591</v>
      </c>
      <c r="AS894" s="32">
        <v>31117</v>
      </c>
      <c r="AT894" s="29">
        <v>2730</v>
      </c>
      <c r="AU894" s="29">
        <f t="shared" si="83"/>
        <v>2935</v>
      </c>
      <c r="AV894" s="29">
        <v>4657</v>
      </c>
      <c r="AW894" s="29">
        <v>7801</v>
      </c>
      <c r="AX894" s="29">
        <v>25379</v>
      </c>
      <c r="AY894" s="29">
        <v>42511</v>
      </c>
      <c r="AZ894" s="29">
        <v>30036</v>
      </c>
      <c r="BA894" s="29">
        <v>50312</v>
      </c>
      <c r="BB894" s="2"/>
      <c r="BC894" s="2"/>
      <c r="BD894" s="2"/>
    </row>
    <row r="895" spans="16:56" ht="13.5">
      <c r="P895" s="22">
        <v>255254</v>
      </c>
      <c r="Q895" s="23" t="s">
        <v>1150</v>
      </c>
      <c r="R895" s="23" t="s">
        <v>147</v>
      </c>
      <c r="S895" s="62">
        <v>2174</v>
      </c>
      <c r="T895" s="24" t="s">
        <v>123</v>
      </c>
      <c r="U895" s="25" t="s">
        <v>723</v>
      </c>
      <c r="V895" s="26" t="s">
        <v>1190</v>
      </c>
      <c r="W895" s="27">
        <v>4</v>
      </c>
      <c r="X895" s="27">
        <v>2209</v>
      </c>
      <c r="Y895" s="27">
        <v>74</v>
      </c>
      <c r="Z895" s="27">
        <v>136325</v>
      </c>
      <c r="AA895" s="28">
        <f t="shared" si="78"/>
        <v>1.8422297297297299</v>
      </c>
      <c r="AB895" s="25" t="s">
        <v>161</v>
      </c>
      <c r="AC895" s="29">
        <v>1442</v>
      </c>
      <c r="AD895" s="29">
        <v>65.3</v>
      </c>
      <c r="AE895" s="29">
        <v>132445</v>
      </c>
      <c r="AF895" s="29">
        <v>102.9</v>
      </c>
      <c r="AG895" s="29">
        <v>33475</v>
      </c>
      <c r="AH895" s="29">
        <f t="shared" si="79"/>
        <v>245.55</v>
      </c>
      <c r="AI895" s="29">
        <v>57778</v>
      </c>
      <c r="AJ895" s="29">
        <v>26718</v>
      </c>
      <c r="AK895" s="29">
        <v>31060</v>
      </c>
      <c r="AL895" s="29">
        <f t="shared" si="80"/>
        <v>423.83</v>
      </c>
      <c r="AM895" s="29">
        <f t="shared" si="81"/>
        <v>195.99</v>
      </c>
      <c r="AN895" s="29">
        <f t="shared" si="82"/>
        <v>227.84</v>
      </c>
      <c r="AO895" s="29">
        <v>57.9</v>
      </c>
      <c r="AP895" s="29">
        <v>125.3</v>
      </c>
      <c r="AQ895" s="32">
        <v>12095</v>
      </c>
      <c r="AR895" s="32">
        <v>14061</v>
      </c>
      <c r="AS895" s="32">
        <v>26156</v>
      </c>
      <c r="AT895" s="29">
        <v>3360</v>
      </c>
      <c r="AU895" s="29">
        <f t="shared" si="83"/>
        <v>4911</v>
      </c>
      <c r="AV895" s="29">
        <v>38184</v>
      </c>
      <c r="AW895" s="29">
        <v>17286</v>
      </c>
      <c r="AX895" s="29">
        <v>54202</v>
      </c>
      <c r="AY895" s="29">
        <v>24537</v>
      </c>
      <c r="AZ895" s="29">
        <v>92386</v>
      </c>
      <c r="BA895" s="29">
        <v>41823</v>
      </c>
      <c r="BB895" s="2"/>
      <c r="BC895" s="2"/>
      <c r="BD895" s="2"/>
    </row>
    <row r="896" spans="16:56" ht="13.5">
      <c r="P896" s="22">
        <v>262013</v>
      </c>
      <c r="Q896" s="23" t="s">
        <v>664</v>
      </c>
      <c r="R896" s="23" t="s">
        <v>1086</v>
      </c>
      <c r="S896" s="62">
        <v>2174</v>
      </c>
      <c r="T896" s="24" t="s">
        <v>123</v>
      </c>
      <c r="U896" s="25" t="s">
        <v>723</v>
      </c>
      <c r="V896" s="26" t="s">
        <v>1190</v>
      </c>
      <c r="W896" s="27">
        <v>4</v>
      </c>
      <c r="X896" s="27">
        <v>398</v>
      </c>
      <c r="Y896" s="27">
        <v>12</v>
      </c>
      <c r="Z896" s="27">
        <v>14969</v>
      </c>
      <c r="AA896" s="28">
        <f t="shared" si="78"/>
        <v>1.2474166666666668</v>
      </c>
      <c r="AB896" s="25" t="s">
        <v>26</v>
      </c>
      <c r="AC896" s="29">
        <v>161</v>
      </c>
      <c r="AD896" s="29">
        <v>40.5</v>
      </c>
      <c r="AE896" s="29">
        <v>14969</v>
      </c>
      <c r="AF896" s="29">
        <v>100</v>
      </c>
      <c r="AG896" s="29">
        <v>1813</v>
      </c>
      <c r="AH896" s="29">
        <f t="shared" si="79"/>
        <v>121.12</v>
      </c>
      <c r="AI896" s="29">
        <v>6160</v>
      </c>
      <c r="AJ896" s="29">
        <v>674</v>
      </c>
      <c r="AK896" s="29">
        <v>5486</v>
      </c>
      <c r="AL896" s="29">
        <f t="shared" si="80"/>
        <v>411.52</v>
      </c>
      <c r="AM896" s="29">
        <f t="shared" si="81"/>
        <v>45.03</v>
      </c>
      <c r="AN896" s="29">
        <f t="shared" si="82"/>
        <v>366.49</v>
      </c>
      <c r="AO896" s="29">
        <v>29.4</v>
      </c>
      <c r="AP896" s="29">
        <v>269</v>
      </c>
      <c r="AQ896" s="32">
        <v>1693</v>
      </c>
      <c r="AR896" s="32">
        <v>13784</v>
      </c>
      <c r="AS896" s="32">
        <v>15477</v>
      </c>
      <c r="AT896" s="29">
        <v>2192</v>
      </c>
      <c r="AU896" s="29">
        <f t="shared" si="83"/>
        <v>2422</v>
      </c>
      <c r="AV896" s="29">
        <v>1786</v>
      </c>
      <c r="AW896" s="29">
        <v>4487</v>
      </c>
      <c r="AX896" s="29">
        <v>5486</v>
      </c>
      <c r="AY896" s="29">
        <v>13784</v>
      </c>
      <c r="AZ896" s="29">
        <v>7272</v>
      </c>
      <c r="BA896" s="29">
        <v>18271</v>
      </c>
      <c r="BB896" s="2"/>
      <c r="BC896" s="2"/>
      <c r="BD896" s="2"/>
    </row>
    <row r="897" spans="16:56" ht="13.5">
      <c r="P897" s="22">
        <v>262064</v>
      </c>
      <c r="Q897" s="23" t="s">
        <v>664</v>
      </c>
      <c r="R897" s="23" t="s">
        <v>1087</v>
      </c>
      <c r="S897" s="62">
        <v>2174</v>
      </c>
      <c r="T897" s="24" t="s">
        <v>123</v>
      </c>
      <c r="U897" s="25" t="s">
        <v>723</v>
      </c>
      <c r="V897" s="26" t="s">
        <v>1190</v>
      </c>
      <c r="W897" s="27">
        <v>4</v>
      </c>
      <c r="X897" s="27">
        <v>2080</v>
      </c>
      <c r="Y897" s="27">
        <v>80</v>
      </c>
      <c r="Z897" s="27">
        <v>163477</v>
      </c>
      <c r="AA897" s="28">
        <f t="shared" si="78"/>
        <v>2.0434625</v>
      </c>
      <c r="AB897" s="25" t="s">
        <v>1032</v>
      </c>
      <c r="AC897" s="29">
        <v>1355</v>
      </c>
      <c r="AD897" s="29">
        <v>65.1</v>
      </c>
      <c r="AE897" s="29">
        <v>154222</v>
      </c>
      <c r="AF897" s="29">
        <v>106</v>
      </c>
      <c r="AG897" s="29">
        <v>25056</v>
      </c>
      <c r="AH897" s="29">
        <f t="shared" si="79"/>
        <v>153.27</v>
      </c>
      <c r="AI897" s="29">
        <v>71868</v>
      </c>
      <c r="AJ897" s="29">
        <v>16759</v>
      </c>
      <c r="AK897" s="29">
        <v>55109</v>
      </c>
      <c r="AL897" s="29">
        <f t="shared" si="80"/>
        <v>439.62</v>
      </c>
      <c r="AM897" s="29">
        <f t="shared" si="81"/>
        <v>102.52</v>
      </c>
      <c r="AN897" s="29">
        <f t="shared" si="82"/>
        <v>337.11</v>
      </c>
      <c r="AO897" s="29">
        <v>34.9</v>
      </c>
      <c r="AP897" s="29">
        <v>149.5</v>
      </c>
      <c r="AQ897" s="32">
        <v>8057</v>
      </c>
      <c r="AR897" s="32">
        <v>26495</v>
      </c>
      <c r="AS897" s="32">
        <v>34552</v>
      </c>
      <c r="AT897" s="29">
        <v>2520</v>
      </c>
      <c r="AU897" s="29">
        <f t="shared" si="83"/>
        <v>3065</v>
      </c>
      <c r="AV897" s="29">
        <v>16879</v>
      </c>
      <c r="AW897" s="29">
        <v>8115</v>
      </c>
      <c r="AX897" s="29">
        <v>74774</v>
      </c>
      <c r="AY897" s="29">
        <v>35949</v>
      </c>
      <c r="AZ897" s="29">
        <v>91653</v>
      </c>
      <c r="BA897" s="29">
        <v>44064</v>
      </c>
      <c r="BB897" s="2"/>
      <c r="BC897" s="2"/>
      <c r="BD897" s="2"/>
    </row>
    <row r="898" spans="16:56" ht="13.5">
      <c r="P898" s="22">
        <v>263656</v>
      </c>
      <c r="Q898" s="23" t="s">
        <v>664</v>
      </c>
      <c r="R898" s="23" t="s">
        <v>1088</v>
      </c>
      <c r="S898" s="62">
        <v>2174</v>
      </c>
      <c r="T898" s="24" t="s">
        <v>123</v>
      </c>
      <c r="U898" s="25" t="s">
        <v>723</v>
      </c>
      <c r="V898" s="26" t="s">
        <v>1190</v>
      </c>
      <c r="W898" s="27">
        <v>4</v>
      </c>
      <c r="X898" s="27">
        <v>2274</v>
      </c>
      <c r="Y898" s="27">
        <v>59</v>
      </c>
      <c r="Z898" s="27">
        <v>76347</v>
      </c>
      <c r="AA898" s="28">
        <f t="shared" si="78"/>
        <v>1.2940169491525424</v>
      </c>
      <c r="AB898" s="25" t="s">
        <v>828</v>
      </c>
      <c r="AC898" s="29">
        <v>971</v>
      </c>
      <c r="AD898" s="29">
        <v>42.7</v>
      </c>
      <c r="AE898" s="29">
        <v>95998</v>
      </c>
      <c r="AF898" s="29">
        <v>79.5</v>
      </c>
      <c r="AG898" s="29">
        <v>9602</v>
      </c>
      <c r="AH898" s="29">
        <f t="shared" si="79"/>
        <v>125.77</v>
      </c>
      <c r="AI898" s="29">
        <v>90533</v>
      </c>
      <c r="AJ898" s="29">
        <v>44477</v>
      </c>
      <c r="AK898" s="29">
        <v>46056</v>
      </c>
      <c r="AL898" s="29">
        <f t="shared" si="80"/>
        <v>1185.81</v>
      </c>
      <c r="AM898" s="29">
        <f t="shared" si="81"/>
        <v>582.56</v>
      </c>
      <c r="AN898" s="29">
        <f t="shared" si="82"/>
        <v>603.25</v>
      </c>
      <c r="AO898" s="29">
        <v>10.6</v>
      </c>
      <c r="AP898" s="29">
        <v>21.6</v>
      </c>
      <c r="AQ898" s="32">
        <v>19559</v>
      </c>
      <c r="AR898" s="32">
        <v>20253</v>
      </c>
      <c r="AS898" s="32">
        <v>39812</v>
      </c>
      <c r="AT898" s="29">
        <v>2500</v>
      </c>
      <c r="AU898" s="29">
        <f t="shared" si="83"/>
        <v>2515</v>
      </c>
      <c r="AV898" s="29">
        <v>44477</v>
      </c>
      <c r="AW898" s="29">
        <v>19559</v>
      </c>
      <c r="AX898" s="29">
        <v>73382</v>
      </c>
      <c r="AY898" s="29">
        <v>32270</v>
      </c>
      <c r="AZ898" s="29">
        <v>117859</v>
      </c>
      <c r="BA898" s="29">
        <v>51829</v>
      </c>
      <c r="BB898" s="2"/>
      <c r="BC898" s="2"/>
      <c r="BD898" s="2"/>
    </row>
    <row r="899" spans="16:56" ht="13.5">
      <c r="P899" s="22">
        <v>264024</v>
      </c>
      <c r="Q899" s="23" t="s">
        <v>664</v>
      </c>
      <c r="R899" s="23" t="s">
        <v>1089</v>
      </c>
      <c r="S899" s="62">
        <v>2174</v>
      </c>
      <c r="T899" s="24" t="s">
        <v>123</v>
      </c>
      <c r="U899" s="25" t="s">
        <v>723</v>
      </c>
      <c r="V899" s="26" t="s">
        <v>1190</v>
      </c>
      <c r="W899" s="27">
        <v>4</v>
      </c>
      <c r="X899" s="27">
        <v>1090</v>
      </c>
      <c r="Y899" s="27">
        <v>36</v>
      </c>
      <c r="Z899" s="27">
        <v>25225</v>
      </c>
      <c r="AA899" s="28">
        <f t="shared" si="78"/>
        <v>0.7006944444444445</v>
      </c>
      <c r="AB899" s="25" t="s">
        <v>164</v>
      </c>
      <c r="AC899" s="29">
        <v>486</v>
      </c>
      <c r="AD899" s="29">
        <v>44.6</v>
      </c>
      <c r="AE899" s="29">
        <v>51369</v>
      </c>
      <c r="AF899" s="29">
        <v>49.1</v>
      </c>
      <c r="AG899" s="29">
        <v>4278</v>
      </c>
      <c r="AH899" s="29">
        <f t="shared" si="79"/>
        <v>169.59</v>
      </c>
      <c r="AI899" s="29">
        <v>51525</v>
      </c>
      <c r="AJ899" s="29">
        <v>13040</v>
      </c>
      <c r="AK899" s="29">
        <v>38485</v>
      </c>
      <c r="AL899" s="29">
        <f t="shared" si="80"/>
        <v>2042.62</v>
      </c>
      <c r="AM899" s="29">
        <f t="shared" si="81"/>
        <v>516.95</v>
      </c>
      <c r="AN899" s="29">
        <f t="shared" si="82"/>
        <v>1525.67</v>
      </c>
      <c r="AO899" s="29">
        <v>8.3</v>
      </c>
      <c r="AP899" s="29">
        <v>32.8</v>
      </c>
      <c r="AQ899" s="32">
        <v>11963</v>
      </c>
      <c r="AR899" s="32">
        <v>35307</v>
      </c>
      <c r="AS899" s="32">
        <v>47271</v>
      </c>
      <c r="AT899" s="29">
        <v>1740</v>
      </c>
      <c r="AU899" s="29">
        <f t="shared" si="83"/>
        <v>3392</v>
      </c>
      <c r="AV899" s="29">
        <v>13040</v>
      </c>
      <c r="AW899" s="29">
        <v>11963</v>
      </c>
      <c r="AX899" s="29">
        <v>60958</v>
      </c>
      <c r="AY899" s="29">
        <v>55925</v>
      </c>
      <c r="AZ899" s="29">
        <v>73998</v>
      </c>
      <c r="BA899" s="29">
        <v>67888</v>
      </c>
      <c r="BB899" s="2"/>
      <c r="BC899" s="2"/>
      <c r="BD899" s="2"/>
    </row>
    <row r="900" spans="16:56" ht="13.5">
      <c r="P900" s="22">
        <v>265012</v>
      </c>
      <c r="Q900" s="23" t="s">
        <v>664</v>
      </c>
      <c r="R900" s="23" t="s">
        <v>1090</v>
      </c>
      <c r="S900" s="62">
        <v>2174</v>
      </c>
      <c r="T900" s="24" t="s">
        <v>123</v>
      </c>
      <c r="U900" s="25" t="s">
        <v>723</v>
      </c>
      <c r="V900" s="26" t="s">
        <v>1190</v>
      </c>
      <c r="W900" s="27">
        <v>4</v>
      </c>
      <c r="X900" s="27">
        <v>1964</v>
      </c>
      <c r="Y900" s="27">
        <v>63</v>
      </c>
      <c r="Z900" s="27">
        <v>107180</v>
      </c>
      <c r="AA900" s="28">
        <f t="shared" si="78"/>
        <v>1.7012698412698413</v>
      </c>
      <c r="AB900" s="25" t="s">
        <v>1091</v>
      </c>
      <c r="AC900" s="29">
        <v>594</v>
      </c>
      <c r="AD900" s="29">
        <v>30.2</v>
      </c>
      <c r="AE900" s="29">
        <v>109562</v>
      </c>
      <c r="AF900" s="29">
        <v>97.8</v>
      </c>
      <c r="AG900" s="29">
        <v>15353</v>
      </c>
      <c r="AH900" s="29">
        <f t="shared" si="79"/>
        <v>143.25</v>
      </c>
      <c r="AI900" s="29">
        <v>70489</v>
      </c>
      <c r="AJ900" s="29">
        <v>27321</v>
      </c>
      <c r="AK900" s="29">
        <v>43168</v>
      </c>
      <c r="AL900" s="29">
        <f t="shared" si="80"/>
        <v>657.67</v>
      </c>
      <c r="AM900" s="29">
        <f t="shared" si="81"/>
        <v>254.91</v>
      </c>
      <c r="AN900" s="29">
        <f t="shared" si="82"/>
        <v>402.76</v>
      </c>
      <c r="AO900" s="29">
        <v>21.8</v>
      </c>
      <c r="AP900" s="29">
        <v>56.2</v>
      </c>
      <c r="AQ900" s="32">
        <v>13911</v>
      </c>
      <c r="AR900" s="32">
        <v>21980</v>
      </c>
      <c r="AS900" s="32">
        <v>35891</v>
      </c>
      <c r="AT900" s="29">
        <v>3090</v>
      </c>
      <c r="AU900" s="29">
        <f t="shared" si="83"/>
        <v>2865</v>
      </c>
      <c r="AV900" s="29">
        <v>27321</v>
      </c>
      <c r="AW900" s="29">
        <v>13911</v>
      </c>
      <c r="AX900" s="29">
        <v>73304</v>
      </c>
      <c r="AY900" s="29">
        <v>37324</v>
      </c>
      <c r="AZ900" s="29">
        <v>100625</v>
      </c>
      <c r="BA900" s="29">
        <v>51235</v>
      </c>
      <c r="BB900" s="2"/>
      <c r="BC900" s="2"/>
      <c r="BD900" s="2"/>
    </row>
    <row r="901" spans="16:56" ht="13.5">
      <c r="P901" s="22">
        <v>265021</v>
      </c>
      <c r="Q901" s="23" t="s">
        <v>664</v>
      </c>
      <c r="R901" s="23" t="s">
        <v>1092</v>
      </c>
      <c r="S901" s="62">
        <v>2174</v>
      </c>
      <c r="T901" s="24" t="s">
        <v>123</v>
      </c>
      <c r="U901" s="25" t="s">
        <v>723</v>
      </c>
      <c r="V901" s="26" t="s">
        <v>1190</v>
      </c>
      <c r="W901" s="27">
        <v>4</v>
      </c>
      <c r="X901" s="27">
        <v>2604</v>
      </c>
      <c r="Y901" s="27">
        <v>61</v>
      </c>
      <c r="Z901" s="27">
        <v>14281</v>
      </c>
      <c r="AA901" s="28">
        <f t="shared" si="78"/>
        <v>0.23411475409836066</v>
      </c>
      <c r="AB901" s="25" t="s">
        <v>796</v>
      </c>
      <c r="AC901" s="29">
        <v>489</v>
      </c>
      <c r="AD901" s="29">
        <v>18.8</v>
      </c>
      <c r="AE901" s="29">
        <v>46329</v>
      </c>
      <c r="AF901" s="29">
        <v>30.8</v>
      </c>
      <c r="AG901" s="29">
        <v>2314</v>
      </c>
      <c r="AH901" s="29">
        <f t="shared" si="79"/>
        <v>162.03</v>
      </c>
      <c r="AI901" s="29">
        <v>70793</v>
      </c>
      <c r="AJ901" s="29">
        <v>36891</v>
      </c>
      <c r="AK901" s="29">
        <v>33902</v>
      </c>
      <c r="AL901" s="29">
        <f t="shared" si="80"/>
        <v>4957.15</v>
      </c>
      <c r="AM901" s="29">
        <f t="shared" si="81"/>
        <v>2583.22</v>
      </c>
      <c r="AN901" s="29">
        <f t="shared" si="82"/>
        <v>2373.92</v>
      </c>
      <c r="AO901" s="29">
        <v>3.3</v>
      </c>
      <c r="AP901" s="29">
        <v>6.3</v>
      </c>
      <c r="AQ901" s="32">
        <v>14167</v>
      </c>
      <c r="AR901" s="32">
        <v>13019</v>
      </c>
      <c r="AS901" s="32">
        <v>27186</v>
      </c>
      <c r="AT901" s="29">
        <v>3090</v>
      </c>
      <c r="AU901" s="29">
        <f t="shared" si="83"/>
        <v>3241</v>
      </c>
      <c r="AV901" s="29">
        <v>36891</v>
      </c>
      <c r="AW901" s="29">
        <v>14167</v>
      </c>
      <c r="AX901" s="29">
        <v>52991</v>
      </c>
      <c r="AY901" s="29">
        <v>20350</v>
      </c>
      <c r="AZ901" s="29">
        <v>89882</v>
      </c>
      <c r="BA901" s="29">
        <v>34517</v>
      </c>
      <c r="BB901" s="2"/>
      <c r="BC901" s="2"/>
      <c r="BD901" s="2"/>
    </row>
    <row r="902" spans="16:56" ht="13.5">
      <c r="P902" s="22">
        <v>268534</v>
      </c>
      <c r="Q902" s="23" t="s">
        <v>664</v>
      </c>
      <c r="R902" s="23" t="s">
        <v>1093</v>
      </c>
      <c r="S902" s="62">
        <v>2174</v>
      </c>
      <c r="T902" s="24" t="s">
        <v>123</v>
      </c>
      <c r="U902" s="25" t="s">
        <v>723</v>
      </c>
      <c r="V902" s="26" t="s">
        <v>1190</v>
      </c>
      <c r="W902" s="27">
        <v>4</v>
      </c>
      <c r="X902" s="27">
        <v>2727</v>
      </c>
      <c r="Y902" s="27">
        <v>102</v>
      </c>
      <c r="Z902" s="27">
        <v>47000</v>
      </c>
      <c r="AA902" s="28">
        <f t="shared" si="78"/>
        <v>0.4607843137254902</v>
      </c>
      <c r="AB902" s="25" t="s">
        <v>168</v>
      </c>
      <c r="AC902" s="29">
        <v>661</v>
      </c>
      <c r="AD902" s="29">
        <v>24.2</v>
      </c>
      <c r="AE902" s="29">
        <v>72000</v>
      </c>
      <c r="AF902" s="29">
        <v>65.3</v>
      </c>
      <c r="AG902" s="29">
        <v>6724</v>
      </c>
      <c r="AH902" s="29">
        <f t="shared" si="79"/>
        <v>143.06</v>
      </c>
      <c r="AI902" s="29">
        <v>78923</v>
      </c>
      <c r="AJ902" s="29">
        <v>55844</v>
      </c>
      <c r="AK902" s="29">
        <v>23079</v>
      </c>
      <c r="AL902" s="29">
        <f t="shared" si="80"/>
        <v>1679.21</v>
      </c>
      <c r="AM902" s="29">
        <f t="shared" si="81"/>
        <v>1188.17</v>
      </c>
      <c r="AN902" s="29">
        <f t="shared" si="82"/>
        <v>491.04</v>
      </c>
      <c r="AO902" s="29">
        <v>8.5</v>
      </c>
      <c r="AP902" s="29">
        <v>12</v>
      </c>
      <c r="AQ902" s="32">
        <v>20478</v>
      </c>
      <c r="AR902" s="32">
        <v>8463</v>
      </c>
      <c r="AS902" s="32">
        <v>28941</v>
      </c>
      <c r="AT902" s="29">
        <v>2800</v>
      </c>
      <c r="AU902" s="29">
        <f t="shared" si="83"/>
        <v>2861</v>
      </c>
      <c r="AV902" s="29">
        <v>55844</v>
      </c>
      <c r="AW902" s="29">
        <v>20478</v>
      </c>
      <c r="AX902" s="29">
        <v>34206</v>
      </c>
      <c r="AY902" s="29">
        <v>12543</v>
      </c>
      <c r="AZ902" s="29">
        <v>90050</v>
      </c>
      <c r="BA902" s="29">
        <v>33022</v>
      </c>
      <c r="BB902" s="2"/>
      <c r="BC902" s="2"/>
      <c r="BD902" s="2"/>
    </row>
    <row r="903" spans="16:56" ht="13.5">
      <c r="P903" s="22">
        <v>272167</v>
      </c>
      <c r="Q903" s="23" t="s">
        <v>497</v>
      </c>
      <c r="R903" s="23" t="s">
        <v>1094</v>
      </c>
      <c r="S903" s="62">
        <v>2174</v>
      </c>
      <c r="T903" s="24" t="s">
        <v>123</v>
      </c>
      <c r="U903" s="25" t="s">
        <v>723</v>
      </c>
      <c r="V903" s="26" t="s">
        <v>1190</v>
      </c>
      <c r="W903" s="27">
        <v>4</v>
      </c>
      <c r="X903" s="27">
        <v>323</v>
      </c>
      <c r="Y903" s="27">
        <v>23</v>
      </c>
      <c r="Z903" s="27">
        <v>14177</v>
      </c>
      <c r="AA903" s="28">
        <f t="shared" si="78"/>
        <v>0.6163913043478261</v>
      </c>
      <c r="AB903" s="25" t="s">
        <v>3</v>
      </c>
      <c r="AC903" s="29">
        <v>197</v>
      </c>
      <c r="AD903" s="29">
        <v>61</v>
      </c>
      <c r="AE903" s="29">
        <v>18721</v>
      </c>
      <c r="AF903" s="29">
        <v>75.7</v>
      </c>
      <c r="AG903" s="29">
        <v>1255</v>
      </c>
      <c r="AH903" s="29">
        <f t="shared" si="79"/>
        <v>88.52</v>
      </c>
      <c r="AI903" s="29">
        <v>30985</v>
      </c>
      <c r="AJ903" s="29">
        <v>11968</v>
      </c>
      <c r="AK903" s="29">
        <v>19017</v>
      </c>
      <c r="AL903" s="29">
        <f t="shared" si="80"/>
        <v>2185.58</v>
      </c>
      <c r="AM903" s="29">
        <f t="shared" si="81"/>
        <v>844.18</v>
      </c>
      <c r="AN903" s="29">
        <f t="shared" si="82"/>
        <v>1341.4</v>
      </c>
      <c r="AO903" s="29">
        <v>4.1</v>
      </c>
      <c r="AP903" s="29">
        <v>10.5</v>
      </c>
      <c r="AQ903" s="32">
        <v>37053</v>
      </c>
      <c r="AR903" s="32">
        <v>58876</v>
      </c>
      <c r="AS903" s="32">
        <v>95929</v>
      </c>
      <c r="AT903" s="29">
        <v>1522</v>
      </c>
      <c r="AU903" s="29">
        <f t="shared" si="83"/>
        <v>1770</v>
      </c>
      <c r="AV903" s="29">
        <v>13628</v>
      </c>
      <c r="AW903" s="29">
        <v>42192</v>
      </c>
      <c r="AX903" s="29">
        <v>27419</v>
      </c>
      <c r="AY903" s="29">
        <v>84889</v>
      </c>
      <c r="AZ903" s="29">
        <v>41047</v>
      </c>
      <c r="BA903" s="29">
        <v>127080</v>
      </c>
      <c r="BB903" s="2"/>
      <c r="BC903" s="2"/>
      <c r="BD903" s="2"/>
    </row>
    <row r="904" spans="16:56" ht="13.5">
      <c r="P904" s="22">
        <v>273228</v>
      </c>
      <c r="Q904" s="23" t="s">
        <v>497</v>
      </c>
      <c r="R904" s="23" t="s">
        <v>1095</v>
      </c>
      <c r="S904" s="62">
        <v>2174</v>
      </c>
      <c r="T904" s="24" t="s">
        <v>123</v>
      </c>
      <c r="U904" s="25" t="s">
        <v>723</v>
      </c>
      <c r="V904" s="26" t="s">
        <v>1190</v>
      </c>
      <c r="W904" s="27">
        <v>4</v>
      </c>
      <c r="X904" s="27">
        <v>500</v>
      </c>
      <c r="Y904" s="27">
        <v>10</v>
      </c>
      <c r="Z904" s="27">
        <v>8551</v>
      </c>
      <c r="AA904" s="28">
        <f t="shared" si="78"/>
        <v>0.8551</v>
      </c>
      <c r="AB904" s="25" t="s">
        <v>1096</v>
      </c>
      <c r="AC904" s="29">
        <v>135</v>
      </c>
      <c r="AD904" s="29">
        <v>27</v>
      </c>
      <c r="AE904" s="29">
        <v>14792</v>
      </c>
      <c r="AF904" s="29">
        <v>57.8</v>
      </c>
      <c r="AG904" s="29">
        <v>1004</v>
      </c>
      <c r="AH904" s="29">
        <f t="shared" si="79"/>
        <v>117.41</v>
      </c>
      <c r="AI904" s="29">
        <v>8076</v>
      </c>
      <c r="AJ904" s="29">
        <v>3417</v>
      </c>
      <c r="AK904" s="29">
        <v>4659</v>
      </c>
      <c r="AL904" s="29">
        <f t="shared" si="80"/>
        <v>944.45</v>
      </c>
      <c r="AM904" s="29">
        <f t="shared" si="81"/>
        <v>399.6</v>
      </c>
      <c r="AN904" s="29">
        <f t="shared" si="82"/>
        <v>544.85</v>
      </c>
      <c r="AO904" s="29">
        <v>12.4</v>
      </c>
      <c r="AP904" s="29">
        <v>29.4</v>
      </c>
      <c r="AQ904" s="32">
        <v>6834</v>
      </c>
      <c r="AR904" s="32">
        <v>9318</v>
      </c>
      <c r="AS904" s="32">
        <v>16152</v>
      </c>
      <c r="AT904" s="29">
        <v>2200</v>
      </c>
      <c r="AU904" s="29">
        <f t="shared" si="83"/>
        <v>2348</v>
      </c>
      <c r="AV904" s="29">
        <v>4117</v>
      </c>
      <c r="AW904" s="29">
        <v>8234</v>
      </c>
      <c r="AX904" s="29">
        <v>4966</v>
      </c>
      <c r="AY904" s="29">
        <v>9932</v>
      </c>
      <c r="AZ904" s="29">
        <v>9083</v>
      </c>
      <c r="BA904" s="29">
        <v>18166</v>
      </c>
      <c r="BB904" s="2"/>
      <c r="BC904" s="2"/>
      <c r="BD904" s="2"/>
    </row>
    <row r="905" spans="16:56" ht="13.5">
      <c r="P905" s="22">
        <v>282014</v>
      </c>
      <c r="Q905" s="23" t="s">
        <v>505</v>
      </c>
      <c r="R905" s="23" t="s">
        <v>1097</v>
      </c>
      <c r="S905" s="62">
        <v>2174</v>
      </c>
      <c r="T905" s="24" t="s">
        <v>123</v>
      </c>
      <c r="U905" s="25" t="s">
        <v>723</v>
      </c>
      <c r="V905" s="26" t="s">
        <v>1190</v>
      </c>
      <c r="W905" s="27">
        <v>4</v>
      </c>
      <c r="X905" s="27">
        <v>899</v>
      </c>
      <c r="Y905" s="27">
        <v>24</v>
      </c>
      <c r="Z905" s="27">
        <v>23410</v>
      </c>
      <c r="AA905" s="28">
        <f t="shared" si="78"/>
        <v>0.9754166666666666</v>
      </c>
      <c r="AB905" s="25" t="s">
        <v>164</v>
      </c>
      <c r="AC905" s="29">
        <v>507</v>
      </c>
      <c r="AD905" s="29">
        <v>56.4</v>
      </c>
      <c r="AE905" s="29">
        <v>23410</v>
      </c>
      <c r="AF905" s="29">
        <v>100</v>
      </c>
      <c r="AG905" s="29">
        <v>2807</v>
      </c>
      <c r="AH905" s="29">
        <f t="shared" si="79"/>
        <v>119.91</v>
      </c>
      <c r="AI905" s="29">
        <v>14568</v>
      </c>
      <c r="AJ905" s="29">
        <v>1539</v>
      </c>
      <c r="AK905" s="29">
        <v>13029</v>
      </c>
      <c r="AL905" s="29">
        <f t="shared" si="80"/>
        <v>622.3</v>
      </c>
      <c r="AM905" s="29">
        <f t="shared" si="81"/>
        <v>65.74</v>
      </c>
      <c r="AN905" s="29">
        <f t="shared" si="82"/>
        <v>556.56</v>
      </c>
      <c r="AO905" s="29">
        <v>19.3</v>
      </c>
      <c r="AP905" s="29">
        <v>182.4</v>
      </c>
      <c r="AQ905" s="32">
        <v>1712</v>
      </c>
      <c r="AR905" s="32">
        <v>14493</v>
      </c>
      <c r="AS905" s="32">
        <v>16205</v>
      </c>
      <c r="AT905" s="29">
        <v>2100</v>
      </c>
      <c r="AU905" s="29">
        <f t="shared" si="83"/>
        <v>2398</v>
      </c>
      <c r="AV905" s="29">
        <v>1539</v>
      </c>
      <c r="AW905" s="29">
        <v>1712</v>
      </c>
      <c r="AX905" s="29">
        <v>18892</v>
      </c>
      <c r="AY905" s="29">
        <v>21014</v>
      </c>
      <c r="AZ905" s="29">
        <v>20431</v>
      </c>
      <c r="BA905" s="29">
        <v>22726</v>
      </c>
      <c r="BB905" s="2"/>
      <c r="BC905" s="2"/>
      <c r="BD905" s="2"/>
    </row>
    <row r="906" spans="16:56" ht="13.5">
      <c r="P906" s="22">
        <v>282090</v>
      </c>
      <c r="Q906" s="23" t="s">
        <v>505</v>
      </c>
      <c r="R906" s="23" t="s">
        <v>1098</v>
      </c>
      <c r="S906" s="62">
        <v>1174</v>
      </c>
      <c r="T906" s="24" t="s">
        <v>123</v>
      </c>
      <c r="U906" s="25" t="s">
        <v>723</v>
      </c>
      <c r="V906" s="26" t="s">
        <v>1190</v>
      </c>
      <c r="W906" s="27">
        <v>4</v>
      </c>
      <c r="X906" s="27">
        <v>1213</v>
      </c>
      <c r="Y906" s="27">
        <v>42</v>
      </c>
      <c r="Z906" s="27">
        <v>39175</v>
      </c>
      <c r="AA906" s="28">
        <f t="shared" si="78"/>
        <v>0.9327380952380951</v>
      </c>
      <c r="AB906" s="25" t="s">
        <v>190</v>
      </c>
      <c r="AC906" s="29">
        <v>469</v>
      </c>
      <c r="AD906" s="29">
        <v>38.7</v>
      </c>
      <c r="AE906" s="29">
        <v>40143</v>
      </c>
      <c r="AF906" s="29">
        <v>97.6</v>
      </c>
      <c r="AG906" s="29">
        <v>5368</v>
      </c>
      <c r="AH906" s="29">
        <f t="shared" si="79"/>
        <v>137.03</v>
      </c>
      <c r="AI906" s="29">
        <v>76629</v>
      </c>
      <c r="AJ906" s="29">
        <v>21253</v>
      </c>
      <c r="AK906" s="29">
        <v>55376</v>
      </c>
      <c r="AL906" s="29">
        <f t="shared" si="80"/>
        <v>1956.07</v>
      </c>
      <c r="AM906" s="29">
        <f t="shared" si="81"/>
        <v>542.51</v>
      </c>
      <c r="AN906" s="29">
        <f t="shared" si="82"/>
        <v>1413.55</v>
      </c>
      <c r="AO906" s="29">
        <v>7</v>
      </c>
      <c r="AP906" s="29">
        <v>25.3</v>
      </c>
      <c r="AQ906" s="32">
        <v>17521</v>
      </c>
      <c r="AR906" s="32">
        <v>45652</v>
      </c>
      <c r="AS906" s="32">
        <v>63173</v>
      </c>
      <c r="AT906" s="29">
        <v>2404</v>
      </c>
      <c r="AU906" s="29">
        <f t="shared" si="83"/>
        <v>2741</v>
      </c>
      <c r="AV906" s="29">
        <v>21329</v>
      </c>
      <c r="AW906" s="29">
        <v>17584</v>
      </c>
      <c r="AX906" s="29">
        <v>72919</v>
      </c>
      <c r="AY906" s="29">
        <v>60115</v>
      </c>
      <c r="AZ906" s="29">
        <v>94248</v>
      </c>
      <c r="BA906" s="29">
        <v>77698</v>
      </c>
      <c r="BB906" s="2"/>
      <c r="BC906" s="2"/>
      <c r="BD906" s="2"/>
    </row>
    <row r="907" spans="16:56" ht="13.5">
      <c r="P907" s="22">
        <v>282111</v>
      </c>
      <c r="Q907" s="23" t="s">
        <v>505</v>
      </c>
      <c r="R907" s="23" t="s">
        <v>1099</v>
      </c>
      <c r="S907" s="62">
        <v>2174</v>
      </c>
      <c r="T907" s="24" t="s">
        <v>123</v>
      </c>
      <c r="U907" s="25" t="s">
        <v>723</v>
      </c>
      <c r="V907" s="26" t="s">
        <v>1190</v>
      </c>
      <c r="W907" s="27">
        <v>4</v>
      </c>
      <c r="X907" s="27">
        <v>4341</v>
      </c>
      <c r="Y907" s="27">
        <v>155</v>
      </c>
      <c r="Z907" s="27">
        <v>30068</v>
      </c>
      <c r="AA907" s="28">
        <f t="shared" si="78"/>
        <v>0.19398709677419357</v>
      </c>
      <c r="AB907" s="25" t="s">
        <v>161</v>
      </c>
      <c r="AC907" s="29">
        <v>480</v>
      </c>
      <c r="AD907" s="29">
        <v>11.1</v>
      </c>
      <c r="AE907" s="29">
        <v>34453</v>
      </c>
      <c r="AF907" s="29">
        <v>87.3</v>
      </c>
      <c r="AG907" s="29">
        <v>3084</v>
      </c>
      <c r="AH907" s="29">
        <f t="shared" si="79"/>
        <v>102.57</v>
      </c>
      <c r="AI907" s="29">
        <v>51763</v>
      </c>
      <c r="AJ907" s="29">
        <v>3274</v>
      </c>
      <c r="AK907" s="29">
        <v>48489</v>
      </c>
      <c r="AL907" s="29">
        <f t="shared" si="80"/>
        <v>1721.53</v>
      </c>
      <c r="AM907" s="29">
        <f t="shared" si="81"/>
        <v>108.89</v>
      </c>
      <c r="AN907" s="29">
        <f t="shared" si="82"/>
        <v>1612.64</v>
      </c>
      <c r="AO907" s="29">
        <v>6</v>
      </c>
      <c r="AP907" s="29">
        <v>94.2</v>
      </c>
      <c r="AQ907" s="32">
        <v>754</v>
      </c>
      <c r="AR907" s="32">
        <v>11170</v>
      </c>
      <c r="AS907" s="32">
        <v>11924</v>
      </c>
      <c r="AT907" s="29">
        <v>1732</v>
      </c>
      <c r="AU907" s="29">
        <f t="shared" si="83"/>
        <v>2051</v>
      </c>
      <c r="AV907" s="29">
        <v>4034</v>
      </c>
      <c r="AW907" s="29">
        <v>929</v>
      </c>
      <c r="AX907" s="29">
        <v>48922</v>
      </c>
      <c r="AY907" s="29">
        <v>11270</v>
      </c>
      <c r="AZ907" s="29">
        <v>52956</v>
      </c>
      <c r="BA907" s="29">
        <v>12199</v>
      </c>
      <c r="BB907" s="2"/>
      <c r="BC907" s="2"/>
      <c r="BD907" s="2"/>
    </row>
    <row r="908" spans="16:56" ht="13.5">
      <c r="P908" s="22">
        <v>282138</v>
      </c>
      <c r="Q908" s="23" t="s">
        <v>505</v>
      </c>
      <c r="R908" s="23" t="s">
        <v>1100</v>
      </c>
      <c r="S908" s="62">
        <v>2174</v>
      </c>
      <c r="T908" s="24" t="s">
        <v>123</v>
      </c>
      <c r="U908" s="25" t="s">
        <v>723</v>
      </c>
      <c r="V908" s="26" t="s">
        <v>1190</v>
      </c>
      <c r="W908" s="27">
        <v>4</v>
      </c>
      <c r="X908" s="27">
        <v>2742</v>
      </c>
      <c r="Y908" s="27">
        <v>104</v>
      </c>
      <c r="Z908" s="27">
        <v>74020</v>
      </c>
      <c r="AA908" s="28">
        <f t="shared" si="78"/>
        <v>0.7117307692307693</v>
      </c>
      <c r="AB908" s="25" t="s">
        <v>719</v>
      </c>
      <c r="AC908" s="29">
        <v>245</v>
      </c>
      <c r="AD908" s="29">
        <v>8.9</v>
      </c>
      <c r="AE908" s="29">
        <v>84780</v>
      </c>
      <c r="AF908" s="29">
        <v>87.3</v>
      </c>
      <c r="AG908" s="29">
        <v>8871</v>
      </c>
      <c r="AH908" s="29">
        <f t="shared" si="79"/>
        <v>119.85</v>
      </c>
      <c r="AI908" s="29">
        <v>23638</v>
      </c>
      <c r="AJ908" s="29">
        <v>1306</v>
      </c>
      <c r="AK908" s="29">
        <v>22332</v>
      </c>
      <c r="AL908" s="29">
        <f t="shared" si="80"/>
        <v>319.35</v>
      </c>
      <c r="AM908" s="29">
        <f t="shared" si="81"/>
        <v>17.64</v>
      </c>
      <c r="AN908" s="29">
        <f t="shared" si="82"/>
        <v>301.7</v>
      </c>
      <c r="AO908" s="29">
        <v>37.5</v>
      </c>
      <c r="AP908" s="29">
        <v>679.2</v>
      </c>
      <c r="AQ908" s="32">
        <v>476</v>
      </c>
      <c r="AR908" s="32">
        <v>8144</v>
      </c>
      <c r="AS908" s="32">
        <v>8621</v>
      </c>
      <c r="AT908" s="29">
        <v>1837</v>
      </c>
      <c r="AU908" s="29">
        <f t="shared" si="83"/>
        <v>2397</v>
      </c>
      <c r="AV908" s="29">
        <v>6364</v>
      </c>
      <c r="AW908" s="29">
        <v>2321</v>
      </c>
      <c r="AX908" s="29">
        <v>22332</v>
      </c>
      <c r="AY908" s="29">
        <v>8144</v>
      </c>
      <c r="AZ908" s="29">
        <v>28696</v>
      </c>
      <c r="BA908" s="29">
        <v>10465</v>
      </c>
      <c r="BB908" s="2"/>
      <c r="BC908" s="2"/>
      <c r="BD908" s="2"/>
    </row>
    <row r="909" spans="16:56" ht="13.5">
      <c r="P909" s="22">
        <v>284815</v>
      </c>
      <c r="Q909" s="23" t="s">
        <v>505</v>
      </c>
      <c r="R909" s="23" t="s">
        <v>1101</v>
      </c>
      <c r="S909" s="62">
        <v>2174</v>
      </c>
      <c r="T909" s="24" t="s">
        <v>123</v>
      </c>
      <c r="U909" s="25" t="s">
        <v>723</v>
      </c>
      <c r="V909" s="26" t="s">
        <v>1190</v>
      </c>
      <c r="W909" s="27">
        <v>4</v>
      </c>
      <c r="X909" s="27">
        <v>497</v>
      </c>
      <c r="Y909" s="27">
        <v>7</v>
      </c>
      <c r="Z909" s="27">
        <v>8743</v>
      </c>
      <c r="AA909" s="28">
        <f t="shared" si="78"/>
        <v>1.249</v>
      </c>
      <c r="AB909" s="25" t="s">
        <v>816</v>
      </c>
      <c r="AC909" s="29">
        <v>197</v>
      </c>
      <c r="AD909" s="29">
        <v>39.6</v>
      </c>
      <c r="AE909" s="29">
        <v>9549</v>
      </c>
      <c r="AF909" s="29">
        <v>91.6</v>
      </c>
      <c r="AG909" s="29">
        <v>1395</v>
      </c>
      <c r="AH909" s="29">
        <f t="shared" si="79"/>
        <v>159.56</v>
      </c>
      <c r="AI909" s="29">
        <v>10387</v>
      </c>
      <c r="AJ909" s="29">
        <v>1014</v>
      </c>
      <c r="AK909" s="29">
        <v>9373</v>
      </c>
      <c r="AL909" s="29">
        <f t="shared" si="80"/>
        <v>1188.04</v>
      </c>
      <c r="AM909" s="29">
        <f t="shared" si="81"/>
        <v>115.98</v>
      </c>
      <c r="AN909" s="29">
        <f t="shared" si="82"/>
        <v>1072.06</v>
      </c>
      <c r="AO909" s="29">
        <v>13.4</v>
      </c>
      <c r="AP909" s="29">
        <v>137.6</v>
      </c>
      <c r="AQ909" s="32">
        <v>2040</v>
      </c>
      <c r="AR909" s="32">
        <v>18859</v>
      </c>
      <c r="AS909" s="32">
        <v>20899</v>
      </c>
      <c r="AT909" s="29">
        <v>2625</v>
      </c>
      <c r="AU909" s="29">
        <f t="shared" si="83"/>
        <v>3191</v>
      </c>
      <c r="AV909" s="29">
        <v>1014</v>
      </c>
      <c r="AW909" s="29">
        <v>2040</v>
      </c>
      <c r="AX909" s="29">
        <v>9758</v>
      </c>
      <c r="AY909" s="29">
        <v>19634</v>
      </c>
      <c r="AZ909" s="29">
        <v>10772</v>
      </c>
      <c r="BA909" s="29">
        <v>21674</v>
      </c>
      <c r="BB909" s="2"/>
      <c r="BC909" s="2"/>
      <c r="BD909" s="2"/>
    </row>
    <row r="910" spans="16:56" ht="13.5">
      <c r="P910" s="22">
        <v>285013</v>
      </c>
      <c r="Q910" s="23" t="s">
        <v>505</v>
      </c>
      <c r="R910" s="23" t="s">
        <v>1102</v>
      </c>
      <c r="S910" s="62">
        <v>2174</v>
      </c>
      <c r="T910" s="24" t="s">
        <v>123</v>
      </c>
      <c r="U910" s="25" t="s">
        <v>723</v>
      </c>
      <c r="V910" s="26" t="s">
        <v>1190</v>
      </c>
      <c r="W910" s="27">
        <v>4</v>
      </c>
      <c r="X910" s="27">
        <v>3767</v>
      </c>
      <c r="Y910" s="27">
        <v>125</v>
      </c>
      <c r="Z910" s="27">
        <v>203327</v>
      </c>
      <c r="AA910" s="28">
        <f t="shared" si="78"/>
        <v>1.626616</v>
      </c>
      <c r="AB910" s="25" t="s">
        <v>1103</v>
      </c>
      <c r="AC910" s="29">
        <v>1931</v>
      </c>
      <c r="AD910" s="29">
        <v>51.3</v>
      </c>
      <c r="AE910" s="29">
        <v>203327</v>
      </c>
      <c r="AF910" s="29">
        <v>100</v>
      </c>
      <c r="AG910" s="29">
        <v>29337</v>
      </c>
      <c r="AH910" s="29">
        <f t="shared" si="79"/>
        <v>144.28</v>
      </c>
      <c r="AI910" s="29">
        <v>68006</v>
      </c>
      <c r="AJ910" s="29">
        <v>29165</v>
      </c>
      <c r="AK910" s="29">
        <v>38841</v>
      </c>
      <c r="AL910" s="29">
        <f t="shared" si="80"/>
        <v>334.47</v>
      </c>
      <c r="AM910" s="29">
        <f t="shared" si="81"/>
        <v>143.44</v>
      </c>
      <c r="AN910" s="29">
        <f t="shared" si="82"/>
        <v>191.03</v>
      </c>
      <c r="AO910" s="29">
        <v>43.1</v>
      </c>
      <c r="AP910" s="29">
        <v>100.6</v>
      </c>
      <c r="AQ910" s="32">
        <v>7742</v>
      </c>
      <c r="AR910" s="32">
        <v>10311</v>
      </c>
      <c r="AS910" s="32">
        <v>18053</v>
      </c>
      <c r="AT910" s="29">
        <v>3900</v>
      </c>
      <c r="AU910" s="29">
        <f t="shared" si="83"/>
        <v>2886</v>
      </c>
      <c r="AV910" s="29">
        <v>29165</v>
      </c>
      <c r="AW910" s="29">
        <v>7742</v>
      </c>
      <c r="AX910" s="29">
        <v>75941</v>
      </c>
      <c r="AY910" s="29">
        <v>20160</v>
      </c>
      <c r="AZ910" s="29">
        <v>105106</v>
      </c>
      <c r="BA910" s="29">
        <v>27902</v>
      </c>
      <c r="BB910" s="2"/>
      <c r="BC910" s="2"/>
      <c r="BD910" s="2"/>
    </row>
    <row r="911" spans="16:56" ht="13.5">
      <c r="P911" s="22">
        <v>285838</v>
      </c>
      <c r="Q911" s="23" t="s">
        <v>505</v>
      </c>
      <c r="R911" s="23" t="s">
        <v>1104</v>
      </c>
      <c r="S911" s="62">
        <v>2174</v>
      </c>
      <c r="T911" s="24" t="s">
        <v>123</v>
      </c>
      <c r="U911" s="25" t="s">
        <v>723</v>
      </c>
      <c r="V911" s="26" t="s">
        <v>1190</v>
      </c>
      <c r="W911" s="27">
        <v>4</v>
      </c>
      <c r="X911" s="27">
        <v>1801</v>
      </c>
      <c r="Y911" s="27">
        <v>77</v>
      </c>
      <c r="Z911" s="27">
        <v>29480</v>
      </c>
      <c r="AA911" s="28">
        <f t="shared" si="78"/>
        <v>0.38285714285714284</v>
      </c>
      <c r="AB911" s="25" t="s">
        <v>1105</v>
      </c>
      <c r="AC911" s="29">
        <v>605</v>
      </c>
      <c r="AD911" s="29">
        <v>33.6</v>
      </c>
      <c r="AE911" s="29">
        <v>48147</v>
      </c>
      <c r="AF911" s="29">
        <v>61.2</v>
      </c>
      <c r="AG911" s="29">
        <v>5611</v>
      </c>
      <c r="AH911" s="29">
        <f t="shared" si="79"/>
        <v>190.33</v>
      </c>
      <c r="AI911" s="29">
        <v>49008</v>
      </c>
      <c r="AJ911" s="29">
        <v>25248</v>
      </c>
      <c r="AK911" s="29">
        <v>23760</v>
      </c>
      <c r="AL911" s="29">
        <f t="shared" si="80"/>
        <v>1662.42</v>
      </c>
      <c r="AM911" s="29">
        <f t="shared" si="81"/>
        <v>856.45</v>
      </c>
      <c r="AN911" s="29">
        <f t="shared" si="82"/>
        <v>805.97</v>
      </c>
      <c r="AO911" s="29">
        <v>11.4</v>
      </c>
      <c r="AP911" s="29">
        <v>22.2</v>
      </c>
      <c r="AQ911" s="32">
        <v>14019</v>
      </c>
      <c r="AR911" s="32">
        <v>13193</v>
      </c>
      <c r="AS911" s="32">
        <v>27212</v>
      </c>
      <c r="AT911" s="29">
        <v>2940</v>
      </c>
      <c r="AU911" s="29">
        <f t="shared" si="83"/>
        <v>3807</v>
      </c>
      <c r="AV911" s="29">
        <v>25248</v>
      </c>
      <c r="AW911" s="29">
        <v>14019</v>
      </c>
      <c r="AX911" s="29">
        <v>23760</v>
      </c>
      <c r="AY911" s="29">
        <v>13193</v>
      </c>
      <c r="AZ911" s="29">
        <v>49008</v>
      </c>
      <c r="BA911" s="29">
        <v>27212</v>
      </c>
      <c r="BB911" s="2"/>
      <c r="BC911" s="2"/>
      <c r="BD911" s="2"/>
    </row>
    <row r="912" spans="16:56" ht="13.5">
      <c r="P912" s="22">
        <v>286010</v>
      </c>
      <c r="Q912" s="23" t="s">
        <v>505</v>
      </c>
      <c r="R912" s="23" t="s">
        <v>1106</v>
      </c>
      <c r="S912" s="62">
        <v>2174</v>
      </c>
      <c r="T912" s="24" t="s">
        <v>123</v>
      </c>
      <c r="U912" s="25" t="s">
        <v>723</v>
      </c>
      <c r="V912" s="26" t="s">
        <v>1190</v>
      </c>
      <c r="W912" s="27">
        <v>4</v>
      </c>
      <c r="X912" s="27">
        <v>747</v>
      </c>
      <c r="Y912" s="27">
        <v>47</v>
      </c>
      <c r="Z912" s="27">
        <v>74210</v>
      </c>
      <c r="AA912" s="28">
        <f aca="true" t="shared" si="84" ref="AA912:AA975">Z912/Y912/1000</f>
        <v>1.578936170212766</v>
      </c>
      <c r="AB912" s="25" t="s">
        <v>714</v>
      </c>
      <c r="AC912" s="29">
        <v>561</v>
      </c>
      <c r="AD912" s="29">
        <v>75.1</v>
      </c>
      <c r="AE912" s="29">
        <v>76819</v>
      </c>
      <c r="AF912" s="29">
        <v>96.6</v>
      </c>
      <c r="AG912" s="29">
        <v>18705</v>
      </c>
      <c r="AH912" s="29">
        <f aca="true" t="shared" si="85" ref="AH912:AH975">ROUND(AG912*1000/Z912,2)</f>
        <v>252.05</v>
      </c>
      <c r="AI912" s="29">
        <v>29410</v>
      </c>
      <c r="AJ912" s="29">
        <v>9129</v>
      </c>
      <c r="AK912" s="29">
        <v>20281</v>
      </c>
      <c r="AL912" s="29">
        <f aca="true" t="shared" si="86" ref="AL912:AL975">ROUND(AI912*1000/$Z912,2)</f>
        <v>396.31</v>
      </c>
      <c r="AM912" s="29">
        <f aca="true" t="shared" si="87" ref="AM912:AM975">ROUND(AJ912*1000/$Z912,2)</f>
        <v>123.02</v>
      </c>
      <c r="AN912" s="29">
        <f aca="true" t="shared" si="88" ref="AN912:AN975">ROUND(AK912*1000/$Z912,2)</f>
        <v>273.29</v>
      </c>
      <c r="AO912" s="29">
        <v>63.6</v>
      </c>
      <c r="AP912" s="29">
        <v>204.9</v>
      </c>
      <c r="AQ912" s="32">
        <v>12221</v>
      </c>
      <c r="AR912" s="32">
        <v>27150</v>
      </c>
      <c r="AS912" s="32">
        <v>39371</v>
      </c>
      <c r="AT912" s="29">
        <v>2830</v>
      </c>
      <c r="AU912" s="29">
        <f aca="true" t="shared" si="89" ref="AU912:AU975">ROUND(AG912*1000/Z912*20,0)</f>
        <v>5041</v>
      </c>
      <c r="AV912" s="29">
        <v>9129</v>
      </c>
      <c r="AW912" s="29">
        <v>12221</v>
      </c>
      <c r="AX912" s="29">
        <v>41725</v>
      </c>
      <c r="AY912" s="29">
        <v>55857</v>
      </c>
      <c r="AZ912" s="29">
        <v>50854</v>
      </c>
      <c r="BA912" s="29">
        <v>68078</v>
      </c>
      <c r="BB912" s="2"/>
      <c r="BC912" s="2"/>
      <c r="BD912" s="2"/>
    </row>
    <row r="913" spans="16:56" ht="13.5">
      <c r="P913" s="22">
        <v>287041</v>
      </c>
      <c r="Q913" s="23" t="s">
        <v>505</v>
      </c>
      <c r="R913" s="23" t="s">
        <v>1107</v>
      </c>
      <c r="S913" s="62">
        <v>2174</v>
      </c>
      <c r="T913" s="24" t="s">
        <v>123</v>
      </c>
      <c r="U913" s="25" t="s">
        <v>723</v>
      </c>
      <c r="V913" s="26" t="s">
        <v>1190</v>
      </c>
      <c r="W913" s="27">
        <v>4</v>
      </c>
      <c r="X913" s="27">
        <v>3855</v>
      </c>
      <c r="Y913" s="27">
        <v>121</v>
      </c>
      <c r="Z913" s="27">
        <v>103456</v>
      </c>
      <c r="AA913" s="28">
        <f t="shared" si="84"/>
        <v>0.85500826446281</v>
      </c>
      <c r="AB913" s="25" t="s">
        <v>761</v>
      </c>
      <c r="AC913" s="29">
        <v>1554</v>
      </c>
      <c r="AD913" s="29">
        <v>40.3</v>
      </c>
      <c r="AE913" s="29">
        <v>103456</v>
      </c>
      <c r="AF913" s="29">
        <v>100</v>
      </c>
      <c r="AG913" s="29">
        <v>10056</v>
      </c>
      <c r="AH913" s="29">
        <f t="shared" si="85"/>
        <v>97.2</v>
      </c>
      <c r="AI913" s="29">
        <v>112448</v>
      </c>
      <c r="AJ913" s="29">
        <v>61903</v>
      </c>
      <c r="AK913" s="29">
        <v>50545</v>
      </c>
      <c r="AL913" s="29">
        <f t="shared" si="86"/>
        <v>1086.92</v>
      </c>
      <c r="AM913" s="29">
        <f t="shared" si="87"/>
        <v>598.35</v>
      </c>
      <c r="AN913" s="29">
        <f t="shared" si="88"/>
        <v>488.57</v>
      </c>
      <c r="AO913" s="29">
        <v>8.9</v>
      </c>
      <c r="AP913" s="29">
        <v>16.2</v>
      </c>
      <c r="AQ913" s="32">
        <v>16058</v>
      </c>
      <c r="AR913" s="32">
        <v>13112</v>
      </c>
      <c r="AS913" s="32">
        <v>29169</v>
      </c>
      <c r="AT913" s="29">
        <v>3360</v>
      </c>
      <c r="AU913" s="29">
        <f t="shared" si="89"/>
        <v>1944</v>
      </c>
      <c r="AV913" s="29">
        <v>61903</v>
      </c>
      <c r="AW913" s="29">
        <v>16058</v>
      </c>
      <c r="AX913" s="29">
        <v>75134</v>
      </c>
      <c r="AY913" s="29">
        <v>19490</v>
      </c>
      <c r="AZ913" s="29">
        <v>137037</v>
      </c>
      <c r="BA913" s="29">
        <v>35548</v>
      </c>
      <c r="BB913" s="2"/>
      <c r="BC913" s="2"/>
      <c r="BD913" s="2"/>
    </row>
    <row r="914" spans="16:56" ht="13.5">
      <c r="P914" s="22">
        <v>292087</v>
      </c>
      <c r="Q914" s="23" t="s">
        <v>531</v>
      </c>
      <c r="R914" s="23" t="s">
        <v>1108</v>
      </c>
      <c r="S914" s="62">
        <v>2174</v>
      </c>
      <c r="T914" s="24" t="s">
        <v>123</v>
      </c>
      <c r="U914" s="25" t="s">
        <v>723</v>
      </c>
      <c r="V914" s="26" t="s">
        <v>1190</v>
      </c>
      <c r="W914" s="27">
        <v>4</v>
      </c>
      <c r="X914" s="27">
        <v>641</v>
      </c>
      <c r="Y914" s="27">
        <v>40</v>
      </c>
      <c r="Z914" s="27">
        <v>17735</v>
      </c>
      <c r="AA914" s="28">
        <f t="shared" si="84"/>
        <v>0.443375</v>
      </c>
      <c r="AB914" s="25" t="s">
        <v>395</v>
      </c>
      <c r="AC914" s="29">
        <v>285</v>
      </c>
      <c r="AD914" s="29">
        <v>44.5</v>
      </c>
      <c r="AE914" s="29">
        <v>17735</v>
      </c>
      <c r="AF914" s="29">
        <v>100</v>
      </c>
      <c r="AG914" s="29">
        <v>1468</v>
      </c>
      <c r="AH914" s="29">
        <f t="shared" si="85"/>
        <v>82.77</v>
      </c>
      <c r="AI914" s="29">
        <v>21093</v>
      </c>
      <c r="AJ914" s="29">
        <v>8088</v>
      </c>
      <c r="AK914" s="29">
        <v>13005</v>
      </c>
      <c r="AL914" s="29">
        <f t="shared" si="86"/>
        <v>1189.34</v>
      </c>
      <c r="AM914" s="29">
        <f t="shared" si="87"/>
        <v>456.05</v>
      </c>
      <c r="AN914" s="29">
        <f t="shared" si="88"/>
        <v>733.3</v>
      </c>
      <c r="AO914" s="29">
        <v>7</v>
      </c>
      <c r="AP914" s="29">
        <v>18.2</v>
      </c>
      <c r="AQ914" s="32">
        <v>12618</v>
      </c>
      <c r="AR914" s="32">
        <v>20289</v>
      </c>
      <c r="AS914" s="32">
        <v>32906</v>
      </c>
      <c r="AT914" s="29">
        <v>2310</v>
      </c>
      <c r="AU914" s="29">
        <f t="shared" si="89"/>
        <v>1655</v>
      </c>
      <c r="AV914" s="29">
        <v>8088</v>
      </c>
      <c r="AW914" s="29">
        <v>12618</v>
      </c>
      <c r="AX914" s="29">
        <v>13005</v>
      </c>
      <c r="AY914" s="29">
        <v>20289</v>
      </c>
      <c r="AZ914" s="29">
        <v>21093</v>
      </c>
      <c r="BA914" s="29">
        <v>32906</v>
      </c>
      <c r="BB914" s="2"/>
      <c r="BC914" s="2"/>
      <c r="BD914" s="2"/>
    </row>
    <row r="915" spans="16:56" ht="13.5">
      <c r="P915" s="22">
        <v>294420</v>
      </c>
      <c r="Q915" s="23" t="s">
        <v>531</v>
      </c>
      <c r="R915" s="23" t="s">
        <v>1109</v>
      </c>
      <c r="S915" s="62">
        <v>2174</v>
      </c>
      <c r="T915" s="24" t="s">
        <v>123</v>
      </c>
      <c r="U915" s="25" t="s">
        <v>723</v>
      </c>
      <c r="V915" s="26" t="s">
        <v>1190</v>
      </c>
      <c r="W915" s="27">
        <v>4</v>
      </c>
      <c r="X915" s="27">
        <v>324</v>
      </c>
      <c r="Y915" s="27">
        <v>4</v>
      </c>
      <c r="Z915" s="27">
        <v>5629</v>
      </c>
      <c r="AA915" s="28">
        <f t="shared" si="84"/>
        <v>1.40725</v>
      </c>
      <c r="AB915" s="25" t="s">
        <v>888</v>
      </c>
      <c r="AC915" s="29">
        <v>78</v>
      </c>
      <c r="AD915" s="29">
        <v>24.1</v>
      </c>
      <c r="AE915" s="29">
        <v>5629</v>
      </c>
      <c r="AF915" s="29">
        <v>100</v>
      </c>
      <c r="AG915" s="29">
        <v>591</v>
      </c>
      <c r="AH915" s="29">
        <f t="shared" si="85"/>
        <v>104.99</v>
      </c>
      <c r="AI915" s="29">
        <v>7770</v>
      </c>
      <c r="AJ915" s="29">
        <v>618</v>
      </c>
      <c r="AK915" s="29">
        <v>7152</v>
      </c>
      <c r="AL915" s="29">
        <f t="shared" si="86"/>
        <v>1380.35</v>
      </c>
      <c r="AM915" s="29">
        <f t="shared" si="87"/>
        <v>109.79</v>
      </c>
      <c r="AN915" s="29">
        <f t="shared" si="88"/>
        <v>1270.56</v>
      </c>
      <c r="AO915" s="29">
        <v>7.6</v>
      </c>
      <c r="AP915" s="29">
        <v>95.6</v>
      </c>
      <c r="AQ915" s="32">
        <v>1907</v>
      </c>
      <c r="AR915" s="32">
        <v>22074</v>
      </c>
      <c r="AS915" s="32">
        <v>23981</v>
      </c>
      <c r="AT915" s="29">
        <v>2100</v>
      </c>
      <c r="AU915" s="29">
        <f t="shared" si="89"/>
        <v>2100</v>
      </c>
      <c r="AV915" s="29">
        <v>619</v>
      </c>
      <c r="AW915" s="29">
        <v>1910</v>
      </c>
      <c r="AX915" s="29">
        <v>7583</v>
      </c>
      <c r="AY915" s="29">
        <v>23404</v>
      </c>
      <c r="AZ915" s="29">
        <v>8202</v>
      </c>
      <c r="BA915" s="29">
        <v>25315</v>
      </c>
      <c r="BB915" s="2"/>
      <c r="BC915" s="2"/>
      <c r="BD915" s="2"/>
    </row>
    <row r="916" spans="16:56" ht="13.5">
      <c r="P916" s="22">
        <v>303836</v>
      </c>
      <c r="Q916" s="23" t="s">
        <v>755</v>
      </c>
      <c r="R916" s="23" t="s">
        <v>1110</v>
      </c>
      <c r="S916" s="62">
        <v>2174</v>
      </c>
      <c r="T916" s="24" t="s">
        <v>123</v>
      </c>
      <c r="U916" s="25" t="s">
        <v>723</v>
      </c>
      <c r="V916" s="26" t="s">
        <v>1190</v>
      </c>
      <c r="W916" s="27">
        <v>4</v>
      </c>
      <c r="X916" s="27">
        <v>457</v>
      </c>
      <c r="Y916" s="27">
        <v>23</v>
      </c>
      <c r="Z916" s="27">
        <v>8285</v>
      </c>
      <c r="AA916" s="28">
        <f t="shared" si="84"/>
        <v>0.3602173913043478</v>
      </c>
      <c r="AB916" s="25" t="s">
        <v>796</v>
      </c>
      <c r="AC916" s="29">
        <v>231</v>
      </c>
      <c r="AD916" s="29">
        <v>50.5</v>
      </c>
      <c r="AE916" s="29">
        <v>8285</v>
      </c>
      <c r="AF916" s="29">
        <v>100</v>
      </c>
      <c r="AG916" s="29">
        <v>1010</v>
      </c>
      <c r="AH916" s="29">
        <f t="shared" si="85"/>
        <v>121.91</v>
      </c>
      <c r="AI916" s="29">
        <v>17501</v>
      </c>
      <c r="AJ916" s="29">
        <v>10978</v>
      </c>
      <c r="AK916" s="29">
        <v>6523</v>
      </c>
      <c r="AL916" s="29">
        <f t="shared" si="86"/>
        <v>2112.37</v>
      </c>
      <c r="AM916" s="29">
        <f t="shared" si="87"/>
        <v>1325.05</v>
      </c>
      <c r="AN916" s="29">
        <f t="shared" si="88"/>
        <v>787.33</v>
      </c>
      <c r="AO916" s="29">
        <v>5.8</v>
      </c>
      <c r="AP916" s="29">
        <v>9.2</v>
      </c>
      <c r="AQ916" s="32">
        <v>24022</v>
      </c>
      <c r="AR916" s="32">
        <v>14274</v>
      </c>
      <c r="AS916" s="32">
        <v>38295</v>
      </c>
      <c r="AT916" s="29">
        <v>3360</v>
      </c>
      <c r="AU916" s="29">
        <f t="shared" si="89"/>
        <v>2438</v>
      </c>
      <c r="AV916" s="29">
        <v>10978</v>
      </c>
      <c r="AW916" s="29">
        <v>24022</v>
      </c>
      <c r="AX916" s="29">
        <v>8111</v>
      </c>
      <c r="AY916" s="29">
        <v>17748</v>
      </c>
      <c r="AZ916" s="29">
        <v>19089</v>
      </c>
      <c r="BA916" s="29">
        <v>41770</v>
      </c>
      <c r="BB916" s="2"/>
      <c r="BC916" s="2"/>
      <c r="BD916" s="2"/>
    </row>
    <row r="917" spans="16:56" ht="13.5">
      <c r="P917" s="22">
        <v>313289</v>
      </c>
      <c r="Q917" s="23" t="s">
        <v>1157</v>
      </c>
      <c r="R917" s="23" t="s">
        <v>1111</v>
      </c>
      <c r="S917" s="62">
        <v>2174</v>
      </c>
      <c r="T917" s="24" t="s">
        <v>123</v>
      </c>
      <c r="U917" s="25" t="s">
        <v>723</v>
      </c>
      <c r="V917" s="26" t="s">
        <v>1190</v>
      </c>
      <c r="W917" s="27">
        <v>4</v>
      </c>
      <c r="X917" s="27">
        <v>3509</v>
      </c>
      <c r="Y917" s="27">
        <v>91</v>
      </c>
      <c r="Z917" s="27">
        <v>211832</v>
      </c>
      <c r="AA917" s="28">
        <f t="shared" si="84"/>
        <v>2.327824175824176</v>
      </c>
      <c r="AB917" s="25" t="s">
        <v>714</v>
      </c>
      <c r="AC917" s="29">
        <v>2013</v>
      </c>
      <c r="AD917" s="29">
        <v>57.4</v>
      </c>
      <c r="AE917" s="29">
        <v>211832</v>
      </c>
      <c r="AF917" s="29">
        <v>100</v>
      </c>
      <c r="AG917" s="29">
        <v>37501</v>
      </c>
      <c r="AH917" s="29">
        <f t="shared" si="85"/>
        <v>177.03</v>
      </c>
      <c r="AI917" s="29">
        <v>145468</v>
      </c>
      <c r="AJ917" s="29">
        <v>105457</v>
      </c>
      <c r="AK917" s="29">
        <v>40011</v>
      </c>
      <c r="AL917" s="29">
        <f t="shared" si="86"/>
        <v>686.71</v>
      </c>
      <c r="AM917" s="29">
        <f t="shared" si="87"/>
        <v>497.83</v>
      </c>
      <c r="AN917" s="29">
        <f t="shared" si="88"/>
        <v>188.88</v>
      </c>
      <c r="AO917" s="29">
        <v>25.8</v>
      </c>
      <c r="AP917" s="29">
        <v>35.6</v>
      </c>
      <c r="AQ917" s="32">
        <v>30053</v>
      </c>
      <c r="AR917" s="32">
        <v>11402</v>
      </c>
      <c r="AS917" s="32">
        <v>41456</v>
      </c>
      <c r="AT917" s="29">
        <v>4200</v>
      </c>
      <c r="AU917" s="29">
        <f t="shared" si="89"/>
        <v>3541</v>
      </c>
      <c r="AV917" s="29">
        <v>110826</v>
      </c>
      <c r="AW917" s="29">
        <v>31583</v>
      </c>
      <c r="AX917" s="29">
        <v>75526</v>
      </c>
      <c r="AY917" s="29">
        <v>21524</v>
      </c>
      <c r="AZ917" s="29">
        <v>186352</v>
      </c>
      <c r="BA917" s="29">
        <v>53107</v>
      </c>
      <c r="BB917" s="2"/>
      <c r="BC917" s="2"/>
      <c r="BD917" s="2"/>
    </row>
    <row r="918" spans="16:56" ht="13.5">
      <c r="P918" s="22">
        <v>313696</v>
      </c>
      <c r="Q918" s="23" t="s">
        <v>1157</v>
      </c>
      <c r="R918" s="23" t="s">
        <v>1112</v>
      </c>
      <c r="S918" s="62">
        <v>2174</v>
      </c>
      <c r="T918" s="24" t="s">
        <v>123</v>
      </c>
      <c r="U918" s="25" t="s">
        <v>723</v>
      </c>
      <c r="V918" s="26" t="s">
        <v>1190</v>
      </c>
      <c r="W918" s="27">
        <v>4</v>
      </c>
      <c r="X918" s="27">
        <v>1213</v>
      </c>
      <c r="Y918" s="27">
        <v>74</v>
      </c>
      <c r="Z918" s="27">
        <v>27385</v>
      </c>
      <c r="AA918" s="28">
        <f t="shared" si="84"/>
        <v>0.37006756756756753</v>
      </c>
      <c r="AB918" s="25" t="s">
        <v>761</v>
      </c>
      <c r="AC918" s="29">
        <v>401</v>
      </c>
      <c r="AD918" s="29">
        <v>33.1</v>
      </c>
      <c r="AE918" s="29">
        <v>27385</v>
      </c>
      <c r="AF918" s="29">
        <v>100</v>
      </c>
      <c r="AG918" s="29">
        <v>4214</v>
      </c>
      <c r="AH918" s="29">
        <f t="shared" si="85"/>
        <v>153.88</v>
      </c>
      <c r="AI918" s="29">
        <v>38469</v>
      </c>
      <c r="AJ918" s="29">
        <v>11585</v>
      </c>
      <c r="AK918" s="29">
        <v>26884</v>
      </c>
      <c r="AL918" s="29">
        <f t="shared" si="86"/>
        <v>1404.75</v>
      </c>
      <c r="AM918" s="29">
        <f t="shared" si="87"/>
        <v>423.04</v>
      </c>
      <c r="AN918" s="29">
        <f t="shared" si="88"/>
        <v>981.71</v>
      </c>
      <c r="AO918" s="29">
        <v>11</v>
      </c>
      <c r="AP918" s="29">
        <v>36.4</v>
      </c>
      <c r="AQ918" s="32">
        <v>9551</v>
      </c>
      <c r="AR918" s="32">
        <v>22163</v>
      </c>
      <c r="AS918" s="32">
        <v>31714</v>
      </c>
      <c r="AT918" s="29">
        <v>3675</v>
      </c>
      <c r="AU918" s="29">
        <f t="shared" si="89"/>
        <v>3078</v>
      </c>
      <c r="AV918" s="29">
        <v>11585</v>
      </c>
      <c r="AW918" s="29">
        <v>9551</v>
      </c>
      <c r="AX918" s="29">
        <v>55007</v>
      </c>
      <c r="AY918" s="29">
        <v>45348</v>
      </c>
      <c r="AZ918" s="29">
        <v>66592</v>
      </c>
      <c r="BA918" s="29">
        <v>54899</v>
      </c>
      <c r="BB918" s="2"/>
      <c r="BC918" s="2"/>
      <c r="BD918" s="2"/>
    </row>
    <row r="919" spans="16:56" ht="13.5">
      <c r="P919" s="22">
        <v>313831</v>
      </c>
      <c r="Q919" s="23" t="s">
        <v>1157</v>
      </c>
      <c r="R919" s="23" t="s">
        <v>1113</v>
      </c>
      <c r="S919" s="62">
        <v>2174</v>
      </c>
      <c r="T919" s="24" t="s">
        <v>123</v>
      </c>
      <c r="U919" s="25" t="s">
        <v>723</v>
      </c>
      <c r="V919" s="26" t="s">
        <v>1190</v>
      </c>
      <c r="W919" s="27">
        <v>4</v>
      </c>
      <c r="X919" s="27">
        <v>2991</v>
      </c>
      <c r="Y919" s="27">
        <v>93</v>
      </c>
      <c r="Z919" s="27">
        <v>133019</v>
      </c>
      <c r="AA919" s="28">
        <f t="shared" si="84"/>
        <v>1.4303118279569893</v>
      </c>
      <c r="AB919" s="25" t="s">
        <v>1114</v>
      </c>
      <c r="AC919" s="29">
        <v>1340</v>
      </c>
      <c r="AD919" s="29">
        <v>44.8</v>
      </c>
      <c r="AE919" s="29">
        <v>152022</v>
      </c>
      <c r="AF919" s="29">
        <v>87.5</v>
      </c>
      <c r="AG919" s="29">
        <v>25902</v>
      </c>
      <c r="AH919" s="29">
        <f t="shared" si="85"/>
        <v>194.72</v>
      </c>
      <c r="AI919" s="29">
        <v>34953</v>
      </c>
      <c r="AJ919" s="29">
        <v>12222</v>
      </c>
      <c r="AK919" s="29">
        <v>22731</v>
      </c>
      <c r="AL919" s="29">
        <f t="shared" si="86"/>
        <v>262.77</v>
      </c>
      <c r="AM919" s="29">
        <f t="shared" si="87"/>
        <v>91.88</v>
      </c>
      <c r="AN919" s="29">
        <f t="shared" si="88"/>
        <v>170.89</v>
      </c>
      <c r="AO919" s="29">
        <v>74.1</v>
      </c>
      <c r="AP919" s="29">
        <v>211.9</v>
      </c>
      <c r="AQ919" s="32">
        <v>4086</v>
      </c>
      <c r="AR919" s="32">
        <v>7600</v>
      </c>
      <c r="AS919" s="32">
        <v>11686</v>
      </c>
      <c r="AT919" s="29">
        <v>3780</v>
      </c>
      <c r="AU919" s="29">
        <f t="shared" si="89"/>
        <v>3894</v>
      </c>
      <c r="AV919" s="29">
        <v>12222</v>
      </c>
      <c r="AW919" s="29">
        <v>4086</v>
      </c>
      <c r="AX919" s="29">
        <v>50014</v>
      </c>
      <c r="AY919" s="29">
        <v>16721</v>
      </c>
      <c r="AZ919" s="29">
        <v>62236</v>
      </c>
      <c r="BA919" s="29">
        <v>20808</v>
      </c>
      <c r="BB919" s="2"/>
      <c r="BC919" s="2"/>
      <c r="BD919" s="2"/>
    </row>
    <row r="920" spans="16:56" ht="13.5">
      <c r="P920" s="22">
        <v>313874</v>
      </c>
      <c r="Q920" s="23" t="s">
        <v>1157</v>
      </c>
      <c r="R920" s="23" t="s">
        <v>1115</v>
      </c>
      <c r="S920" s="62">
        <v>2174</v>
      </c>
      <c r="T920" s="24" t="s">
        <v>123</v>
      </c>
      <c r="U920" s="25" t="s">
        <v>723</v>
      </c>
      <c r="V920" s="26" t="s">
        <v>1190</v>
      </c>
      <c r="W920" s="27">
        <v>4</v>
      </c>
      <c r="X920" s="27">
        <v>3129</v>
      </c>
      <c r="Y920" s="27">
        <v>97</v>
      </c>
      <c r="Z920" s="27">
        <v>102536</v>
      </c>
      <c r="AA920" s="28">
        <f t="shared" si="84"/>
        <v>1.0570721649484536</v>
      </c>
      <c r="AB920" s="25" t="s">
        <v>761</v>
      </c>
      <c r="AC920" s="29">
        <v>798</v>
      </c>
      <c r="AD920" s="29">
        <v>25.5</v>
      </c>
      <c r="AE920" s="29">
        <v>102536</v>
      </c>
      <c r="AF920" s="29">
        <v>100</v>
      </c>
      <c r="AG920" s="29">
        <v>14766</v>
      </c>
      <c r="AH920" s="29">
        <f t="shared" si="85"/>
        <v>144.01</v>
      </c>
      <c r="AI920" s="29">
        <v>61733</v>
      </c>
      <c r="AJ920" s="29">
        <v>18644</v>
      </c>
      <c r="AK920" s="29">
        <v>43089</v>
      </c>
      <c r="AL920" s="29">
        <f t="shared" si="86"/>
        <v>602.06</v>
      </c>
      <c r="AM920" s="29">
        <f t="shared" si="87"/>
        <v>181.83</v>
      </c>
      <c r="AN920" s="29">
        <f t="shared" si="88"/>
        <v>420.23</v>
      </c>
      <c r="AO920" s="29">
        <v>23.9</v>
      </c>
      <c r="AP920" s="29">
        <v>79.2</v>
      </c>
      <c r="AQ920" s="32">
        <v>5958</v>
      </c>
      <c r="AR920" s="32">
        <v>13771</v>
      </c>
      <c r="AS920" s="32">
        <v>19729</v>
      </c>
      <c r="AT920" s="29">
        <v>3500</v>
      </c>
      <c r="AU920" s="29">
        <f t="shared" si="89"/>
        <v>2880</v>
      </c>
      <c r="AV920" s="29">
        <v>18846</v>
      </c>
      <c r="AW920" s="29">
        <v>6023</v>
      </c>
      <c r="AX920" s="29">
        <v>43089</v>
      </c>
      <c r="AY920" s="29">
        <v>13771</v>
      </c>
      <c r="AZ920" s="29">
        <v>61935</v>
      </c>
      <c r="BA920" s="29">
        <v>19794</v>
      </c>
      <c r="BB920" s="2"/>
      <c r="BC920" s="2"/>
      <c r="BD920" s="2"/>
    </row>
    <row r="921" spans="16:56" ht="13.5">
      <c r="P921" s="22">
        <v>314030</v>
      </c>
      <c r="Q921" s="23" t="s">
        <v>1157</v>
      </c>
      <c r="R921" s="23" t="s">
        <v>1116</v>
      </c>
      <c r="S921" s="62">
        <v>2174</v>
      </c>
      <c r="T921" s="24" t="s">
        <v>123</v>
      </c>
      <c r="U921" s="25" t="s">
        <v>723</v>
      </c>
      <c r="V921" s="26" t="s">
        <v>1190</v>
      </c>
      <c r="W921" s="27">
        <v>4</v>
      </c>
      <c r="X921" s="27">
        <v>1413</v>
      </c>
      <c r="Y921" s="27">
        <v>38</v>
      </c>
      <c r="Z921" s="27">
        <v>91129</v>
      </c>
      <c r="AA921" s="28">
        <f t="shared" si="84"/>
        <v>2.3981315789473685</v>
      </c>
      <c r="AB921" s="25" t="s">
        <v>714</v>
      </c>
      <c r="AC921" s="29">
        <v>1039</v>
      </c>
      <c r="AD921" s="29">
        <v>73.5</v>
      </c>
      <c r="AE921" s="29">
        <v>91129</v>
      </c>
      <c r="AF921" s="29">
        <v>100</v>
      </c>
      <c r="AG921" s="29">
        <v>10028</v>
      </c>
      <c r="AH921" s="29">
        <f t="shared" si="85"/>
        <v>110.04</v>
      </c>
      <c r="AI921" s="29">
        <v>42633</v>
      </c>
      <c r="AJ921" s="29">
        <v>14683</v>
      </c>
      <c r="AK921" s="29">
        <v>27950</v>
      </c>
      <c r="AL921" s="29">
        <f t="shared" si="86"/>
        <v>467.83</v>
      </c>
      <c r="AM921" s="29">
        <f t="shared" si="87"/>
        <v>161.12</v>
      </c>
      <c r="AN921" s="29">
        <f t="shared" si="88"/>
        <v>306.71</v>
      </c>
      <c r="AO921" s="29">
        <v>23.5</v>
      </c>
      <c r="AP921" s="29">
        <v>68.3</v>
      </c>
      <c r="AQ921" s="32">
        <v>10391</v>
      </c>
      <c r="AR921" s="32">
        <v>19781</v>
      </c>
      <c r="AS921" s="32">
        <v>30172</v>
      </c>
      <c r="AT921" s="29">
        <v>2835</v>
      </c>
      <c r="AU921" s="29">
        <f t="shared" si="89"/>
        <v>2201</v>
      </c>
      <c r="AV921" s="29">
        <v>14683</v>
      </c>
      <c r="AW921" s="29">
        <v>10391</v>
      </c>
      <c r="AX921" s="29">
        <v>42498</v>
      </c>
      <c r="AY921" s="29">
        <v>30076</v>
      </c>
      <c r="AZ921" s="29">
        <v>57181</v>
      </c>
      <c r="BA921" s="29">
        <v>40468</v>
      </c>
      <c r="BB921" s="2"/>
      <c r="BC921" s="2"/>
      <c r="BD921" s="2"/>
    </row>
    <row r="922" spans="16:56" ht="13.5">
      <c r="P922" s="22">
        <v>323055</v>
      </c>
      <c r="Q922" s="23" t="s">
        <v>1465</v>
      </c>
      <c r="R922" s="23" t="s">
        <v>1117</v>
      </c>
      <c r="S922" s="62">
        <v>2174</v>
      </c>
      <c r="T922" s="24" t="s">
        <v>123</v>
      </c>
      <c r="U922" s="25" t="s">
        <v>723</v>
      </c>
      <c r="V922" s="26" t="s">
        <v>1190</v>
      </c>
      <c r="W922" s="27">
        <v>4</v>
      </c>
      <c r="X922" s="27">
        <v>2662</v>
      </c>
      <c r="Y922" s="27">
        <v>102</v>
      </c>
      <c r="Z922" s="27">
        <v>166</v>
      </c>
      <c r="AA922" s="28">
        <f t="shared" si="84"/>
        <v>0.001627450980392157</v>
      </c>
      <c r="AB922" s="25" t="s">
        <v>834</v>
      </c>
      <c r="AC922" s="29">
        <v>1955</v>
      </c>
      <c r="AD922" s="29">
        <v>73.4</v>
      </c>
      <c r="AE922" s="29">
        <v>166</v>
      </c>
      <c r="AF922" s="29">
        <v>100</v>
      </c>
      <c r="AG922" s="29">
        <v>15106</v>
      </c>
      <c r="AH922" s="29">
        <f t="shared" si="85"/>
        <v>91000</v>
      </c>
      <c r="AI922" s="29">
        <v>102029</v>
      </c>
      <c r="AJ922" s="29">
        <v>15560</v>
      </c>
      <c r="AK922" s="29">
        <v>86469</v>
      </c>
      <c r="AL922" s="29">
        <f t="shared" si="86"/>
        <v>614632.53</v>
      </c>
      <c r="AM922" s="29">
        <f t="shared" si="87"/>
        <v>93734.94</v>
      </c>
      <c r="AN922" s="29">
        <f t="shared" si="88"/>
        <v>520897.59</v>
      </c>
      <c r="AO922" s="29">
        <v>14.8</v>
      </c>
      <c r="AP922" s="29">
        <v>97.1</v>
      </c>
      <c r="AQ922" s="32">
        <v>5845</v>
      </c>
      <c r="AR922" s="32">
        <v>32483</v>
      </c>
      <c r="AS922" s="32">
        <v>38328</v>
      </c>
      <c r="AT922" s="29">
        <v>2257</v>
      </c>
      <c r="AU922" s="29">
        <f t="shared" si="89"/>
        <v>1820000</v>
      </c>
      <c r="AV922" s="29">
        <v>16418</v>
      </c>
      <c r="AW922" s="29">
        <v>6168</v>
      </c>
      <c r="AX922" s="29">
        <v>87025</v>
      </c>
      <c r="AY922" s="29">
        <v>32692</v>
      </c>
      <c r="AZ922" s="29">
        <v>103443</v>
      </c>
      <c r="BA922" s="29">
        <v>38859</v>
      </c>
      <c r="BB922" s="2"/>
      <c r="BC922" s="2"/>
      <c r="BD922" s="2"/>
    </row>
    <row r="923" spans="16:56" ht="13.5">
      <c r="P923" s="22">
        <v>323217</v>
      </c>
      <c r="Q923" s="23" t="s">
        <v>1465</v>
      </c>
      <c r="R923" s="23" t="s">
        <v>1118</v>
      </c>
      <c r="S923" s="62">
        <v>2174</v>
      </c>
      <c r="T923" s="24" t="s">
        <v>123</v>
      </c>
      <c r="U923" s="25" t="s">
        <v>723</v>
      </c>
      <c r="V923" s="26" t="s">
        <v>1190</v>
      </c>
      <c r="W923" s="27">
        <v>4</v>
      </c>
      <c r="X923" s="27">
        <v>3710</v>
      </c>
      <c r="Y923" s="27">
        <v>110</v>
      </c>
      <c r="Z923" s="27">
        <v>185370</v>
      </c>
      <c r="AA923" s="28">
        <f t="shared" si="84"/>
        <v>1.6851818181818183</v>
      </c>
      <c r="AB923" s="25" t="s">
        <v>168</v>
      </c>
      <c r="AC923" s="29">
        <v>2078</v>
      </c>
      <c r="AD923" s="29">
        <v>56</v>
      </c>
      <c r="AE923" s="29">
        <v>190900</v>
      </c>
      <c r="AF923" s="29">
        <v>97.1</v>
      </c>
      <c r="AG923" s="29">
        <v>26707</v>
      </c>
      <c r="AH923" s="29">
        <f t="shared" si="85"/>
        <v>144.07</v>
      </c>
      <c r="AI923" s="29">
        <v>119599</v>
      </c>
      <c r="AJ923" s="29">
        <v>18741</v>
      </c>
      <c r="AK923" s="29">
        <v>100858</v>
      </c>
      <c r="AL923" s="29">
        <f t="shared" si="86"/>
        <v>645.19</v>
      </c>
      <c r="AM923" s="29">
        <f t="shared" si="87"/>
        <v>101.1</v>
      </c>
      <c r="AN923" s="29">
        <f t="shared" si="88"/>
        <v>544.09</v>
      </c>
      <c r="AO923" s="29">
        <v>22.3</v>
      </c>
      <c r="AP923" s="29">
        <v>142.5</v>
      </c>
      <c r="AQ923" s="32">
        <v>5051</v>
      </c>
      <c r="AR923" s="32">
        <v>27185</v>
      </c>
      <c r="AS923" s="32">
        <v>32237</v>
      </c>
      <c r="AT923" s="29">
        <v>2419</v>
      </c>
      <c r="AU923" s="29">
        <f t="shared" si="89"/>
        <v>2881</v>
      </c>
      <c r="AV923" s="29">
        <v>31184</v>
      </c>
      <c r="AW923" s="29">
        <v>8405</v>
      </c>
      <c r="AX923" s="29">
        <v>100858</v>
      </c>
      <c r="AY923" s="29">
        <v>27185</v>
      </c>
      <c r="AZ923" s="29">
        <v>132042</v>
      </c>
      <c r="BA923" s="29">
        <v>35591</v>
      </c>
      <c r="BB923" s="2"/>
      <c r="BC923" s="2"/>
      <c r="BD923" s="2"/>
    </row>
    <row r="924" spans="16:56" ht="13.5">
      <c r="P924" s="22">
        <v>323845</v>
      </c>
      <c r="Q924" s="23" t="s">
        <v>1465</v>
      </c>
      <c r="R924" s="23" t="s">
        <v>1119</v>
      </c>
      <c r="S924" s="62">
        <v>2174</v>
      </c>
      <c r="T924" s="24" t="s">
        <v>123</v>
      </c>
      <c r="U924" s="25" t="s">
        <v>723</v>
      </c>
      <c r="V924" s="26" t="s">
        <v>1190</v>
      </c>
      <c r="W924" s="27">
        <v>4</v>
      </c>
      <c r="X924" s="27">
        <v>1165</v>
      </c>
      <c r="Y924" s="27">
        <v>20</v>
      </c>
      <c r="Z924" s="27">
        <v>26711</v>
      </c>
      <c r="AA924" s="28">
        <f t="shared" si="84"/>
        <v>1.33555</v>
      </c>
      <c r="AB924" s="25" t="s">
        <v>761</v>
      </c>
      <c r="AC924" s="29">
        <v>192</v>
      </c>
      <c r="AD924" s="29">
        <v>16.5</v>
      </c>
      <c r="AE924" s="29">
        <v>26711</v>
      </c>
      <c r="AF924" s="29">
        <v>100</v>
      </c>
      <c r="AG924" s="29">
        <v>1443</v>
      </c>
      <c r="AH924" s="29">
        <f t="shared" si="85"/>
        <v>54.02</v>
      </c>
      <c r="AI924" s="29">
        <v>9865</v>
      </c>
      <c r="AJ924" s="29">
        <v>9865</v>
      </c>
      <c r="AK924" s="29">
        <v>0</v>
      </c>
      <c r="AL924" s="29">
        <f t="shared" si="86"/>
        <v>369.32</v>
      </c>
      <c r="AM924" s="29">
        <f t="shared" si="87"/>
        <v>369.32</v>
      </c>
      <c r="AN924" s="29">
        <f t="shared" si="88"/>
        <v>0</v>
      </c>
      <c r="AO924" s="29">
        <v>14.6</v>
      </c>
      <c r="AP924" s="29">
        <v>14.6</v>
      </c>
      <c r="AQ924" s="32">
        <v>8468</v>
      </c>
      <c r="AR924" s="32">
        <v>0</v>
      </c>
      <c r="AS924" s="32">
        <v>8468</v>
      </c>
      <c r="AT924" s="29">
        <v>4725</v>
      </c>
      <c r="AU924" s="29">
        <f t="shared" si="89"/>
        <v>1080</v>
      </c>
      <c r="AV924" s="29">
        <v>10512</v>
      </c>
      <c r="AW924" s="29">
        <v>9023</v>
      </c>
      <c r="AX924" s="29">
        <v>12564</v>
      </c>
      <c r="AY924" s="29">
        <v>10785</v>
      </c>
      <c r="AZ924" s="29">
        <v>23076</v>
      </c>
      <c r="BA924" s="29">
        <v>19808</v>
      </c>
      <c r="BB924" s="2"/>
      <c r="BC924" s="2"/>
      <c r="BD924" s="2"/>
    </row>
    <row r="925" spans="16:56" ht="13.5">
      <c r="P925" s="22">
        <v>323853</v>
      </c>
      <c r="Q925" s="23" t="s">
        <v>1465</v>
      </c>
      <c r="R925" s="23" t="s">
        <v>1120</v>
      </c>
      <c r="S925" s="62">
        <v>2174</v>
      </c>
      <c r="T925" s="24" t="s">
        <v>123</v>
      </c>
      <c r="U925" s="25" t="s">
        <v>723</v>
      </c>
      <c r="V925" s="26" t="s">
        <v>1190</v>
      </c>
      <c r="W925" s="27">
        <v>4</v>
      </c>
      <c r="X925" s="27">
        <v>1023</v>
      </c>
      <c r="Y925" s="27">
        <v>49</v>
      </c>
      <c r="Z925" s="27">
        <v>72182</v>
      </c>
      <c r="AA925" s="28">
        <f t="shared" si="84"/>
        <v>1.4731020408163265</v>
      </c>
      <c r="AB925" s="25" t="s">
        <v>819</v>
      </c>
      <c r="AC925" s="29">
        <v>397</v>
      </c>
      <c r="AD925" s="29">
        <v>38.8</v>
      </c>
      <c r="AE925" s="29">
        <v>72182</v>
      </c>
      <c r="AF925" s="29">
        <v>100</v>
      </c>
      <c r="AG925" s="29">
        <v>6382</v>
      </c>
      <c r="AH925" s="29">
        <f t="shared" si="85"/>
        <v>88.42</v>
      </c>
      <c r="AI925" s="29">
        <v>70812</v>
      </c>
      <c r="AJ925" s="29">
        <v>16537</v>
      </c>
      <c r="AK925" s="29">
        <v>54275</v>
      </c>
      <c r="AL925" s="29">
        <f t="shared" si="86"/>
        <v>981.02</v>
      </c>
      <c r="AM925" s="29">
        <f t="shared" si="87"/>
        <v>229.1</v>
      </c>
      <c r="AN925" s="29">
        <f t="shared" si="88"/>
        <v>751.92</v>
      </c>
      <c r="AO925" s="29">
        <v>9</v>
      </c>
      <c r="AP925" s="29">
        <v>38.6</v>
      </c>
      <c r="AQ925" s="32">
        <v>16165</v>
      </c>
      <c r="AR925" s="32">
        <v>53055</v>
      </c>
      <c r="AS925" s="32">
        <v>69220</v>
      </c>
      <c r="AT925" s="29">
        <v>2625</v>
      </c>
      <c r="AU925" s="29">
        <f t="shared" si="89"/>
        <v>1768</v>
      </c>
      <c r="AV925" s="29">
        <v>16537</v>
      </c>
      <c r="AW925" s="29">
        <v>16165</v>
      </c>
      <c r="AX925" s="29">
        <v>54275</v>
      </c>
      <c r="AY925" s="29">
        <v>53055</v>
      </c>
      <c r="AZ925" s="29">
        <v>70812</v>
      </c>
      <c r="BA925" s="29">
        <v>69220</v>
      </c>
      <c r="BB925" s="2"/>
      <c r="BC925" s="2"/>
      <c r="BD925" s="2"/>
    </row>
    <row r="926" spans="16:56" ht="13.5">
      <c r="P926" s="22">
        <v>324655</v>
      </c>
      <c r="Q926" s="23" t="s">
        <v>1465</v>
      </c>
      <c r="R926" s="23" t="s">
        <v>1121</v>
      </c>
      <c r="S926" s="62">
        <v>2174</v>
      </c>
      <c r="T926" s="24" t="s">
        <v>123</v>
      </c>
      <c r="U926" s="25" t="s">
        <v>723</v>
      </c>
      <c r="V926" s="26" t="s">
        <v>1190</v>
      </c>
      <c r="W926" s="27">
        <v>4</v>
      </c>
      <c r="X926" s="27">
        <v>2322</v>
      </c>
      <c r="Y926" s="27">
        <v>66</v>
      </c>
      <c r="Z926" s="27">
        <v>101756</v>
      </c>
      <c r="AA926" s="28">
        <f t="shared" si="84"/>
        <v>1.5417575757575757</v>
      </c>
      <c r="AB926" s="25" t="s">
        <v>406</v>
      </c>
      <c r="AC926" s="29">
        <v>979</v>
      </c>
      <c r="AD926" s="29">
        <v>42.2</v>
      </c>
      <c r="AE926" s="29">
        <v>101756</v>
      </c>
      <c r="AF926" s="29">
        <v>100</v>
      </c>
      <c r="AG926" s="29">
        <v>14009</v>
      </c>
      <c r="AH926" s="29">
        <f t="shared" si="85"/>
        <v>137.67</v>
      </c>
      <c r="AI926" s="29">
        <v>20122</v>
      </c>
      <c r="AJ926" s="29">
        <v>15697</v>
      </c>
      <c r="AK926" s="29">
        <v>4425</v>
      </c>
      <c r="AL926" s="29">
        <f t="shared" si="86"/>
        <v>197.75</v>
      </c>
      <c r="AM926" s="29">
        <f t="shared" si="87"/>
        <v>154.26</v>
      </c>
      <c r="AN926" s="29">
        <f t="shared" si="88"/>
        <v>43.49</v>
      </c>
      <c r="AO926" s="29">
        <v>69.6</v>
      </c>
      <c r="AP926" s="29">
        <v>89.2</v>
      </c>
      <c r="AQ926" s="32">
        <v>6760</v>
      </c>
      <c r="AR926" s="32">
        <v>1906</v>
      </c>
      <c r="AS926" s="32">
        <v>8666</v>
      </c>
      <c r="AT926" s="29">
        <v>3213</v>
      </c>
      <c r="AU926" s="29">
        <f t="shared" si="89"/>
        <v>2753</v>
      </c>
      <c r="AV926" s="29">
        <v>15697</v>
      </c>
      <c r="AW926" s="29">
        <v>6760</v>
      </c>
      <c r="AX926" s="29">
        <v>20871</v>
      </c>
      <c r="AY926" s="29">
        <v>8988</v>
      </c>
      <c r="AZ926" s="29">
        <v>36568</v>
      </c>
      <c r="BA926" s="29">
        <v>15748</v>
      </c>
      <c r="BB926" s="2"/>
      <c r="BC926" s="2"/>
      <c r="BD926" s="2"/>
    </row>
    <row r="927" spans="16:56" ht="13.5">
      <c r="P927" s="22">
        <v>325040</v>
      </c>
      <c r="Q927" s="23" t="s">
        <v>1465</v>
      </c>
      <c r="R927" s="23" t="s">
        <v>1122</v>
      </c>
      <c r="S927" s="62">
        <v>2174</v>
      </c>
      <c r="T927" s="24" t="s">
        <v>123</v>
      </c>
      <c r="U927" s="25" t="s">
        <v>723</v>
      </c>
      <c r="V927" s="26" t="s">
        <v>1190</v>
      </c>
      <c r="W927" s="27">
        <v>4</v>
      </c>
      <c r="X927" s="27">
        <v>1681</v>
      </c>
      <c r="Y927" s="27">
        <v>94</v>
      </c>
      <c r="Z927" s="27">
        <v>23227</v>
      </c>
      <c r="AA927" s="28">
        <f t="shared" si="84"/>
        <v>0.24709574468085105</v>
      </c>
      <c r="AB927" s="25" t="s">
        <v>816</v>
      </c>
      <c r="AC927" s="29">
        <v>498</v>
      </c>
      <c r="AD927" s="29">
        <v>29.6</v>
      </c>
      <c r="AE927" s="29">
        <v>23227</v>
      </c>
      <c r="AF927" s="29">
        <v>100</v>
      </c>
      <c r="AG927" s="29">
        <v>1789</v>
      </c>
      <c r="AH927" s="29">
        <f t="shared" si="85"/>
        <v>77.02</v>
      </c>
      <c r="AI927" s="29">
        <v>53423</v>
      </c>
      <c r="AJ927" s="29">
        <v>18446</v>
      </c>
      <c r="AK927" s="29">
        <v>34977</v>
      </c>
      <c r="AL927" s="29">
        <f t="shared" si="86"/>
        <v>2300.04</v>
      </c>
      <c r="AM927" s="29">
        <f t="shared" si="87"/>
        <v>794.16</v>
      </c>
      <c r="AN927" s="29">
        <f t="shared" si="88"/>
        <v>1505.88</v>
      </c>
      <c r="AO927" s="29">
        <v>3.3</v>
      </c>
      <c r="AP927" s="29">
        <v>9.7</v>
      </c>
      <c r="AQ927" s="32">
        <v>10973</v>
      </c>
      <c r="AR927" s="32">
        <v>20807</v>
      </c>
      <c r="AS927" s="32">
        <v>31780</v>
      </c>
      <c r="AT927" s="29">
        <v>3150</v>
      </c>
      <c r="AU927" s="29">
        <f t="shared" si="89"/>
        <v>1540</v>
      </c>
      <c r="AV927" s="29">
        <v>18446</v>
      </c>
      <c r="AW927" s="29">
        <v>10973</v>
      </c>
      <c r="AX927" s="29">
        <v>34977</v>
      </c>
      <c r="AY927" s="29">
        <v>20807</v>
      </c>
      <c r="AZ927" s="29">
        <v>53423</v>
      </c>
      <c r="BA927" s="29">
        <v>31780</v>
      </c>
      <c r="BB927" s="2"/>
      <c r="BC927" s="2"/>
      <c r="BD927" s="2"/>
    </row>
    <row r="928" spans="16:56" ht="13.5">
      <c r="P928" s="22">
        <v>333034</v>
      </c>
      <c r="Q928" s="23" t="s">
        <v>1182</v>
      </c>
      <c r="R928" s="23" t="s">
        <v>1123</v>
      </c>
      <c r="S928" s="62">
        <v>2174</v>
      </c>
      <c r="T928" s="24" t="s">
        <v>123</v>
      </c>
      <c r="U928" s="25" t="s">
        <v>723</v>
      </c>
      <c r="V928" s="26" t="s">
        <v>1190</v>
      </c>
      <c r="W928" s="27">
        <v>4</v>
      </c>
      <c r="X928" s="27">
        <v>2148</v>
      </c>
      <c r="Y928" s="27">
        <v>77</v>
      </c>
      <c r="Z928" s="27">
        <v>103473</v>
      </c>
      <c r="AA928" s="28">
        <f t="shared" si="84"/>
        <v>1.3438051948051948</v>
      </c>
      <c r="AB928" s="25" t="s">
        <v>719</v>
      </c>
      <c r="AC928" s="29">
        <v>1321</v>
      </c>
      <c r="AD928" s="29">
        <v>61.5</v>
      </c>
      <c r="AE928" s="29">
        <v>103473</v>
      </c>
      <c r="AF928" s="29">
        <v>100</v>
      </c>
      <c r="AG928" s="29">
        <v>14335</v>
      </c>
      <c r="AH928" s="29">
        <f t="shared" si="85"/>
        <v>138.54</v>
      </c>
      <c r="AI928" s="29">
        <v>84413</v>
      </c>
      <c r="AJ928" s="29">
        <v>17720</v>
      </c>
      <c r="AK928" s="29">
        <v>66693</v>
      </c>
      <c r="AL928" s="29">
        <f t="shared" si="86"/>
        <v>815.8</v>
      </c>
      <c r="AM928" s="29">
        <f t="shared" si="87"/>
        <v>171.25</v>
      </c>
      <c r="AN928" s="29">
        <f t="shared" si="88"/>
        <v>644.54</v>
      </c>
      <c r="AO928" s="29">
        <v>17</v>
      </c>
      <c r="AP928" s="29">
        <v>80.9</v>
      </c>
      <c r="AQ928" s="32">
        <v>8250</v>
      </c>
      <c r="AR928" s="32">
        <v>31049</v>
      </c>
      <c r="AS928" s="32">
        <v>39298</v>
      </c>
      <c r="AT928" s="29">
        <v>2772</v>
      </c>
      <c r="AU928" s="29">
        <f t="shared" si="89"/>
        <v>2771</v>
      </c>
      <c r="AV928" s="29">
        <v>17720</v>
      </c>
      <c r="AW928" s="29">
        <v>8250</v>
      </c>
      <c r="AX928" s="29">
        <v>100331</v>
      </c>
      <c r="AY928" s="29">
        <v>46709</v>
      </c>
      <c r="AZ928" s="29">
        <v>118051</v>
      </c>
      <c r="BA928" s="29">
        <v>54959</v>
      </c>
      <c r="BB928" s="2"/>
      <c r="BC928" s="2"/>
      <c r="BD928" s="2"/>
    </row>
    <row r="929" spans="16:56" ht="13.5">
      <c r="P929" s="22">
        <v>333247</v>
      </c>
      <c r="Q929" s="23" t="s">
        <v>1182</v>
      </c>
      <c r="R929" s="23" t="s">
        <v>1124</v>
      </c>
      <c r="S929" s="62">
        <v>2174</v>
      </c>
      <c r="T929" s="24" t="s">
        <v>123</v>
      </c>
      <c r="U929" s="25" t="s">
        <v>723</v>
      </c>
      <c r="V929" s="26" t="s">
        <v>1190</v>
      </c>
      <c r="W929" s="27">
        <v>4</v>
      </c>
      <c r="X929" s="27">
        <v>2263</v>
      </c>
      <c r="Y929" s="27">
        <v>79</v>
      </c>
      <c r="Z929" s="27">
        <v>129185</v>
      </c>
      <c r="AA929" s="28">
        <f t="shared" si="84"/>
        <v>1.6352531645569621</v>
      </c>
      <c r="AB929" s="25" t="s">
        <v>761</v>
      </c>
      <c r="AC929" s="29">
        <v>1445</v>
      </c>
      <c r="AD929" s="29">
        <v>63.9</v>
      </c>
      <c r="AE929" s="29">
        <v>129185</v>
      </c>
      <c r="AF929" s="29">
        <v>100</v>
      </c>
      <c r="AG929" s="29">
        <v>21348</v>
      </c>
      <c r="AH929" s="29">
        <f t="shared" si="85"/>
        <v>165.25</v>
      </c>
      <c r="AI929" s="29">
        <v>124647</v>
      </c>
      <c r="AJ929" s="29">
        <v>35384</v>
      </c>
      <c r="AK929" s="29">
        <v>89263</v>
      </c>
      <c r="AL929" s="29">
        <f t="shared" si="86"/>
        <v>964.87</v>
      </c>
      <c r="AM929" s="29">
        <f t="shared" si="87"/>
        <v>273.9</v>
      </c>
      <c r="AN929" s="29">
        <f t="shared" si="88"/>
        <v>690.97</v>
      </c>
      <c r="AO929" s="29">
        <v>17.1</v>
      </c>
      <c r="AP929" s="29">
        <v>60.3</v>
      </c>
      <c r="AQ929" s="32">
        <v>15636</v>
      </c>
      <c r="AR929" s="32">
        <v>39445</v>
      </c>
      <c r="AS929" s="32">
        <v>55080</v>
      </c>
      <c r="AT929" s="29">
        <v>2992</v>
      </c>
      <c r="AU929" s="29">
        <f t="shared" si="89"/>
        <v>3305</v>
      </c>
      <c r="AV929" s="29">
        <v>35384</v>
      </c>
      <c r="AW929" s="29">
        <v>15636</v>
      </c>
      <c r="AX929" s="29">
        <v>89263</v>
      </c>
      <c r="AY929" s="29">
        <v>39445</v>
      </c>
      <c r="AZ929" s="29">
        <v>124647</v>
      </c>
      <c r="BA929" s="29">
        <v>55080</v>
      </c>
      <c r="BB929" s="2"/>
      <c r="BC929" s="2"/>
      <c r="BD929" s="2"/>
    </row>
    <row r="930" spans="16:56" ht="13.5">
      <c r="P930" s="22">
        <v>333255</v>
      </c>
      <c r="Q930" s="23" t="s">
        <v>1182</v>
      </c>
      <c r="R930" s="23" t="s">
        <v>700</v>
      </c>
      <c r="S930" s="62">
        <v>2174</v>
      </c>
      <c r="T930" s="24" t="s">
        <v>123</v>
      </c>
      <c r="U930" s="25" t="s">
        <v>723</v>
      </c>
      <c r="V930" s="26" t="s">
        <v>1190</v>
      </c>
      <c r="W930" s="27">
        <v>4</v>
      </c>
      <c r="X930" s="27">
        <v>2279</v>
      </c>
      <c r="Y930" s="27">
        <v>92</v>
      </c>
      <c r="Z930" s="27">
        <v>119153</v>
      </c>
      <c r="AA930" s="28">
        <f t="shared" si="84"/>
        <v>1.295141304347826</v>
      </c>
      <c r="AB930" s="25" t="s">
        <v>164</v>
      </c>
      <c r="AC930" s="29">
        <v>1318</v>
      </c>
      <c r="AD930" s="29">
        <v>57.8</v>
      </c>
      <c r="AE930" s="29">
        <v>141742</v>
      </c>
      <c r="AF930" s="29">
        <v>84.1</v>
      </c>
      <c r="AG930" s="29">
        <v>23241</v>
      </c>
      <c r="AH930" s="29">
        <f t="shared" si="85"/>
        <v>195.05</v>
      </c>
      <c r="AI930" s="29">
        <v>115239</v>
      </c>
      <c r="AJ930" s="29">
        <v>52169</v>
      </c>
      <c r="AK930" s="29">
        <v>63070</v>
      </c>
      <c r="AL930" s="29">
        <f t="shared" si="86"/>
        <v>967.15</v>
      </c>
      <c r="AM930" s="29">
        <f t="shared" si="87"/>
        <v>437.83</v>
      </c>
      <c r="AN930" s="29">
        <f t="shared" si="88"/>
        <v>529.32</v>
      </c>
      <c r="AO930" s="29">
        <v>20.2</v>
      </c>
      <c r="AP930" s="29">
        <v>44.5</v>
      </c>
      <c r="AQ930" s="32">
        <v>22891</v>
      </c>
      <c r="AR930" s="32">
        <v>27674</v>
      </c>
      <c r="AS930" s="32">
        <v>50566</v>
      </c>
      <c r="AT930" s="29">
        <v>3880</v>
      </c>
      <c r="AU930" s="29">
        <f t="shared" si="89"/>
        <v>3901</v>
      </c>
      <c r="AV930" s="29">
        <v>52169</v>
      </c>
      <c r="AW930" s="29">
        <v>22891</v>
      </c>
      <c r="AX930" s="29">
        <v>90301</v>
      </c>
      <c r="AY930" s="29">
        <v>39623</v>
      </c>
      <c r="AZ930" s="29">
        <v>142470</v>
      </c>
      <c r="BA930" s="29">
        <v>62514</v>
      </c>
      <c r="BB930" s="2"/>
      <c r="BC930" s="2"/>
      <c r="BD930" s="2"/>
    </row>
    <row r="931" spans="16:56" ht="13.5">
      <c r="P931" s="22">
        <v>335614</v>
      </c>
      <c r="Q931" s="23" t="s">
        <v>1182</v>
      </c>
      <c r="R931" s="23" t="s">
        <v>1125</v>
      </c>
      <c r="S931" s="62">
        <v>2174</v>
      </c>
      <c r="T931" s="24" t="s">
        <v>123</v>
      </c>
      <c r="U931" s="25" t="s">
        <v>723</v>
      </c>
      <c r="V931" s="26" t="s">
        <v>1190</v>
      </c>
      <c r="W931" s="27">
        <v>4</v>
      </c>
      <c r="X931" s="27">
        <v>2837</v>
      </c>
      <c r="Y931" s="27">
        <v>90</v>
      </c>
      <c r="Z931" s="27">
        <v>189180</v>
      </c>
      <c r="AA931" s="28">
        <f t="shared" si="84"/>
        <v>2.102</v>
      </c>
      <c r="AB931" s="25" t="s">
        <v>1126</v>
      </c>
      <c r="AC931" s="29">
        <v>2010</v>
      </c>
      <c r="AD931" s="29">
        <v>70.8</v>
      </c>
      <c r="AE931" s="29">
        <v>211376</v>
      </c>
      <c r="AF931" s="29">
        <v>89.5</v>
      </c>
      <c r="AG931" s="29">
        <v>25196</v>
      </c>
      <c r="AH931" s="29">
        <f t="shared" si="85"/>
        <v>133.19</v>
      </c>
      <c r="AI931" s="29">
        <v>122351</v>
      </c>
      <c r="AJ931" s="29">
        <v>25922</v>
      </c>
      <c r="AK931" s="29">
        <v>96429</v>
      </c>
      <c r="AL931" s="29">
        <f t="shared" si="86"/>
        <v>646.74</v>
      </c>
      <c r="AM931" s="29">
        <f t="shared" si="87"/>
        <v>137.02</v>
      </c>
      <c r="AN931" s="29">
        <f t="shared" si="88"/>
        <v>509.72</v>
      </c>
      <c r="AO931" s="29">
        <v>20.6</v>
      </c>
      <c r="AP931" s="29">
        <v>97.2</v>
      </c>
      <c r="AQ931" s="32">
        <v>9137</v>
      </c>
      <c r="AR931" s="32">
        <v>33990</v>
      </c>
      <c r="AS931" s="32">
        <v>43127</v>
      </c>
      <c r="AT931" s="29">
        <v>2500</v>
      </c>
      <c r="AU931" s="29">
        <f t="shared" si="89"/>
        <v>2664</v>
      </c>
      <c r="AV931" s="29">
        <v>39177</v>
      </c>
      <c r="AW931" s="29">
        <v>13809</v>
      </c>
      <c r="AX931" s="29">
        <v>96429</v>
      </c>
      <c r="AY931" s="29">
        <v>33990</v>
      </c>
      <c r="AZ931" s="29">
        <v>135606</v>
      </c>
      <c r="BA931" s="29">
        <v>47799</v>
      </c>
      <c r="BB931" s="2"/>
      <c r="BC931" s="2"/>
      <c r="BD931" s="2"/>
    </row>
    <row r="932" spans="16:56" ht="13.5">
      <c r="P932" s="22">
        <v>336017</v>
      </c>
      <c r="Q932" s="23" t="s">
        <v>1182</v>
      </c>
      <c r="R932" s="23" t="s">
        <v>1623</v>
      </c>
      <c r="S932" s="62">
        <v>2174</v>
      </c>
      <c r="T932" s="24" t="s">
        <v>123</v>
      </c>
      <c r="U932" s="25" t="s">
        <v>723</v>
      </c>
      <c r="V932" s="26" t="s">
        <v>1190</v>
      </c>
      <c r="W932" s="27">
        <v>4</v>
      </c>
      <c r="X932" s="27">
        <v>2112</v>
      </c>
      <c r="Y932" s="27">
        <v>84</v>
      </c>
      <c r="Z932" s="27">
        <v>91224</v>
      </c>
      <c r="AA932" s="28">
        <f t="shared" si="84"/>
        <v>1.086</v>
      </c>
      <c r="AB932" s="25" t="s">
        <v>825</v>
      </c>
      <c r="AC932" s="29">
        <v>797</v>
      </c>
      <c r="AD932" s="29">
        <v>37.7</v>
      </c>
      <c r="AE932" s="29">
        <v>91224</v>
      </c>
      <c r="AF932" s="29">
        <v>100</v>
      </c>
      <c r="AG932" s="29">
        <v>10097</v>
      </c>
      <c r="AH932" s="29">
        <f t="shared" si="85"/>
        <v>110.68</v>
      </c>
      <c r="AI932" s="29">
        <v>75301</v>
      </c>
      <c r="AJ932" s="29">
        <v>23691</v>
      </c>
      <c r="AK932" s="29">
        <v>51610</v>
      </c>
      <c r="AL932" s="29">
        <f t="shared" si="86"/>
        <v>825.45</v>
      </c>
      <c r="AM932" s="29">
        <f t="shared" si="87"/>
        <v>259.7</v>
      </c>
      <c r="AN932" s="29">
        <f t="shared" si="88"/>
        <v>565.75</v>
      </c>
      <c r="AO932" s="29">
        <v>13.4</v>
      </c>
      <c r="AP932" s="29">
        <v>42.6</v>
      </c>
      <c r="AQ932" s="32">
        <v>11217</v>
      </c>
      <c r="AR932" s="32">
        <v>24437</v>
      </c>
      <c r="AS932" s="32">
        <v>35654</v>
      </c>
      <c r="AT932" s="29">
        <v>2520</v>
      </c>
      <c r="AU932" s="29">
        <f t="shared" si="89"/>
        <v>2214</v>
      </c>
      <c r="AV932" s="29">
        <v>23691</v>
      </c>
      <c r="AW932" s="29">
        <v>11217</v>
      </c>
      <c r="AX932" s="29">
        <v>51610</v>
      </c>
      <c r="AY932" s="29">
        <v>24437</v>
      </c>
      <c r="AZ932" s="29">
        <v>75301</v>
      </c>
      <c r="BA932" s="29">
        <v>35654</v>
      </c>
      <c r="BB932" s="2"/>
      <c r="BC932" s="2"/>
      <c r="BD932" s="2"/>
    </row>
    <row r="933" spans="16:56" ht="13.5">
      <c r="P933" s="22">
        <v>336416</v>
      </c>
      <c r="Q933" s="23" t="s">
        <v>1182</v>
      </c>
      <c r="R933" s="23" t="s">
        <v>1127</v>
      </c>
      <c r="S933" s="62">
        <v>2174</v>
      </c>
      <c r="T933" s="24" t="s">
        <v>123</v>
      </c>
      <c r="U933" s="25" t="s">
        <v>723</v>
      </c>
      <c r="V933" s="26" t="s">
        <v>1190</v>
      </c>
      <c r="W933" s="27">
        <v>4</v>
      </c>
      <c r="X933" s="27">
        <v>4755</v>
      </c>
      <c r="Y933" s="27">
        <v>235</v>
      </c>
      <c r="Z933" s="27">
        <v>327234</v>
      </c>
      <c r="AA933" s="28">
        <f t="shared" si="84"/>
        <v>1.3924851063829788</v>
      </c>
      <c r="AB933" s="25" t="s">
        <v>828</v>
      </c>
      <c r="AC933" s="29">
        <v>2532</v>
      </c>
      <c r="AD933" s="29">
        <v>53.2</v>
      </c>
      <c r="AE933" s="29">
        <v>327234</v>
      </c>
      <c r="AF933" s="29">
        <v>100</v>
      </c>
      <c r="AG933" s="29">
        <v>52125</v>
      </c>
      <c r="AH933" s="29">
        <f t="shared" si="85"/>
        <v>159.29</v>
      </c>
      <c r="AI933" s="29">
        <v>359495</v>
      </c>
      <c r="AJ933" s="29">
        <v>70124</v>
      </c>
      <c r="AK933" s="29">
        <v>289371</v>
      </c>
      <c r="AL933" s="29">
        <f t="shared" si="86"/>
        <v>1098.59</v>
      </c>
      <c r="AM933" s="29">
        <f t="shared" si="87"/>
        <v>214.29</v>
      </c>
      <c r="AN933" s="29">
        <f t="shared" si="88"/>
        <v>884.29</v>
      </c>
      <c r="AO933" s="29">
        <v>14.5</v>
      </c>
      <c r="AP933" s="29">
        <v>74.3</v>
      </c>
      <c r="AQ933" s="32">
        <v>14747</v>
      </c>
      <c r="AR933" s="32">
        <v>60856</v>
      </c>
      <c r="AS933" s="32">
        <v>75604</v>
      </c>
      <c r="AT933" s="29">
        <v>2625</v>
      </c>
      <c r="AU933" s="29">
        <f t="shared" si="89"/>
        <v>3186</v>
      </c>
      <c r="AV933" s="29">
        <v>70124</v>
      </c>
      <c r="AW933" s="29">
        <v>14747</v>
      </c>
      <c r="AX933" s="29">
        <v>289371</v>
      </c>
      <c r="AY933" s="29">
        <v>60856</v>
      </c>
      <c r="AZ933" s="29">
        <v>359495</v>
      </c>
      <c r="BA933" s="29">
        <v>75604</v>
      </c>
      <c r="BB933" s="2"/>
      <c r="BC933" s="2"/>
      <c r="BD933" s="2"/>
    </row>
    <row r="934" spans="16:56" ht="13.5">
      <c r="P934" s="22">
        <v>336441</v>
      </c>
      <c r="Q934" s="23" t="s">
        <v>1182</v>
      </c>
      <c r="R934" s="23" t="s">
        <v>1128</v>
      </c>
      <c r="S934" s="62">
        <v>1174</v>
      </c>
      <c r="T934" s="24" t="s">
        <v>123</v>
      </c>
      <c r="U934" s="25" t="s">
        <v>723</v>
      </c>
      <c r="V934" s="26" t="s">
        <v>1190</v>
      </c>
      <c r="W934" s="27">
        <v>4</v>
      </c>
      <c r="X934" s="27">
        <v>946</v>
      </c>
      <c r="Y934" s="27">
        <v>38</v>
      </c>
      <c r="Z934" s="27">
        <v>17409</v>
      </c>
      <c r="AA934" s="28">
        <f t="shared" si="84"/>
        <v>0.45813157894736845</v>
      </c>
      <c r="AB934" s="25" t="s">
        <v>796</v>
      </c>
      <c r="AC934" s="29">
        <v>414</v>
      </c>
      <c r="AD934" s="29">
        <v>43.8</v>
      </c>
      <c r="AE934" s="29">
        <v>18325</v>
      </c>
      <c r="AF934" s="29">
        <v>95</v>
      </c>
      <c r="AG934" s="29">
        <v>2269</v>
      </c>
      <c r="AH934" s="29">
        <f t="shared" si="85"/>
        <v>130.33</v>
      </c>
      <c r="AI934" s="29">
        <v>61025</v>
      </c>
      <c r="AJ934" s="29">
        <v>7928</v>
      </c>
      <c r="AK934" s="29">
        <v>53097</v>
      </c>
      <c r="AL934" s="29">
        <f t="shared" si="86"/>
        <v>3505.37</v>
      </c>
      <c r="AM934" s="29">
        <f t="shared" si="87"/>
        <v>455.4</v>
      </c>
      <c r="AN934" s="29">
        <f t="shared" si="88"/>
        <v>3049.97</v>
      </c>
      <c r="AO934" s="29">
        <v>3.7</v>
      </c>
      <c r="AP934" s="29">
        <v>28.6</v>
      </c>
      <c r="AQ934" s="32">
        <v>8381</v>
      </c>
      <c r="AR934" s="32">
        <v>56128</v>
      </c>
      <c r="AS934" s="32">
        <v>64508</v>
      </c>
      <c r="AT934" s="29">
        <v>2688</v>
      </c>
      <c r="AU934" s="29">
        <f t="shared" si="89"/>
        <v>2607</v>
      </c>
      <c r="AV934" s="29">
        <v>17150</v>
      </c>
      <c r="AW934" s="29">
        <v>18129</v>
      </c>
      <c r="AX934" s="29">
        <v>53170</v>
      </c>
      <c r="AY934" s="29">
        <v>56205</v>
      </c>
      <c r="AZ934" s="29">
        <v>70320</v>
      </c>
      <c r="BA934" s="29">
        <v>74334</v>
      </c>
      <c r="BB934" s="2"/>
      <c r="BC934" s="2"/>
      <c r="BD934" s="2"/>
    </row>
    <row r="935" spans="16:56" ht="13.5">
      <c r="P935" s="22">
        <v>336467</v>
      </c>
      <c r="Q935" s="23" t="s">
        <v>1182</v>
      </c>
      <c r="R935" s="23" t="s">
        <v>1129</v>
      </c>
      <c r="S935" s="62">
        <v>2174</v>
      </c>
      <c r="T935" s="24" t="s">
        <v>123</v>
      </c>
      <c r="U935" s="25" t="s">
        <v>723</v>
      </c>
      <c r="V935" s="26" t="s">
        <v>1190</v>
      </c>
      <c r="W935" s="27">
        <v>4</v>
      </c>
      <c r="X935" s="27">
        <v>2109</v>
      </c>
      <c r="Y935" s="27">
        <v>96</v>
      </c>
      <c r="Z935" s="27">
        <v>156610</v>
      </c>
      <c r="AA935" s="28">
        <f t="shared" si="84"/>
        <v>1.6313541666666667</v>
      </c>
      <c r="AB935" s="25" t="s">
        <v>719</v>
      </c>
      <c r="AC935" s="29">
        <v>1693</v>
      </c>
      <c r="AD935" s="29">
        <v>80.3</v>
      </c>
      <c r="AE935" s="29">
        <v>156610</v>
      </c>
      <c r="AF935" s="29">
        <v>100</v>
      </c>
      <c r="AG935" s="29">
        <v>14313</v>
      </c>
      <c r="AH935" s="29">
        <f t="shared" si="85"/>
        <v>91.39</v>
      </c>
      <c r="AI935" s="29">
        <v>109058</v>
      </c>
      <c r="AJ935" s="29">
        <v>35333</v>
      </c>
      <c r="AK935" s="29">
        <v>73725</v>
      </c>
      <c r="AL935" s="29">
        <f t="shared" si="86"/>
        <v>696.37</v>
      </c>
      <c r="AM935" s="29">
        <f t="shared" si="87"/>
        <v>225.61</v>
      </c>
      <c r="AN935" s="29">
        <f t="shared" si="88"/>
        <v>470.76</v>
      </c>
      <c r="AO935" s="29">
        <v>13.1</v>
      </c>
      <c r="AP935" s="29">
        <v>40.5</v>
      </c>
      <c r="AQ935" s="32">
        <v>16753</v>
      </c>
      <c r="AR935" s="32">
        <v>34957</v>
      </c>
      <c r="AS935" s="32">
        <v>51711</v>
      </c>
      <c r="AT935" s="29">
        <v>2000</v>
      </c>
      <c r="AU935" s="29">
        <f t="shared" si="89"/>
        <v>1828</v>
      </c>
      <c r="AV935" s="29">
        <v>35673</v>
      </c>
      <c r="AW935" s="29">
        <v>16915</v>
      </c>
      <c r="AX935" s="29">
        <v>73725</v>
      </c>
      <c r="AY935" s="29">
        <v>34957</v>
      </c>
      <c r="AZ935" s="29">
        <v>109398</v>
      </c>
      <c r="BA935" s="29">
        <v>51872</v>
      </c>
      <c r="BB935" s="2"/>
      <c r="BC935" s="2"/>
      <c r="BD935" s="2"/>
    </row>
    <row r="936" spans="16:56" ht="13.5">
      <c r="P936" s="22">
        <v>336611</v>
      </c>
      <c r="Q936" s="23" t="s">
        <v>1182</v>
      </c>
      <c r="R936" s="23" t="s">
        <v>1130</v>
      </c>
      <c r="S936" s="62">
        <v>2174</v>
      </c>
      <c r="T936" s="24" t="s">
        <v>123</v>
      </c>
      <c r="U936" s="25" t="s">
        <v>723</v>
      </c>
      <c r="V936" s="26" t="s">
        <v>1190</v>
      </c>
      <c r="W936" s="27">
        <v>4</v>
      </c>
      <c r="X936" s="27">
        <v>2500</v>
      </c>
      <c r="Y936" s="27">
        <v>75</v>
      </c>
      <c r="Z936" s="27">
        <v>35720</v>
      </c>
      <c r="AA936" s="28">
        <f t="shared" si="84"/>
        <v>0.47626666666666667</v>
      </c>
      <c r="AB936" s="25" t="s">
        <v>796</v>
      </c>
      <c r="AC936" s="29">
        <v>519</v>
      </c>
      <c r="AD936" s="29">
        <v>20.8</v>
      </c>
      <c r="AE936" s="29">
        <v>63500</v>
      </c>
      <c r="AF936" s="29">
        <v>56.3</v>
      </c>
      <c r="AG936" s="29">
        <v>4271</v>
      </c>
      <c r="AH936" s="29">
        <f t="shared" si="85"/>
        <v>119.57</v>
      </c>
      <c r="AI936" s="29">
        <v>993</v>
      </c>
      <c r="AJ936" s="29">
        <v>993</v>
      </c>
      <c r="AK936" s="29">
        <v>0</v>
      </c>
      <c r="AL936" s="29">
        <f t="shared" si="86"/>
        <v>27.8</v>
      </c>
      <c r="AM936" s="29">
        <f t="shared" si="87"/>
        <v>27.8</v>
      </c>
      <c r="AN936" s="29">
        <f t="shared" si="88"/>
        <v>0</v>
      </c>
      <c r="AO936" s="29">
        <v>430.1</v>
      </c>
      <c r="AP936" s="29">
        <v>430.1</v>
      </c>
      <c r="AQ936" s="32">
        <v>397</v>
      </c>
      <c r="AR936" s="32">
        <v>0</v>
      </c>
      <c r="AS936" s="32">
        <v>397</v>
      </c>
      <c r="AT936" s="29">
        <v>3150</v>
      </c>
      <c r="AU936" s="29">
        <f t="shared" si="89"/>
        <v>2391</v>
      </c>
      <c r="AV936" s="29">
        <v>4123</v>
      </c>
      <c r="AW936" s="29">
        <v>1649</v>
      </c>
      <c r="AX936" s="29">
        <v>50434</v>
      </c>
      <c r="AY936" s="29">
        <v>20174</v>
      </c>
      <c r="AZ936" s="29">
        <v>54557</v>
      </c>
      <c r="BA936" s="29">
        <v>21823</v>
      </c>
      <c r="BB936" s="2"/>
      <c r="BC936" s="2"/>
      <c r="BD936" s="2"/>
    </row>
    <row r="937" spans="16:56" ht="13.5">
      <c r="P937" s="22">
        <v>342084</v>
      </c>
      <c r="Q937" s="23" t="s">
        <v>1457</v>
      </c>
      <c r="R937" s="23" t="s">
        <v>1131</v>
      </c>
      <c r="S937" s="62">
        <v>2174</v>
      </c>
      <c r="T937" s="24" t="s">
        <v>123</v>
      </c>
      <c r="U937" s="25" t="s">
        <v>723</v>
      </c>
      <c r="V937" s="26" t="s">
        <v>1190</v>
      </c>
      <c r="W937" s="27">
        <v>4</v>
      </c>
      <c r="X937" s="27">
        <v>204</v>
      </c>
      <c r="Y937" s="27">
        <v>36</v>
      </c>
      <c r="Z937" s="27">
        <v>13980</v>
      </c>
      <c r="AA937" s="28">
        <f t="shared" si="84"/>
        <v>0.3883333333333333</v>
      </c>
      <c r="AB937" s="25" t="s">
        <v>168</v>
      </c>
      <c r="AC937" s="29">
        <v>204</v>
      </c>
      <c r="AD937" s="29">
        <v>100</v>
      </c>
      <c r="AE937" s="29">
        <v>13980</v>
      </c>
      <c r="AF937" s="29">
        <v>100</v>
      </c>
      <c r="AG937" s="29">
        <v>1971</v>
      </c>
      <c r="AH937" s="29">
        <f t="shared" si="85"/>
        <v>140.99</v>
      </c>
      <c r="AI937" s="29">
        <v>2089</v>
      </c>
      <c r="AJ937" s="29">
        <v>1296</v>
      </c>
      <c r="AK937" s="29">
        <v>793</v>
      </c>
      <c r="AL937" s="29">
        <f t="shared" si="86"/>
        <v>149.43</v>
      </c>
      <c r="AM937" s="29">
        <f t="shared" si="87"/>
        <v>92.7</v>
      </c>
      <c r="AN937" s="29">
        <f t="shared" si="88"/>
        <v>56.72</v>
      </c>
      <c r="AO937" s="29">
        <v>94.4</v>
      </c>
      <c r="AP937" s="29">
        <v>152.1</v>
      </c>
      <c r="AQ937" s="32">
        <v>6353</v>
      </c>
      <c r="AR937" s="32">
        <v>3887</v>
      </c>
      <c r="AS937" s="32">
        <v>10240</v>
      </c>
      <c r="AT937" s="29">
        <v>2625</v>
      </c>
      <c r="AU937" s="29">
        <f t="shared" si="89"/>
        <v>2820</v>
      </c>
      <c r="AV937" s="29">
        <v>1296</v>
      </c>
      <c r="AW937" s="29">
        <v>6353</v>
      </c>
      <c r="AX937" s="29">
        <v>793</v>
      </c>
      <c r="AY937" s="29">
        <v>3887</v>
      </c>
      <c r="AZ937" s="29">
        <v>2089</v>
      </c>
      <c r="BA937" s="29">
        <v>10240</v>
      </c>
      <c r="BB937" s="2"/>
      <c r="BC937" s="2"/>
      <c r="BD937" s="2"/>
    </row>
    <row r="938" spans="16:56" ht="13.5">
      <c r="P938" s="22">
        <v>342131</v>
      </c>
      <c r="Q938" s="23" t="s">
        <v>1457</v>
      </c>
      <c r="R938" s="23" t="s">
        <v>1132</v>
      </c>
      <c r="S938" s="62">
        <v>2174</v>
      </c>
      <c r="T938" s="24" t="s">
        <v>123</v>
      </c>
      <c r="U938" s="25" t="s">
        <v>723</v>
      </c>
      <c r="V938" s="26" t="s">
        <v>1190</v>
      </c>
      <c r="W938" s="27">
        <v>4</v>
      </c>
      <c r="X938" s="27">
        <v>1906</v>
      </c>
      <c r="Y938" s="27">
        <v>113</v>
      </c>
      <c r="Z938" s="27">
        <v>74392</v>
      </c>
      <c r="AA938" s="28">
        <f t="shared" si="84"/>
        <v>0.6583362831858407</v>
      </c>
      <c r="AB938" s="25" t="s">
        <v>168</v>
      </c>
      <c r="AC938" s="29">
        <v>893</v>
      </c>
      <c r="AD938" s="29">
        <v>46.9</v>
      </c>
      <c r="AE938" s="29">
        <v>141177</v>
      </c>
      <c r="AF938" s="29">
        <v>52.7</v>
      </c>
      <c r="AG938" s="29">
        <v>14158</v>
      </c>
      <c r="AH938" s="29">
        <f t="shared" si="85"/>
        <v>190.32</v>
      </c>
      <c r="AI938" s="29">
        <v>89405</v>
      </c>
      <c r="AJ938" s="29">
        <v>59519</v>
      </c>
      <c r="AK938" s="29">
        <v>29886</v>
      </c>
      <c r="AL938" s="29">
        <f t="shared" si="86"/>
        <v>1201.81</v>
      </c>
      <c r="AM938" s="29">
        <f t="shared" si="87"/>
        <v>800.07</v>
      </c>
      <c r="AN938" s="29">
        <f t="shared" si="88"/>
        <v>401.74</v>
      </c>
      <c r="AO938" s="29">
        <v>15.8</v>
      </c>
      <c r="AP938" s="29">
        <v>23.8</v>
      </c>
      <c r="AQ938" s="32">
        <v>31227</v>
      </c>
      <c r="AR938" s="32">
        <v>15680</v>
      </c>
      <c r="AS938" s="32">
        <v>46907</v>
      </c>
      <c r="AT938" s="29">
        <v>3500</v>
      </c>
      <c r="AU938" s="29">
        <f t="shared" si="89"/>
        <v>3806</v>
      </c>
      <c r="AV938" s="29">
        <v>64369</v>
      </c>
      <c r="AW938" s="29">
        <v>33772</v>
      </c>
      <c r="AX938" s="29">
        <v>59363</v>
      </c>
      <c r="AY938" s="29">
        <v>31145</v>
      </c>
      <c r="AZ938" s="29">
        <v>123732</v>
      </c>
      <c r="BA938" s="29">
        <v>64917</v>
      </c>
      <c r="BB938" s="2"/>
      <c r="BC938" s="2"/>
      <c r="BD938" s="2"/>
    </row>
    <row r="939" spans="16:56" ht="13.5">
      <c r="P939" s="22">
        <v>343129</v>
      </c>
      <c r="Q939" s="23" t="s">
        <v>1457</v>
      </c>
      <c r="R939" s="23" t="s">
        <v>1133</v>
      </c>
      <c r="S939" s="62">
        <v>2174</v>
      </c>
      <c r="T939" s="24" t="s">
        <v>123</v>
      </c>
      <c r="U939" s="25" t="s">
        <v>723</v>
      </c>
      <c r="V939" s="26" t="s">
        <v>1190</v>
      </c>
      <c r="W939" s="27">
        <v>4</v>
      </c>
      <c r="X939" s="27">
        <v>710</v>
      </c>
      <c r="Y939" s="27">
        <v>24</v>
      </c>
      <c r="Z939" s="27">
        <v>52142</v>
      </c>
      <c r="AA939" s="28">
        <f t="shared" si="84"/>
        <v>2.1725833333333333</v>
      </c>
      <c r="AB939" s="25" t="s">
        <v>816</v>
      </c>
      <c r="AC939" s="29">
        <v>212</v>
      </c>
      <c r="AD939" s="29">
        <v>29.9</v>
      </c>
      <c r="AE939" s="29">
        <v>52142</v>
      </c>
      <c r="AF939" s="29">
        <v>100</v>
      </c>
      <c r="AG939" s="29">
        <v>8516</v>
      </c>
      <c r="AH939" s="29">
        <f t="shared" si="85"/>
        <v>163.32</v>
      </c>
      <c r="AI939" s="29">
        <v>37266</v>
      </c>
      <c r="AJ939" s="29">
        <v>10753</v>
      </c>
      <c r="AK939" s="29">
        <v>26513</v>
      </c>
      <c r="AL939" s="29">
        <f t="shared" si="86"/>
        <v>714.7</v>
      </c>
      <c r="AM939" s="29">
        <f t="shared" si="87"/>
        <v>206.23</v>
      </c>
      <c r="AN939" s="29">
        <f t="shared" si="88"/>
        <v>508.48</v>
      </c>
      <c r="AO939" s="29">
        <v>22.9</v>
      </c>
      <c r="AP939" s="29">
        <v>79.2</v>
      </c>
      <c r="AQ939" s="32">
        <v>15145</v>
      </c>
      <c r="AR939" s="32">
        <v>37342</v>
      </c>
      <c r="AS939" s="32">
        <v>52487</v>
      </c>
      <c r="AT939" s="29">
        <v>3990</v>
      </c>
      <c r="AU939" s="29">
        <f t="shared" si="89"/>
        <v>3266</v>
      </c>
      <c r="AV939" s="29">
        <v>19587</v>
      </c>
      <c r="AW939" s="29">
        <v>27587</v>
      </c>
      <c r="AX939" s="29">
        <v>26513</v>
      </c>
      <c r="AY939" s="29">
        <v>37342</v>
      </c>
      <c r="AZ939" s="29">
        <v>46100</v>
      </c>
      <c r="BA939" s="29">
        <v>64930</v>
      </c>
      <c r="BB939" s="2"/>
      <c r="BC939" s="2"/>
      <c r="BD939" s="2"/>
    </row>
    <row r="940" spans="16:56" ht="13.5">
      <c r="P940" s="22">
        <v>343145</v>
      </c>
      <c r="Q940" s="23" t="s">
        <v>1457</v>
      </c>
      <c r="R940" s="23" t="s">
        <v>1134</v>
      </c>
      <c r="S940" s="62">
        <v>2174</v>
      </c>
      <c r="T940" s="24" t="s">
        <v>123</v>
      </c>
      <c r="U940" s="25" t="s">
        <v>723</v>
      </c>
      <c r="V940" s="26" t="s">
        <v>1190</v>
      </c>
      <c r="W940" s="27">
        <v>4</v>
      </c>
      <c r="X940" s="27">
        <v>460</v>
      </c>
      <c r="Y940" s="27">
        <v>18</v>
      </c>
      <c r="Z940" s="27">
        <v>30809</v>
      </c>
      <c r="AA940" s="28">
        <f t="shared" si="84"/>
        <v>1.7116111111111112</v>
      </c>
      <c r="AB940" s="25" t="s">
        <v>1135</v>
      </c>
      <c r="AC940" s="29">
        <v>85</v>
      </c>
      <c r="AD940" s="29">
        <v>18.5</v>
      </c>
      <c r="AE940" s="29">
        <v>30809</v>
      </c>
      <c r="AF940" s="29">
        <v>100</v>
      </c>
      <c r="AG940" s="29">
        <v>6287</v>
      </c>
      <c r="AH940" s="29">
        <f t="shared" si="85"/>
        <v>204.06</v>
      </c>
      <c r="AI940" s="29">
        <v>31809</v>
      </c>
      <c r="AJ940" s="29">
        <v>10209</v>
      </c>
      <c r="AK940" s="29">
        <v>21600</v>
      </c>
      <c r="AL940" s="29">
        <f t="shared" si="86"/>
        <v>1032.46</v>
      </c>
      <c r="AM940" s="29">
        <f t="shared" si="87"/>
        <v>331.36</v>
      </c>
      <c r="AN940" s="29">
        <f t="shared" si="88"/>
        <v>701.09</v>
      </c>
      <c r="AO940" s="29">
        <v>19.8</v>
      </c>
      <c r="AP940" s="29">
        <v>61.6</v>
      </c>
      <c r="AQ940" s="32">
        <v>22193</v>
      </c>
      <c r="AR940" s="32">
        <v>46957</v>
      </c>
      <c r="AS940" s="32">
        <v>69150</v>
      </c>
      <c r="AT940" s="29">
        <v>3300</v>
      </c>
      <c r="AU940" s="29">
        <f t="shared" si="89"/>
        <v>4081</v>
      </c>
      <c r="AV940" s="29">
        <v>12481</v>
      </c>
      <c r="AW940" s="29">
        <v>27133</v>
      </c>
      <c r="AX940" s="29">
        <v>37002</v>
      </c>
      <c r="AY940" s="29">
        <v>80439</v>
      </c>
      <c r="AZ940" s="29">
        <v>49483</v>
      </c>
      <c r="BA940" s="29">
        <v>107572</v>
      </c>
      <c r="BB940" s="2"/>
      <c r="BC940" s="2"/>
      <c r="BD940" s="2"/>
    </row>
    <row r="941" spans="16:56" ht="13.5">
      <c r="P941" s="22">
        <v>343242</v>
      </c>
      <c r="Q941" s="23" t="s">
        <v>1457</v>
      </c>
      <c r="R941" s="23" t="s">
        <v>1136</v>
      </c>
      <c r="S941" s="62">
        <v>2174</v>
      </c>
      <c r="T941" s="24" t="s">
        <v>123</v>
      </c>
      <c r="U941" s="25" t="s">
        <v>723</v>
      </c>
      <c r="V941" s="26" t="s">
        <v>1190</v>
      </c>
      <c r="W941" s="27">
        <v>4</v>
      </c>
      <c r="X941" s="27">
        <v>397</v>
      </c>
      <c r="Y941" s="27">
        <v>31</v>
      </c>
      <c r="Z941" s="27">
        <v>49360</v>
      </c>
      <c r="AA941" s="28">
        <f t="shared" si="84"/>
        <v>1.592258064516129</v>
      </c>
      <c r="AB941" s="25" t="s">
        <v>761</v>
      </c>
      <c r="AC941" s="29">
        <v>207</v>
      </c>
      <c r="AD941" s="29">
        <v>52.1</v>
      </c>
      <c r="AE941" s="29">
        <v>49360</v>
      </c>
      <c r="AF941" s="29">
        <v>100</v>
      </c>
      <c r="AG941" s="29">
        <v>4774</v>
      </c>
      <c r="AH941" s="29">
        <f t="shared" si="85"/>
        <v>96.72</v>
      </c>
      <c r="AI941" s="29">
        <v>41000</v>
      </c>
      <c r="AJ941" s="29">
        <v>10002</v>
      </c>
      <c r="AK941" s="29">
        <v>30998</v>
      </c>
      <c r="AL941" s="29">
        <f t="shared" si="86"/>
        <v>830.63</v>
      </c>
      <c r="AM941" s="29">
        <f t="shared" si="87"/>
        <v>202.63</v>
      </c>
      <c r="AN941" s="29">
        <f t="shared" si="88"/>
        <v>628</v>
      </c>
      <c r="AO941" s="29">
        <v>11.6</v>
      </c>
      <c r="AP941" s="29">
        <v>47.7</v>
      </c>
      <c r="AQ941" s="32">
        <v>25194</v>
      </c>
      <c r="AR941" s="32">
        <v>78081</v>
      </c>
      <c r="AS941" s="32">
        <v>103275</v>
      </c>
      <c r="AT941" s="29">
        <v>3000</v>
      </c>
      <c r="AU941" s="29">
        <f t="shared" si="89"/>
        <v>1934</v>
      </c>
      <c r="AV941" s="29">
        <v>10002</v>
      </c>
      <c r="AW941" s="29">
        <v>25194</v>
      </c>
      <c r="AX941" s="29">
        <v>30998</v>
      </c>
      <c r="AY941" s="29">
        <v>78081</v>
      </c>
      <c r="AZ941" s="29">
        <v>41000</v>
      </c>
      <c r="BA941" s="29">
        <v>103275</v>
      </c>
      <c r="BB941" s="2"/>
      <c r="BC941" s="2"/>
      <c r="BD941" s="2"/>
    </row>
    <row r="942" spans="16:56" ht="13.5">
      <c r="P942" s="22">
        <v>343307</v>
      </c>
      <c r="Q942" s="23" t="s">
        <v>1457</v>
      </c>
      <c r="R942" s="23" t="s">
        <v>225</v>
      </c>
      <c r="S942" s="62">
        <v>2174</v>
      </c>
      <c r="T942" s="24" t="s">
        <v>123</v>
      </c>
      <c r="U942" s="25" t="s">
        <v>723</v>
      </c>
      <c r="V942" s="26" t="s">
        <v>1190</v>
      </c>
      <c r="W942" s="27">
        <v>4</v>
      </c>
      <c r="X942" s="27">
        <v>952</v>
      </c>
      <c r="Y942" s="27">
        <v>28</v>
      </c>
      <c r="Z942" s="27">
        <v>10513</v>
      </c>
      <c r="AA942" s="28">
        <f t="shared" si="84"/>
        <v>0.3754642857142857</v>
      </c>
      <c r="AB942" s="25" t="s">
        <v>796</v>
      </c>
      <c r="AC942" s="29">
        <v>207</v>
      </c>
      <c r="AD942" s="29">
        <v>21.7</v>
      </c>
      <c r="AE942" s="29">
        <v>10590</v>
      </c>
      <c r="AF942" s="29">
        <v>99.3</v>
      </c>
      <c r="AG942" s="29">
        <v>1232</v>
      </c>
      <c r="AH942" s="29">
        <f t="shared" si="85"/>
        <v>117.19</v>
      </c>
      <c r="AI942" s="29">
        <v>56025</v>
      </c>
      <c r="AJ942" s="29">
        <v>40514</v>
      </c>
      <c r="AK942" s="29">
        <v>15511</v>
      </c>
      <c r="AL942" s="29">
        <f t="shared" si="86"/>
        <v>5329.12</v>
      </c>
      <c r="AM942" s="29">
        <f t="shared" si="87"/>
        <v>3853.7</v>
      </c>
      <c r="AN942" s="29">
        <f t="shared" si="88"/>
        <v>1475.41</v>
      </c>
      <c r="AO942" s="29">
        <v>2.2</v>
      </c>
      <c r="AP942" s="29">
        <v>3</v>
      </c>
      <c r="AQ942" s="32">
        <v>42557</v>
      </c>
      <c r="AR942" s="32">
        <v>16293</v>
      </c>
      <c r="AS942" s="32">
        <v>58850</v>
      </c>
      <c r="AT942" s="29">
        <v>3045</v>
      </c>
      <c r="AU942" s="29">
        <f t="shared" si="89"/>
        <v>2344</v>
      </c>
      <c r="AV942" s="29">
        <v>40514</v>
      </c>
      <c r="AW942" s="29">
        <v>42557</v>
      </c>
      <c r="AX942" s="29">
        <v>36412</v>
      </c>
      <c r="AY942" s="29">
        <v>38248</v>
      </c>
      <c r="AZ942" s="29">
        <v>76926</v>
      </c>
      <c r="BA942" s="29">
        <v>80805</v>
      </c>
      <c r="BB942" s="2"/>
      <c r="BC942" s="2"/>
      <c r="BD942" s="2"/>
    </row>
    <row r="943" spans="16:56" ht="13.5">
      <c r="P943" s="22">
        <v>343625</v>
      </c>
      <c r="Q943" s="23" t="s">
        <v>1457</v>
      </c>
      <c r="R943" s="23" t="s">
        <v>226</v>
      </c>
      <c r="S943" s="62">
        <v>2174</v>
      </c>
      <c r="T943" s="24" t="s">
        <v>123</v>
      </c>
      <c r="U943" s="25" t="s">
        <v>723</v>
      </c>
      <c r="V943" s="26" t="s">
        <v>1190</v>
      </c>
      <c r="W943" s="27">
        <v>4</v>
      </c>
      <c r="X943" s="27">
        <v>942</v>
      </c>
      <c r="Y943" s="27">
        <v>50</v>
      </c>
      <c r="Z943" s="27">
        <v>76553</v>
      </c>
      <c r="AA943" s="28">
        <f t="shared" si="84"/>
        <v>1.5310599999999999</v>
      </c>
      <c r="AB943" s="25" t="s">
        <v>48</v>
      </c>
      <c r="AC943" s="29">
        <v>928</v>
      </c>
      <c r="AD943" s="29">
        <v>98.5</v>
      </c>
      <c r="AE943" s="29">
        <v>76553</v>
      </c>
      <c r="AF943" s="29">
        <v>100</v>
      </c>
      <c r="AG943" s="29">
        <v>14182</v>
      </c>
      <c r="AH943" s="29">
        <f t="shared" si="85"/>
        <v>185.26</v>
      </c>
      <c r="AI943" s="29">
        <v>101943</v>
      </c>
      <c r="AJ943" s="29">
        <v>26968</v>
      </c>
      <c r="AK943" s="29">
        <v>74975</v>
      </c>
      <c r="AL943" s="29">
        <f t="shared" si="86"/>
        <v>1331.67</v>
      </c>
      <c r="AM943" s="29">
        <f t="shared" si="87"/>
        <v>352.28</v>
      </c>
      <c r="AN943" s="29">
        <f t="shared" si="88"/>
        <v>979.39</v>
      </c>
      <c r="AO943" s="29">
        <v>13.9</v>
      </c>
      <c r="AP943" s="29">
        <v>52.6</v>
      </c>
      <c r="AQ943" s="32">
        <v>28628</v>
      </c>
      <c r="AR943" s="32">
        <v>79591</v>
      </c>
      <c r="AS943" s="32">
        <v>108220</v>
      </c>
      <c r="AT943" s="29">
        <v>3400</v>
      </c>
      <c r="AU943" s="29">
        <f t="shared" si="89"/>
        <v>3705</v>
      </c>
      <c r="AV943" s="29">
        <v>26968</v>
      </c>
      <c r="AW943" s="29">
        <v>28628</v>
      </c>
      <c r="AX943" s="29">
        <v>74975</v>
      </c>
      <c r="AY943" s="29">
        <v>79591</v>
      </c>
      <c r="AZ943" s="29">
        <v>101943</v>
      </c>
      <c r="BA943" s="29">
        <v>108220</v>
      </c>
      <c r="BB943" s="2"/>
      <c r="BC943" s="2"/>
      <c r="BD943" s="2"/>
    </row>
    <row r="944" spans="16:56" ht="13.5">
      <c r="P944" s="22">
        <v>343633</v>
      </c>
      <c r="Q944" s="23" t="s">
        <v>1457</v>
      </c>
      <c r="R944" s="23" t="s">
        <v>227</v>
      </c>
      <c r="S944" s="62">
        <v>2174</v>
      </c>
      <c r="T944" s="24" t="s">
        <v>123</v>
      </c>
      <c r="U944" s="25" t="s">
        <v>723</v>
      </c>
      <c r="V944" s="26" t="s">
        <v>1190</v>
      </c>
      <c r="W944" s="27">
        <v>4</v>
      </c>
      <c r="X944" s="27">
        <v>10</v>
      </c>
      <c r="Y944" s="27">
        <v>7</v>
      </c>
      <c r="Z944" s="27">
        <v>15491</v>
      </c>
      <c r="AA944" s="28">
        <f t="shared" si="84"/>
        <v>2.213</v>
      </c>
      <c r="AB944" s="25" t="s">
        <v>1010</v>
      </c>
      <c r="AC944" s="29">
        <v>10</v>
      </c>
      <c r="AD944" s="29">
        <v>100</v>
      </c>
      <c r="AE944" s="29">
        <v>15491</v>
      </c>
      <c r="AF944" s="29">
        <v>100</v>
      </c>
      <c r="AG944" s="29">
        <v>24694</v>
      </c>
      <c r="AH944" s="29">
        <f t="shared" si="85"/>
        <v>1594.09</v>
      </c>
      <c r="AI944" s="29">
        <v>38783</v>
      </c>
      <c r="AJ944" s="29">
        <v>13121</v>
      </c>
      <c r="AK944" s="29">
        <v>25662</v>
      </c>
      <c r="AL944" s="29">
        <f t="shared" si="86"/>
        <v>2503.58</v>
      </c>
      <c r="AM944" s="29">
        <f t="shared" si="87"/>
        <v>847.01</v>
      </c>
      <c r="AN944" s="29">
        <f t="shared" si="88"/>
        <v>1656.57</v>
      </c>
      <c r="AO944" s="29">
        <v>63.7</v>
      </c>
      <c r="AP944" s="29">
        <v>188.2</v>
      </c>
      <c r="AQ944" s="32">
        <v>1312100</v>
      </c>
      <c r="AR944" s="32">
        <v>2566200</v>
      </c>
      <c r="AS944" s="32">
        <v>3878300</v>
      </c>
      <c r="AT944" s="29">
        <v>4510</v>
      </c>
      <c r="AU944" s="29">
        <f t="shared" si="89"/>
        <v>31882</v>
      </c>
      <c r="AV944" s="29">
        <v>13121</v>
      </c>
      <c r="AW944" s="29">
        <v>1312100</v>
      </c>
      <c r="AX944" s="29">
        <v>25662</v>
      </c>
      <c r="AY944" s="29">
        <v>2566200</v>
      </c>
      <c r="AZ944" s="29">
        <v>38783</v>
      </c>
      <c r="BA944" s="29">
        <v>3878300</v>
      </c>
      <c r="BB944" s="2"/>
      <c r="BC944" s="2"/>
      <c r="BD944" s="2"/>
    </row>
    <row r="945" spans="16:56" ht="13.5">
      <c r="P945" s="22">
        <v>343668</v>
      </c>
      <c r="Q945" s="23" t="s">
        <v>1457</v>
      </c>
      <c r="R945" s="23" t="s">
        <v>228</v>
      </c>
      <c r="S945" s="62">
        <v>2174</v>
      </c>
      <c r="T945" s="24" t="s">
        <v>123</v>
      </c>
      <c r="U945" s="25" t="s">
        <v>723</v>
      </c>
      <c r="V945" s="26" t="s">
        <v>1190</v>
      </c>
      <c r="W945" s="27">
        <v>4</v>
      </c>
      <c r="X945" s="27">
        <v>1700</v>
      </c>
      <c r="Y945" s="27">
        <v>103</v>
      </c>
      <c r="Z945" s="27">
        <v>78644</v>
      </c>
      <c r="AA945" s="28">
        <f t="shared" si="84"/>
        <v>0.7635339805825242</v>
      </c>
      <c r="AB945" s="25" t="s">
        <v>714</v>
      </c>
      <c r="AC945" s="29">
        <v>930</v>
      </c>
      <c r="AD945" s="29">
        <v>54.7</v>
      </c>
      <c r="AE945" s="29">
        <v>105857</v>
      </c>
      <c r="AF945" s="29">
        <v>74.3</v>
      </c>
      <c r="AG945" s="29">
        <v>14143</v>
      </c>
      <c r="AH945" s="29">
        <f t="shared" si="85"/>
        <v>179.84</v>
      </c>
      <c r="AI945" s="29">
        <v>38545</v>
      </c>
      <c r="AJ945" s="29">
        <v>14687</v>
      </c>
      <c r="AK945" s="29">
        <v>23858</v>
      </c>
      <c r="AL945" s="29">
        <f t="shared" si="86"/>
        <v>490.12</v>
      </c>
      <c r="AM945" s="29">
        <f t="shared" si="87"/>
        <v>186.75</v>
      </c>
      <c r="AN945" s="29">
        <f t="shared" si="88"/>
        <v>303.37</v>
      </c>
      <c r="AO945" s="29">
        <v>36.7</v>
      </c>
      <c r="AP945" s="29">
        <v>96.3</v>
      </c>
      <c r="AQ945" s="32">
        <v>8639</v>
      </c>
      <c r="AR945" s="32">
        <v>14034</v>
      </c>
      <c r="AS945" s="32">
        <v>22674</v>
      </c>
      <c r="AT945" s="29">
        <v>3360</v>
      </c>
      <c r="AU945" s="29">
        <f t="shared" si="89"/>
        <v>3597</v>
      </c>
      <c r="AV945" s="29">
        <v>18158</v>
      </c>
      <c r="AW945" s="29">
        <v>10681</v>
      </c>
      <c r="AX945" s="29">
        <v>23858</v>
      </c>
      <c r="AY945" s="29">
        <v>14034</v>
      </c>
      <c r="AZ945" s="29">
        <v>42016</v>
      </c>
      <c r="BA945" s="29">
        <v>24715</v>
      </c>
      <c r="BB945" s="2"/>
      <c r="BC945" s="2"/>
      <c r="BD945" s="2"/>
    </row>
    <row r="946" spans="16:56" ht="13.5">
      <c r="P946" s="22">
        <v>344214</v>
      </c>
      <c r="Q946" s="23" t="s">
        <v>1457</v>
      </c>
      <c r="R946" s="23" t="s">
        <v>229</v>
      </c>
      <c r="S946" s="62">
        <v>2174</v>
      </c>
      <c r="T946" s="24" t="s">
        <v>123</v>
      </c>
      <c r="U946" s="25" t="s">
        <v>723</v>
      </c>
      <c r="V946" s="26" t="s">
        <v>1190</v>
      </c>
      <c r="W946" s="27">
        <v>4</v>
      </c>
      <c r="X946" s="27">
        <v>57</v>
      </c>
      <c r="Y946" s="27">
        <v>4</v>
      </c>
      <c r="Z946" s="27">
        <v>219</v>
      </c>
      <c r="AA946" s="28">
        <f t="shared" si="84"/>
        <v>0.05475</v>
      </c>
      <c r="AB946" s="25" t="s">
        <v>796</v>
      </c>
      <c r="AC946" s="29">
        <v>3</v>
      </c>
      <c r="AD946" s="29">
        <v>5.3</v>
      </c>
      <c r="AE946" s="29">
        <v>219</v>
      </c>
      <c r="AF946" s="29">
        <v>100</v>
      </c>
      <c r="AG946" s="29">
        <v>39</v>
      </c>
      <c r="AH946" s="29">
        <f t="shared" si="85"/>
        <v>178.08</v>
      </c>
      <c r="AI946" s="29">
        <v>3565</v>
      </c>
      <c r="AJ946" s="29">
        <v>3508</v>
      </c>
      <c r="AK946" s="29">
        <v>57</v>
      </c>
      <c r="AL946" s="29">
        <f t="shared" si="86"/>
        <v>16278.54</v>
      </c>
      <c r="AM946" s="29">
        <f t="shared" si="87"/>
        <v>16018.26</v>
      </c>
      <c r="AN946" s="29">
        <f t="shared" si="88"/>
        <v>260.27</v>
      </c>
      <c r="AO946" s="29">
        <v>1.1</v>
      </c>
      <c r="AP946" s="29">
        <v>1.1</v>
      </c>
      <c r="AQ946" s="32">
        <v>61544</v>
      </c>
      <c r="AR946" s="32">
        <v>1000</v>
      </c>
      <c r="AS946" s="32">
        <v>62544</v>
      </c>
      <c r="AT946" s="29">
        <v>2940</v>
      </c>
      <c r="AU946" s="29">
        <f t="shared" si="89"/>
        <v>3562</v>
      </c>
      <c r="AV946" s="29">
        <v>3508</v>
      </c>
      <c r="AW946" s="29">
        <v>61544</v>
      </c>
      <c r="AX946" s="29">
        <v>57</v>
      </c>
      <c r="AY946" s="29">
        <v>1000</v>
      </c>
      <c r="AZ946" s="29">
        <v>3565</v>
      </c>
      <c r="BA946" s="29">
        <v>62544</v>
      </c>
      <c r="BB946" s="2"/>
      <c r="BC946" s="2"/>
      <c r="BD946" s="2"/>
    </row>
    <row r="947" spans="16:56" ht="13.5">
      <c r="P947" s="22">
        <v>344231</v>
      </c>
      <c r="Q947" s="23" t="s">
        <v>1457</v>
      </c>
      <c r="R947" s="23" t="s">
        <v>230</v>
      </c>
      <c r="S947" s="62">
        <v>2174</v>
      </c>
      <c r="T947" s="24" t="s">
        <v>123</v>
      </c>
      <c r="U947" s="25" t="s">
        <v>723</v>
      </c>
      <c r="V947" s="26" t="s">
        <v>1190</v>
      </c>
      <c r="W947" s="27">
        <v>4</v>
      </c>
      <c r="X947" s="27">
        <v>416</v>
      </c>
      <c r="Y947" s="27">
        <v>14</v>
      </c>
      <c r="Z947" s="27">
        <v>8311</v>
      </c>
      <c r="AA947" s="28">
        <f t="shared" si="84"/>
        <v>0.5936428571428571</v>
      </c>
      <c r="AB947" s="25" t="s">
        <v>231</v>
      </c>
      <c r="AC947" s="29">
        <v>156</v>
      </c>
      <c r="AD947" s="29">
        <v>37.5</v>
      </c>
      <c r="AE947" s="29">
        <v>8311</v>
      </c>
      <c r="AF947" s="29">
        <v>100</v>
      </c>
      <c r="AG947" s="29">
        <v>1184</v>
      </c>
      <c r="AH947" s="29">
        <f t="shared" si="85"/>
        <v>142.46</v>
      </c>
      <c r="AI947" s="29">
        <v>2492</v>
      </c>
      <c r="AJ947" s="29">
        <v>1184</v>
      </c>
      <c r="AK947" s="29">
        <v>1308</v>
      </c>
      <c r="AL947" s="29">
        <f t="shared" si="86"/>
        <v>299.84</v>
      </c>
      <c r="AM947" s="29">
        <f t="shared" si="87"/>
        <v>142.46</v>
      </c>
      <c r="AN947" s="29">
        <f t="shared" si="88"/>
        <v>157.38</v>
      </c>
      <c r="AO947" s="29">
        <v>47.5</v>
      </c>
      <c r="AP947" s="29">
        <v>100</v>
      </c>
      <c r="AQ947" s="32">
        <v>2846</v>
      </c>
      <c r="AR947" s="32">
        <v>3144</v>
      </c>
      <c r="AS947" s="32">
        <v>5990</v>
      </c>
      <c r="AT947" s="29">
        <v>2310</v>
      </c>
      <c r="AU947" s="29">
        <f t="shared" si="89"/>
        <v>2849</v>
      </c>
      <c r="AV947" s="29">
        <v>1184</v>
      </c>
      <c r="AW947" s="29">
        <v>2846</v>
      </c>
      <c r="AX947" s="29">
        <v>1308</v>
      </c>
      <c r="AY947" s="29">
        <v>3144</v>
      </c>
      <c r="AZ947" s="29">
        <v>2492</v>
      </c>
      <c r="BA947" s="29">
        <v>5990</v>
      </c>
      <c r="BB947" s="2"/>
      <c r="BC947" s="2"/>
      <c r="BD947" s="2"/>
    </row>
    <row r="948" spans="16:56" ht="13.5">
      <c r="P948" s="22">
        <v>345822</v>
      </c>
      <c r="Q948" s="23" t="s">
        <v>1457</v>
      </c>
      <c r="R948" s="23" t="s">
        <v>232</v>
      </c>
      <c r="S948" s="62">
        <v>2174</v>
      </c>
      <c r="T948" s="24" t="s">
        <v>123</v>
      </c>
      <c r="U948" s="25" t="s">
        <v>723</v>
      </c>
      <c r="V948" s="26" t="s">
        <v>1190</v>
      </c>
      <c r="W948" s="27">
        <v>4</v>
      </c>
      <c r="X948" s="27">
        <v>1188</v>
      </c>
      <c r="Y948" s="27">
        <v>15</v>
      </c>
      <c r="Z948" s="27">
        <v>4738</v>
      </c>
      <c r="AA948" s="28">
        <f t="shared" si="84"/>
        <v>0.3158666666666667</v>
      </c>
      <c r="AB948" s="25" t="s">
        <v>233</v>
      </c>
      <c r="AC948" s="29">
        <v>212</v>
      </c>
      <c r="AD948" s="29">
        <v>17.8</v>
      </c>
      <c r="AE948" s="29">
        <v>4738</v>
      </c>
      <c r="AF948" s="29">
        <v>100</v>
      </c>
      <c r="AG948" s="29">
        <v>847</v>
      </c>
      <c r="AH948" s="29">
        <f t="shared" si="85"/>
        <v>178.77</v>
      </c>
      <c r="AI948" s="29">
        <v>6338</v>
      </c>
      <c r="AJ948" s="29">
        <v>2730</v>
      </c>
      <c r="AK948" s="29">
        <v>3608</v>
      </c>
      <c r="AL948" s="29">
        <f t="shared" si="86"/>
        <v>1337.7</v>
      </c>
      <c r="AM948" s="29">
        <f t="shared" si="87"/>
        <v>576.19</v>
      </c>
      <c r="AN948" s="29">
        <f t="shared" si="88"/>
        <v>761.5</v>
      </c>
      <c r="AO948" s="29">
        <v>13.4</v>
      </c>
      <c r="AP948" s="29">
        <v>31</v>
      </c>
      <c r="AQ948" s="32">
        <v>2298</v>
      </c>
      <c r="AR948" s="32">
        <v>3037</v>
      </c>
      <c r="AS948" s="32">
        <v>5335</v>
      </c>
      <c r="AT948" s="29">
        <v>4777</v>
      </c>
      <c r="AU948" s="29">
        <f t="shared" si="89"/>
        <v>3575</v>
      </c>
      <c r="AV948" s="29">
        <v>2730</v>
      </c>
      <c r="AW948" s="29">
        <v>2298</v>
      </c>
      <c r="AX948" s="29">
        <v>3608</v>
      </c>
      <c r="AY948" s="29">
        <v>3037</v>
      </c>
      <c r="AZ948" s="29">
        <v>6338</v>
      </c>
      <c r="BA948" s="29">
        <v>5335</v>
      </c>
      <c r="BB948" s="2"/>
      <c r="BC948" s="2"/>
      <c r="BD948" s="2"/>
    </row>
    <row r="949" spans="16:56" ht="13.5">
      <c r="P949" s="22">
        <v>353043</v>
      </c>
      <c r="Q949" s="23" t="s">
        <v>137</v>
      </c>
      <c r="R949" s="23" t="s">
        <v>234</v>
      </c>
      <c r="S949" s="62">
        <v>2174</v>
      </c>
      <c r="T949" s="24" t="s">
        <v>123</v>
      </c>
      <c r="U949" s="25" t="s">
        <v>723</v>
      </c>
      <c r="V949" s="26" t="s">
        <v>1190</v>
      </c>
      <c r="W949" s="27">
        <v>4</v>
      </c>
      <c r="X949" s="27">
        <v>914</v>
      </c>
      <c r="Y949" s="27">
        <v>27</v>
      </c>
      <c r="Z949" s="27">
        <v>48527</v>
      </c>
      <c r="AA949" s="28">
        <f t="shared" si="84"/>
        <v>1.7972962962962964</v>
      </c>
      <c r="AB949" s="25" t="s">
        <v>235</v>
      </c>
      <c r="AC949" s="29">
        <v>611</v>
      </c>
      <c r="AD949" s="29">
        <v>66.8</v>
      </c>
      <c r="AE949" s="29">
        <v>59420</v>
      </c>
      <c r="AF949" s="29">
        <v>81.7</v>
      </c>
      <c r="AG949" s="29">
        <v>8162</v>
      </c>
      <c r="AH949" s="29">
        <f t="shared" si="85"/>
        <v>168.2</v>
      </c>
      <c r="AI949" s="29">
        <v>93863</v>
      </c>
      <c r="AJ949" s="29">
        <v>70734</v>
      </c>
      <c r="AK949" s="29">
        <v>23129</v>
      </c>
      <c r="AL949" s="29">
        <f t="shared" si="86"/>
        <v>1934.24</v>
      </c>
      <c r="AM949" s="29">
        <f t="shared" si="87"/>
        <v>1457.62</v>
      </c>
      <c r="AN949" s="29">
        <f t="shared" si="88"/>
        <v>476.62</v>
      </c>
      <c r="AO949" s="29">
        <v>8.7</v>
      </c>
      <c r="AP949" s="29">
        <v>11.5</v>
      </c>
      <c r="AQ949" s="32">
        <v>77389</v>
      </c>
      <c r="AR949" s="32">
        <v>25305</v>
      </c>
      <c r="AS949" s="32">
        <v>102695</v>
      </c>
      <c r="AT949" s="29">
        <v>3308</v>
      </c>
      <c r="AU949" s="29">
        <f t="shared" si="89"/>
        <v>3364</v>
      </c>
      <c r="AV949" s="29">
        <v>70734</v>
      </c>
      <c r="AW949" s="29">
        <v>77389</v>
      </c>
      <c r="AX949" s="29">
        <v>37828</v>
      </c>
      <c r="AY949" s="29">
        <v>41387</v>
      </c>
      <c r="AZ949" s="29">
        <v>108562</v>
      </c>
      <c r="BA949" s="29">
        <v>118777</v>
      </c>
      <c r="BB949" s="2"/>
      <c r="BC949" s="2"/>
      <c r="BD949" s="2"/>
    </row>
    <row r="950" spans="16:56" ht="13.5">
      <c r="P950" s="22">
        <v>353264</v>
      </c>
      <c r="Q950" s="23" t="s">
        <v>137</v>
      </c>
      <c r="R950" s="23" t="s">
        <v>1673</v>
      </c>
      <c r="S950" s="62">
        <v>2174</v>
      </c>
      <c r="T950" s="24" t="s">
        <v>123</v>
      </c>
      <c r="U950" s="25" t="s">
        <v>723</v>
      </c>
      <c r="V950" s="26" t="s">
        <v>1190</v>
      </c>
      <c r="W950" s="27">
        <v>4</v>
      </c>
      <c r="X950" s="27">
        <v>1778</v>
      </c>
      <c r="Y950" s="27">
        <v>71</v>
      </c>
      <c r="Z950" s="27">
        <v>117688</v>
      </c>
      <c r="AA950" s="28">
        <f t="shared" si="84"/>
        <v>1.6575774647887325</v>
      </c>
      <c r="AB950" s="25" t="s">
        <v>1021</v>
      </c>
      <c r="AC950" s="29">
        <v>1143</v>
      </c>
      <c r="AD950" s="29">
        <v>64.3</v>
      </c>
      <c r="AE950" s="29">
        <v>151970</v>
      </c>
      <c r="AF950" s="29">
        <v>77.4</v>
      </c>
      <c r="AG950" s="29">
        <v>16634</v>
      </c>
      <c r="AH950" s="29">
        <f t="shared" si="85"/>
        <v>141.34</v>
      </c>
      <c r="AI950" s="29">
        <v>62098</v>
      </c>
      <c r="AJ950" s="29">
        <v>28259</v>
      </c>
      <c r="AK950" s="29">
        <v>33839</v>
      </c>
      <c r="AL950" s="29">
        <f t="shared" si="86"/>
        <v>527.65</v>
      </c>
      <c r="AM950" s="29">
        <f t="shared" si="87"/>
        <v>240.12</v>
      </c>
      <c r="AN950" s="29">
        <f t="shared" si="88"/>
        <v>287.53</v>
      </c>
      <c r="AO950" s="29">
        <v>26.8</v>
      </c>
      <c r="AP950" s="29">
        <v>58.9</v>
      </c>
      <c r="AQ950" s="32">
        <v>15894</v>
      </c>
      <c r="AR950" s="32">
        <v>19032</v>
      </c>
      <c r="AS950" s="32">
        <v>34926</v>
      </c>
      <c r="AT950" s="29">
        <v>2600</v>
      </c>
      <c r="AU950" s="29">
        <f t="shared" si="89"/>
        <v>2827</v>
      </c>
      <c r="AV950" s="29">
        <v>28259</v>
      </c>
      <c r="AW950" s="29">
        <v>15894</v>
      </c>
      <c r="AX950" s="29">
        <v>58112</v>
      </c>
      <c r="AY950" s="29">
        <v>32684</v>
      </c>
      <c r="AZ950" s="29">
        <v>86371</v>
      </c>
      <c r="BA950" s="29">
        <v>48578</v>
      </c>
      <c r="BB950" s="2"/>
      <c r="BC950" s="2"/>
      <c r="BD950" s="2"/>
    </row>
    <row r="951" spans="16:56" ht="13.5">
      <c r="P951" s="22">
        <v>354821</v>
      </c>
      <c r="Q951" s="23" t="s">
        <v>137</v>
      </c>
      <c r="R951" s="23" t="s">
        <v>236</v>
      </c>
      <c r="S951" s="62">
        <v>2174</v>
      </c>
      <c r="T951" s="24" t="s">
        <v>123</v>
      </c>
      <c r="U951" s="25" t="s">
        <v>723</v>
      </c>
      <c r="V951" s="26" t="s">
        <v>1190</v>
      </c>
      <c r="W951" s="27">
        <v>4</v>
      </c>
      <c r="X951" s="27">
        <v>1050</v>
      </c>
      <c r="Y951" s="27">
        <v>31</v>
      </c>
      <c r="Z951" s="27">
        <v>74692</v>
      </c>
      <c r="AA951" s="28">
        <f t="shared" si="84"/>
        <v>2.4094193548387097</v>
      </c>
      <c r="AB951" s="25" t="s">
        <v>237</v>
      </c>
      <c r="AC951" s="29">
        <v>885</v>
      </c>
      <c r="AD951" s="29">
        <v>84.3</v>
      </c>
      <c r="AE951" s="29">
        <v>74692</v>
      </c>
      <c r="AF951" s="29">
        <v>100</v>
      </c>
      <c r="AG951" s="29">
        <v>10734</v>
      </c>
      <c r="AH951" s="29">
        <f t="shared" si="85"/>
        <v>143.71</v>
      </c>
      <c r="AI951" s="29">
        <v>31372</v>
      </c>
      <c r="AJ951" s="29">
        <v>10037</v>
      </c>
      <c r="AK951" s="29">
        <v>21335</v>
      </c>
      <c r="AL951" s="29">
        <f t="shared" si="86"/>
        <v>420.02</v>
      </c>
      <c r="AM951" s="29">
        <f t="shared" si="87"/>
        <v>134.38</v>
      </c>
      <c r="AN951" s="29">
        <f t="shared" si="88"/>
        <v>285.64</v>
      </c>
      <c r="AO951" s="29">
        <v>34.2</v>
      </c>
      <c r="AP951" s="29">
        <v>106.9</v>
      </c>
      <c r="AQ951" s="32">
        <v>9559</v>
      </c>
      <c r="AR951" s="32">
        <v>20319</v>
      </c>
      <c r="AS951" s="32">
        <v>29878</v>
      </c>
      <c r="AT951" s="29">
        <v>2677</v>
      </c>
      <c r="AU951" s="29">
        <f t="shared" si="89"/>
        <v>2874</v>
      </c>
      <c r="AV951" s="29">
        <v>10037</v>
      </c>
      <c r="AW951" s="29">
        <v>9559</v>
      </c>
      <c r="AX951" s="29">
        <v>32369</v>
      </c>
      <c r="AY951" s="29">
        <v>30828</v>
      </c>
      <c r="AZ951" s="29">
        <v>42406</v>
      </c>
      <c r="BA951" s="29">
        <v>40387</v>
      </c>
      <c r="BB951" s="2"/>
      <c r="BC951" s="2"/>
      <c r="BD951" s="2"/>
    </row>
    <row r="952" spans="16:56" ht="13.5">
      <c r="P952" s="22">
        <v>355062</v>
      </c>
      <c r="Q952" s="23" t="s">
        <v>137</v>
      </c>
      <c r="R952" s="23" t="s">
        <v>238</v>
      </c>
      <c r="S952" s="62">
        <v>2174</v>
      </c>
      <c r="T952" s="24" t="s">
        <v>123</v>
      </c>
      <c r="U952" s="25" t="s">
        <v>723</v>
      </c>
      <c r="V952" s="26" t="s">
        <v>1190</v>
      </c>
      <c r="W952" s="27">
        <v>4</v>
      </c>
      <c r="X952" s="27">
        <v>1224</v>
      </c>
      <c r="Y952" s="27">
        <v>44</v>
      </c>
      <c r="Z952" s="27">
        <v>44846</v>
      </c>
      <c r="AA952" s="28">
        <f t="shared" si="84"/>
        <v>1.0192272727272726</v>
      </c>
      <c r="AB952" s="25" t="s">
        <v>816</v>
      </c>
      <c r="AC952" s="29">
        <v>641</v>
      </c>
      <c r="AD952" s="29">
        <v>52.4</v>
      </c>
      <c r="AE952" s="29">
        <v>76707</v>
      </c>
      <c r="AF952" s="29">
        <v>58.5</v>
      </c>
      <c r="AG952" s="29">
        <v>9617</v>
      </c>
      <c r="AH952" s="29">
        <f t="shared" si="85"/>
        <v>214.44</v>
      </c>
      <c r="AI952" s="29">
        <v>40315</v>
      </c>
      <c r="AJ952" s="29">
        <v>20467</v>
      </c>
      <c r="AK952" s="29">
        <v>19848</v>
      </c>
      <c r="AL952" s="29">
        <f t="shared" si="86"/>
        <v>898.97</v>
      </c>
      <c r="AM952" s="29">
        <f t="shared" si="87"/>
        <v>456.38</v>
      </c>
      <c r="AN952" s="29">
        <f t="shared" si="88"/>
        <v>442.58</v>
      </c>
      <c r="AO952" s="29">
        <v>23.9</v>
      </c>
      <c r="AP952" s="29">
        <v>47</v>
      </c>
      <c r="AQ952" s="32">
        <v>16721</v>
      </c>
      <c r="AR952" s="32">
        <v>16216</v>
      </c>
      <c r="AS952" s="32">
        <v>32937</v>
      </c>
      <c r="AT952" s="29">
        <v>4100</v>
      </c>
      <c r="AU952" s="29">
        <f t="shared" si="89"/>
        <v>4289</v>
      </c>
      <c r="AV952" s="29">
        <v>20467</v>
      </c>
      <c r="AW952" s="29">
        <v>16721</v>
      </c>
      <c r="AX952" s="29">
        <v>19848</v>
      </c>
      <c r="AY952" s="29">
        <v>16216</v>
      </c>
      <c r="AZ952" s="29">
        <v>40315</v>
      </c>
      <c r="BA952" s="29">
        <v>32937</v>
      </c>
      <c r="BB952" s="2"/>
      <c r="BC952" s="2"/>
      <c r="BD952" s="2"/>
    </row>
    <row r="953" spans="16:56" ht="13.5">
      <c r="P953" s="22">
        <v>363847</v>
      </c>
      <c r="Q953" s="23" t="s">
        <v>239</v>
      </c>
      <c r="R953" s="23" t="s">
        <v>240</v>
      </c>
      <c r="S953" s="62">
        <v>2174</v>
      </c>
      <c r="T953" s="24" t="s">
        <v>123</v>
      </c>
      <c r="U953" s="25" t="s">
        <v>723</v>
      </c>
      <c r="V953" s="26" t="s">
        <v>1190</v>
      </c>
      <c r="W953" s="27">
        <v>4</v>
      </c>
      <c r="X953" s="27">
        <v>998</v>
      </c>
      <c r="Y953" s="27">
        <v>35</v>
      </c>
      <c r="Z953" s="27">
        <v>58525</v>
      </c>
      <c r="AA953" s="28">
        <f t="shared" si="84"/>
        <v>1.6721428571428572</v>
      </c>
      <c r="AB953" s="25" t="s">
        <v>168</v>
      </c>
      <c r="AC953" s="29">
        <v>547</v>
      </c>
      <c r="AD953" s="29">
        <v>54.8</v>
      </c>
      <c r="AE953" s="29">
        <v>58525</v>
      </c>
      <c r="AF953" s="29">
        <v>100</v>
      </c>
      <c r="AG953" s="29">
        <v>6980</v>
      </c>
      <c r="AH953" s="29">
        <f t="shared" si="85"/>
        <v>119.27</v>
      </c>
      <c r="AI953" s="29">
        <v>23368</v>
      </c>
      <c r="AJ953" s="29">
        <v>12047</v>
      </c>
      <c r="AK953" s="29">
        <v>11321</v>
      </c>
      <c r="AL953" s="29">
        <f t="shared" si="86"/>
        <v>399.28</v>
      </c>
      <c r="AM953" s="29">
        <f t="shared" si="87"/>
        <v>205.84</v>
      </c>
      <c r="AN953" s="29">
        <f t="shared" si="88"/>
        <v>193.44</v>
      </c>
      <c r="AO953" s="29">
        <v>29.9</v>
      </c>
      <c r="AP953" s="29">
        <v>57.9</v>
      </c>
      <c r="AQ953" s="32">
        <v>12071</v>
      </c>
      <c r="AR953" s="32">
        <v>11344</v>
      </c>
      <c r="AS953" s="32">
        <v>23415</v>
      </c>
      <c r="AT953" s="29">
        <v>2400</v>
      </c>
      <c r="AU953" s="29">
        <f t="shared" si="89"/>
        <v>2385</v>
      </c>
      <c r="AV953" s="29">
        <v>14408</v>
      </c>
      <c r="AW953" s="29">
        <v>14437</v>
      </c>
      <c r="AX953" s="29">
        <v>12332</v>
      </c>
      <c r="AY953" s="29">
        <v>12357</v>
      </c>
      <c r="AZ953" s="29">
        <v>26740</v>
      </c>
      <c r="BA953" s="29">
        <v>26794</v>
      </c>
      <c r="BB953" s="2"/>
      <c r="BC953" s="2"/>
      <c r="BD953" s="2"/>
    </row>
    <row r="954" spans="16:56" ht="13.5">
      <c r="P954" s="22">
        <v>372072</v>
      </c>
      <c r="Q954" s="23" t="s">
        <v>1653</v>
      </c>
      <c r="R954" s="23" t="s">
        <v>241</v>
      </c>
      <c r="S954" s="62">
        <v>2174</v>
      </c>
      <c r="T954" s="24" t="s">
        <v>123</v>
      </c>
      <c r="U954" s="25" t="s">
        <v>723</v>
      </c>
      <c r="V954" s="26" t="s">
        <v>1190</v>
      </c>
      <c r="W954" s="27">
        <v>4</v>
      </c>
      <c r="X954" s="27">
        <v>731</v>
      </c>
      <c r="Y954" s="27">
        <v>27</v>
      </c>
      <c r="Z954" s="27">
        <v>24776</v>
      </c>
      <c r="AA954" s="28">
        <f t="shared" si="84"/>
        <v>0.9176296296296297</v>
      </c>
      <c r="AB954" s="25" t="s">
        <v>242</v>
      </c>
      <c r="AC954" s="29">
        <v>328</v>
      </c>
      <c r="AD954" s="29">
        <v>44.9</v>
      </c>
      <c r="AE954" s="29">
        <v>24776</v>
      </c>
      <c r="AF954" s="29">
        <v>100</v>
      </c>
      <c r="AG954" s="29">
        <v>2807</v>
      </c>
      <c r="AH954" s="29">
        <f t="shared" si="85"/>
        <v>113.3</v>
      </c>
      <c r="AI954" s="29">
        <v>29512</v>
      </c>
      <c r="AJ954" s="29">
        <v>8263</v>
      </c>
      <c r="AK954" s="29">
        <v>21249</v>
      </c>
      <c r="AL954" s="29">
        <f t="shared" si="86"/>
        <v>1191.15</v>
      </c>
      <c r="AM954" s="29">
        <f t="shared" si="87"/>
        <v>333.51</v>
      </c>
      <c r="AN954" s="29">
        <f t="shared" si="88"/>
        <v>857.64</v>
      </c>
      <c r="AO954" s="29">
        <v>9.5</v>
      </c>
      <c r="AP954" s="29">
        <v>34</v>
      </c>
      <c r="AQ954" s="32">
        <v>11304</v>
      </c>
      <c r="AR954" s="32">
        <v>29068</v>
      </c>
      <c r="AS954" s="32">
        <v>40372</v>
      </c>
      <c r="AT954" s="29">
        <v>2205</v>
      </c>
      <c r="AU954" s="29">
        <f t="shared" si="89"/>
        <v>2266</v>
      </c>
      <c r="AV954" s="29">
        <v>8263</v>
      </c>
      <c r="AW954" s="29">
        <v>11304</v>
      </c>
      <c r="AX954" s="29">
        <v>21249</v>
      </c>
      <c r="AY954" s="29">
        <v>29068</v>
      </c>
      <c r="AZ954" s="29">
        <v>29512</v>
      </c>
      <c r="BA954" s="29">
        <v>40372</v>
      </c>
      <c r="BB954" s="2"/>
      <c r="BC954" s="2"/>
      <c r="BD954" s="2"/>
    </row>
    <row r="955" spans="16:56" ht="13.5">
      <c r="P955" s="22">
        <v>373630</v>
      </c>
      <c r="Q955" s="23" t="s">
        <v>1653</v>
      </c>
      <c r="R955" s="23" t="s">
        <v>243</v>
      </c>
      <c r="S955" s="62">
        <v>2174</v>
      </c>
      <c r="T955" s="24" t="s">
        <v>123</v>
      </c>
      <c r="U955" s="25" t="s">
        <v>723</v>
      </c>
      <c r="V955" s="26" t="s">
        <v>1190</v>
      </c>
      <c r="W955" s="27">
        <v>4</v>
      </c>
      <c r="X955" s="27">
        <v>2708</v>
      </c>
      <c r="Y955" s="27">
        <v>146</v>
      </c>
      <c r="Z955" s="27">
        <v>176263</v>
      </c>
      <c r="AA955" s="28">
        <f t="shared" si="84"/>
        <v>1.2072808219178082</v>
      </c>
      <c r="AB955" s="25" t="s">
        <v>33</v>
      </c>
      <c r="AC955" s="29">
        <v>1404</v>
      </c>
      <c r="AD955" s="29">
        <v>51.8</v>
      </c>
      <c r="AE955" s="29">
        <v>176263</v>
      </c>
      <c r="AF955" s="29">
        <v>100</v>
      </c>
      <c r="AG955" s="29">
        <v>18532</v>
      </c>
      <c r="AH955" s="29">
        <f t="shared" si="85"/>
        <v>105.14</v>
      </c>
      <c r="AI955" s="29">
        <v>88564</v>
      </c>
      <c r="AJ955" s="29">
        <v>33516</v>
      </c>
      <c r="AK955" s="29">
        <v>55048</v>
      </c>
      <c r="AL955" s="29">
        <f t="shared" si="86"/>
        <v>502.45</v>
      </c>
      <c r="AM955" s="29">
        <f t="shared" si="87"/>
        <v>190.15</v>
      </c>
      <c r="AN955" s="29">
        <f t="shared" si="88"/>
        <v>312.31</v>
      </c>
      <c r="AO955" s="29">
        <v>20.9</v>
      </c>
      <c r="AP955" s="29">
        <v>55.3</v>
      </c>
      <c r="AQ955" s="32">
        <v>12377</v>
      </c>
      <c r="AR955" s="32">
        <v>20328</v>
      </c>
      <c r="AS955" s="32">
        <v>32705</v>
      </c>
      <c r="AT955" s="29">
        <v>2310</v>
      </c>
      <c r="AU955" s="29">
        <f t="shared" si="89"/>
        <v>2103</v>
      </c>
      <c r="AV955" s="29">
        <v>38165</v>
      </c>
      <c r="AW955" s="29">
        <v>14093</v>
      </c>
      <c r="AX955" s="29">
        <v>94533</v>
      </c>
      <c r="AY955" s="29">
        <v>34909</v>
      </c>
      <c r="AZ955" s="29">
        <v>132698</v>
      </c>
      <c r="BA955" s="29">
        <v>49002</v>
      </c>
      <c r="BB955" s="2"/>
      <c r="BC955" s="2"/>
      <c r="BD955" s="2"/>
    </row>
    <row r="956" spans="16:56" ht="13.5">
      <c r="P956" s="22">
        <v>373818</v>
      </c>
      <c r="Q956" s="23" t="s">
        <v>1653</v>
      </c>
      <c r="R956" s="23" t="s">
        <v>244</v>
      </c>
      <c r="S956" s="62">
        <v>2174</v>
      </c>
      <c r="T956" s="24" t="s">
        <v>123</v>
      </c>
      <c r="U956" s="25" t="s">
        <v>723</v>
      </c>
      <c r="V956" s="26" t="s">
        <v>1190</v>
      </c>
      <c r="W956" s="27">
        <v>4</v>
      </c>
      <c r="X956" s="27">
        <v>1814</v>
      </c>
      <c r="Y956" s="27">
        <v>115</v>
      </c>
      <c r="Z956" s="27">
        <v>125878</v>
      </c>
      <c r="AA956" s="28">
        <f t="shared" si="84"/>
        <v>1.0945913043478261</v>
      </c>
      <c r="AB956" s="25" t="s">
        <v>814</v>
      </c>
      <c r="AC956" s="29">
        <v>1067</v>
      </c>
      <c r="AD956" s="29">
        <v>58.8</v>
      </c>
      <c r="AE956" s="29">
        <v>139995</v>
      </c>
      <c r="AF956" s="29">
        <v>89.9</v>
      </c>
      <c r="AG956" s="29">
        <v>19269</v>
      </c>
      <c r="AH956" s="29">
        <f t="shared" si="85"/>
        <v>153.08</v>
      </c>
      <c r="AI956" s="29">
        <v>65420</v>
      </c>
      <c r="AJ956" s="29">
        <v>25303</v>
      </c>
      <c r="AK956" s="29">
        <v>40117</v>
      </c>
      <c r="AL956" s="29">
        <f t="shared" si="86"/>
        <v>519.71</v>
      </c>
      <c r="AM956" s="29">
        <f t="shared" si="87"/>
        <v>201.01</v>
      </c>
      <c r="AN956" s="29">
        <f t="shared" si="88"/>
        <v>318.7</v>
      </c>
      <c r="AO956" s="29">
        <v>29.5</v>
      </c>
      <c r="AP956" s="29">
        <v>76.2</v>
      </c>
      <c r="AQ956" s="32">
        <v>13949</v>
      </c>
      <c r="AR956" s="32">
        <v>22115</v>
      </c>
      <c r="AS956" s="32">
        <v>36064</v>
      </c>
      <c r="AT956" s="29">
        <v>2730</v>
      </c>
      <c r="AU956" s="29">
        <f t="shared" si="89"/>
        <v>3062</v>
      </c>
      <c r="AV956" s="29">
        <v>25303</v>
      </c>
      <c r="AW956" s="29">
        <v>13949</v>
      </c>
      <c r="AX956" s="29">
        <v>61556</v>
      </c>
      <c r="AY956" s="29">
        <v>33934</v>
      </c>
      <c r="AZ956" s="29">
        <v>86859</v>
      </c>
      <c r="BA956" s="29">
        <v>47883</v>
      </c>
      <c r="BB956" s="2"/>
      <c r="BC956" s="2"/>
      <c r="BD956" s="2"/>
    </row>
    <row r="957" spans="16:56" ht="13.5">
      <c r="P957" s="22">
        <v>382043</v>
      </c>
      <c r="Q957" s="23" t="s">
        <v>762</v>
      </c>
      <c r="R957" s="23" t="s">
        <v>245</v>
      </c>
      <c r="S957" s="62">
        <v>2174</v>
      </c>
      <c r="T957" s="24" t="s">
        <v>123</v>
      </c>
      <c r="U957" s="25" t="s">
        <v>723</v>
      </c>
      <c r="V957" s="26" t="s">
        <v>1190</v>
      </c>
      <c r="W957" s="27">
        <v>4</v>
      </c>
      <c r="X957" s="27">
        <v>1420</v>
      </c>
      <c r="Y957" s="27">
        <v>26</v>
      </c>
      <c r="Z957" s="27">
        <v>23773</v>
      </c>
      <c r="AA957" s="28">
        <f t="shared" si="84"/>
        <v>0.9143461538461538</v>
      </c>
      <c r="AB957" s="25" t="s">
        <v>246</v>
      </c>
      <c r="AC957" s="29">
        <v>435</v>
      </c>
      <c r="AD957" s="29">
        <v>30.6</v>
      </c>
      <c r="AE957" s="29">
        <v>34968</v>
      </c>
      <c r="AF957" s="29">
        <v>68</v>
      </c>
      <c r="AG957" s="29">
        <v>2430</v>
      </c>
      <c r="AH957" s="29">
        <f t="shared" si="85"/>
        <v>102.22</v>
      </c>
      <c r="AI957" s="29">
        <v>33073</v>
      </c>
      <c r="AJ957" s="29">
        <v>9331</v>
      </c>
      <c r="AK957" s="29">
        <v>23742</v>
      </c>
      <c r="AL957" s="29">
        <f t="shared" si="86"/>
        <v>1391.2</v>
      </c>
      <c r="AM957" s="29">
        <f t="shared" si="87"/>
        <v>392.5</v>
      </c>
      <c r="AN957" s="29">
        <f t="shared" si="88"/>
        <v>998.7</v>
      </c>
      <c r="AO957" s="29">
        <v>7.3</v>
      </c>
      <c r="AP957" s="29">
        <v>26</v>
      </c>
      <c r="AQ957" s="32">
        <v>6571</v>
      </c>
      <c r="AR957" s="32">
        <v>16720</v>
      </c>
      <c r="AS957" s="32">
        <v>23291</v>
      </c>
      <c r="AT957" s="29">
        <v>1800</v>
      </c>
      <c r="AU957" s="29">
        <f t="shared" si="89"/>
        <v>2044</v>
      </c>
      <c r="AV957" s="29">
        <v>9331</v>
      </c>
      <c r="AW957" s="29">
        <v>6571</v>
      </c>
      <c r="AX957" s="29">
        <v>31918</v>
      </c>
      <c r="AY957" s="29">
        <v>22477</v>
      </c>
      <c r="AZ957" s="29">
        <v>41249</v>
      </c>
      <c r="BA957" s="29">
        <v>29049</v>
      </c>
      <c r="BB957" s="2"/>
      <c r="BC957" s="2"/>
      <c r="BD957" s="2"/>
    </row>
    <row r="958" spans="16:56" ht="13.5">
      <c r="P958" s="22">
        <v>383538</v>
      </c>
      <c r="Q958" s="23" t="s">
        <v>762</v>
      </c>
      <c r="R958" s="23" t="s">
        <v>247</v>
      </c>
      <c r="S958" s="62">
        <v>2174</v>
      </c>
      <c r="T958" s="24" t="s">
        <v>123</v>
      </c>
      <c r="U958" s="25" t="s">
        <v>723</v>
      </c>
      <c r="V958" s="26" t="s">
        <v>1190</v>
      </c>
      <c r="W958" s="27">
        <v>4</v>
      </c>
      <c r="X958" s="27">
        <v>1400</v>
      </c>
      <c r="Y958" s="27">
        <v>65</v>
      </c>
      <c r="Z958" s="27">
        <v>35331</v>
      </c>
      <c r="AA958" s="28">
        <f t="shared" si="84"/>
        <v>0.5435538461538462</v>
      </c>
      <c r="AB958" s="25" t="s">
        <v>248</v>
      </c>
      <c r="AC958" s="29">
        <v>387</v>
      </c>
      <c r="AD958" s="29">
        <v>27.6</v>
      </c>
      <c r="AE958" s="29">
        <v>35331</v>
      </c>
      <c r="AF958" s="29">
        <v>100</v>
      </c>
      <c r="AG958" s="29">
        <v>4306</v>
      </c>
      <c r="AH958" s="29">
        <f t="shared" si="85"/>
        <v>121.88</v>
      </c>
      <c r="AI958" s="29">
        <v>26962</v>
      </c>
      <c r="AJ958" s="29">
        <v>9552</v>
      </c>
      <c r="AK958" s="29">
        <v>17410</v>
      </c>
      <c r="AL958" s="29">
        <f t="shared" si="86"/>
        <v>763.13</v>
      </c>
      <c r="AM958" s="29">
        <f t="shared" si="87"/>
        <v>270.36</v>
      </c>
      <c r="AN958" s="29">
        <f t="shared" si="88"/>
        <v>492.77</v>
      </c>
      <c r="AO958" s="29">
        <v>16</v>
      </c>
      <c r="AP958" s="29">
        <v>45.1</v>
      </c>
      <c r="AQ958" s="32">
        <v>6823</v>
      </c>
      <c r="AR958" s="32">
        <v>12436</v>
      </c>
      <c r="AS958" s="32">
        <v>19259</v>
      </c>
      <c r="AT958" s="29">
        <v>3045</v>
      </c>
      <c r="AU958" s="29">
        <f t="shared" si="89"/>
        <v>2438</v>
      </c>
      <c r="AV958" s="29">
        <v>9552</v>
      </c>
      <c r="AW958" s="29">
        <v>6823</v>
      </c>
      <c r="AX958" s="29">
        <v>17410</v>
      </c>
      <c r="AY958" s="29">
        <v>12436</v>
      </c>
      <c r="AZ958" s="29">
        <v>26962</v>
      </c>
      <c r="BA958" s="29">
        <v>19259</v>
      </c>
      <c r="BB958" s="2"/>
      <c r="BC958" s="2"/>
      <c r="BD958" s="2"/>
    </row>
    <row r="959" spans="16:56" ht="13.5">
      <c r="P959" s="22">
        <v>393011</v>
      </c>
      <c r="Q959" s="23" t="s">
        <v>140</v>
      </c>
      <c r="R959" s="23" t="s">
        <v>249</v>
      </c>
      <c r="S959" s="62">
        <v>2174</v>
      </c>
      <c r="T959" s="24" t="s">
        <v>123</v>
      </c>
      <c r="U959" s="25" t="s">
        <v>723</v>
      </c>
      <c r="V959" s="26" t="s">
        <v>1190</v>
      </c>
      <c r="W959" s="27">
        <v>4</v>
      </c>
      <c r="X959" s="27">
        <v>1994</v>
      </c>
      <c r="Y959" s="27">
        <v>55</v>
      </c>
      <c r="Z959" s="27">
        <v>86747</v>
      </c>
      <c r="AA959" s="28">
        <f t="shared" si="84"/>
        <v>1.5772181818181819</v>
      </c>
      <c r="AB959" s="25" t="s">
        <v>250</v>
      </c>
      <c r="AC959" s="29">
        <v>797</v>
      </c>
      <c r="AD959" s="29">
        <v>40</v>
      </c>
      <c r="AE959" s="29">
        <v>86747</v>
      </c>
      <c r="AF959" s="29">
        <v>100</v>
      </c>
      <c r="AG959" s="29">
        <v>10052</v>
      </c>
      <c r="AH959" s="29">
        <f t="shared" si="85"/>
        <v>115.88</v>
      </c>
      <c r="AI959" s="29">
        <v>52137</v>
      </c>
      <c r="AJ959" s="29">
        <v>29986</v>
      </c>
      <c r="AK959" s="29">
        <v>22151</v>
      </c>
      <c r="AL959" s="29">
        <f t="shared" si="86"/>
        <v>601.02</v>
      </c>
      <c r="AM959" s="29">
        <f t="shared" si="87"/>
        <v>345.67</v>
      </c>
      <c r="AN959" s="29">
        <f t="shared" si="88"/>
        <v>255.35</v>
      </c>
      <c r="AO959" s="29">
        <v>19.3</v>
      </c>
      <c r="AP959" s="29">
        <v>33.5</v>
      </c>
      <c r="AQ959" s="32">
        <v>15038</v>
      </c>
      <c r="AR959" s="32">
        <v>11109</v>
      </c>
      <c r="AS959" s="32">
        <v>26147</v>
      </c>
      <c r="AT959" s="29">
        <v>2100</v>
      </c>
      <c r="AU959" s="29">
        <f t="shared" si="89"/>
        <v>2318</v>
      </c>
      <c r="AV959" s="29">
        <v>29986</v>
      </c>
      <c r="AW959" s="29">
        <v>15038</v>
      </c>
      <c r="AX959" s="29">
        <v>22151</v>
      </c>
      <c r="AY959" s="29">
        <v>11109</v>
      </c>
      <c r="AZ959" s="29">
        <v>52137</v>
      </c>
      <c r="BA959" s="29">
        <v>26147</v>
      </c>
      <c r="BB959" s="2"/>
      <c r="BC959" s="2"/>
      <c r="BD959" s="2"/>
    </row>
    <row r="960" spans="16:56" ht="13.5">
      <c r="P960" s="22">
        <v>393070</v>
      </c>
      <c r="Q960" s="23" t="s">
        <v>140</v>
      </c>
      <c r="R960" s="23" t="s">
        <v>251</v>
      </c>
      <c r="S960" s="62">
        <v>2174</v>
      </c>
      <c r="T960" s="24" t="s">
        <v>123</v>
      </c>
      <c r="U960" s="25" t="s">
        <v>723</v>
      </c>
      <c r="V960" s="26" t="s">
        <v>1190</v>
      </c>
      <c r="W960" s="27">
        <v>4</v>
      </c>
      <c r="X960" s="27">
        <v>3103</v>
      </c>
      <c r="Y960" s="27">
        <v>91</v>
      </c>
      <c r="Z960" s="27">
        <v>129646</v>
      </c>
      <c r="AA960" s="28">
        <f t="shared" si="84"/>
        <v>1.4246813186813188</v>
      </c>
      <c r="AB960" s="25" t="s">
        <v>168</v>
      </c>
      <c r="AC960" s="29">
        <v>1141</v>
      </c>
      <c r="AD960" s="29">
        <v>36.8</v>
      </c>
      <c r="AE960" s="29">
        <v>130048</v>
      </c>
      <c r="AF960" s="29">
        <v>99.7</v>
      </c>
      <c r="AG960" s="29">
        <v>17628</v>
      </c>
      <c r="AH960" s="29">
        <f t="shared" si="85"/>
        <v>135.97</v>
      </c>
      <c r="AI960" s="29">
        <v>61618</v>
      </c>
      <c r="AJ960" s="29">
        <v>22491</v>
      </c>
      <c r="AK960" s="29">
        <v>39127</v>
      </c>
      <c r="AL960" s="29">
        <f t="shared" si="86"/>
        <v>475.28</v>
      </c>
      <c r="AM960" s="29">
        <f t="shared" si="87"/>
        <v>173.48</v>
      </c>
      <c r="AN960" s="29">
        <f t="shared" si="88"/>
        <v>301.8</v>
      </c>
      <c r="AO960" s="29">
        <v>28.6</v>
      </c>
      <c r="AP960" s="29">
        <v>78.4</v>
      </c>
      <c r="AQ960" s="32">
        <v>7248</v>
      </c>
      <c r="AR960" s="32">
        <v>12609</v>
      </c>
      <c r="AS960" s="32">
        <v>19858</v>
      </c>
      <c r="AT960" s="29">
        <v>2100</v>
      </c>
      <c r="AU960" s="29">
        <f t="shared" si="89"/>
        <v>2719</v>
      </c>
      <c r="AV960" s="29">
        <v>22491</v>
      </c>
      <c r="AW960" s="29">
        <v>7248</v>
      </c>
      <c r="AX960" s="29">
        <v>39127</v>
      </c>
      <c r="AY960" s="29">
        <v>12609</v>
      </c>
      <c r="AZ960" s="29">
        <v>61618</v>
      </c>
      <c r="BA960" s="29">
        <v>19858</v>
      </c>
      <c r="BB960" s="2"/>
      <c r="BC960" s="2"/>
      <c r="BD960" s="2"/>
    </row>
    <row r="961" spans="16:56" ht="13.5">
      <c r="P961" s="22">
        <v>393223</v>
      </c>
      <c r="Q961" s="23" t="s">
        <v>140</v>
      </c>
      <c r="R961" s="23" t="s">
        <v>252</v>
      </c>
      <c r="S961" s="62">
        <v>2174</v>
      </c>
      <c r="T961" s="24" t="s">
        <v>123</v>
      </c>
      <c r="U961" s="25" t="s">
        <v>723</v>
      </c>
      <c r="V961" s="26" t="s">
        <v>1190</v>
      </c>
      <c r="W961" s="27">
        <v>4</v>
      </c>
      <c r="X961" s="27">
        <v>1300</v>
      </c>
      <c r="Y961" s="27">
        <v>52</v>
      </c>
      <c r="Z961" s="27">
        <v>49068</v>
      </c>
      <c r="AA961" s="28">
        <f t="shared" si="84"/>
        <v>0.9436153846153846</v>
      </c>
      <c r="AB961" s="25" t="s">
        <v>190</v>
      </c>
      <c r="AC961" s="29">
        <v>314</v>
      </c>
      <c r="AD961" s="29">
        <v>24.2</v>
      </c>
      <c r="AE961" s="29">
        <v>49068</v>
      </c>
      <c r="AF961" s="29">
        <v>100</v>
      </c>
      <c r="AG961" s="29">
        <v>3059</v>
      </c>
      <c r="AH961" s="29">
        <f t="shared" si="85"/>
        <v>62.34</v>
      </c>
      <c r="AI961" s="29">
        <v>9273</v>
      </c>
      <c r="AJ961" s="29">
        <v>9273</v>
      </c>
      <c r="AK961" s="29">
        <v>0</v>
      </c>
      <c r="AL961" s="29">
        <f t="shared" si="86"/>
        <v>188.98</v>
      </c>
      <c r="AM961" s="29">
        <f t="shared" si="87"/>
        <v>188.98</v>
      </c>
      <c r="AN961" s="29">
        <f t="shared" si="88"/>
        <v>0</v>
      </c>
      <c r="AO961" s="29">
        <v>33</v>
      </c>
      <c r="AP961" s="29">
        <v>33</v>
      </c>
      <c r="AQ961" s="32">
        <v>7133</v>
      </c>
      <c r="AR961" s="32">
        <v>0</v>
      </c>
      <c r="AS961" s="32">
        <v>7133</v>
      </c>
      <c r="AT961" s="29">
        <v>2730</v>
      </c>
      <c r="AU961" s="29">
        <f t="shared" si="89"/>
        <v>1247</v>
      </c>
      <c r="AV961" s="29">
        <v>9273</v>
      </c>
      <c r="AW961" s="29">
        <v>7133</v>
      </c>
      <c r="AX961" s="29">
        <v>18376</v>
      </c>
      <c r="AY961" s="29">
        <v>14135</v>
      </c>
      <c r="AZ961" s="29">
        <v>27649</v>
      </c>
      <c r="BA961" s="29">
        <v>21268</v>
      </c>
      <c r="BB961" s="2"/>
      <c r="BC961" s="2"/>
      <c r="BD961" s="2"/>
    </row>
    <row r="962" spans="16:56" ht="13.5">
      <c r="P962" s="22">
        <v>393266</v>
      </c>
      <c r="Q962" s="23" t="s">
        <v>140</v>
      </c>
      <c r="R962" s="23" t="s">
        <v>253</v>
      </c>
      <c r="S962" s="62">
        <v>2174</v>
      </c>
      <c r="T962" s="24" t="s">
        <v>123</v>
      </c>
      <c r="U962" s="25" t="s">
        <v>723</v>
      </c>
      <c r="V962" s="26" t="s">
        <v>1190</v>
      </c>
      <c r="W962" s="27">
        <v>4</v>
      </c>
      <c r="X962" s="27">
        <v>1900</v>
      </c>
      <c r="Y962" s="27">
        <v>67</v>
      </c>
      <c r="Z962" s="27">
        <v>18214</v>
      </c>
      <c r="AA962" s="28">
        <f t="shared" si="84"/>
        <v>0.27185074626865674</v>
      </c>
      <c r="AB962" s="25" t="s">
        <v>796</v>
      </c>
      <c r="AC962" s="29">
        <v>281</v>
      </c>
      <c r="AD962" s="29">
        <v>14.8</v>
      </c>
      <c r="AE962" s="29">
        <v>21358</v>
      </c>
      <c r="AF962" s="29">
        <v>85.3</v>
      </c>
      <c r="AG962" s="29">
        <v>2606</v>
      </c>
      <c r="AH962" s="29">
        <f t="shared" si="85"/>
        <v>143.08</v>
      </c>
      <c r="AI962" s="29">
        <v>40977</v>
      </c>
      <c r="AJ962" s="29">
        <v>24685</v>
      </c>
      <c r="AK962" s="29">
        <v>16292</v>
      </c>
      <c r="AL962" s="29">
        <f t="shared" si="86"/>
        <v>2249.75</v>
      </c>
      <c r="AM962" s="29">
        <f t="shared" si="87"/>
        <v>1355.28</v>
      </c>
      <c r="AN962" s="29">
        <f t="shared" si="88"/>
        <v>894.48</v>
      </c>
      <c r="AO962" s="29">
        <v>6.4</v>
      </c>
      <c r="AP962" s="29">
        <v>10.6</v>
      </c>
      <c r="AQ962" s="32">
        <v>12992</v>
      </c>
      <c r="AR962" s="32">
        <v>8575</v>
      </c>
      <c r="AS962" s="32">
        <v>21567</v>
      </c>
      <c r="AT962" s="29">
        <v>2205</v>
      </c>
      <c r="AU962" s="29">
        <f t="shared" si="89"/>
        <v>2862</v>
      </c>
      <c r="AV962" s="29">
        <v>24685</v>
      </c>
      <c r="AW962" s="29">
        <v>12992</v>
      </c>
      <c r="AX962" s="29">
        <v>16292</v>
      </c>
      <c r="AY962" s="29">
        <v>8575</v>
      </c>
      <c r="AZ962" s="29">
        <v>40977</v>
      </c>
      <c r="BA962" s="29">
        <v>21567</v>
      </c>
      <c r="BB962" s="2"/>
      <c r="BC962" s="2"/>
      <c r="BD962" s="2"/>
    </row>
    <row r="963" spans="16:56" ht="13.5">
      <c r="P963" s="22">
        <v>394220</v>
      </c>
      <c r="Q963" s="23" t="s">
        <v>140</v>
      </c>
      <c r="R963" s="23" t="s">
        <v>254</v>
      </c>
      <c r="S963" s="62">
        <v>2174</v>
      </c>
      <c r="T963" s="24" t="s">
        <v>123</v>
      </c>
      <c r="U963" s="25" t="s">
        <v>723</v>
      </c>
      <c r="V963" s="26" t="s">
        <v>1190</v>
      </c>
      <c r="W963" s="27">
        <v>4</v>
      </c>
      <c r="X963" s="27">
        <v>1350</v>
      </c>
      <c r="Y963" s="27">
        <v>44</v>
      </c>
      <c r="Z963" s="27">
        <v>76285</v>
      </c>
      <c r="AA963" s="28">
        <f t="shared" si="84"/>
        <v>1.73375</v>
      </c>
      <c r="AB963" s="25" t="s">
        <v>761</v>
      </c>
      <c r="AC963" s="29">
        <v>684</v>
      </c>
      <c r="AD963" s="29">
        <v>50.7</v>
      </c>
      <c r="AE963" s="29">
        <v>76285</v>
      </c>
      <c r="AF963" s="29">
        <v>100</v>
      </c>
      <c r="AG963" s="29">
        <v>9390</v>
      </c>
      <c r="AH963" s="29">
        <f t="shared" si="85"/>
        <v>123.09</v>
      </c>
      <c r="AI963" s="29">
        <v>55522</v>
      </c>
      <c r="AJ963" s="29">
        <v>23595</v>
      </c>
      <c r="AK963" s="29">
        <v>31927</v>
      </c>
      <c r="AL963" s="29">
        <f t="shared" si="86"/>
        <v>727.82</v>
      </c>
      <c r="AM963" s="29">
        <f t="shared" si="87"/>
        <v>309.3</v>
      </c>
      <c r="AN963" s="29">
        <f t="shared" si="88"/>
        <v>418.52</v>
      </c>
      <c r="AO963" s="29">
        <v>16.9</v>
      </c>
      <c r="AP963" s="29">
        <v>39.8</v>
      </c>
      <c r="AQ963" s="32">
        <v>17478</v>
      </c>
      <c r="AR963" s="32">
        <v>23650</v>
      </c>
      <c r="AS963" s="32">
        <v>41127</v>
      </c>
      <c r="AT963" s="29">
        <v>2100</v>
      </c>
      <c r="AU963" s="29">
        <f t="shared" si="89"/>
        <v>2462</v>
      </c>
      <c r="AV963" s="29">
        <v>23595</v>
      </c>
      <c r="AW963" s="29">
        <v>17478</v>
      </c>
      <c r="AX963" s="29">
        <v>31927</v>
      </c>
      <c r="AY963" s="29">
        <v>23650</v>
      </c>
      <c r="AZ963" s="29">
        <v>55522</v>
      </c>
      <c r="BA963" s="29">
        <v>41127</v>
      </c>
      <c r="BB963" s="2"/>
      <c r="BC963" s="2"/>
      <c r="BD963" s="2"/>
    </row>
    <row r="964" spans="16:56" ht="13.5">
      <c r="P964" s="22">
        <v>403636</v>
      </c>
      <c r="Q964" s="23" t="s">
        <v>697</v>
      </c>
      <c r="R964" s="23" t="s">
        <v>255</v>
      </c>
      <c r="S964" s="62">
        <v>2174</v>
      </c>
      <c r="T964" s="24" t="s">
        <v>123</v>
      </c>
      <c r="U964" s="25" t="s">
        <v>723</v>
      </c>
      <c r="V964" s="26" t="s">
        <v>1190</v>
      </c>
      <c r="W964" s="27">
        <v>4</v>
      </c>
      <c r="X964" s="27">
        <v>1230</v>
      </c>
      <c r="Y964" s="27">
        <v>42</v>
      </c>
      <c r="Z964" s="27">
        <v>54290</v>
      </c>
      <c r="AA964" s="28">
        <f t="shared" si="84"/>
        <v>1.2926190476190478</v>
      </c>
      <c r="AB964" s="25" t="s">
        <v>164</v>
      </c>
      <c r="AC964" s="29">
        <v>740</v>
      </c>
      <c r="AD964" s="29">
        <v>60.2</v>
      </c>
      <c r="AE964" s="29">
        <v>54430</v>
      </c>
      <c r="AF964" s="29">
        <v>99.7</v>
      </c>
      <c r="AG964" s="29">
        <v>9053</v>
      </c>
      <c r="AH964" s="29">
        <f t="shared" si="85"/>
        <v>166.75</v>
      </c>
      <c r="AI964" s="29">
        <v>30133</v>
      </c>
      <c r="AJ964" s="29">
        <v>14861</v>
      </c>
      <c r="AK964" s="29">
        <v>15272</v>
      </c>
      <c r="AL964" s="29">
        <f t="shared" si="86"/>
        <v>555.04</v>
      </c>
      <c r="AM964" s="29">
        <f t="shared" si="87"/>
        <v>273.73</v>
      </c>
      <c r="AN964" s="29">
        <f t="shared" si="88"/>
        <v>281.3</v>
      </c>
      <c r="AO964" s="29">
        <v>30</v>
      </c>
      <c r="AP964" s="29">
        <v>60.9</v>
      </c>
      <c r="AQ964" s="32">
        <v>12082</v>
      </c>
      <c r="AR964" s="32">
        <v>12416</v>
      </c>
      <c r="AS964" s="32">
        <v>24498</v>
      </c>
      <c r="AT964" s="29">
        <v>2830</v>
      </c>
      <c r="AU964" s="29">
        <f t="shared" si="89"/>
        <v>3335</v>
      </c>
      <c r="AV964" s="29">
        <v>14861</v>
      </c>
      <c r="AW964" s="29">
        <v>12082</v>
      </c>
      <c r="AX964" s="29">
        <v>25231</v>
      </c>
      <c r="AY964" s="29">
        <v>20513</v>
      </c>
      <c r="AZ964" s="29">
        <v>40092</v>
      </c>
      <c r="BA964" s="29">
        <v>32595</v>
      </c>
      <c r="BB964" s="2"/>
      <c r="BC964" s="2"/>
      <c r="BD964" s="2"/>
    </row>
    <row r="965" spans="16:56" ht="13.5">
      <c r="P965" s="22">
        <v>404837</v>
      </c>
      <c r="Q965" s="23" t="s">
        <v>697</v>
      </c>
      <c r="R965" s="23" t="s">
        <v>256</v>
      </c>
      <c r="S965" s="62">
        <v>2174</v>
      </c>
      <c r="T965" s="24" t="s">
        <v>123</v>
      </c>
      <c r="U965" s="25" t="s">
        <v>723</v>
      </c>
      <c r="V965" s="26" t="s">
        <v>1190</v>
      </c>
      <c r="W965" s="27">
        <v>4</v>
      </c>
      <c r="X965" s="27">
        <v>3960</v>
      </c>
      <c r="Y965" s="27">
        <v>284</v>
      </c>
      <c r="Z965" s="27">
        <v>114918</v>
      </c>
      <c r="AA965" s="28">
        <f t="shared" si="84"/>
        <v>0.40464084507042253</v>
      </c>
      <c r="AB965" s="25" t="s">
        <v>257</v>
      </c>
      <c r="AC965" s="29">
        <v>1775</v>
      </c>
      <c r="AD965" s="29">
        <v>44.8</v>
      </c>
      <c r="AE965" s="29">
        <v>114918</v>
      </c>
      <c r="AF965" s="29">
        <v>100</v>
      </c>
      <c r="AG965" s="29">
        <v>9244</v>
      </c>
      <c r="AH965" s="29">
        <f t="shared" si="85"/>
        <v>80.44</v>
      </c>
      <c r="AI965" s="29">
        <v>114283</v>
      </c>
      <c r="AJ965" s="29">
        <v>22025</v>
      </c>
      <c r="AK965" s="29">
        <v>92258</v>
      </c>
      <c r="AL965" s="29">
        <f t="shared" si="86"/>
        <v>994.47</v>
      </c>
      <c r="AM965" s="29">
        <f t="shared" si="87"/>
        <v>191.66</v>
      </c>
      <c r="AN965" s="29">
        <f t="shared" si="88"/>
        <v>802.82</v>
      </c>
      <c r="AO965" s="29">
        <v>8.1</v>
      </c>
      <c r="AP965" s="29">
        <v>42</v>
      </c>
      <c r="AQ965" s="32">
        <v>5562</v>
      </c>
      <c r="AR965" s="32">
        <v>23297</v>
      </c>
      <c r="AS965" s="32">
        <v>28859</v>
      </c>
      <c r="AT965" s="29">
        <v>2415</v>
      </c>
      <c r="AU965" s="29">
        <f t="shared" si="89"/>
        <v>1609</v>
      </c>
      <c r="AV965" s="29">
        <v>22030</v>
      </c>
      <c r="AW965" s="29">
        <v>5563</v>
      </c>
      <c r="AX965" s="29">
        <v>92258</v>
      </c>
      <c r="AY965" s="29">
        <v>23297</v>
      </c>
      <c r="AZ965" s="29">
        <v>114288</v>
      </c>
      <c r="BA965" s="29">
        <v>28861</v>
      </c>
      <c r="BB965" s="2"/>
      <c r="BC965" s="2"/>
      <c r="BD965" s="2"/>
    </row>
    <row r="966" spans="16:56" ht="13.5">
      <c r="P966" s="22">
        <v>412023</v>
      </c>
      <c r="Q966" s="23" t="s">
        <v>717</v>
      </c>
      <c r="R966" s="23" t="s">
        <v>258</v>
      </c>
      <c r="S966" s="62">
        <v>2174</v>
      </c>
      <c r="T966" s="24" t="s">
        <v>123</v>
      </c>
      <c r="U966" s="25" t="s">
        <v>723</v>
      </c>
      <c r="V966" s="26" t="s">
        <v>1190</v>
      </c>
      <c r="W966" s="27">
        <v>4</v>
      </c>
      <c r="X966" s="27">
        <v>2672</v>
      </c>
      <c r="Y966" s="27">
        <v>75</v>
      </c>
      <c r="Z966" s="27">
        <v>109038</v>
      </c>
      <c r="AA966" s="28">
        <f t="shared" si="84"/>
        <v>1.45384</v>
      </c>
      <c r="AB966" s="25" t="s">
        <v>761</v>
      </c>
      <c r="AC966" s="29">
        <v>1235</v>
      </c>
      <c r="AD966" s="29">
        <v>46.2</v>
      </c>
      <c r="AE966" s="29">
        <v>109975</v>
      </c>
      <c r="AF966" s="29">
        <v>99.1</v>
      </c>
      <c r="AG966" s="29">
        <v>16190</v>
      </c>
      <c r="AH966" s="29">
        <f t="shared" si="85"/>
        <v>148.48</v>
      </c>
      <c r="AI966" s="29">
        <v>46523</v>
      </c>
      <c r="AJ966" s="29">
        <v>28059</v>
      </c>
      <c r="AK966" s="29">
        <v>18464</v>
      </c>
      <c r="AL966" s="29">
        <f t="shared" si="86"/>
        <v>426.67</v>
      </c>
      <c r="AM966" s="29">
        <f t="shared" si="87"/>
        <v>257.33</v>
      </c>
      <c r="AN966" s="29">
        <f t="shared" si="88"/>
        <v>169.34</v>
      </c>
      <c r="AO966" s="29">
        <v>34.8</v>
      </c>
      <c r="AP966" s="29">
        <v>57.7</v>
      </c>
      <c r="AQ966" s="32">
        <v>10501</v>
      </c>
      <c r="AR966" s="32">
        <v>6910</v>
      </c>
      <c r="AS966" s="32">
        <v>17411</v>
      </c>
      <c r="AT966" s="29">
        <v>2310</v>
      </c>
      <c r="AU966" s="29">
        <f t="shared" si="89"/>
        <v>2970</v>
      </c>
      <c r="AV966" s="29">
        <v>30519</v>
      </c>
      <c r="AW966" s="29">
        <v>11422</v>
      </c>
      <c r="AX966" s="29">
        <v>28326</v>
      </c>
      <c r="AY966" s="29">
        <v>10601</v>
      </c>
      <c r="AZ966" s="29">
        <v>58845</v>
      </c>
      <c r="BA966" s="29">
        <v>22023</v>
      </c>
      <c r="BB966" s="2"/>
      <c r="BC966" s="2"/>
      <c r="BD966" s="2"/>
    </row>
    <row r="967" spans="16:56" ht="13.5">
      <c r="P967" s="22">
        <v>413046</v>
      </c>
      <c r="Q967" s="23" t="s">
        <v>717</v>
      </c>
      <c r="R967" s="23" t="s">
        <v>259</v>
      </c>
      <c r="S967" s="62">
        <v>2174</v>
      </c>
      <c r="T967" s="24" t="s">
        <v>123</v>
      </c>
      <c r="U967" s="25" t="s">
        <v>723</v>
      </c>
      <c r="V967" s="26" t="s">
        <v>1190</v>
      </c>
      <c r="W967" s="27">
        <v>4</v>
      </c>
      <c r="X967" s="27">
        <v>2365</v>
      </c>
      <c r="Y967" s="27">
        <v>68</v>
      </c>
      <c r="Z967" s="27">
        <v>96122</v>
      </c>
      <c r="AA967" s="28">
        <f t="shared" si="84"/>
        <v>1.4135588235294116</v>
      </c>
      <c r="AB967" s="25" t="s">
        <v>895</v>
      </c>
      <c r="AC967" s="29">
        <v>1166</v>
      </c>
      <c r="AD967" s="29">
        <v>49.3</v>
      </c>
      <c r="AE967" s="29">
        <v>101899</v>
      </c>
      <c r="AF967" s="29">
        <v>94.3</v>
      </c>
      <c r="AG967" s="29">
        <v>14899</v>
      </c>
      <c r="AH967" s="29">
        <f t="shared" si="85"/>
        <v>155</v>
      </c>
      <c r="AI967" s="29">
        <v>50562</v>
      </c>
      <c r="AJ967" s="29">
        <v>13707</v>
      </c>
      <c r="AK967" s="29">
        <v>36855</v>
      </c>
      <c r="AL967" s="29">
        <f t="shared" si="86"/>
        <v>526.02</v>
      </c>
      <c r="AM967" s="29">
        <f t="shared" si="87"/>
        <v>142.6</v>
      </c>
      <c r="AN967" s="29">
        <f t="shared" si="88"/>
        <v>383.42</v>
      </c>
      <c r="AO967" s="29">
        <v>29.5</v>
      </c>
      <c r="AP967" s="29">
        <v>108.7</v>
      </c>
      <c r="AQ967" s="32">
        <v>5796</v>
      </c>
      <c r="AR967" s="32">
        <v>15584</v>
      </c>
      <c r="AS967" s="32">
        <v>21379</v>
      </c>
      <c r="AT967" s="29">
        <v>2940</v>
      </c>
      <c r="AU967" s="29">
        <f t="shared" si="89"/>
        <v>3100</v>
      </c>
      <c r="AV967" s="29">
        <v>13707</v>
      </c>
      <c r="AW967" s="29">
        <v>5796</v>
      </c>
      <c r="AX967" s="29">
        <v>72731</v>
      </c>
      <c r="AY967" s="29">
        <v>30753</v>
      </c>
      <c r="AZ967" s="29">
        <v>86438</v>
      </c>
      <c r="BA967" s="29">
        <v>36549</v>
      </c>
      <c r="BB967" s="2"/>
      <c r="BC967" s="2"/>
      <c r="BD967" s="2"/>
    </row>
    <row r="968" spans="16:56" ht="13.5">
      <c r="P968" s="22">
        <v>413062</v>
      </c>
      <c r="Q968" s="23" t="s">
        <v>717</v>
      </c>
      <c r="R968" s="23" t="s">
        <v>260</v>
      </c>
      <c r="S968" s="62">
        <v>2174</v>
      </c>
      <c r="T968" s="24" t="s">
        <v>123</v>
      </c>
      <c r="U968" s="25" t="s">
        <v>723</v>
      </c>
      <c r="V968" s="26" t="s">
        <v>1190</v>
      </c>
      <c r="W968" s="27">
        <v>4</v>
      </c>
      <c r="X968" s="27">
        <v>1039</v>
      </c>
      <c r="Y968" s="27">
        <v>80</v>
      </c>
      <c r="Z968" s="27">
        <v>60964</v>
      </c>
      <c r="AA968" s="28">
        <f t="shared" si="84"/>
        <v>0.76205</v>
      </c>
      <c r="AB968" s="25" t="s">
        <v>761</v>
      </c>
      <c r="AC968" s="29">
        <v>346</v>
      </c>
      <c r="AD968" s="29">
        <v>33.3</v>
      </c>
      <c r="AE968" s="29">
        <v>60964</v>
      </c>
      <c r="AF968" s="29">
        <v>100</v>
      </c>
      <c r="AG968" s="29">
        <v>6407</v>
      </c>
      <c r="AH968" s="29">
        <f t="shared" si="85"/>
        <v>105.09</v>
      </c>
      <c r="AI968" s="29">
        <v>30363</v>
      </c>
      <c r="AJ968" s="29">
        <v>13024</v>
      </c>
      <c r="AK968" s="29">
        <v>17339</v>
      </c>
      <c r="AL968" s="29">
        <f t="shared" si="86"/>
        <v>498.05</v>
      </c>
      <c r="AM968" s="29">
        <f t="shared" si="87"/>
        <v>213.63</v>
      </c>
      <c r="AN968" s="29">
        <f t="shared" si="88"/>
        <v>284.41</v>
      </c>
      <c r="AO968" s="29">
        <v>21.1</v>
      </c>
      <c r="AP968" s="29">
        <v>49.2</v>
      </c>
      <c r="AQ968" s="32">
        <v>12535</v>
      </c>
      <c r="AR968" s="32">
        <v>16688</v>
      </c>
      <c r="AS968" s="32">
        <v>29223</v>
      </c>
      <c r="AT968" s="29">
        <v>2940</v>
      </c>
      <c r="AU968" s="29">
        <f t="shared" si="89"/>
        <v>2102</v>
      </c>
      <c r="AV968" s="29">
        <v>13024</v>
      </c>
      <c r="AW968" s="29">
        <v>12535</v>
      </c>
      <c r="AX968" s="29">
        <v>36974</v>
      </c>
      <c r="AY968" s="29">
        <v>35586</v>
      </c>
      <c r="AZ968" s="29">
        <v>49998</v>
      </c>
      <c r="BA968" s="29">
        <v>48121</v>
      </c>
      <c r="BB968" s="2"/>
      <c r="BC968" s="2"/>
      <c r="BD968" s="2"/>
    </row>
    <row r="969" spans="16:56" ht="13.5">
      <c r="P969" s="22">
        <v>414247</v>
      </c>
      <c r="Q969" s="23" t="s">
        <v>717</v>
      </c>
      <c r="R969" s="23" t="s">
        <v>261</v>
      </c>
      <c r="S969" s="62">
        <v>2174</v>
      </c>
      <c r="T969" s="24" t="s">
        <v>123</v>
      </c>
      <c r="U969" s="25" t="s">
        <v>723</v>
      </c>
      <c r="V969" s="26" t="s">
        <v>1190</v>
      </c>
      <c r="W969" s="27">
        <v>4</v>
      </c>
      <c r="X969" s="27">
        <v>2382</v>
      </c>
      <c r="Y969" s="27">
        <v>96</v>
      </c>
      <c r="Z969" s="27">
        <v>49699</v>
      </c>
      <c r="AA969" s="28">
        <f t="shared" si="84"/>
        <v>0.5176979166666666</v>
      </c>
      <c r="AB969" s="25" t="s">
        <v>257</v>
      </c>
      <c r="AC969" s="29">
        <v>1108</v>
      </c>
      <c r="AD969" s="29">
        <v>46.5</v>
      </c>
      <c r="AE969" s="29">
        <v>59588</v>
      </c>
      <c r="AF969" s="29">
        <v>83.4</v>
      </c>
      <c r="AG969" s="29">
        <v>2336</v>
      </c>
      <c r="AH969" s="29">
        <f t="shared" si="85"/>
        <v>47</v>
      </c>
      <c r="AI969" s="29">
        <v>101534</v>
      </c>
      <c r="AJ969" s="29">
        <v>40882</v>
      </c>
      <c r="AK969" s="29">
        <v>60652</v>
      </c>
      <c r="AL969" s="29">
        <f t="shared" si="86"/>
        <v>2042.98</v>
      </c>
      <c r="AM969" s="29">
        <f t="shared" si="87"/>
        <v>822.59</v>
      </c>
      <c r="AN969" s="29">
        <f t="shared" si="88"/>
        <v>1220.39</v>
      </c>
      <c r="AO969" s="29">
        <v>2.3</v>
      </c>
      <c r="AP969" s="29">
        <v>5.7</v>
      </c>
      <c r="AQ969" s="32">
        <v>17163</v>
      </c>
      <c r="AR969" s="32">
        <v>25463</v>
      </c>
      <c r="AS969" s="32">
        <v>42626</v>
      </c>
      <c r="AT969" s="29">
        <v>2850</v>
      </c>
      <c r="AU969" s="29">
        <f t="shared" si="89"/>
        <v>940</v>
      </c>
      <c r="AV969" s="29">
        <v>40882</v>
      </c>
      <c r="AW969" s="29">
        <v>17163</v>
      </c>
      <c r="AX969" s="29">
        <v>114150</v>
      </c>
      <c r="AY969" s="29">
        <v>47922</v>
      </c>
      <c r="AZ969" s="29">
        <v>155032</v>
      </c>
      <c r="BA969" s="29">
        <v>65085</v>
      </c>
      <c r="BB969" s="2"/>
      <c r="BC969" s="2"/>
      <c r="BD969" s="2"/>
    </row>
    <row r="970" spans="16:56" ht="13.5">
      <c r="P970" s="22">
        <v>423441</v>
      </c>
      <c r="Q970" s="23" t="s">
        <v>735</v>
      </c>
      <c r="R970" s="23" t="s">
        <v>262</v>
      </c>
      <c r="S970" s="62">
        <v>2174</v>
      </c>
      <c r="T970" s="24" t="s">
        <v>123</v>
      </c>
      <c r="U970" s="25" t="s">
        <v>723</v>
      </c>
      <c r="V970" s="26" t="s">
        <v>1190</v>
      </c>
      <c r="W970" s="27">
        <v>4</v>
      </c>
      <c r="X970" s="27">
        <v>1429</v>
      </c>
      <c r="Y970" s="27">
        <v>73</v>
      </c>
      <c r="Z970" s="27">
        <v>17539</v>
      </c>
      <c r="AA970" s="28">
        <f t="shared" si="84"/>
        <v>0.24026027397260274</v>
      </c>
      <c r="AB970" s="25" t="s">
        <v>796</v>
      </c>
      <c r="AC970" s="29">
        <v>288</v>
      </c>
      <c r="AD970" s="29">
        <v>20.2</v>
      </c>
      <c r="AE970" s="29">
        <v>17539</v>
      </c>
      <c r="AF970" s="29">
        <v>100</v>
      </c>
      <c r="AG970" s="29">
        <v>1617</v>
      </c>
      <c r="AH970" s="29">
        <f t="shared" si="85"/>
        <v>92.19</v>
      </c>
      <c r="AI970" s="29">
        <v>55288</v>
      </c>
      <c r="AJ970" s="29">
        <v>28893</v>
      </c>
      <c r="AK970" s="29">
        <v>26395</v>
      </c>
      <c r="AL970" s="29">
        <f t="shared" si="86"/>
        <v>3152.29</v>
      </c>
      <c r="AM970" s="29">
        <f t="shared" si="87"/>
        <v>1647.36</v>
      </c>
      <c r="AN970" s="29">
        <f t="shared" si="88"/>
        <v>1504.93</v>
      </c>
      <c r="AO970" s="29">
        <v>2.9</v>
      </c>
      <c r="AP970" s="29">
        <v>5.6</v>
      </c>
      <c r="AQ970" s="32">
        <v>20219</v>
      </c>
      <c r="AR970" s="32">
        <v>18471</v>
      </c>
      <c r="AS970" s="32">
        <v>38690</v>
      </c>
      <c r="AT970" s="29">
        <v>2130</v>
      </c>
      <c r="AU970" s="29">
        <f t="shared" si="89"/>
        <v>1844</v>
      </c>
      <c r="AV970" s="29">
        <v>28893</v>
      </c>
      <c r="AW970" s="29">
        <v>20219</v>
      </c>
      <c r="AX970" s="29">
        <v>26395</v>
      </c>
      <c r="AY970" s="29">
        <v>18471</v>
      </c>
      <c r="AZ970" s="29">
        <v>55288</v>
      </c>
      <c r="BA970" s="29">
        <v>38690</v>
      </c>
      <c r="BB970" s="2"/>
      <c r="BC970" s="2"/>
      <c r="BD970" s="2"/>
    </row>
    <row r="971" spans="16:56" ht="13.5">
      <c r="P971" s="22">
        <v>433675</v>
      </c>
      <c r="Q971" s="23" t="s">
        <v>1160</v>
      </c>
      <c r="R971" s="23" t="s">
        <v>263</v>
      </c>
      <c r="S971" s="62">
        <v>2174</v>
      </c>
      <c r="T971" s="24" t="s">
        <v>123</v>
      </c>
      <c r="U971" s="25" t="s">
        <v>723</v>
      </c>
      <c r="V971" s="26" t="s">
        <v>1190</v>
      </c>
      <c r="W971" s="27">
        <v>4</v>
      </c>
      <c r="X971" s="27">
        <v>1340</v>
      </c>
      <c r="Y971" s="27">
        <v>49</v>
      </c>
      <c r="Z971" s="27">
        <v>109294</v>
      </c>
      <c r="AA971" s="28">
        <f t="shared" si="84"/>
        <v>2.230489795918367</v>
      </c>
      <c r="AB971" s="25" t="s">
        <v>761</v>
      </c>
      <c r="AC971" s="29">
        <v>490</v>
      </c>
      <c r="AD971" s="29">
        <v>36.6</v>
      </c>
      <c r="AE971" s="29">
        <v>109294</v>
      </c>
      <c r="AF971" s="29">
        <v>100</v>
      </c>
      <c r="AG971" s="29">
        <v>9709</v>
      </c>
      <c r="AH971" s="29">
        <f t="shared" si="85"/>
        <v>88.83</v>
      </c>
      <c r="AI971" s="29">
        <v>59790</v>
      </c>
      <c r="AJ971" s="29">
        <v>14896</v>
      </c>
      <c r="AK971" s="29">
        <v>44894</v>
      </c>
      <c r="AL971" s="29">
        <f t="shared" si="86"/>
        <v>547.06</v>
      </c>
      <c r="AM971" s="29">
        <f t="shared" si="87"/>
        <v>136.29</v>
      </c>
      <c r="AN971" s="29">
        <f t="shared" si="88"/>
        <v>410.76</v>
      </c>
      <c r="AO971" s="29">
        <v>16.2</v>
      </c>
      <c r="AP971" s="29">
        <v>65.2</v>
      </c>
      <c r="AQ971" s="32">
        <v>11116</v>
      </c>
      <c r="AR971" s="32">
        <v>33503</v>
      </c>
      <c r="AS971" s="32">
        <v>44619</v>
      </c>
      <c r="AT971" s="29">
        <v>3360</v>
      </c>
      <c r="AU971" s="29">
        <f t="shared" si="89"/>
        <v>1777</v>
      </c>
      <c r="AV971" s="29">
        <v>21592</v>
      </c>
      <c r="AW971" s="29">
        <v>16113</v>
      </c>
      <c r="AX971" s="29">
        <v>44894</v>
      </c>
      <c r="AY971" s="29">
        <v>33503</v>
      </c>
      <c r="AZ971" s="29">
        <v>66486</v>
      </c>
      <c r="BA971" s="29">
        <v>49616</v>
      </c>
      <c r="BB971" s="2"/>
      <c r="BC971" s="2"/>
      <c r="BD971" s="2"/>
    </row>
    <row r="972" spans="16:56" ht="13.5">
      <c r="P972" s="22">
        <v>434019</v>
      </c>
      <c r="Q972" s="23" t="s">
        <v>1160</v>
      </c>
      <c r="R972" s="23" t="s">
        <v>264</v>
      </c>
      <c r="S972" s="62">
        <v>2174</v>
      </c>
      <c r="T972" s="24" t="s">
        <v>123</v>
      </c>
      <c r="U972" s="25" t="s">
        <v>723</v>
      </c>
      <c r="V972" s="26" t="s">
        <v>1190</v>
      </c>
      <c r="W972" s="27">
        <v>4</v>
      </c>
      <c r="X972" s="27">
        <v>2711</v>
      </c>
      <c r="Y972" s="27">
        <v>135</v>
      </c>
      <c r="Z972" s="27">
        <v>28533</v>
      </c>
      <c r="AA972" s="28">
        <f t="shared" si="84"/>
        <v>0.21135555555555555</v>
      </c>
      <c r="AB972" s="25" t="s">
        <v>265</v>
      </c>
      <c r="AC972" s="29">
        <v>1193</v>
      </c>
      <c r="AD972" s="29">
        <v>44</v>
      </c>
      <c r="AE972" s="29">
        <v>28533</v>
      </c>
      <c r="AF972" s="29">
        <v>100</v>
      </c>
      <c r="AG972" s="29">
        <v>4619</v>
      </c>
      <c r="AH972" s="29">
        <f t="shared" si="85"/>
        <v>161.88</v>
      </c>
      <c r="AI972" s="29">
        <v>33151</v>
      </c>
      <c r="AJ972" s="29">
        <v>6740</v>
      </c>
      <c r="AK972" s="29">
        <v>26411</v>
      </c>
      <c r="AL972" s="29">
        <f t="shared" si="86"/>
        <v>1161.85</v>
      </c>
      <c r="AM972" s="29">
        <f t="shared" si="87"/>
        <v>236.22</v>
      </c>
      <c r="AN972" s="29">
        <f t="shared" si="88"/>
        <v>925.63</v>
      </c>
      <c r="AO972" s="29">
        <v>13.9</v>
      </c>
      <c r="AP972" s="29">
        <v>68.5</v>
      </c>
      <c r="AQ972" s="32">
        <v>2486</v>
      </c>
      <c r="AR972" s="32">
        <v>9742</v>
      </c>
      <c r="AS972" s="32">
        <v>12228</v>
      </c>
      <c r="AT972" s="29">
        <v>3000</v>
      </c>
      <c r="AU972" s="29">
        <f t="shared" si="89"/>
        <v>3238</v>
      </c>
      <c r="AV972" s="29">
        <v>20822</v>
      </c>
      <c r="AW972" s="29">
        <v>7681</v>
      </c>
      <c r="AX972" s="29">
        <v>37384</v>
      </c>
      <c r="AY972" s="29">
        <v>13790</v>
      </c>
      <c r="AZ972" s="29">
        <v>58206</v>
      </c>
      <c r="BA972" s="29">
        <v>21470</v>
      </c>
      <c r="BB972" s="2"/>
      <c r="BC972" s="2"/>
      <c r="BD972" s="2"/>
    </row>
    <row r="973" spans="16:56" ht="13.5">
      <c r="P973" s="22">
        <v>434621</v>
      </c>
      <c r="Q973" s="23" t="s">
        <v>1160</v>
      </c>
      <c r="R973" s="23" t="s">
        <v>266</v>
      </c>
      <c r="S973" s="62">
        <v>2174</v>
      </c>
      <c r="T973" s="24" t="s">
        <v>123</v>
      </c>
      <c r="U973" s="25" t="s">
        <v>723</v>
      </c>
      <c r="V973" s="26" t="s">
        <v>1190</v>
      </c>
      <c r="W973" s="27">
        <v>4</v>
      </c>
      <c r="X973" s="27">
        <v>3436</v>
      </c>
      <c r="Y973" s="27">
        <v>86</v>
      </c>
      <c r="Z973" s="27">
        <v>109505</v>
      </c>
      <c r="AA973" s="28">
        <f t="shared" si="84"/>
        <v>1.2733139534883722</v>
      </c>
      <c r="AB973" s="25" t="s">
        <v>267</v>
      </c>
      <c r="AC973" s="29">
        <v>1322</v>
      </c>
      <c r="AD973" s="29">
        <v>38.5</v>
      </c>
      <c r="AE973" s="29">
        <v>109505</v>
      </c>
      <c r="AF973" s="29">
        <v>100</v>
      </c>
      <c r="AG973" s="29">
        <v>13382</v>
      </c>
      <c r="AH973" s="29">
        <f t="shared" si="85"/>
        <v>122.2</v>
      </c>
      <c r="AI973" s="29">
        <v>50458</v>
      </c>
      <c r="AJ973" s="29">
        <v>12231</v>
      </c>
      <c r="AK973" s="29">
        <v>38227</v>
      </c>
      <c r="AL973" s="29">
        <f t="shared" si="86"/>
        <v>460.78</v>
      </c>
      <c r="AM973" s="29">
        <f t="shared" si="87"/>
        <v>111.69</v>
      </c>
      <c r="AN973" s="29">
        <f t="shared" si="88"/>
        <v>349.09</v>
      </c>
      <c r="AO973" s="29">
        <v>26.5</v>
      </c>
      <c r="AP973" s="29">
        <v>109.4</v>
      </c>
      <c r="AQ973" s="32">
        <v>3560</v>
      </c>
      <c r="AR973" s="32">
        <v>11125</v>
      </c>
      <c r="AS973" s="32">
        <v>14685</v>
      </c>
      <c r="AT973" s="29">
        <v>2620</v>
      </c>
      <c r="AU973" s="29">
        <f t="shared" si="89"/>
        <v>2444</v>
      </c>
      <c r="AV973" s="29">
        <v>20724</v>
      </c>
      <c r="AW973" s="29">
        <v>6031</v>
      </c>
      <c r="AX973" s="29">
        <v>68522</v>
      </c>
      <c r="AY973" s="29">
        <v>19942</v>
      </c>
      <c r="AZ973" s="29">
        <v>89246</v>
      </c>
      <c r="BA973" s="29">
        <v>25974</v>
      </c>
      <c r="BB973" s="2"/>
      <c r="BC973" s="2"/>
      <c r="BD973" s="2"/>
    </row>
    <row r="974" spans="16:56" ht="13.5">
      <c r="P974" s="22">
        <v>434647</v>
      </c>
      <c r="Q974" s="23" t="s">
        <v>1160</v>
      </c>
      <c r="R974" s="23" t="s">
        <v>268</v>
      </c>
      <c r="S974" s="62">
        <v>2174</v>
      </c>
      <c r="T974" s="24" t="s">
        <v>123</v>
      </c>
      <c r="U974" s="25" t="s">
        <v>723</v>
      </c>
      <c r="V974" s="26" t="s">
        <v>1190</v>
      </c>
      <c r="W974" s="27">
        <v>4</v>
      </c>
      <c r="X974" s="27">
        <v>2948</v>
      </c>
      <c r="Y974" s="27">
        <v>74</v>
      </c>
      <c r="Z974" s="27">
        <v>138775</v>
      </c>
      <c r="AA974" s="28">
        <f t="shared" si="84"/>
        <v>1.875337837837838</v>
      </c>
      <c r="AB974" s="25" t="s">
        <v>267</v>
      </c>
      <c r="AC974" s="29">
        <v>978</v>
      </c>
      <c r="AD974" s="29">
        <v>33.2</v>
      </c>
      <c r="AE974" s="29">
        <v>138775</v>
      </c>
      <c r="AF974" s="29">
        <v>100</v>
      </c>
      <c r="AG974" s="29">
        <v>14765</v>
      </c>
      <c r="AH974" s="29">
        <f t="shared" si="85"/>
        <v>106.4</v>
      </c>
      <c r="AI974" s="29">
        <v>65288</v>
      </c>
      <c r="AJ974" s="29">
        <v>26258</v>
      </c>
      <c r="AK974" s="29">
        <v>39030</v>
      </c>
      <c r="AL974" s="29">
        <f t="shared" si="86"/>
        <v>470.46</v>
      </c>
      <c r="AM974" s="29">
        <f t="shared" si="87"/>
        <v>189.21</v>
      </c>
      <c r="AN974" s="29">
        <f t="shared" si="88"/>
        <v>281.25</v>
      </c>
      <c r="AO974" s="29">
        <v>22.6</v>
      </c>
      <c r="AP974" s="29">
        <v>56.2</v>
      </c>
      <c r="AQ974" s="32">
        <v>8907</v>
      </c>
      <c r="AR974" s="32">
        <v>13239</v>
      </c>
      <c r="AS974" s="32">
        <v>22147</v>
      </c>
      <c r="AT974" s="29">
        <v>2625</v>
      </c>
      <c r="AU974" s="29">
        <f t="shared" si="89"/>
        <v>2128</v>
      </c>
      <c r="AV974" s="29">
        <v>26258</v>
      </c>
      <c r="AW974" s="29">
        <v>8907</v>
      </c>
      <c r="AX974" s="29">
        <v>76241</v>
      </c>
      <c r="AY974" s="29">
        <v>25862</v>
      </c>
      <c r="AZ974" s="29">
        <v>102499</v>
      </c>
      <c r="BA974" s="29">
        <v>34769</v>
      </c>
      <c r="BB974" s="2"/>
      <c r="BC974" s="2"/>
      <c r="BD974" s="2"/>
    </row>
    <row r="975" spans="16:56" ht="13.5">
      <c r="P975" s="22">
        <v>435066</v>
      </c>
      <c r="Q975" s="23" t="s">
        <v>1160</v>
      </c>
      <c r="R975" s="23" t="s">
        <v>269</v>
      </c>
      <c r="S975" s="62">
        <v>2174</v>
      </c>
      <c r="T975" s="24" t="s">
        <v>123</v>
      </c>
      <c r="U975" s="25" t="s">
        <v>723</v>
      </c>
      <c r="V975" s="26" t="s">
        <v>1190</v>
      </c>
      <c r="W975" s="27">
        <v>4</v>
      </c>
      <c r="X975" s="27">
        <v>1736</v>
      </c>
      <c r="Y975" s="27">
        <v>85</v>
      </c>
      <c r="Z975" s="27">
        <v>129564</v>
      </c>
      <c r="AA975" s="28">
        <f t="shared" si="84"/>
        <v>1.5242823529411764</v>
      </c>
      <c r="AB975" s="25" t="s">
        <v>168</v>
      </c>
      <c r="AC975" s="29">
        <v>1289</v>
      </c>
      <c r="AD975" s="29">
        <v>74.3</v>
      </c>
      <c r="AE975" s="29">
        <v>129564</v>
      </c>
      <c r="AF975" s="29">
        <v>100</v>
      </c>
      <c r="AG975" s="29">
        <v>21020</v>
      </c>
      <c r="AH975" s="29">
        <f t="shared" si="85"/>
        <v>162.24</v>
      </c>
      <c r="AI975" s="29">
        <v>87326</v>
      </c>
      <c r="AJ975" s="29">
        <v>47565</v>
      </c>
      <c r="AK975" s="29">
        <v>39761</v>
      </c>
      <c r="AL975" s="29">
        <f t="shared" si="86"/>
        <v>674</v>
      </c>
      <c r="AM975" s="29">
        <f t="shared" si="87"/>
        <v>367.12</v>
      </c>
      <c r="AN975" s="29">
        <f t="shared" si="88"/>
        <v>306.88</v>
      </c>
      <c r="AO975" s="29">
        <v>24.1</v>
      </c>
      <c r="AP975" s="29">
        <v>44.2</v>
      </c>
      <c r="AQ975" s="32">
        <v>27399</v>
      </c>
      <c r="AR975" s="32">
        <v>22904</v>
      </c>
      <c r="AS975" s="32">
        <v>50303</v>
      </c>
      <c r="AT975" s="29">
        <v>4090</v>
      </c>
      <c r="AU975" s="29">
        <f t="shared" si="89"/>
        <v>3245</v>
      </c>
      <c r="AV975" s="29">
        <v>47565</v>
      </c>
      <c r="AW975" s="29">
        <v>27399</v>
      </c>
      <c r="AX975" s="29">
        <v>39761</v>
      </c>
      <c r="AY975" s="29">
        <v>22904</v>
      </c>
      <c r="AZ975" s="29">
        <v>87326</v>
      </c>
      <c r="BA975" s="29">
        <v>50303</v>
      </c>
      <c r="BB975" s="2"/>
      <c r="BC975" s="2"/>
      <c r="BD975" s="2"/>
    </row>
    <row r="976" spans="16:56" ht="13.5">
      <c r="P976" s="22">
        <v>443425</v>
      </c>
      <c r="Q976" s="23" t="s">
        <v>149</v>
      </c>
      <c r="R976" s="23" t="s">
        <v>270</v>
      </c>
      <c r="S976" s="62">
        <v>2174</v>
      </c>
      <c r="T976" s="24" t="s">
        <v>123</v>
      </c>
      <c r="U976" s="25" t="s">
        <v>723</v>
      </c>
      <c r="V976" s="26" t="s">
        <v>1190</v>
      </c>
      <c r="W976" s="27">
        <v>4</v>
      </c>
      <c r="X976" s="27">
        <v>1593</v>
      </c>
      <c r="Y976" s="27">
        <v>65</v>
      </c>
      <c r="Z976" s="27">
        <v>95741</v>
      </c>
      <c r="AA976" s="28">
        <f aca="true" t="shared" si="90" ref="AA976:AA988">Z976/Y976/1000</f>
        <v>1.4729384615384615</v>
      </c>
      <c r="AB976" s="25" t="s">
        <v>719</v>
      </c>
      <c r="AC976" s="29">
        <v>673</v>
      </c>
      <c r="AD976" s="29">
        <v>42.2</v>
      </c>
      <c r="AE976" s="29">
        <v>95983</v>
      </c>
      <c r="AF976" s="29">
        <v>99.7</v>
      </c>
      <c r="AG976" s="29">
        <v>17795</v>
      </c>
      <c r="AH976" s="29">
        <f aca="true" t="shared" si="91" ref="AH976:AH988">ROUND(AG976*1000/Z976,2)</f>
        <v>185.87</v>
      </c>
      <c r="AI976" s="29">
        <v>38904</v>
      </c>
      <c r="AJ976" s="29">
        <v>7453</v>
      </c>
      <c r="AK976" s="29">
        <v>31451</v>
      </c>
      <c r="AL976" s="29">
        <f aca="true" t="shared" si="92" ref="AL976:AL988">ROUND(AI976*1000/$Z976,2)</f>
        <v>406.35</v>
      </c>
      <c r="AM976" s="29">
        <f aca="true" t="shared" si="93" ref="AM976:AM988">ROUND(AJ976*1000/$Z976,2)</f>
        <v>77.85</v>
      </c>
      <c r="AN976" s="29">
        <f aca="true" t="shared" si="94" ref="AN976:AN988">ROUND(AK976*1000/$Z976,2)</f>
        <v>328.5</v>
      </c>
      <c r="AO976" s="29">
        <v>45.7</v>
      </c>
      <c r="AP976" s="29">
        <v>238.8</v>
      </c>
      <c r="AQ976" s="32">
        <v>4679</v>
      </c>
      <c r="AR976" s="32">
        <v>19743</v>
      </c>
      <c r="AS976" s="32">
        <v>24422</v>
      </c>
      <c r="AT976" s="29">
        <v>3410</v>
      </c>
      <c r="AU976" s="29">
        <f aca="true" t="shared" si="95" ref="AU976:AU988">ROUND(AG976*1000/Z976*20,0)</f>
        <v>3717</v>
      </c>
      <c r="AV976" s="29">
        <v>10741</v>
      </c>
      <c r="AW976" s="29">
        <v>6743</v>
      </c>
      <c r="AX976" s="29">
        <v>56076</v>
      </c>
      <c r="AY976" s="29">
        <v>35202</v>
      </c>
      <c r="AZ976" s="29">
        <v>66817</v>
      </c>
      <c r="BA976" s="29">
        <v>41944</v>
      </c>
      <c r="BB976" s="2"/>
      <c r="BC976" s="2"/>
      <c r="BD976" s="2"/>
    </row>
    <row r="977" spans="16:56" ht="13.5">
      <c r="P977" s="22">
        <v>444014</v>
      </c>
      <c r="Q977" s="23" t="s">
        <v>149</v>
      </c>
      <c r="R977" s="23" t="s">
        <v>247</v>
      </c>
      <c r="S977" s="62">
        <v>2174</v>
      </c>
      <c r="T977" s="24" t="s">
        <v>123</v>
      </c>
      <c r="U977" s="25" t="s">
        <v>723</v>
      </c>
      <c r="V977" s="26" t="s">
        <v>1190</v>
      </c>
      <c r="W977" s="27">
        <v>4</v>
      </c>
      <c r="X977" s="27">
        <v>1434</v>
      </c>
      <c r="Y977" s="27">
        <v>43</v>
      </c>
      <c r="Z977" s="27">
        <v>83876</v>
      </c>
      <c r="AA977" s="28">
        <f t="shared" si="90"/>
        <v>1.9506046511627908</v>
      </c>
      <c r="AB977" s="25" t="s">
        <v>714</v>
      </c>
      <c r="AC977" s="29">
        <v>1022</v>
      </c>
      <c r="AD977" s="29">
        <v>71.3</v>
      </c>
      <c r="AE977" s="29">
        <v>83876</v>
      </c>
      <c r="AF977" s="29">
        <v>100</v>
      </c>
      <c r="AG977" s="29">
        <v>12960</v>
      </c>
      <c r="AH977" s="29">
        <f t="shared" si="91"/>
        <v>154.51</v>
      </c>
      <c r="AI977" s="29">
        <v>47928</v>
      </c>
      <c r="AJ977" s="29">
        <v>10424</v>
      </c>
      <c r="AK977" s="29">
        <v>37504</v>
      </c>
      <c r="AL977" s="29">
        <f t="shared" si="92"/>
        <v>571.41</v>
      </c>
      <c r="AM977" s="29">
        <f t="shared" si="93"/>
        <v>124.28</v>
      </c>
      <c r="AN977" s="29">
        <f t="shared" si="94"/>
        <v>447.14</v>
      </c>
      <c r="AO977" s="29">
        <v>27</v>
      </c>
      <c r="AP977" s="29">
        <v>124.3</v>
      </c>
      <c r="AQ977" s="32">
        <v>7269</v>
      </c>
      <c r="AR977" s="32">
        <v>26153</v>
      </c>
      <c r="AS977" s="32">
        <v>33423</v>
      </c>
      <c r="AT977" s="29">
        <v>2840</v>
      </c>
      <c r="AU977" s="29">
        <f t="shared" si="95"/>
        <v>3090</v>
      </c>
      <c r="AV977" s="29">
        <v>10424</v>
      </c>
      <c r="AW977" s="29">
        <v>7269</v>
      </c>
      <c r="AX977" s="29">
        <v>55837</v>
      </c>
      <c r="AY977" s="29">
        <v>38938</v>
      </c>
      <c r="AZ977" s="29">
        <v>66261</v>
      </c>
      <c r="BA977" s="29">
        <v>46207</v>
      </c>
      <c r="BB977" s="2"/>
      <c r="BC977" s="2"/>
      <c r="BD977" s="2"/>
    </row>
    <row r="978" spans="16:56" ht="13.5">
      <c r="P978" s="22">
        <v>444219</v>
      </c>
      <c r="Q978" s="23" t="s">
        <v>149</v>
      </c>
      <c r="R978" s="23" t="s">
        <v>271</v>
      </c>
      <c r="S978" s="62">
        <v>2174</v>
      </c>
      <c r="T978" s="24" t="s">
        <v>123</v>
      </c>
      <c r="U978" s="25" t="s">
        <v>723</v>
      </c>
      <c r="V978" s="26" t="s">
        <v>1190</v>
      </c>
      <c r="W978" s="27">
        <v>4</v>
      </c>
      <c r="X978" s="27">
        <v>1758</v>
      </c>
      <c r="Y978" s="27">
        <v>84</v>
      </c>
      <c r="Z978" s="27">
        <v>63885</v>
      </c>
      <c r="AA978" s="28">
        <f t="shared" si="90"/>
        <v>0.7605357142857143</v>
      </c>
      <c r="AB978" s="25" t="s">
        <v>719</v>
      </c>
      <c r="AC978" s="29">
        <v>576</v>
      </c>
      <c r="AD978" s="29">
        <v>32.8</v>
      </c>
      <c r="AE978" s="29">
        <v>58136</v>
      </c>
      <c r="AF978" s="29">
        <v>109.9</v>
      </c>
      <c r="AG978" s="29">
        <v>11250</v>
      </c>
      <c r="AH978" s="29">
        <f t="shared" si="91"/>
        <v>176.1</v>
      </c>
      <c r="AI978" s="29">
        <v>54288</v>
      </c>
      <c r="AJ978" s="29">
        <v>15550</v>
      </c>
      <c r="AK978" s="29">
        <v>38738</v>
      </c>
      <c r="AL978" s="29">
        <f t="shared" si="92"/>
        <v>849.78</v>
      </c>
      <c r="AM978" s="29">
        <f t="shared" si="93"/>
        <v>243.41</v>
      </c>
      <c r="AN978" s="29">
        <f t="shared" si="94"/>
        <v>606.37</v>
      </c>
      <c r="AO978" s="29">
        <v>20.7</v>
      </c>
      <c r="AP978" s="29">
        <v>72.3</v>
      </c>
      <c r="AQ978" s="32">
        <v>8845</v>
      </c>
      <c r="AR978" s="32">
        <v>22035</v>
      </c>
      <c r="AS978" s="32">
        <v>30881</v>
      </c>
      <c r="AT978" s="29">
        <v>3260</v>
      </c>
      <c r="AU978" s="29">
        <f t="shared" si="95"/>
        <v>3522</v>
      </c>
      <c r="AV978" s="29">
        <v>15550</v>
      </c>
      <c r="AW978" s="29">
        <v>8845</v>
      </c>
      <c r="AX978" s="29">
        <v>86973</v>
      </c>
      <c r="AY978" s="29">
        <v>49473</v>
      </c>
      <c r="AZ978" s="29">
        <v>102523</v>
      </c>
      <c r="BA978" s="29">
        <v>58318</v>
      </c>
      <c r="BB978" s="2"/>
      <c r="BC978" s="2"/>
      <c r="BD978" s="2"/>
    </row>
    <row r="979" spans="16:56" ht="13.5">
      <c r="P979" s="22">
        <v>444847</v>
      </c>
      <c r="Q979" s="23" t="s">
        <v>149</v>
      </c>
      <c r="R979" s="23" t="s">
        <v>1519</v>
      </c>
      <c r="S979" s="62">
        <v>2174</v>
      </c>
      <c r="T979" s="24" t="s">
        <v>123</v>
      </c>
      <c r="U979" s="25" t="s">
        <v>723</v>
      </c>
      <c r="V979" s="26" t="s">
        <v>1190</v>
      </c>
      <c r="W979" s="27">
        <v>4</v>
      </c>
      <c r="X979" s="27">
        <v>985</v>
      </c>
      <c r="Y979" s="27">
        <v>44</v>
      </c>
      <c r="Z979" s="27">
        <v>107136</v>
      </c>
      <c r="AA979" s="28">
        <f t="shared" si="90"/>
        <v>2.434909090909091</v>
      </c>
      <c r="AB979" s="25" t="s">
        <v>124</v>
      </c>
      <c r="AC979" s="29">
        <v>289</v>
      </c>
      <c r="AD979" s="29">
        <v>29.3</v>
      </c>
      <c r="AE979" s="29">
        <v>119040</v>
      </c>
      <c r="AF979" s="29">
        <v>90</v>
      </c>
      <c r="AG979" s="29">
        <v>5799</v>
      </c>
      <c r="AH979" s="29">
        <f t="shared" si="91"/>
        <v>54.13</v>
      </c>
      <c r="AI979" s="29">
        <v>12898</v>
      </c>
      <c r="AJ979" s="29">
        <v>8468</v>
      </c>
      <c r="AK979" s="29">
        <v>4430</v>
      </c>
      <c r="AL979" s="29">
        <f t="shared" si="92"/>
        <v>120.39</v>
      </c>
      <c r="AM979" s="29">
        <f t="shared" si="93"/>
        <v>79.04</v>
      </c>
      <c r="AN979" s="29">
        <f t="shared" si="94"/>
        <v>41.35</v>
      </c>
      <c r="AO979" s="29">
        <v>45</v>
      </c>
      <c r="AP979" s="29">
        <v>68.5</v>
      </c>
      <c r="AQ979" s="32">
        <v>8597</v>
      </c>
      <c r="AR979" s="32">
        <v>4497</v>
      </c>
      <c r="AS979" s="32">
        <v>13094</v>
      </c>
      <c r="AT979" s="29">
        <v>2200</v>
      </c>
      <c r="AU979" s="29">
        <f t="shared" si="95"/>
        <v>1083</v>
      </c>
      <c r="AV979" s="29">
        <v>8468</v>
      </c>
      <c r="AW979" s="29">
        <v>8597</v>
      </c>
      <c r="AX979" s="29">
        <v>4430</v>
      </c>
      <c r="AY979" s="29">
        <v>4497</v>
      </c>
      <c r="AZ979" s="29">
        <v>12898</v>
      </c>
      <c r="BA979" s="29">
        <v>13094</v>
      </c>
      <c r="BB979" s="2"/>
      <c r="BC979" s="2"/>
      <c r="BD979" s="2"/>
    </row>
    <row r="980" spans="16:56" ht="13.5">
      <c r="P980" s="22">
        <v>445223</v>
      </c>
      <c r="Q980" s="23" t="s">
        <v>149</v>
      </c>
      <c r="R980" s="23" t="s">
        <v>272</v>
      </c>
      <c r="S980" s="62">
        <v>2174</v>
      </c>
      <c r="T980" s="24" t="s">
        <v>123</v>
      </c>
      <c r="U980" s="25" t="s">
        <v>723</v>
      </c>
      <c r="V980" s="26" t="s">
        <v>1190</v>
      </c>
      <c r="W980" s="27">
        <v>4</v>
      </c>
      <c r="X980" s="27">
        <v>1340</v>
      </c>
      <c r="Y980" s="27">
        <v>72</v>
      </c>
      <c r="Z980" s="27">
        <v>49666</v>
      </c>
      <c r="AA980" s="28">
        <f t="shared" si="90"/>
        <v>0.6898055555555556</v>
      </c>
      <c r="AB980" s="25" t="s">
        <v>719</v>
      </c>
      <c r="AC980" s="29">
        <v>490</v>
      </c>
      <c r="AD980" s="29">
        <v>36.6</v>
      </c>
      <c r="AE980" s="29">
        <v>55379</v>
      </c>
      <c r="AF980" s="29">
        <v>89.7</v>
      </c>
      <c r="AG980" s="29">
        <v>6705</v>
      </c>
      <c r="AH980" s="29">
        <f t="shared" si="91"/>
        <v>135</v>
      </c>
      <c r="AI980" s="29">
        <v>42489</v>
      </c>
      <c r="AJ980" s="29">
        <v>9463</v>
      </c>
      <c r="AK980" s="29">
        <v>33026</v>
      </c>
      <c r="AL980" s="29">
        <f t="shared" si="92"/>
        <v>855.49</v>
      </c>
      <c r="AM980" s="29">
        <f t="shared" si="93"/>
        <v>190.53</v>
      </c>
      <c r="AN980" s="29">
        <f t="shared" si="94"/>
        <v>664.96</v>
      </c>
      <c r="AO980" s="29">
        <v>15.8</v>
      </c>
      <c r="AP980" s="29">
        <v>70.9</v>
      </c>
      <c r="AQ980" s="32">
        <v>7062</v>
      </c>
      <c r="AR980" s="32">
        <v>24646</v>
      </c>
      <c r="AS980" s="32">
        <v>31708</v>
      </c>
      <c r="AT980" s="29">
        <v>2410</v>
      </c>
      <c r="AU980" s="29">
        <f t="shared" si="95"/>
        <v>2700</v>
      </c>
      <c r="AV980" s="29">
        <v>10077</v>
      </c>
      <c r="AW980" s="29">
        <v>7520</v>
      </c>
      <c r="AX980" s="29">
        <v>56036</v>
      </c>
      <c r="AY980" s="29">
        <v>41818</v>
      </c>
      <c r="AZ980" s="29">
        <v>66113</v>
      </c>
      <c r="BA980" s="29">
        <v>49338</v>
      </c>
      <c r="BB980" s="2"/>
      <c r="BC980" s="2"/>
      <c r="BD980" s="2"/>
    </row>
    <row r="981" spans="16:56" ht="13.5">
      <c r="P981" s="22">
        <v>453218</v>
      </c>
      <c r="Q981" s="23" t="s">
        <v>705</v>
      </c>
      <c r="R981" s="23" t="s">
        <v>273</v>
      </c>
      <c r="S981" s="62">
        <v>2174</v>
      </c>
      <c r="T981" s="24" t="s">
        <v>123</v>
      </c>
      <c r="U981" s="25" t="s">
        <v>723</v>
      </c>
      <c r="V981" s="26" t="s">
        <v>1190</v>
      </c>
      <c r="W981" s="27">
        <v>4</v>
      </c>
      <c r="X981" s="27">
        <v>1884</v>
      </c>
      <c r="Y981" s="27">
        <v>62</v>
      </c>
      <c r="Z981" s="27">
        <v>35346</v>
      </c>
      <c r="AA981" s="28">
        <f t="shared" si="90"/>
        <v>0.5700967741935484</v>
      </c>
      <c r="AB981" s="25" t="s">
        <v>796</v>
      </c>
      <c r="AC981" s="29">
        <v>542</v>
      </c>
      <c r="AD981" s="29">
        <v>28.8</v>
      </c>
      <c r="AE981" s="29">
        <v>35346</v>
      </c>
      <c r="AF981" s="29">
        <v>100</v>
      </c>
      <c r="AG981" s="29">
        <v>4718</v>
      </c>
      <c r="AH981" s="29">
        <f t="shared" si="91"/>
        <v>133.48</v>
      </c>
      <c r="AI981" s="29">
        <v>23021</v>
      </c>
      <c r="AJ981" s="29">
        <v>6382</v>
      </c>
      <c r="AK981" s="29">
        <v>16639</v>
      </c>
      <c r="AL981" s="29">
        <f t="shared" si="92"/>
        <v>651.3</v>
      </c>
      <c r="AM981" s="29">
        <f t="shared" si="93"/>
        <v>180.56</v>
      </c>
      <c r="AN981" s="29">
        <f t="shared" si="94"/>
        <v>470.75</v>
      </c>
      <c r="AO981" s="29">
        <v>20.5</v>
      </c>
      <c r="AP981" s="29">
        <v>73.9</v>
      </c>
      <c r="AQ981" s="32">
        <v>3387</v>
      </c>
      <c r="AR981" s="32">
        <v>8832</v>
      </c>
      <c r="AS981" s="32">
        <v>12219</v>
      </c>
      <c r="AT981" s="29">
        <v>2688</v>
      </c>
      <c r="AU981" s="29">
        <f t="shared" si="95"/>
        <v>2670</v>
      </c>
      <c r="AV981" s="29">
        <v>23670</v>
      </c>
      <c r="AW981" s="29">
        <v>12564</v>
      </c>
      <c r="AX981" s="29">
        <v>31452</v>
      </c>
      <c r="AY981" s="29">
        <v>16694</v>
      </c>
      <c r="AZ981" s="29">
        <v>55122</v>
      </c>
      <c r="BA981" s="29">
        <v>29258</v>
      </c>
      <c r="BB981" s="2"/>
      <c r="BC981" s="2"/>
      <c r="BD981" s="2"/>
    </row>
    <row r="982" spans="16:56" ht="13.5">
      <c r="P982" s="22">
        <v>454036</v>
      </c>
      <c r="Q982" s="23" t="s">
        <v>705</v>
      </c>
      <c r="R982" s="23" t="s">
        <v>274</v>
      </c>
      <c r="S982" s="62">
        <v>2174</v>
      </c>
      <c r="T982" s="24" t="s">
        <v>123</v>
      </c>
      <c r="U982" s="25" t="s">
        <v>723</v>
      </c>
      <c r="V982" s="26" t="s">
        <v>1190</v>
      </c>
      <c r="W982" s="27">
        <v>4</v>
      </c>
      <c r="X982" s="27">
        <v>503</v>
      </c>
      <c r="Y982" s="27">
        <v>23</v>
      </c>
      <c r="Z982" s="27">
        <v>46120</v>
      </c>
      <c r="AA982" s="28">
        <f t="shared" si="90"/>
        <v>2.0052173913043476</v>
      </c>
      <c r="AB982" s="25" t="s">
        <v>161</v>
      </c>
      <c r="AC982" s="29">
        <v>498</v>
      </c>
      <c r="AD982" s="29">
        <v>99</v>
      </c>
      <c r="AE982" s="29">
        <v>46120</v>
      </c>
      <c r="AF982" s="29">
        <v>100</v>
      </c>
      <c r="AG982" s="29">
        <v>6788</v>
      </c>
      <c r="AH982" s="29">
        <f t="shared" si="91"/>
        <v>147.18</v>
      </c>
      <c r="AI982" s="29">
        <v>32154</v>
      </c>
      <c r="AJ982" s="29">
        <v>17942</v>
      </c>
      <c r="AK982" s="29">
        <v>14212</v>
      </c>
      <c r="AL982" s="29">
        <f t="shared" si="92"/>
        <v>697.18</v>
      </c>
      <c r="AM982" s="29">
        <f t="shared" si="93"/>
        <v>389.03</v>
      </c>
      <c r="AN982" s="29">
        <f t="shared" si="94"/>
        <v>308.15</v>
      </c>
      <c r="AO982" s="29">
        <v>21.1</v>
      </c>
      <c r="AP982" s="29">
        <v>37.8</v>
      </c>
      <c r="AQ982" s="32">
        <v>35670</v>
      </c>
      <c r="AR982" s="32">
        <v>28254</v>
      </c>
      <c r="AS982" s="32">
        <v>63924</v>
      </c>
      <c r="AT982" s="29">
        <v>2430</v>
      </c>
      <c r="AU982" s="29">
        <f t="shared" si="95"/>
        <v>2944</v>
      </c>
      <c r="AV982" s="29">
        <v>17942</v>
      </c>
      <c r="AW982" s="29">
        <v>35670</v>
      </c>
      <c r="AX982" s="29">
        <v>27740</v>
      </c>
      <c r="AY982" s="29">
        <v>55149</v>
      </c>
      <c r="AZ982" s="29">
        <v>45682</v>
      </c>
      <c r="BA982" s="29">
        <v>90819</v>
      </c>
      <c r="BB982" s="2"/>
      <c r="BC982" s="2"/>
      <c r="BD982" s="2"/>
    </row>
    <row r="983" spans="16:56" ht="13.5">
      <c r="P983" s="22">
        <v>454290</v>
      </c>
      <c r="Q983" s="23" t="s">
        <v>705</v>
      </c>
      <c r="R983" s="23" t="s">
        <v>275</v>
      </c>
      <c r="S983" s="62">
        <v>2174</v>
      </c>
      <c r="T983" s="24" t="s">
        <v>123</v>
      </c>
      <c r="U983" s="25" t="s">
        <v>723</v>
      </c>
      <c r="V983" s="26" t="s">
        <v>1190</v>
      </c>
      <c r="W983" s="27">
        <v>4</v>
      </c>
      <c r="X983" s="27">
        <v>234</v>
      </c>
      <c r="Y983" s="27">
        <v>9</v>
      </c>
      <c r="Z983" s="27">
        <v>4788</v>
      </c>
      <c r="AA983" s="28">
        <f t="shared" si="90"/>
        <v>0.532</v>
      </c>
      <c r="AB983" s="25" t="s">
        <v>796</v>
      </c>
      <c r="AC983" s="29">
        <v>0</v>
      </c>
      <c r="AD983" s="29">
        <v>0</v>
      </c>
      <c r="AE983" s="29">
        <v>4788</v>
      </c>
      <c r="AF983" s="29">
        <v>100</v>
      </c>
      <c r="AG983" s="29">
        <v>418</v>
      </c>
      <c r="AH983" s="29">
        <f t="shared" si="91"/>
        <v>87.3</v>
      </c>
      <c r="AI983" s="29">
        <v>8425</v>
      </c>
      <c r="AJ983" s="29">
        <v>4130</v>
      </c>
      <c r="AK983" s="29">
        <v>4295</v>
      </c>
      <c r="AL983" s="29">
        <f t="shared" si="92"/>
        <v>1759.61</v>
      </c>
      <c r="AM983" s="29">
        <f t="shared" si="93"/>
        <v>862.57</v>
      </c>
      <c r="AN983" s="29">
        <f t="shared" si="94"/>
        <v>897.03</v>
      </c>
      <c r="AO983" s="29">
        <v>5</v>
      </c>
      <c r="AP983" s="29">
        <v>10.1</v>
      </c>
      <c r="AQ983" s="32">
        <v>17650</v>
      </c>
      <c r="AR983" s="32">
        <v>18355</v>
      </c>
      <c r="AS983" s="32">
        <v>36004</v>
      </c>
      <c r="AT983" s="29">
        <v>2100</v>
      </c>
      <c r="AU983" s="29">
        <f t="shared" si="95"/>
        <v>1746</v>
      </c>
      <c r="AV983" s="29">
        <v>5859</v>
      </c>
      <c r="AW983" s="29">
        <v>25038</v>
      </c>
      <c r="AX983" s="29">
        <v>4295</v>
      </c>
      <c r="AY983" s="29">
        <v>18355</v>
      </c>
      <c r="AZ983" s="29">
        <v>10154</v>
      </c>
      <c r="BA983" s="29">
        <v>43393</v>
      </c>
      <c r="BB983" s="2"/>
      <c r="BC983" s="2"/>
      <c r="BD983" s="2"/>
    </row>
    <row r="984" spans="16:56" ht="13.5">
      <c r="P984" s="22">
        <v>463892</v>
      </c>
      <c r="Q984" s="23" t="s">
        <v>115</v>
      </c>
      <c r="R984" s="23" t="s">
        <v>276</v>
      </c>
      <c r="S984" s="62">
        <v>2174</v>
      </c>
      <c r="T984" s="24" t="s">
        <v>123</v>
      </c>
      <c r="U984" s="25" t="s">
        <v>723</v>
      </c>
      <c r="V984" s="26" t="s">
        <v>1190</v>
      </c>
      <c r="W984" s="27">
        <v>4</v>
      </c>
      <c r="X984" s="27">
        <v>703</v>
      </c>
      <c r="Y984" s="27">
        <v>26</v>
      </c>
      <c r="Z984" s="27">
        <v>62936</v>
      </c>
      <c r="AA984" s="28">
        <f t="shared" si="90"/>
        <v>2.4206153846153846</v>
      </c>
      <c r="AB984" s="25" t="s">
        <v>161</v>
      </c>
      <c r="AC984" s="29">
        <v>587</v>
      </c>
      <c r="AD984" s="29">
        <v>83.5</v>
      </c>
      <c r="AE984" s="29">
        <v>62936</v>
      </c>
      <c r="AF984" s="29">
        <v>100</v>
      </c>
      <c r="AG984" s="29">
        <v>8552</v>
      </c>
      <c r="AH984" s="29">
        <f t="shared" si="91"/>
        <v>135.88</v>
      </c>
      <c r="AI984" s="29">
        <v>21381</v>
      </c>
      <c r="AJ984" s="29">
        <v>12091</v>
      </c>
      <c r="AK984" s="29">
        <v>9290</v>
      </c>
      <c r="AL984" s="29">
        <f t="shared" si="92"/>
        <v>339.73</v>
      </c>
      <c r="AM984" s="29">
        <f t="shared" si="93"/>
        <v>192.12</v>
      </c>
      <c r="AN984" s="29">
        <f t="shared" si="94"/>
        <v>147.61</v>
      </c>
      <c r="AO984" s="29">
        <v>40</v>
      </c>
      <c r="AP984" s="29">
        <v>70.7</v>
      </c>
      <c r="AQ984" s="32">
        <v>17199</v>
      </c>
      <c r="AR984" s="32">
        <v>13215</v>
      </c>
      <c r="AS984" s="32">
        <v>30414</v>
      </c>
      <c r="AT984" s="29">
        <v>2646</v>
      </c>
      <c r="AU984" s="29">
        <f t="shared" si="95"/>
        <v>2718</v>
      </c>
      <c r="AV984" s="29">
        <v>12091</v>
      </c>
      <c r="AW984" s="29">
        <v>17199</v>
      </c>
      <c r="AX984" s="29">
        <v>10846</v>
      </c>
      <c r="AY984" s="29">
        <v>15428</v>
      </c>
      <c r="AZ984" s="29">
        <v>22937</v>
      </c>
      <c r="BA984" s="29">
        <v>32627</v>
      </c>
      <c r="BB984" s="2"/>
      <c r="BC984" s="2"/>
      <c r="BD984" s="2"/>
    </row>
    <row r="985" spans="16:56" ht="13.5">
      <c r="P985" s="22">
        <v>465283</v>
      </c>
      <c r="Q985" s="23" t="s">
        <v>115</v>
      </c>
      <c r="R985" s="23" t="s">
        <v>277</v>
      </c>
      <c r="S985" s="62">
        <v>2174</v>
      </c>
      <c r="T985" s="24" t="s">
        <v>123</v>
      </c>
      <c r="U985" s="25" t="s">
        <v>723</v>
      </c>
      <c r="V985" s="26" t="s">
        <v>1190</v>
      </c>
      <c r="W985" s="27">
        <v>4</v>
      </c>
      <c r="X985" s="27">
        <v>702</v>
      </c>
      <c r="Y985" s="27">
        <v>16</v>
      </c>
      <c r="Z985" s="27">
        <v>31601</v>
      </c>
      <c r="AA985" s="28">
        <f t="shared" si="90"/>
        <v>1.9750625</v>
      </c>
      <c r="AB985" s="25" t="s">
        <v>278</v>
      </c>
      <c r="AC985" s="29">
        <v>351</v>
      </c>
      <c r="AD985" s="29">
        <v>50</v>
      </c>
      <c r="AE985" s="29">
        <v>31601</v>
      </c>
      <c r="AF985" s="29">
        <v>100</v>
      </c>
      <c r="AG985" s="29">
        <v>3994</v>
      </c>
      <c r="AH985" s="29">
        <f t="shared" si="91"/>
        <v>126.39</v>
      </c>
      <c r="AI985" s="29">
        <v>49604</v>
      </c>
      <c r="AJ985" s="29">
        <v>26213</v>
      </c>
      <c r="AK985" s="29">
        <v>23391</v>
      </c>
      <c r="AL985" s="29">
        <f t="shared" si="92"/>
        <v>1569.7</v>
      </c>
      <c r="AM985" s="29">
        <f t="shared" si="93"/>
        <v>829.5</v>
      </c>
      <c r="AN985" s="29">
        <f t="shared" si="94"/>
        <v>740.2</v>
      </c>
      <c r="AO985" s="29">
        <v>8.1</v>
      </c>
      <c r="AP985" s="29">
        <v>15.2</v>
      </c>
      <c r="AQ985" s="32">
        <v>37340</v>
      </c>
      <c r="AR985" s="32">
        <v>33321</v>
      </c>
      <c r="AS985" s="32">
        <v>70661</v>
      </c>
      <c r="AT985" s="29">
        <v>2520</v>
      </c>
      <c r="AU985" s="29">
        <f t="shared" si="95"/>
        <v>2528</v>
      </c>
      <c r="AV985" s="29">
        <v>27197</v>
      </c>
      <c r="AW985" s="29">
        <v>38742</v>
      </c>
      <c r="AX985" s="29">
        <v>34192</v>
      </c>
      <c r="AY985" s="29">
        <v>48707</v>
      </c>
      <c r="AZ985" s="29">
        <v>61389</v>
      </c>
      <c r="BA985" s="29">
        <v>87449</v>
      </c>
      <c r="BB985" s="2"/>
      <c r="BC985" s="2"/>
      <c r="BD985" s="2"/>
    </row>
    <row r="986" spans="16:56" ht="13.5">
      <c r="P986" s="22" t="s">
        <v>279</v>
      </c>
      <c r="Q986" s="23" t="s">
        <v>742</v>
      </c>
      <c r="R986" s="23" t="s">
        <v>280</v>
      </c>
      <c r="S986" s="62">
        <v>2174</v>
      </c>
      <c r="T986" s="24" t="s">
        <v>123</v>
      </c>
      <c r="U986" s="25" t="s">
        <v>723</v>
      </c>
      <c r="V986" s="26" t="s">
        <v>1190</v>
      </c>
      <c r="W986" s="27">
        <v>4</v>
      </c>
      <c r="X986" s="27">
        <v>0</v>
      </c>
      <c r="Y986" s="27">
        <v>21</v>
      </c>
      <c r="Z986" s="27">
        <v>2095</v>
      </c>
      <c r="AA986" s="28">
        <f t="shared" si="90"/>
        <v>0.09976190476190476</v>
      </c>
      <c r="AB986" s="25" t="s">
        <v>1010</v>
      </c>
      <c r="AC986" s="29">
        <v>0</v>
      </c>
      <c r="AD986" s="43" t="s">
        <v>379</v>
      </c>
      <c r="AE986" s="29">
        <v>2360</v>
      </c>
      <c r="AF986" s="29">
        <v>88.8</v>
      </c>
      <c r="AG986" s="29">
        <v>343</v>
      </c>
      <c r="AH986" s="29">
        <f t="shared" si="91"/>
        <v>163.72</v>
      </c>
      <c r="AI986" s="29">
        <v>12802</v>
      </c>
      <c r="AJ986" s="29">
        <v>7251</v>
      </c>
      <c r="AK986" s="29">
        <v>5551</v>
      </c>
      <c r="AL986" s="29">
        <f t="shared" si="92"/>
        <v>6110.74</v>
      </c>
      <c r="AM986" s="29">
        <f t="shared" si="93"/>
        <v>3461.1</v>
      </c>
      <c r="AN986" s="29">
        <f t="shared" si="94"/>
        <v>2649.64</v>
      </c>
      <c r="AO986" s="29">
        <v>2.7</v>
      </c>
      <c r="AP986" s="29">
        <v>4.7</v>
      </c>
      <c r="AQ986" s="44" t="s">
        <v>379</v>
      </c>
      <c r="AR986" s="44" t="s">
        <v>379</v>
      </c>
      <c r="AS986" s="44" t="s">
        <v>379</v>
      </c>
      <c r="AT986" s="29">
        <v>2572</v>
      </c>
      <c r="AU986" s="29">
        <f t="shared" si="95"/>
        <v>3274</v>
      </c>
      <c r="AV986" s="29">
        <v>7251</v>
      </c>
      <c r="AW986" s="43" t="s">
        <v>379</v>
      </c>
      <c r="AX986" s="29">
        <v>9714</v>
      </c>
      <c r="AY986" s="43" t="s">
        <v>379</v>
      </c>
      <c r="AZ986" s="29">
        <v>16965</v>
      </c>
      <c r="BA986" s="43" t="s">
        <v>379</v>
      </c>
      <c r="BB986" s="2"/>
      <c r="BC986" s="2"/>
      <c r="BD986" s="2"/>
    </row>
    <row r="987" spans="16:53" s="40" customFormat="1" ht="13.5">
      <c r="P987" s="37" t="s">
        <v>503</v>
      </c>
      <c r="Q987" s="38" t="s">
        <v>504</v>
      </c>
      <c r="R987" s="63">
        <f>COUNTA(R721:R986)</f>
        <v>266</v>
      </c>
      <c r="S987" s="63"/>
      <c r="T987" s="66" t="str">
        <f>CONCATENATE(T986," 計")</f>
        <v>Ｂd4 計</v>
      </c>
      <c r="U987" s="39"/>
      <c r="V987" s="39"/>
      <c r="W987" s="39"/>
      <c r="X987" s="39">
        <f>SUM(X721:X986)</f>
        <v>465017</v>
      </c>
      <c r="Y987" s="39">
        <f>SUM(Y721:Y986)</f>
        <v>17900</v>
      </c>
      <c r="Z987" s="39">
        <f>SUM(Z721:Z986)</f>
        <v>18269129</v>
      </c>
      <c r="AA987" s="39">
        <f t="shared" si="90"/>
        <v>1.0206217318435753</v>
      </c>
      <c r="AB987" s="39"/>
      <c r="AC987" s="39">
        <f>SUM(AC721:AC986)</f>
        <v>207718</v>
      </c>
      <c r="AD987" s="37">
        <f>AC987/X987*100</f>
        <v>44.668904577682106</v>
      </c>
      <c r="AE987" s="39">
        <f>SUM(AE721:AE986)</f>
        <v>24269489</v>
      </c>
      <c r="AF987" s="39">
        <f>Z987/AE987*100</f>
        <v>75.27611726806444</v>
      </c>
      <c r="AG987" s="39">
        <f>SUM(AG721:AG986)</f>
        <v>2790718</v>
      </c>
      <c r="AH987" s="29">
        <f t="shared" si="91"/>
        <v>152.76</v>
      </c>
      <c r="AI987" s="39">
        <f>SUM(AI721:AI986)</f>
        <v>15166110</v>
      </c>
      <c r="AJ987" s="39">
        <f>SUM(AJ721:AJ986)</f>
        <v>5456818</v>
      </c>
      <c r="AK987" s="39">
        <f>SUM(AK721:AK986)</f>
        <v>9709292</v>
      </c>
      <c r="AL987" s="45">
        <f t="shared" si="92"/>
        <v>830.15</v>
      </c>
      <c r="AM987" s="45">
        <f t="shared" si="93"/>
        <v>298.69</v>
      </c>
      <c r="AN987" s="45">
        <f t="shared" si="94"/>
        <v>531.46</v>
      </c>
      <c r="AO987" s="45">
        <f>AG987/AI987*100</f>
        <v>18.40101383940905</v>
      </c>
      <c r="AP987" s="45">
        <f>AG987/AJ987*100</f>
        <v>51.14185593142378</v>
      </c>
      <c r="AQ987" s="37">
        <f>AJ987*1000/$X987</f>
        <v>11734.663463916373</v>
      </c>
      <c r="AR987" s="37">
        <f>AK987*1000/$X987</f>
        <v>20879.43451529729</v>
      </c>
      <c r="AS987" s="37">
        <f>AI987*1000/$X987</f>
        <v>32614.097979213664</v>
      </c>
      <c r="AT987" s="39">
        <f>AVERAGE(AT721:AT986)</f>
        <v>2952.6804511278197</v>
      </c>
      <c r="AU987" s="39">
        <f t="shared" si="95"/>
        <v>3055</v>
      </c>
      <c r="AV987" s="39">
        <f>SUM(AV721:AV986)</f>
        <v>6089071</v>
      </c>
      <c r="AW987" s="39">
        <f>AV987*1000/$X987</f>
        <v>13094.29762782866</v>
      </c>
      <c r="AX987" s="39">
        <f>SUM(AX721:AX986)</f>
        <v>12641986</v>
      </c>
      <c r="AY987" s="39">
        <f>AX987*1000/$X987</f>
        <v>27186.072767232166</v>
      </c>
      <c r="AZ987" s="39">
        <f>SUM(AZ721:AZ986)</f>
        <v>18731057</v>
      </c>
      <c r="BA987" s="39">
        <f>AZ987*1000/$X987</f>
        <v>40280.370395060825</v>
      </c>
    </row>
    <row r="988" spans="16:62" ht="13.5">
      <c r="P988" s="36"/>
      <c r="Q988" s="23" t="s">
        <v>504</v>
      </c>
      <c r="R988" s="64">
        <f>SUM(R17,R19,R21,R24,R29,R42,R55,R67,R143,R148,R156,R167,R169,R171,R183,R198,R201,R203,R235,R366,R391,R393,R418,R720,R987)</f>
        <v>947</v>
      </c>
      <c r="S988" s="62"/>
      <c r="T988" s="65" t="s">
        <v>281</v>
      </c>
      <c r="U988" s="27"/>
      <c r="V988" s="27"/>
      <c r="W988" s="27"/>
      <c r="X988" s="64">
        <f>SUM(X17,X19,X21,X24,X29,X42,X55,X67,X143,X148,X156,X167,X169,X171,X183,X198,X201,X203,X235,X366,X391,X393,X418,X720,X987)</f>
        <v>2742202</v>
      </c>
      <c r="Y988" s="64">
        <f>SUM(Y17,Y19,Y21,Y24,Y29,Y42,Y55,Y67,Y143,Y148,Y156,Y167,Y169,Y171,Y183,Y198,Y201,Y203,Y235,Y366,Y391,Y393,Y418,Y720,Y987)</f>
        <v>106627</v>
      </c>
      <c r="Z988" s="64">
        <f>SUM(Z17,Z19,Z21,Z24,Z29,Z42,Z55,Z67,Z143,Z148,Z156,Z167,Z169,Z171,Z183,Z198,Z201,Z203,Z235,Z366,Z391,Z393,Z418,Z720,Z987)</f>
        <v>212387053</v>
      </c>
      <c r="AA988" s="39">
        <f t="shared" si="90"/>
        <v>1.991869348288895</v>
      </c>
      <c r="AB988" s="27"/>
      <c r="AC988" s="64">
        <f>SUM(AC17,AC19,AC21,AC24,AC29,AC42,AC55,AC67,AC143,AC148,AC156,AC167,AC169,AC171,AC183,AC198,AC201,AC203,AC235,AC366,AC391,AC393,AC418,AC720,AC987)</f>
        <v>1831155</v>
      </c>
      <c r="AD988" s="37">
        <f>AC988/X988*100</f>
        <v>66.77680929413661</v>
      </c>
      <c r="AE988" s="64">
        <f>SUM(AE17,AE19,AE21,AE24,AE29,AE42,AE55,AE67,AE143,AE148,AE156,AE167,AE169,AE171,AE183,AE198,AE201,AE203,AE235,AE366,AE391,AE393,AE418,AE720,AE987)</f>
        <v>244124229</v>
      </c>
      <c r="AF988" s="39">
        <f>Z988/AE988*100</f>
        <v>86.99957962796064</v>
      </c>
      <c r="AG988" s="64">
        <f>SUM(AG17,AG19,AG21,AG24,AG29,AG42,AG55,AG67,AG143,AG148,AG156,AG167,AG169,AG171,AG183,AG198,AG201,AG203,AG235,AG366,AG391,AG393,AG418,AG720,AG987)</f>
        <v>30499033</v>
      </c>
      <c r="AH988" s="29">
        <f t="shared" si="91"/>
        <v>143.6</v>
      </c>
      <c r="AI988" s="64">
        <f>SUM(AI17,AI19,AI21,AI24,AI29,AI42,AI55,AI67,AI143,AI148,AI156,AI167,AI169,AI171,AI183,AI198,AI201,AI203,AI235,AI366,AI391,AI393,AI418,AI720,AI987)</f>
        <v>111025299</v>
      </c>
      <c r="AJ988" s="64">
        <f>SUM(AJ17,AJ19,AJ21,AJ24,AJ29,AJ42,AJ55,AJ67,AJ143,AJ148,AJ156,AJ167,AJ169,AJ171,AJ183,AJ198,AJ201,AJ203,AJ235,AJ366,AJ391,AJ393,AJ418,AJ720,AJ987)</f>
        <v>33729870</v>
      </c>
      <c r="AK988" s="64">
        <f>SUM(AK17,AK19,AK21,AK24,AK29,AK42,AK55,AK67,AK143,AK148,AK156,AK167,AK169,AK171,AK183,AK198,AK201,AK203,AK235,AK366,AK391,AK393,AK418,AK720,AK987)</f>
        <v>77295429</v>
      </c>
      <c r="AL988" s="45">
        <f t="shared" si="92"/>
        <v>522.75</v>
      </c>
      <c r="AM988" s="45">
        <f t="shared" si="93"/>
        <v>158.81</v>
      </c>
      <c r="AN988" s="45">
        <f t="shared" si="94"/>
        <v>363.94</v>
      </c>
      <c r="AO988" s="45">
        <f>AG988/AI988*100</f>
        <v>27.470345294904362</v>
      </c>
      <c r="AP988" s="45">
        <f>AG988/AJ988*100</f>
        <v>90.42143654867333</v>
      </c>
      <c r="AQ988" s="37">
        <f>AJ988*1000/$X988</f>
        <v>12300.286412160738</v>
      </c>
      <c r="AR988" s="37">
        <f>AK988*1000/$X988</f>
        <v>28187.357824113613</v>
      </c>
      <c r="AS988" s="37">
        <f>AI988*1000/$X988</f>
        <v>40487.644236274355</v>
      </c>
      <c r="AT988" s="64">
        <f>AVERAGE(AT17,AT19,AT21,AT24,AT29,AT42,AT55,AT67,AT143,AT148,AT156,AT167,AT169,AT171,AT183,AT198,AT201,AT203,AT235,AT366,AT391,AT393,AT418,AT720,AT987)</f>
        <v>2557.317314298347</v>
      </c>
      <c r="AU988" s="29">
        <f t="shared" si="95"/>
        <v>2872</v>
      </c>
      <c r="AV988" s="64">
        <f>SUM(AV17,AV19,AV21,AV24,AV29,AV42,AV55,AV67,AV143,AV148,AV156,AV167,AV169,AV171,AV183,AV198,AV201,AV203,AV235,AV366,AV391,AV393,AV418,AV720,AV987)</f>
        <v>36029447</v>
      </c>
      <c r="AW988" s="39">
        <f>AV988*1000/$X988</f>
        <v>13138.874160255153</v>
      </c>
      <c r="AX988" s="64">
        <f>SUM(AX17,AX19,AX21,AX24,AX29,AX42,AX55,AX67,AX143,AX148,AX156,AX167,AX169,AX171,AX183,AX198,AX201,AX203,AX235,AX366,AX391,AX393,AX418,AX720,AX987)</f>
        <v>105051078</v>
      </c>
      <c r="AY988" s="39">
        <f>AX988*1000/$X988</f>
        <v>38309.022457134815</v>
      </c>
      <c r="AZ988" s="64">
        <f>SUM(AZ17,AZ19,AZ21,AZ24,AZ29,AZ42,AZ55,AZ67,AZ143,AZ148,AZ156,AZ167,AZ169,AZ171,AZ183,AZ198,AZ201,AZ203,AZ235,AZ366,AZ391,AZ393,AZ418,AZ720,AZ987)</f>
        <v>141080525</v>
      </c>
      <c r="BA988" s="39">
        <f>AZ988*1000/$X988</f>
        <v>51447.89661738997</v>
      </c>
      <c r="BE988" s="15"/>
      <c r="BF988" s="15"/>
      <c r="BG988" s="15"/>
      <c r="BH988" s="15"/>
      <c r="BI988" s="15"/>
      <c r="BJ988" s="15"/>
    </row>
    <row r="989" spans="16:54" ht="13.5">
      <c r="P989" s="46"/>
      <c r="Q989" s="47"/>
      <c r="R989" s="48"/>
      <c r="S989" s="48"/>
      <c r="T989" s="48"/>
      <c r="U989" s="49"/>
      <c r="V989" s="49"/>
      <c r="W989" s="49"/>
      <c r="X989" s="49"/>
      <c r="Y989" s="49"/>
      <c r="Z989" s="49"/>
      <c r="AA989" s="50"/>
      <c r="AB989" s="49"/>
      <c r="AC989" s="49"/>
      <c r="AD989" s="51"/>
      <c r="AE989" s="49"/>
      <c r="AF989" s="50"/>
      <c r="AG989" s="49"/>
      <c r="AH989" s="50"/>
      <c r="AI989" s="49"/>
      <c r="AJ989" s="49"/>
      <c r="AK989" s="49"/>
      <c r="AL989" s="52"/>
      <c r="AM989" s="52"/>
      <c r="AN989" s="52"/>
      <c r="AO989" s="52"/>
      <c r="AP989" s="52"/>
      <c r="AQ989" s="51"/>
      <c r="AR989" s="51"/>
      <c r="AS989" s="51"/>
      <c r="AT989" s="49"/>
      <c r="AU989" s="50"/>
      <c r="AV989" s="49"/>
      <c r="AW989" s="50"/>
      <c r="AX989" s="49"/>
      <c r="AY989" s="50"/>
      <c r="AZ989" s="49"/>
      <c r="BA989" s="50"/>
      <c r="BB989" s="53"/>
    </row>
    <row r="990" spans="16:54" ht="13.5">
      <c r="P990" s="46"/>
      <c r="Q990" s="47"/>
      <c r="R990" s="48"/>
      <c r="S990" s="48"/>
      <c r="T990" s="48"/>
      <c r="U990" s="49"/>
      <c r="V990" s="49"/>
      <c r="W990" s="49"/>
      <c r="X990" s="49"/>
      <c r="Y990" s="49"/>
      <c r="Z990" s="49"/>
      <c r="AA990" s="50"/>
      <c r="AB990" s="49"/>
      <c r="AC990" s="49"/>
      <c r="AD990" s="51"/>
      <c r="AE990" s="49"/>
      <c r="AF990" s="50"/>
      <c r="AG990" s="49"/>
      <c r="AH990" s="50"/>
      <c r="AI990" s="49"/>
      <c r="AJ990" s="49"/>
      <c r="AK990" s="49"/>
      <c r="AL990" s="52"/>
      <c r="AM990" s="52"/>
      <c r="AN990" s="52"/>
      <c r="AO990" s="52"/>
      <c r="AP990" s="52"/>
      <c r="AQ990" s="51"/>
      <c r="AR990" s="51"/>
      <c r="AS990" s="51"/>
      <c r="AT990" s="49"/>
      <c r="AU990" s="50"/>
      <c r="AV990" s="49"/>
      <c r="AW990" s="50"/>
      <c r="AX990" s="49"/>
      <c r="AY990" s="50"/>
      <c r="AZ990" s="49"/>
      <c r="BA990" s="50"/>
      <c r="BB990" s="53"/>
    </row>
    <row r="991" spans="16:54" ht="13.5">
      <c r="P991" s="46"/>
      <c r="Q991" s="47"/>
      <c r="R991" s="48"/>
      <c r="S991" s="48"/>
      <c r="T991" s="48"/>
      <c r="U991" s="49"/>
      <c r="V991" s="49"/>
      <c r="W991" s="49"/>
      <c r="X991" s="49"/>
      <c r="Y991" s="49"/>
      <c r="Z991" s="49"/>
      <c r="AA991" s="50"/>
      <c r="AB991" s="49"/>
      <c r="AC991" s="49"/>
      <c r="AD991" s="51"/>
      <c r="AE991" s="49"/>
      <c r="AF991" s="50"/>
      <c r="AG991" s="49"/>
      <c r="AH991" s="50"/>
      <c r="AI991" s="49"/>
      <c r="AJ991" s="49"/>
      <c r="AK991" s="49"/>
      <c r="AL991" s="52"/>
      <c r="AM991" s="52"/>
      <c r="AN991" s="52"/>
      <c r="AO991" s="52"/>
      <c r="AP991" s="52"/>
      <c r="AQ991" s="51"/>
      <c r="AR991" s="51"/>
      <c r="AS991" s="51"/>
      <c r="AT991" s="49"/>
      <c r="AU991" s="50"/>
      <c r="AV991" s="49"/>
      <c r="AW991" s="50"/>
      <c r="AX991" s="49"/>
      <c r="AY991" s="50"/>
      <c r="AZ991" s="49"/>
      <c r="BA991" s="50"/>
      <c r="BB991" s="53"/>
    </row>
    <row r="992" spans="16:54" ht="13.5">
      <c r="P992" s="46"/>
      <c r="Q992" s="47"/>
      <c r="R992" s="48"/>
      <c r="S992" s="48"/>
      <c r="T992" s="48"/>
      <c r="U992" s="49"/>
      <c r="V992" s="49"/>
      <c r="W992" s="49"/>
      <c r="X992" s="49"/>
      <c r="Y992" s="49"/>
      <c r="Z992" s="49"/>
      <c r="AA992" s="50"/>
      <c r="AB992" s="49"/>
      <c r="AC992" s="49"/>
      <c r="AD992" s="51"/>
      <c r="AE992" s="49"/>
      <c r="AF992" s="50"/>
      <c r="AG992" s="49"/>
      <c r="AH992" s="50"/>
      <c r="AI992" s="49"/>
      <c r="AJ992" s="49"/>
      <c r="AK992" s="49"/>
      <c r="AL992" s="52"/>
      <c r="AM992" s="52"/>
      <c r="AN992" s="52"/>
      <c r="AO992" s="52"/>
      <c r="AP992" s="52"/>
      <c r="AQ992" s="51"/>
      <c r="AR992" s="51"/>
      <c r="AS992" s="51"/>
      <c r="AT992" s="49"/>
      <c r="AU992" s="50"/>
      <c r="AV992" s="49"/>
      <c r="AW992" s="50"/>
      <c r="AX992" s="49"/>
      <c r="AY992" s="50"/>
      <c r="AZ992" s="49"/>
      <c r="BA992" s="50"/>
      <c r="BB992" s="53"/>
    </row>
    <row r="993" spans="16:54" ht="13.5">
      <c r="P993" s="46"/>
      <c r="Q993" s="47"/>
      <c r="R993" s="48"/>
      <c r="S993" s="48"/>
      <c r="T993" s="48"/>
      <c r="U993" s="49"/>
      <c r="V993" s="49"/>
      <c r="W993" s="49"/>
      <c r="X993" s="49"/>
      <c r="Y993" s="49"/>
      <c r="Z993" s="49"/>
      <c r="AA993" s="50"/>
      <c r="AB993" s="49"/>
      <c r="AC993" s="49"/>
      <c r="AD993" s="51"/>
      <c r="AE993" s="49"/>
      <c r="AF993" s="50"/>
      <c r="AG993" s="49"/>
      <c r="AH993" s="50"/>
      <c r="AI993" s="49"/>
      <c r="AJ993" s="49"/>
      <c r="AK993" s="49"/>
      <c r="AL993" s="52"/>
      <c r="AM993" s="52"/>
      <c r="AN993" s="52"/>
      <c r="AO993" s="52"/>
      <c r="AP993" s="52"/>
      <c r="AQ993" s="51"/>
      <c r="AR993" s="51"/>
      <c r="AS993" s="51"/>
      <c r="AT993" s="49"/>
      <c r="AU993" s="50"/>
      <c r="AV993" s="49"/>
      <c r="AW993" s="50"/>
      <c r="AX993" s="49"/>
      <c r="AY993" s="50"/>
      <c r="AZ993" s="49"/>
      <c r="BA993" s="50"/>
      <c r="BB993" s="53"/>
    </row>
    <row r="994" spans="16:54" ht="13.5">
      <c r="P994" s="46"/>
      <c r="Q994" s="47"/>
      <c r="R994" s="48"/>
      <c r="S994" s="48"/>
      <c r="T994" s="48"/>
      <c r="U994" s="49"/>
      <c r="V994" s="49"/>
      <c r="W994" s="49"/>
      <c r="X994" s="49"/>
      <c r="Y994" s="49"/>
      <c r="Z994" s="49"/>
      <c r="AA994" s="50"/>
      <c r="AB994" s="49"/>
      <c r="AC994" s="49"/>
      <c r="AD994" s="51"/>
      <c r="AE994" s="49"/>
      <c r="AF994" s="50"/>
      <c r="AG994" s="49"/>
      <c r="AH994" s="50"/>
      <c r="AI994" s="49"/>
      <c r="AJ994" s="49"/>
      <c r="AK994" s="49"/>
      <c r="AL994" s="52"/>
      <c r="AM994" s="52"/>
      <c r="AN994" s="52"/>
      <c r="AO994" s="52"/>
      <c r="AP994" s="52"/>
      <c r="AQ994" s="51"/>
      <c r="AR994" s="51"/>
      <c r="AS994" s="51"/>
      <c r="AT994" s="49"/>
      <c r="AU994" s="50"/>
      <c r="AV994" s="49"/>
      <c r="AW994" s="50"/>
      <c r="AX994" s="49"/>
      <c r="AY994" s="50"/>
      <c r="AZ994" s="49"/>
      <c r="BA994" s="50"/>
      <c r="BB994" s="53"/>
    </row>
    <row r="995" spans="16:54" ht="13.5">
      <c r="P995" s="46"/>
      <c r="Q995" s="47"/>
      <c r="R995" s="48"/>
      <c r="S995" s="48"/>
      <c r="T995" s="48"/>
      <c r="U995" s="49"/>
      <c r="V995" s="49"/>
      <c r="W995" s="49"/>
      <c r="X995" s="49"/>
      <c r="Y995" s="49"/>
      <c r="Z995" s="49"/>
      <c r="AA995" s="50"/>
      <c r="AB995" s="49"/>
      <c r="AC995" s="49"/>
      <c r="AD995" s="51"/>
      <c r="AE995" s="49"/>
      <c r="AF995" s="50"/>
      <c r="AG995" s="49"/>
      <c r="AH995" s="50"/>
      <c r="AI995" s="49"/>
      <c r="AJ995" s="49"/>
      <c r="AK995" s="49"/>
      <c r="AL995" s="52"/>
      <c r="AM995" s="52"/>
      <c r="AN995" s="52"/>
      <c r="AO995" s="52"/>
      <c r="AP995" s="52"/>
      <c r="AQ995" s="51"/>
      <c r="AR995" s="51"/>
      <c r="AS995" s="51"/>
      <c r="AT995" s="49"/>
      <c r="AU995" s="50"/>
      <c r="AV995" s="49"/>
      <c r="AW995" s="50"/>
      <c r="AX995" s="49"/>
      <c r="AY995" s="50"/>
      <c r="AZ995" s="49"/>
      <c r="BA995" s="50"/>
      <c r="BB995" s="53"/>
    </row>
    <row r="996" spans="16:54" ht="13.5">
      <c r="P996" s="46"/>
      <c r="Q996" s="47"/>
      <c r="R996" s="48"/>
      <c r="S996" s="48"/>
      <c r="T996" s="48"/>
      <c r="U996" s="49"/>
      <c r="V996" s="49"/>
      <c r="W996" s="49"/>
      <c r="X996" s="49"/>
      <c r="Y996" s="49"/>
      <c r="Z996" s="49"/>
      <c r="AA996" s="50"/>
      <c r="AB996" s="49"/>
      <c r="AC996" s="49"/>
      <c r="AD996" s="51"/>
      <c r="AE996" s="49"/>
      <c r="AF996" s="50"/>
      <c r="AG996" s="49"/>
      <c r="AH996" s="50"/>
      <c r="AI996" s="49"/>
      <c r="AJ996" s="49"/>
      <c r="AK996" s="49"/>
      <c r="AL996" s="52"/>
      <c r="AM996" s="52"/>
      <c r="AN996" s="52"/>
      <c r="AO996" s="52"/>
      <c r="AP996" s="52"/>
      <c r="AQ996" s="51"/>
      <c r="AR996" s="51"/>
      <c r="AS996" s="51"/>
      <c r="AT996" s="49"/>
      <c r="AU996" s="50"/>
      <c r="AV996" s="49"/>
      <c r="AW996" s="50"/>
      <c r="AX996" s="49"/>
      <c r="AY996" s="50"/>
      <c r="AZ996" s="49"/>
      <c r="BA996" s="50"/>
      <c r="BB996" s="53"/>
    </row>
    <row r="997" spans="16:54" ht="13.5">
      <c r="P997" s="46"/>
      <c r="Q997" s="47"/>
      <c r="R997" s="48"/>
      <c r="S997" s="48"/>
      <c r="T997" s="48"/>
      <c r="U997" s="49"/>
      <c r="V997" s="49"/>
      <c r="W997" s="49"/>
      <c r="X997" s="49"/>
      <c r="Y997" s="49"/>
      <c r="Z997" s="49"/>
      <c r="AA997" s="50"/>
      <c r="AB997" s="49"/>
      <c r="AC997" s="49"/>
      <c r="AD997" s="51"/>
      <c r="AE997" s="49"/>
      <c r="AF997" s="50"/>
      <c r="AG997" s="49"/>
      <c r="AH997" s="50"/>
      <c r="AI997" s="49"/>
      <c r="AJ997" s="49"/>
      <c r="AK997" s="49"/>
      <c r="AL997" s="52"/>
      <c r="AM997" s="52"/>
      <c r="AN997" s="52"/>
      <c r="AO997" s="52"/>
      <c r="AP997" s="52"/>
      <c r="AQ997" s="51"/>
      <c r="AR997" s="51"/>
      <c r="AS997" s="51"/>
      <c r="AT997" s="49"/>
      <c r="AU997" s="50"/>
      <c r="AV997" s="49"/>
      <c r="AW997" s="50"/>
      <c r="AX997" s="49"/>
      <c r="AY997" s="50"/>
      <c r="AZ997" s="49"/>
      <c r="BA997" s="50"/>
      <c r="BB997" s="53"/>
    </row>
    <row r="998" spans="16:54" ht="13.5">
      <c r="P998" s="46"/>
      <c r="Q998" s="47"/>
      <c r="R998" s="48"/>
      <c r="S998" s="48"/>
      <c r="T998" s="48"/>
      <c r="U998" s="49"/>
      <c r="V998" s="49"/>
      <c r="W998" s="49"/>
      <c r="X998" s="49"/>
      <c r="Y998" s="49"/>
      <c r="Z998" s="49"/>
      <c r="AA998" s="50"/>
      <c r="AB998" s="49"/>
      <c r="AC998" s="49"/>
      <c r="AD998" s="51"/>
      <c r="AE998" s="49"/>
      <c r="AF998" s="50"/>
      <c r="AG998" s="49"/>
      <c r="AH998" s="50"/>
      <c r="AI998" s="49"/>
      <c r="AJ998" s="49"/>
      <c r="AK998" s="49"/>
      <c r="AL998" s="52"/>
      <c r="AM998" s="52"/>
      <c r="AN998" s="52"/>
      <c r="AO998" s="52"/>
      <c r="AP998" s="52"/>
      <c r="AQ998" s="51"/>
      <c r="AR998" s="51"/>
      <c r="AS998" s="51"/>
      <c r="AT998" s="49"/>
      <c r="AU998" s="50"/>
      <c r="AV998" s="49"/>
      <c r="AW998" s="50"/>
      <c r="AX998" s="49"/>
      <c r="AY998" s="50"/>
      <c r="AZ998" s="49"/>
      <c r="BA998" s="50"/>
      <c r="BB998" s="53"/>
    </row>
    <row r="999" spans="16:53" ht="13.5">
      <c r="P999" s="54"/>
      <c r="Q999" s="48"/>
      <c r="R999" s="48"/>
      <c r="S999" s="48"/>
      <c r="T999" s="48"/>
      <c r="U999" s="55"/>
      <c r="V999" s="55"/>
      <c r="W999" s="55"/>
      <c r="X999" s="55"/>
      <c r="Y999" s="55"/>
      <c r="Z999" s="55"/>
      <c r="AA999" s="56"/>
      <c r="AB999" s="55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8"/>
      <c r="AR999" s="58"/>
      <c r="AS999" s="58"/>
      <c r="AT999" s="57"/>
      <c r="AU999" s="57"/>
      <c r="AV999" s="57"/>
      <c r="AW999" s="57"/>
      <c r="AX999" s="57"/>
      <c r="AY999" s="57"/>
      <c r="AZ999" s="57"/>
      <c r="BA999" s="57"/>
    </row>
    <row r="1000" spans="16:53" ht="13.5">
      <c r="P1000" s="54"/>
      <c r="Q1000" s="48"/>
      <c r="R1000" s="48"/>
      <c r="S1000" s="48"/>
      <c r="T1000" s="48"/>
      <c r="U1000" s="55"/>
      <c r="V1000" s="55"/>
      <c r="W1000" s="55"/>
      <c r="X1000" s="55"/>
      <c r="Y1000" s="55"/>
      <c r="Z1000" s="55"/>
      <c r="AA1000" s="56"/>
      <c r="AB1000" s="55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8"/>
      <c r="AR1000" s="58"/>
      <c r="AS1000" s="58"/>
      <c r="AT1000" s="57"/>
      <c r="AU1000" s="57"/>
      <c r="AV1000" s="57"/>
      <c r="AW1000" s="57"/>
      <c r="AX1000" s="57"/>
      <c r="AY1000" s="57"/>
      <c r="AZ1000" s="57"/>
      <c r="BA1000" s="57"/>
    </row>
    <row r="1001" spans="16:53" ht="13.5">
      <c r="P1001" s="54"/>
      <c r="Q1001" s="48"/>
      <c r="R1001" s="48"/>
      <c r="S1001" s="48"/>
      <c r="T1001" s="48"/>
      <c r="U1001" s="55"/>
      <c r="V1001" s="55"/>
      <c r="W1001" s="55"/>
      <c r="X1001" s="55"/>
      <c r="Y1001" s="55"/>
      <c r="Z1001" s="55"/>
      <c r="AA1001" s="56"/>
      <c r="AB1001" s="55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  <c r="AM1001" s="57"/>
      <c r="AN1001" s="57"/>
      <c r="AO1001" s="57"/>
      <c r="AP1001" s="57"/>
      <c r="AQ1001" s="58"/>
      <c r="AR1001" s="58"/>
      <c r="AS1001" s="58"/>
      <c r="AT1001" s="57"/>
      <c r="AU1001" s="57"/>
      <c r="AV1001" s="57"/>
      <c r="AW1001" s="57"/>
      <c r="AX1001" s="57"/>
      <c r="AY1001" s="57"/>
      <c r="AZ1001" s="57"/>
      <c r="BA1001" s="57"/>
    </row>
    <row r="1002" spans="16:53" ht="13.5">
      <c r="P1002" s="54"/>
      <c r="Q1002" s="48"/>
      <c r="R1002" s="48"/>
      <c r="S1002" s="48"/>
      <c r="T1002" s="48"/>
      <c r="U1002" s="55"/>
      <c r="V1002" s="55"/>
      <c r="W1002" s="55"/>
      <c r="X1002" s="55"/>
      <c r="Y1002" s="55"/>
      <c r="Z1002" s="55"/>
      <c r="AA1002" s="56"/>
      <c r="AB1002" s="55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8"/>
      <c r="AR1002" s="58"/>
      <c r="AS1002" s="58"/>
      <c r="AT1002" s="57"/>
      <c r="AU1002" s="57"/>
      <c r="AV1002" s="57"/>
      <c r="AW1002" s="57"/>
      <c r="AX1002" s="57"/>
      <c r="AY1002" s="57"/>
      <c r="AZ1002" s="57"/>
      <c r="BA1002" s="57"/>
    </row>
    <row r="1003" spans="16:53" ht="13.5">
      <c r="P1003" s="54"/>
      <c r="Q1003" s="48"/>
      <c r="R1003" s="48"/>
      <c r="S1003" s="48"/>
      <c r="T1003" s="48"/>
      <c r="U1003" s="55"/>
      <c r="V1003" s="55"/>
      <c r="W1003" s="55"/>
      <c r="X1003" s="55"/>
      <c r="Y1003" s="55"/>
      <c r="Z1003" s="55"/>
      <c r="AA1003" s="56"/>
      <c r="AB1003" s="55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8"/>
      <c r="AR1003" s="58"/>
      <c r="AS1003" s="58"/>
      <c r="AT1003" s="57"/>
      <c r="AU1003" s="57"/>
      <c r="AV1003" s="57"/>
      <c r="AW1003" s="57"/>
      <c r="AX1003" s="57"/>
      <c r="AY1003" s="57"/>
      <c r="AZ1003" s="57"/>
      <c r="BA1003" s="57"/>
    </row>
    <row r="1004" spans="16:53" ht="13.5">
      <c r="P1004" s="54"/>
      <c r="Q1004" s="48"/>
      <c r="R1004" s="48"/>
      <c r="S1004" s="48"/>
      <c r="T1004" s="48"/>
      <c r="U1004" s="55"/>
      <c r="V1004" s="55"/>
      <c r="W1004" s="55"/>
      <c r="X1004" s="55"/>
      <c r="Y1004" s="55"/>
      <c r="Z1004" s="55"/>
      <c r="AA1004" s="56"/>
      <c r="AB1004" s="55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8"/>
      <c r="AR1004" s="58"/>
      <c r="AS1004" s="58"/>
      <c r="AT1004" s="57"/>
      <c r="AU1004" s="57"/>
      <c r="AV1004" s="57"/>
      <c r="AW1004" s="57"/>
      <c r="AX1004" s="57"/>
      <c r="AY1004" s="57"/>
      <c r="AZ1004" s="57"/>
      <c r="BA1004" s="57"/>
    </row>
    <row r="1005" spans="16:53" ht="13.5">
      <c r="P1005" s="54"/>
      <c r="Q1005" s="48"/>
      <c r="R1005" s="48"/>
      <c r="S1005" s="48"/>
      <c r="T1005" s="48"/>
      <c r="U1005" s="55"/>
      <c r="V1005" s="55"/>
      <c r="W1005" s="55"/>
      <c r="X1005" s="55"/>
      <c r="Y1005" s="55"/>
      <c r="Z1005" s="55"/>
      <c r="AA1005" s="56"/>
      <c r="AB1005" s="55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8"/>
      <c r="AR1005" s="58"/>
      <c r="AS1005" s="58"/>
      <c r="AT1005" s="57"/>
      <c r="AU1005" s="57"/>
      <c r="AV1005" s="57"/>
      <c r="AW1005" s="57"/>
      <c r="AX1005" s="57"/>
      <c r="AY1005" s="57"/>
      <c r="AZ1005" s="57"/>
      <c r="BA1005" s="57"/>
    </row>
    <row r="1006" spans="16:53" ht="13.5">
      <c r="P1006" s="54"/>
      <c r="Q1006" s="48"/>
      <c r="R1006" s="48"/>
      <c r="S1006" s="48"/>
      <c r="T1006" s="48"/>
      <c r="U1006" s="55"/>
      <c r="V1006" s="55"/>
      <c r="W1006" s="55"/>
      <c r="X1006" s="55"/>
      <c r="Y1006" s="55"/>
      <c r="Z1006" s="55"/>
      <c r="AA1006" s="56"/>
      <c r="AB1006" s="55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8"/>
      <c r="AR1006" s="58"/>
      <c r="AS1006" s="58"/>
      <c r="AT1006" s="57"/>
      <c r="AU1006" s="57"/>
      <c r="AV1006" s="57"/>
      <c r="AW1006" s="57"/>
      <c r="AX1006" s="57"/>
      <c r="AY1006" s="57"/>
      <c r="AZ1006" s="57"/>
      <c r="BA1006" s="57"/>
    </row>
    <row r="1007" spans="16:53" ht="13.5">
      <c r="P1007" s="54"/>
      <c r="Q1007" s="48"/>
      <c r="R1007" s="48"/>
      <c r="S1007" s="48"/>
      <c r="T1007" s="48"/>
      <c r="U1007" s="55"/>
      <c r="V1007" s="55"/>
      <c r="W1007" s="55"/>
      <c r="X1007" s="55"/>
      <c r="Y1007" s="55"/>
      <c r="Z1007" s="55"/>
      <c r="AA1007" s="56"/>
      <c r="AB1007" s="55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8"/>
      <c r="AR1007" s="58"/>
      <c r="AS1007" s="58"/>
      <c r="AT1007" s="57"/>
      <c r="AU1007" s="57"/>
      <c r="AV1007" s="57"/>
      <c r="AW1007" s="57"/>
      <c r="AX1007" s="57"/>
      <c r="AY1007" s="57"/>
      <c r="AZ1007" s="57"/>
      <c r="BA1007" s="57"/>
    </row>
    <row r="1008" spans="16:53" ht="13.5">
      <c r="P1008" s="54"/>
      <c r="Q1008" s="48"/>
      <c r="R1008" s="48"/>
      <c r="S1008" s="48"/>
      <c r="T1008" s="48"/>
      <c r="U1008" s="55"/>
      <c r="V1008" s="55"/>
      <c r="W1008" s="55"/>
      <c r="X1008" s="55"/>
      <c r="Y1008" s="55"/>
      <c r="Z1008" s="55"/>
      <c r="AA1008" s="56"/>
      <c r="AB1008" s="55"/>
      <c r="AC1008" s="57"/>
      <c r="AD1008" s="57"/>
      <c r="AE1008" s="57"/>
      <c r="AF1008" s="57"/>
      <c r="AG1008" s="57"/>
      <c r="AH1008" s="57"/>
      <c r="AI1008" s="57"/>
      <c r="AJ1008" s="57"/>
      <c r="AK1008" s="57"/>
      <c r="AL1008" s="57"/>
      <c r="AM1008" s="57"/>
      <c r="AN1008" s="57"/>
      <c r="AO1008" s="57"/>
      <c r="AP1008" s="57"/>
      <c r="AQ1008" s="58"/>
      <c r="AR1008" s="58"/>
      <c r="AS1008" s="58"/>
      <c r="AT1008" s="57"/>
      <c r="AU1008" s="57"/>
      <c r="AV1008" s="57"/>
      <c r="AW1008" s="57"/>
      <c r="AX1008" s="57"/>
      <c r="AY1008" s="57"/>
      <c r="AZ1008" s="57"/>
      <c r="BA1008" s="57"/>
    </row>
    <row r="1009" spans="16:53" ht="13.5">
      <c r="P1009" s="54"/>
      <c r="Q1009" s="48"/>
      <c r="R1009" s="48"/>
      <c r="S1009" s="48"/>
      <c r="T1009" s="48"/>
      <c r="U1009" s="55"/>
      <c r="V1009" s="55"/>
      <c r="W1009" s="55"/>
      <c r="X1009" s="55"/>
      <c r="Y1009" s="55"/>
      <c r="Z1009" s="55"/>
      <c r="AA1009" s="56"/>
      <c r="AB1009" s="55"/>
      <c r="AC1009" s="57"/>
      <c r="AD1009" s="57"/>
      <c r="AE1009" s="57"/>
      <c r="AF1009" s="57"/>
      <c r="AG1009" s="57"/>
      <c r="AH1009" s="57"/>
      <c r="AI1009" s="57"/>
      <c r="AJ1009" s="57"/>
      <c r="AK1009" s="57"/>
      <c r="AL1009" s="57"/>
      <c r="AM1009" s="57"/>
      <c r="AN1009" s="57"/>
      <c r="AO1009" s="57"/>
      <c r="AP1009" s="57"/>
      <c r="AQ1009" s="58"/>
      <c r="AR1009" s="58"/>
      <c r="AS1009" s="58"/>
      <c r="AT1009" s="57"/>
      <c r="AU1009" s="57"/>
      <c r="AV1009" s="57"/>
      <c r="AW1009" s="57"/>
      <c r="AX1009" s="57"/>
      <c r="AY1009" s="57"/>
      <c r="AZ1009" s="57"/>
      <c r="BA1009" s="57"/>
    </row>
    <row r="1010" spans="16:53" ht="13.5">
      <c r="P1010" s="54"/>
      <c r="Q1010" s="48"/>
      <c r="R1010" s="48"/>
      <c r="S1010" s="48"/>
      <c r="T1010" s="48"/>
      <c r="U1010" s="55"/>
      <c r="V1010" s="55"/>
      <c r="W1010" s="55"/>
      <c r="X1010" s="55"/>
      <c r="Y1010" s="55"/>
      <c r="Z1010" s="55"/>
      <c r="AA1010" s="56"/>
      <c r="AB1010" s="55"/>
      <c r="AC1010" s="57"/>
      <c r="AD1010" s="57"/>
      <c r="AE1010" s="57"/>
      <c r="AF1010" s="57"/>
      <c r="AG1010" s="57"/>
      <c r="AH1010" s="57"/>
      <c r="AI1010" s="57"/>
      <c r="AJ1010" s="57"/>
      <c r="AK1010" s="57"/>
      <c r="AL1010" s="57"/>
      <c r="AM1010" s="57"/>
      <c r="AN1010" s="57"/>
      <c r="AO1010" s="57"/>
      <c r="AP1010" s="57"/>
      <c r="AQ1010" s="58"/>
      <c r="AR1010" s="58"/>
      <c r="AS1010" s="58"/>
      <c r="AT1010" s="57"/>
      <c r="AU1010" s="57"/>
      <c r="AV1010" s="57"/>
      <c r="AW1010" s="57"/>
      <c r="AX1010" s="57"/>
      <c r="AY1010" s="57"/>
      <c r="AZ1010" s="57"/>
      <c r="BA1010" s="57"/>
    </row>
    <row r="1011" spans="16:53" ht="13.5">
      <c r="P1011" s="54"/>
      <c r="Q1011" s="48"/>
      <c r="R1011" s="48"/>
      <c r="S1011" s="48"/>
      <c r="T1011" s="48"/>
      <c r="U1011" s="55"/>
      <c r="V1011" s="55"/>
      <c r="W1011" s="55"/>
      <c r="X1011" s="55"/>
      <c r="Y1011" s="55"/>
      <c r="Z1011" s="55"/>
      <c r="AA1011" s="56"/>
      <c r="AB1011" s="55"/>
      <c r="AC1011" s="57"/>
      <c r="AD1011" s="57"/>
      <c r="AE1011" s="57"/>
      <c r="AF1011" s="57"/>
      <c r="AG1011" s="57"/>
      <c r="AH1011" s="57"/>
      <c r="AI1011" s="57"/>
      <c r="AJ1011" s="57"/>
      <c r="AK1011" s="57"/>
      <c r="AL1011" s="57"/>
      <c r="AM1011" s="57"/>
      <c r="AN1011" s="57"/>
      <c r="AO1011" s="57"/>
      <c r="AP1011" s="57"/>
      <c r="AQ1011" s="58"/>
      <c r="AR1011" s="58"/>
      <c r="AS1011" s="58"/>
      <c r="AT1011" s="57"/>
      <c r="AU1011" s="57"/>
      <c r="AV1011" s="57"/>
      <c r="AW1011" s="57"/>
      <c r="AX1011" s="57"/>
      <c r="AY1011" s="57"/>
      <c r="AZ1011" s="57"/>
      <c r="BA1011" s="57"/>
    </row>
    <row r="1012" spans="16:53" ht="13.5">
      <c r="P1012" s="54"/>
      <c r="Q1012" s="48"/>
      <c r="R1012" s="48"/>
      <c r="S1012" s="48"/>
      <c r="T1012" s="48"/>
      <c r="U1012" s="55"/>
      <c r="V1012" s="55"/>
      <c r="W1012" s="55"/>
      <c r="X1012" s="55"/>
      <c r="Y1012" s="55"/>
      <c r="Z1012" s="55"/>
      <c r="AA1012" s="56"/>
      <c r="AB1012" s="55"/>
      <c r="AC1012" s="57"/>
      <c r="AD1012" s="57"/>
      <c r="AE1012" s="57"/>
      <c r="AF1012" s="57"/>
      <c r="AG1012" s="57"/>
      <c r="AH1012" s="57"/>
      <c r="AI1012" s="57"/>
      <c r="AJ1012" s="57"/>
      <c r="AK1012" s="57"/>
      <c r="AL1012" s="57"/>
      <c r="AM1012" s="57"/>
      <c r="AN1012" s="57"/>
      <c r="AO1012" s="57"/>
      <c r="AP1012" s="57"/>
      <c r="AQ1012" s="58"/>
      <c r="AR1012" s="58"/>
      <c r="AS1012" s="58"/>
      <c r="AT1012" s="57"/>
      <c r="AU1012" s="57"/>
      <c r="AV1012" s="57"/>
      <c r="AW1012" s="57"/>
      <c r="AX1012" s="57"/>
      <c r="AY1012" s="57"/>
      <c r="AZ1012" s="57"/>
      <c r="BA1012" s="57"/>
    </row>
    <row r="1013" spans="16:53" ht="13.5">
      <c r="P1013" s="54"/>
      <c r="Q1013" s="48"/>
      <c r="R1013" s="48"/>
      <c r="S1013" s="48"/>
      <c r="T1013" s="48"/>
      <c r="U1013" s="55"/>
      <c r="V1013" s="55"/>
      <c r="W1013" s="55"/>
      <c r="X1013" s="55"/>
      <c r="Y1013" s="55"/>
      <c r="Z1013" s="55"/>
      <c r="AA1013" s="56"/>
      <c r="AB1013" s="55"/>
      <c r="AC1013" s="57"/>
      <c r="AD1013" s="57"/>
      <c r="AE1013" s="57"/>
      <c r="AF1013" s="57"/>
      <c r="AG1013" s="57"/>
      <c r="AH1013" s="57"/>
      <c r="AI1013" s="57"/>
      <c r="AJ1013" s="57"/>
      <c r="AK1013" s="57"/>
      <c r="AL1013" s="57"/>
      <c r="AM1013" s="57"/>
      <c r="AN1013" s="57"/>
      <c r="AO1013" s="57"/>
      <c r="AP1013" s="57"/>
      <c r="AQ1013" s="58"/>
      <c r="AR1013" s="58"/>
      <c r="AS1013" s="58"/>
      <c r="AT1013" s="57"/>
      <c r="AU1013" s="57"/>
      <c r="AV1013" s="57"/>
      <c r="AW1013" s="57"/>
      <c r="AX1013" s="57"/>
      <c r="AY1013" s="57"/>
      <c r="AZ1013" s="57"/>
      <c r="BA1013" s="57"/>
    </row>
    <row r="1014" spans="16:53" ht="13.5">
      <c r="P1014" s="54"/>
      <c r="Q1014" s="48"/>
      <c r="R1014" s="48"/>
      <c r="S1014" s="48"/>
      <c r="T1014" s="48"/>
      <c r="U1014" s="55"/>
      <c r="V1014" s="55"/>
      <c r="W1014" s="55"/>
      <c r="X1014" s="55"/>
      <c r="Y1014" s="55"/>
      <c r="Z1014" s="55"/>
      <c r="AA1014" s="56"/>
      <c r="AB1014" s="55"/>
      <c r="AC1014" s="57"/>
      <c r="AD1014" s="57"/>
      <c r="AE1014" s="57"/>
      <c r="AF1014" s="57"/>
      <c r="AG1014" s="57"/>
      <c r="AH1014" s="57"/>
      <c r="AI1014" s="57"/>
      <c r="AJ1014" s="57"/>
      <c r="AK1014" s="57"/>
      <c r="AL1014" s="57"/>
      <c r="AM1014" s="57"/>
      <c r="AN1014" s="57"/>
      <c r="AO1014" s="57"/>
      <c r="AP1014" s="57"/>
      <c r="AQ1014" s="58"/>
      <c r="AR1014" s="58"/>
      <c r="AS1014" s="58"/>
      <c r="AT1014" s="57"/>
      <c r="AU1014" s="57"/>
      <c r="AV1014" s="57"/>
      <c r="AW1014" s="57"/>
      <c r="AX1014" s="57"/>
      <c r="AY1014" s="57"/>
      <c r="AZ1014" s="57"/>
      <c r="BA1014" s="57"/>
    </row>
    <row r="1015" spans="16:53" ht="13.5">
      <c r="P1015" s="54"/>
      <c r="Q1015" s="48"/>
      <c r="R1015" s="48"/>
      <c r="S1015" s="48"/>
      <c r="T1015" s="48"/>
      <c r="U1015" s="55"/>
      <c r="V1015" s="55"/>
      <c r="W1015" s="55"/>
      <c r="X1015" s="55"/>
      <c r="Y1015" s="55"/>
      <c r="Z1015" s="55"/>
      <c r="AA1015" s="56"/>
      <c r="AB1015" s="55"/>
      <c r="AC1015" s="57"/>
      <c r="AD1015" s="57"/>
      <c r="AE1015" s="57"/>
      <c r="AF1015" s="57"/>
      <c r="AG1015" s="57"/>
      <c r="AH1015" s="57"/>
      <c r="AI1015" s="57"/>
      <c r="AJ1015" s="57"/>
      <c r="AK1015" s="57"/>
      <c r="AL1015" s="57"/>
      <c r="AM1015" s="57"/>
      <c r="AN1015" s="57"/>
      <c r="AO1015" s="57"/>
      <c r="AP1015" s="57"/>
      <c r="AQ1015" s="58"/>
      <c r="AR1015" s="58"/>
      <c r="AS1015" s="58"/>
      <c r="AT1015" s="57"/>
      <c r="AU1015" s="57"/>
      <c r="AV1015" s="57"/>
      <c r="AW1015" s="57"/>
      <c r="AX1015" s="57"/>
      <c r="AY1015" s="57"/>
      <c r="AZ1015" s="57"/>
      <c r="BA1015" s="57"/>
    </row>
    <row r="1016" spans="16:53" ht="13.5">
      <c r="P1016" s="54"/>
      <c r="Q1016" s="48"/>
      <c r="R1016" s="48"/>
      <c r="S1016" s="48"/>
      <c r="T1016" s="48"/>
      <c r="U1016" s="55"/>
      <c r="V1016" s="55"/>
      <c r="W1016" s="55"/>
      <c r="X1016" s="55"/>
      <c r="Y1016" s="55"/>
      <c r="Z1016" s="55"/>
      <c r="AA1016" s="56"/>
      <c r="AB1016" s="55"/>
      <c r="AC1016" s="57"/>
      <c r="AD1016" s="57"/>
      <c r="AE1016" s="57"/>
      <c r="AF1016" s="57"/>
      <c r="AG1016" s="57"/>
      <c r="AH1016" s="57"/>
      <c r="AI1016" s="57"/>
      <c r="AJ1016" s="57"/>
      <c r="AK1016" s="57"/>
      <c r="AL1016" s="57"/>
      <c r="AM1016" s="57"/>
      <c r="AN1016" s="57"/>
      <c r="AO1016" s="57"/>
      <c r="AP1016" s="57"/>
      <c r="AQ1016" s="58"/>
      <c r="AR1016" s="58"/>
      <c r="AS1016" s="58"/>
      <c r="AT1016" s="57"/>
      <c r="AU1016" s="57"/>
      <c r="AV1016" s="57"/>
      <c r="AW1016" s="57"/>
      <c r="AX1016" s="57"/>
      <c r="AY1016" s="57"/>
      <c r="AZ1016" s="57"/>
      <c r="BA1016" s="57"/>
    </row>
    <row r="1017" spans="16:53" ht="13.5">
      <c r="P1017" s="54"/>
      <c r="Q1017" s="48"/>
      <c r="R1017" s="48"/>
      <c r="S1017" s="48"/>
      <c r="T1017" s="48"/>
      <c r="U1017" s="55"/>
      <c r="V1017" s="55"/>
      <c r="W1017" s="55"/>
      <c r="X1017" s="55"/>
      <c r="Y1017" s="55"/>
      <c r="Z1017" s="55"/>
      <c r="AA1017" s="56"/>
      <c r="AB1017" s="55"/>
      <c r="AC1017" s="57"/>
      <c r="AD1017" s="57"/>
      <c r="AE1017" s="57"/>
      <c r="AF1017" s="57"/>
      <c r="AG1017" s="57"/>
      <c r="AH1017" s="57"/>
      <c r="AI1017" s="57"/>
      <c r="AJ1017" s="57"/>
      <c r="AK1017" s="57"/>
      <c r="AL1017" s="57"/>
      <c r="AM1017" s="57"/>
      <c r="AN1017" s="57"/>
      <c r="AO1017" s="57"/>
      <c r="AP1017" s="57"/>
      <c r="AQ1017" s="58"/>
      <c r="AR1017" s="58"/>
      <c r="AS1017" s="58"/>
      <c r="AT1017" s="57"/>
      <c r="AU1017" s="57"/>
      <c r="AV1017" s="57"/>
      <c r="AW1017" s="57"/>
      <c r="AX1017" s="57"/>
      <c r="AY1017" s="57"/>
      <c r="AZ1017" s="57"/>
      <c r="BA1017" s="57"/>
    </row>
    <row r="1018" spans="16:53" ht="13.5">
      <c r="P1018" s="54"/>
      <c r="Q1018" s="48"/>
      <c r="R1018" s="48"/>
      <c r="S1018" s="48"/>
      <c r="T1018" s="48"/>
      <c r="U1018" s="55"/>
      <c r="V1018" s="55"/>
      <c r="W1018" s="55"/>
      <c r="X1018" s="55"/>
      <c r="Y1018" s="55"/>
      <c r="Z1018" s="55"/>
      <c r="AA1018" s="56"/>
      <c r="AB1018" s="55"/>
      <c r="AC1018" s="57"/>
      <c r="AD1018" s="57"/>
      <c r="AE1018" s="57"/>
      <c r="AF1018" s="57"/>
      <c r="AG1018" s="57"/>
      <c r="AH1018" s="57"/>
      <c r="AI1018" s="57"/>
      <c r="AJ1018" s="57"/>
      <c r="AK1018" s="57"/>
      <c r="AL1018" s="57"/>
      <c r="AM1018" s="57"/>
      <c r="AN1018" s="57"/>
      <c r="AO1018" s="57"/>
      <c r="AP1018" s="57"/>
      <c r="AQ1018" s="58"/>
      <c r="AR1018" s="58"/>
      <c r="AS1018" s="58"/>
      <c r="AT1018" s="57"/>
      <c r="AU1018" s="57"/>
      <c r="AV1018" s="57"/>
      <c r="AW1018" s="57"/>
      <c r="AX1018" s="57"/>
      <c r="AY1018" s="57"/>
      <c r="AZ1018" s="57"/>
      <c r="BA1018" s="57"/>
    </row>
    <row r="1019" spans="16:53" ht="13.5">
      <c r="P1019" s="54"/>
      <c r="Q1019" s="48"/>
      <c r="R1019" s="48"/>
      <c r="S1019" s="48"/>
      <c r="T1019" s="48"/>
      <c r="U1019" s="55"/>
      <c r="V1019" s="55"/>
      <c r="W1019" s="55"/>
      <c r="X1019" s="55"/>
      <c r="Y1019" s="55"/>
      <c r="Z1019" s="55"/>
      <c r="AA1019" s="56"/>
      <c r="AB1019" s="55"/>
      <c r="AC1019" s="57"/>
      <c r="AD1019" s="57"/>
      <c r="AE1019" s="57"/>
      <c r="AF1019" s="57"/>
      <c r="AG1019" s="57"/>
      <c r="AH1019" s="57"/>
      <c r="AI1019" s="57"/>
      <c r="AJ1019" s="57"/>
      <c r="AK1019" s="57"/>
      <c r="AL1019" s="57"/>
      <c r="AM1019" s="57"/>
      <c r="AN1019" s="57"/>
      <c r="AO1019" s="57"/>
      <c r="AP1019" s="57"/>
      <c r="AQ1019" s="58"/>
      <c r="AR1019" s="58"/>
      <c r="AS1019" s="58"/>
      <c r="AT1019" s="57"/>
      <c r="AU1019" s="57"/>
      <c r="AV1019" s="57"/>
      <c r="AW1019" s="57"/>
      <c r="AX1019" s="57"/>
      <c r="AY1019" s="57"/>
      <c r="AZ1019" s="57"/>
      <c r="BA1019" s="57"/>
    </row>
    <row r="1020" spans="16:53" ht="13.5">
      <c r="P1020" s="54"/>
      <c r="Q1020" s="48"/>
      <c r="R1020" s="48"/>
      <c r="S1020" s="48"/>
      <c r="T1020" s="48"/>
      <c r="U1020" s="55"/>
      <c r="V1020" s="55"/>
      <c r="W1020" s="55"/>
      <c r="X1020" s="55"/>
      <c r="Y1020" s="55"/>
      <c r="Z1020" s="55"/>
      <c r="AA1020" s="56"/>
      <c r="AB1020" s="55"/>
      <c r="AC1020" s="57"/>
      <c r="AD1020" s="57"/>
      <c r="AE1020" s="57"/>
      <c r="AF1020" s="57"/>
      <c r="AG1020" s="57"/>
      <c r="AH1020" s="57"/>
      <c r="AI1020" s="57"/>
      <c r="AJ1020" s="57"/>
      <c r="AK1020" s="57"/>
      <c r="AL1020" s="57"/>
      <c r="AM1020" s="57"/>
      <c r="AN1020" s="57"/>
      <c r="AO1020" s="57"/>
      <c r="AP1020" s="57"/>
      <c r="AQ1020" s="58"/>
      <c r="AR1020" s="58"/>
      <c r="AS1020" s="58"/>
      <c r="AT1020" s="57"/>
      <c r="AU1020" s="57"/>
      <c r="AV1020" s="57"/>
      <c r="AW1020" s="57"/>
      <c r="AX1020" s="57"/>
      <c r="AY1020" s="57"/>
      <c r="AZ1020" s="57"/>
      <c r="BA1020" s="57"/>
    </row>
    <row r="1021" spans="16:53" ht="13.5">
      <c r="P1021" s="54"/>
      <c r="Q1021" s="48"/>
      <c r="R1021" s="48"/>
      <c r="S1021" s="48"/>
      <c r="T1021" s="48"/>
      <c r="U1021" s="55"/>
      <c r="V1021" s="55"/>
      <c r="W1021" s="55"/>
      <c r="X1021" s="55"/>
      <c r="Y1021" s="55"/>
      <c r="Z1021" s="55"/>
      <c r="AA1021" s="56"/>
      <c r="AB1021" s="55"/>
      <c r="AC1021" s="57"/>
      <c r="AD1021" s="57"/>
      <c r="AE1021" s="57"/>
      <c r="AF1021" s="57"/>
      <c r="AG1021" s="57"/>
      <c r="AH1021" s="57"/>
      <c r="AI1021" s="57"/>
      <c r="AJ1021" s="57"/>
      <c r="AK1021" s="57"/>
      <c r="AL1021" s="57"/>
      <c r="AM1021" s="57"/>
      <c r="AN1021" s="57"/>
      <c r="AO1021" s="57"/>
      <c r="AP1021" s="57"/>
      <c r="AQ1021" s="58"/>
      <c r="AR1021" s="58"/>
      <c r="AS1021" s="58"/>
      <c r="AT1021" s="57"/>
      <c r="AU1021" s="57"/>
      <c r="AV1021" s="57"/>
      <c r="AW1021" s="57"/>
      <c r="AX1021" s="57"/>
      <c r="AY1021" s="57"/>
      <c r="AZ1021" s="57"/>
      <c r="BA1021" s="57"/>
    </row>
    <row r="1022" spans="16:53" ht="13.5">
      <c r="P1022" s="54"/>
      <c r="Q1022" s="48"/>
      <c r="R1022" s="48"/>
      <c r="S1022" s="48"/>
      <c r="T1022" s="48"/>
      <c r="U1022" s="55"/>
      <c r="V1022" s="55"/>
      <c r="W1022" s="55"/>
      <c r="X1022" s="55"/>
      <c r="Y1022" s="55"/>
      <c r="Z1022" s="55"/>
      <c r="AA1022" s="56"/>
      <c r="AB1022" s="55"/>
      <c r="AC1022" s="57"/>
      <c r="AD1022" s="57"/>
      <c r="AE1022" s="57"/>
      <c r="AF1022" s="57"/>
      <c r="AG1022" s="57"/>
      <c r="AH1022" s="57"/>
      <c r="AI1022" s="57"/>
      <c r="AJ1022" s="57"/>
      <c r="AK1022" s="57"/>
      <c r="AL1022" s="57"/>
      <c r="AM1022" s="57"/>
      <c r="AN1022" s="57"/>
      <c r="AO1022" s="57"/>
      <c r="AP1022" s="57"/>
      <c r="AQ1022" s="58"/>
      <c r="AR1022" s="58"/>
      <c r="AS1022" s="58"/>
      <c r="AT1022" s="57"/>
      <c r="AU1022" s="57"/>
      <c r="AV1022" s="57"/>
      <c r="AW1022" s="57"/>
      <c r="AX1022" s="57"/>
      <c r="AY1022" s="57"/>
      <c r="AZ1022" s="57"/>
      <c r="BA1022" s="57"/>
    </row>
    <row r="1023" spans="16:53" ht="13.5">
      <c r="P1023" s="54"/>
      <c r="Q1023" s="48"/>
      <c r="R1023" s="48"/>
      <c r="S1023" s="48"/>
      <c r="T1023" s="48"/>
      <c r="U1023" s="55"/>
      <c r="V1023" s="55"/>
      <c r="W1023" s="55"/>
      <c r="X1023" s="55"/>
      <c r="Y1023" s="55"/>
      <c r="Z1023" s="55"/>
      <c r="AA1023" s="56"/>
      <c r="AB1023" s="55"/>
      <c r="AC1023" s="57"/>
      <c r="AD1023" s="57"/>
      <c r="AE1023" s="57"/>
      <c r="AF1023" s="57"/>
      <c r="AG1023" s="57"/>
      <c r="AH1023" s="57"/>
      <c r="AI1023" s="57"/>
      <c r="AJ1023" s="57"/>
      <c r="AK1023" s="57"/>
      <c r="AL1023" s="57"/>
      <c r="AM1023" s="57"/>
      <c r="AN1023" s="57"/>
      <c r="AO1023" s="57"/>
      <c r="AP1023" s="57"/>
      <c r="AQ1023" s="58"/>
      <c r="AR1023" s="58"/>
      <c r="AS1023" s="58"/>
      <c r="AT1023" s="57"/>
      <c r="AU1023" s="57"/>
      <c r="AV1023" s="57"/>
      <c r="AW1023" s="57"/>
      <c r="AX1023" s="57"/>
      <c r="AY1023" s="57"/>
      <c r="AZ1023" s="57"/>
      <c r="BA1023" s="57"/>
    </row>
    <row r="1024" spans="16:53" ht="13.5">
      <c r="P1024" s="54"/>
      <c r="Q1024" s="48"/>
      <c r="R1024" s="48"/>
      <c r="S1024" s="48"/>
      <c r="T1024" s="48"/>
      <c r="U1024" s="55"/>
      <c r="V1024" s="55"/>
      <c r="W1024" s="55"/>
      <c r="X1024" s="55"/>
      <c r="Y1024" s="55"/>
      <c r="Z1024" s="55"/>
      <c r="AA1024" s="56"/>
      <c r="AB1024" s="55"/>
      <c r="AC1024" s="57"/>
      <c r="AD1024" s="57"/>
      <c r="AE1024" s="57"/>
      <c r="AF1024" s="57"/>
      <c r="AG1024" s="57"/>
      <c r="AH1024" s="57"/>
      <c r="AI1024" s="57"/>
      <c r="AJ1024" s="57"/>
      <c r="AK1024" s="57"/>
      <c r="AL1024" s="57"/>
      <c r="AM1024" s="57"/>
      <c r="AN1024" s="57"/>
      <c r="AO1024" s="57"/>
      <c r="AP1024" s="57"/>
      <c r="AQ1024" s="58"/>
      <c r="AR1024" s="58"/>
      <c r="AS1024" s="58"/>
      <c r="AT1024" s="57"/>
      <c r="AU1024" s="57"/>
      <c r="AV1024" s="57"/>
      <c r="AW1024" s="57"/>
      <c r="AX1024" s="57"/>
      <c r="AY1024" s="57"/>
      <c r="AZ1024" s="57"/>
      <c r="BA1024" s="57"/>
    </row>
    <row r="1025" spans="16:53" ht="13.5">
      <c r="P1025" s="54"/>
      <c r="Q1025" s="48"/>
      <c r="R1025" s="48"/>
      <c r="S1025" s="48"/>
      <c r="T1025" s="48"/>
      <c r="U1025" s="55"/>
      <c r="V1025" s="55"/>
      <c r="W1025" s="55"/>
      <c r="X1025" s="55"/>
      <c r="Y1025" s="55"/>
      <c r="Z1025" s="55"/>
      <c r="AA1025" s="56"/>
      <c r="AB1025" s="55"/>
      <c r="AC1025" s="57"/>
      <c r="AD1025" s="57"/>
      <c r="AE1025" s="57"/>
      <c r="AF1025" s="57"/>
      <c r="AG1025" s="57"/>
      <c r="AH1025" s="57"/>
      <c r="AI1025" s="57"/>
      <c r="AJ1025" s="57"/>
      <c r="AK1025" s="57"/>
      <c r="AL1025" s="57"/>
      <c r="AM1025" s="57"/>
      <c r="AN1025" s="57"/>
      <c r="AO1025" s="57"/>
      <c r="AP1025" s="57"/>
      <c r="AQ1025" s="58"/>
      <c r="AR1025" s="58"/>
      <c r="AS1025" s="58"/>
      <c r="AT1025" s="57"/>
      <c r="AU1025" s="57"/>
      <c r="AV1025" s="57"/>
      <c r="AW1025" s="57"/>
      <c r="AX1025" s="57"/>
      <c r="AY1025" s="57"/>
      <c r="AZ1025" s="57"/>
      <c r="BA1025" s="57"/>
    </row>
    <row r="1026" spans="16:53" ht="13.5">
      <c r="P1026" s="54"/>
      <c r="Q1026" s="48"/>
      <c r="R1026" s="48"/>
      <c r="S1026" s="48"/>
      <c r="T1026" s="48"/>
      <c r="U1026" s="55"/>
      <c r="V1026" s="55"/>
      <c r="W1026" s="55"/>
      <c r="X1026" s="55"/>
      <c r="Y1026" s="55"/>
      <c r="Z1026" s="55"/>
      <c r="AA1026" s="56"/>
      <c r="AB1026" s="55"/>
      <c r="AC1026" s="57"/>
      <c r="AD1026" s="57"/>
      <c r="AE1026" s="57"/>
      <c r="AF1026" s="57"/>
      <c r="AG1026" s="57"/>
      <c r="AH1026" s="57"/>
      <c r="AI1026" s="57"/>
      <c r="AJ1026" s="57"/>
      <c r="AK1026" s="57"/>
      <c r="AL1026" s="57"/>
      <c r="AM1026" s="57"/>
      <c r="AN1026" s="57"/>
      <c r="AO1026" s="57"/>
      <c r="AP1026" s="57"/>
      <c r="AQ1026" s="58"/>
      <c r="AR1026" s="58"/>
      <c r="AS1026" s="58"/>
      <c r="AT1026" s="57"/>
      <c r="AU1026" s="57"/>
      <c r="AV1026" s="57"/>
      <c r="AW1026" s="57"/>
      <c r="AX1026" s="57"/>
      <c r="AY1026" s="57"/>
      <c r="AZ1026" s="57"/>
      <c r="BA1026" s="57"/>
    </row>
    <row r="1027" spans="16:53" ht="13.5">
      <c r="P1027" s="54"/>
      <c r="Q1027" s="48"/>
      <c r="R1027" s="48"/>
      <c r="S1027" s="48"/>
      <c r="T1027" s="48"/>
      <c r="U1027" s="55"/>
      <c r="V1027" s="55"/>
      <c r="W1027" s="55"/>
      <c r="X1027" s="55"/>
      <c r="Y1027" s="55"/>
      <c r="Z1027" s="55"/>
      <c r="AA1027" s="56"/>
      <c r="AB1027" s="55"/>
      <c r="AC1027" s="57"/>
      <c r="AD1027" s="57"/>
      <c r="AE1027" s="57"/>
      <c r="AF1027" s="57"/>
      <c r="AG1027" s="57"/>
      <c r="AH1027" s="57"/>
      <c r="AI1027" s="57"/>
      <c r="AJ1027" s="57"/>
      <c r="AK1027" s="57"/>
      <c r="AL1027" s="57"/>
      <c r="AM1027" s="57"/>
      <c r="AN1027" s="57"/>
      <c r="AO1027" s="57"/>
      <c r="AP1027" s="57"/>
      <c r="AQ1027" s="58"/>
      <c r="AR1027" s="58"/>
      <c r="AS1027" s="58"/>
      <c r="AT1027" s="57"/>
      <c r="AU1027" s="57"/>
      <c r="AV1027" s="57"/>
      <c r="AW1027" s="57"/>
      <c r="AX1027" s="57"/>
      <c r="AY1027" s="57"/>
      <c r="AZ1027" s="57"/>
      <c r="BA1027" s="57"/>
    </row>
    <row r="1028" spans="16:53" ht="13.5">
      <c r="P1028" s="54"/>
      <c r="Q1028" s="48"/>
      <c r="R1028" s="48"/>
      <c r="S1028" s="48"/>
      <c r="T1028" s="48"/>
      <c r="U1028" s="55"/>
      <c r="V1028" s="55"/>
      <c r="W1028" s="55"/>
      <c r="X1028" s="55"/>
      <c r="Y1028" s="55"/>
      <c r="Z1028" s="55"/>
      <c r="AA1028" s="56"/>
      <c r="AB1028" s="55"/>
      <c r="AC1028" s="57"/>
      <c r="AD1028" s="57"/>
      <c r="AE1028" s="57"/>
      <c r="AF1028" s="57"/>
      <c r="AG1028" s="57"/>
      <c r="AH1028" s="57"/>
      <c r="AI1028" s="57"/>
      <c r="AJ1028" s="57"/>
      <c r="AK1028" s="57"/>
      <c r="AL1028" s="57"/>
      <c r="AM1028" s="57"/>
      <c r="AN1028" s="57"/>
      <c r="AO1028" s="57"/>
      <c r="AP1028" s="57"/>
      <c r="AQ1028" s="58"/>
      <c r="AR1028" s="58"/>
      <c r="AS1028" s="58"/>
      <c r="AT1028" s="57"/>
      <c r="AU1028" s="57"/>
      <c r="AV1028" s="57"/>
      <c r="AW1028" s="57"/>
      <c r="AX1028" s="57"/>
      <c r="AY1028" s="57"/>
      <c r="AZ1028" s="57"/>
      <c r="BA1028" s="57"/>
    </row>
    <row r="1029" spans="16:53" ht="13.5">
      <c r="P1029" s="54"/>
      <c r="Q1029" s="48"/>
      <c r="R1029" s="48"/>
      <c r="S1029" s="48"/>
      <c r="T1029" s="48"/>
      <c r="U1029" s="55"/>
      <c r="V1029" s="55"/>
      <c r="W1029" s="55"/>
      <c r="X1029" s="55"/>
      <c r="Y1029" s="55"/>
      <c r="Z1029" s="55"/>
      <c r="AA1029" s="56"/>
      <c r="AB1029" s="55"/>
      <c r="AC1029" s="57"/>
      <c r="AD1029" s="57"/>
      <c r="AE1029" s="57"/>
      <c r="AF1029" s="57"/>
      <c r="AG1029" s="57"/>
      <c r="AH1029" s="57"/>
      <c r="AI1029" s="57"/>
      <c r="AJ1029" s="57"/>
      <c r="AK1029" s="57"/>
      <c r="AL1029" s="57"/>
      <c r="AM1029" s="57"/>
      <c r="AN1029" s="57"/>
      <c r="AO1029" s="57"/>
      <c r="AP1029" s="57"/>
      <c r="AQ1029" s="58"/>
      <c r="AR1029" s="58"/>
      <c r="AS1029" s="58"/>
      <c r="AT1029" s="57"/>
      <c r="AU1029" s="57"/>
      <c r="AV1029" s="57"/>
      <c r="AW1029" s="57"/>
      <c r="AX1029" s="57"/>
      <c r="AY1029" s="57"/>
      <c r="AZ1029" s="57"/>
      <c r="BA1029" s="57"/>
    </row>
    <row r="1030" spans="16:53" ht="13.5">
      <c r="P1030" s="54"/>
      <c r="Q1030" s="48"/>
      <c r="R1030" s="48"/>
      <c r="S1030" s="48"/>
      <c r="T1030" s="48"/>
      <c r="U1030" s="55"/>
      <c r="V1030" s="55"/>
      <c r="W1030" s="55"/>
      <c r="X1030" s="55"/>
      <c r="Y1030" s="55"/>
      <c r="Z1030" s="55"/>
      <c r="AA1030" s="56"/>
      <c r="AB1030" s="55"/>
      <c r="AC1030" s="57"/>
      <c r="AD1030" s="57"/>
      <c r="AE1030" s="57"/>
      <c r="AF1030" s="57"/>
      <c r="AG1030" s="57"/>
      <c r="AH1030" s="57"/>
      <c r="AI1030" s="57"/>
      <c r="AJ1030" s="57"/>
      <c r="AK1030" s="57"/>
      <c r="AL1030" s="57"/>
      <c r="AM1030" s="57"/>
      <c r="AN1030" s="57"/>
      <c r="AO1030" s="57"/>
      <c r="AP1030" s="57"/>
      <c r="AQ1030" s="58"/>
      <c r="AR1030" s="58"/>
      <c r="AS1030" s="58"/>
      <c r="AT1030" s="57"/>
      <c r="AU1030" s="57"/>
      <c r="AV1030" s="57"/>
      <c r="AW1030" s="57"/>
      <c r="AX1030" s="57"/>
      <c r="AY1030" s="57"/>
      <c r="AZ1030" s="57"/>
      <c r="BA1030" s="57"/>
    </row>
    <row r="1031" spans="16:53" ht="13.5">
      <c r="P1031" s="54"/>
      <c r="Q1031" s="48"/>
      <c r="R1031" s="48"/>
      <c r="S1031" s="48"/>
      <c r="T1031" s="48"/>
      <c r="U1031" s="55"/>
      <c r="V1031" s="55"/>
      <c r="W1031" s="55"/>
      <c r="X1031" s="55"/>
      <c r="Y1031" s="55"/>
      <c r="Z1031" s="55"/>
      <c r="AA1031" s="56"/>
      <c r="AB1031" s="55"/>
      <c r="AC1031" s="57"/>
      <c r="AD1031" s="57"/>
      <c r="AE1031" s="57"/>
      <c r="AF1031" s="57"/>
      <c r="AG1031" s="57"/>
      <c r="AH1031" s="57"/>
      <c r="AI1031" s="57"/>
      <c r="AJ1031" s="57"/>
      <c r="AK1031" s="57"/>
      <c r="AL1031" s="57"/>
      <c r="AM1031" s="57"/>
      <c r="AN1031" s="57"/>
      <c r="AO1031" s="57"/>
      <c r="AP1031" s="57"/>
      <c r="AQ1031" s="58"/>
      <c r="AR1031" s="58"/>
      <c r="AS1031" s="58"/>
      <c r="AT1031" s="57"/>
      <c r="AU1031" s="57"/>
      <c r="AV1031" s="57"/>
      <c r="AW1031" s="57"/>
      <c r="AX1031" s="57"/>
      <c r="AY1031" s="57"/>
      <c r="AZ1031" s="57"/>
      <c r="BA1031" s="57"/>
    </row>
    <row r="1032" spans="16:53" ht="13.5">
      <c r="P1032" s="54"/>
      <c r="Q1032" s="48"/>
      <c r="R1032" s="48"/>
      <c r="S1032" s="48"/>
      <c r="T1032" s="48"/>
      <c r="U1032" s="55"/>
      <c r="V1032" s="55"/>
      <c r="W1032" s="55"/>
      <c r="X1032" s="55"/>
      <c r="Y1032" s="55"/>
      <c r="Z1032" s="55"/>
      <c r="AA1032" s="56"/>
      <c r="AB1032" s="55"/>
      <c r="AC1032" s="57"/>
      <c r="AD1032" s="57"/>
      <c r="AE1032" s="57"/>
      <c r="AF1032" s="57"/>
      <c r="AG1032" s="57"/>
      <c r="AH1032" s="57"/>
      <c r="AI1032" s="57"/>
      <c r="AJ1032" s="57"/>
      <c r="AK1032" s="57"/>
      <c r="AL1032" s="57"/>
      <c r="AM1032" s="57"/>
      <c r="AN1032" s="57"/>
      <c r="AO1032" s="57"/>
      <c r="AP1032" s="57"/>
      <c r="AQ1032" s="58"/>
      <c r="AR1032" s="58"/>
      <c r="AS1032" s="58"/>
      <c r="AT1032" s="57"/>
      <c r="AU1032" s="57"/>
      <c r="AV1032" s="57"/>
      <c r="AW1032" s="57"/>
      <c r="AX1032" s="57"/>
      <c r="AY1032" s="57"/>
      <c r="AZ1032" s="57"/>
      <c r="BA1032" s="57"/>
    </row>
    <row r="1033" spans="16:53" ht="13.5">
      <c r="P1033" s="54"/>
      <c r="Q1033" s="48"/>
      <c r="R1033" s="48"/>
      <c r="S1033" s="48"/>
      <c r="T1033" s="48"/>
      <c r="U1033" s="55"/>
      <c r="V1033" s="55"/>
      <c r="W1033" s="55"/>
      <c r="X1033" s="55"/>
      <c r="Y1033" s="55"/>
      <c r="Z1033" s="55"/>
      <c r="AA1033" s="56"/>
      <c r="AB1033" s="55"/>
      <c r="AC1033" s="57"/>
      <c r="AD1033" s="57"/>
      <c r="AE1033" s="57"/>
      <c r="AF1033" s="57"/>
      <c r="AG1033" s="57"/>
      <c r="AH1033" s="57"/>
      <c r="AI1033" s="57"/>
      <c r="AJ1033" s="57"/>
      <c r="AK1033" s="57"/>
      <c r="AL1033" s="57"/>
      <c r="AM1033" s="57"/>
      <c r="AN1033" s="57"/>
      <c r="AO1033" s="57"/>
      <c r="AP1033" s="57"/>
      <c r="AQ1033" s="58"/>
      <c r="AR1033" s="58"/>
      <c r="AS1033" s="58"/>
      <c r="AT1033" s="57"/>
      <c r="AU1033" s="57"/>
      <c r="AV1033" s="57"/>
      <c r="AW1033" s="57"/>
      <c r="AX1033" s="57"/>
      <c r="AY1033" s="57"/>
      <c r="AZ1033" s="57"/>
      <c r="BA1033" s="57"/>
    </row>
    <row r="1034" spans="16:53" ht="13.5">
      <c r="P1034" s="54"/>
      <c r="Q1034" s="48"/>
      <c r="R1034" s="48"/>
      <c r="S1034" s="48"/>
      <c r="T1034" s="48"/>
      <c r="U1034" s="55"/>
      <c r="V1034" s="55"/>
      <c r="W1034" s="55"/>
      <c r="X1034" s="55"/>
      <c r="Y1034" s="55"/>
      <c r="Z1034" s="55"/>
      <c r="AA1034" s="56"/>
      <c r="AB1034" s="55"/>
      <c r="AC1034" s="57"/>
      <c r="AD1034" s="57"/>
      <c r="AE1034" s="57"/>
      <c r="AF1034" s="57"/>
      <c r="AG1034" s="57"/>
      <c r="AH1034" s="57"/>
      <c r="AI1034" s="57"/>
      <c r="AJ1034" s="57"/>
      <c r="AK1034" s="57"/>
      <c r="AL1034" s="57"/>
      <c r="AM1034" s="57"/>
      <c r="AN1034" s="57"/>
      <c r="AO1034" s="57"/>
      <c r="AP1034" s="57"/>
      <c r="AQ1034" s="58"/>
      <c r="AR1034" s="58"/>
      <c r="AS1034" s="58"/>
      <c r="AT1034" s="57"/>
      <c r="AU1034" s="57"/>
      <c r="AV1034" s="57"/>
      <c r="AW1034" s="57"/>
      <c r="AX1034" s="57"/>
      <c r="AY1034" s="57"/>
      <c r="AZ1034" s="57"/>
      <c r="BA1034" s="57"/>
    </row>
    <row r="1035" spans="16:53" ht="13.5">
      <c r="P1035" s="54"/>
      <c r="Q1035" s="48"/>
      <c r="R1035" s="48"/>
      <c r="S1035" s="48"/>
      <c r="T1035" s="48"/>
      <c r="U1035" s="55"/>
      <c r="V1035" s="55"/>
      <c r="W1035" s="55"/>
      <c r="X1035" s="55"/>
      <c r="Y1035" s="55"/>
      <c r="Z1035" s="55"/>
      <c r="AA1035" s="56"/>
      <c r="AB1035" s="55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8"/>
      <c r="AR1035" s="58"/>
      <c r="AS1035" s="58"/>
      <c r="AT1035" s="57"/>
      <c r="AU1035" s="57"/>
      <c r="AV1035" s="57"/>
      <c r="AW1035" s="57"/>
      <c r="AX1035" s="57"/>
      <c r="AY1035" s="57"/>
      <c r="AZ1035" s="57"/>
      <c r="BA1035" s="57"/>
    </row>
    <row r="1036" spans="16:53" ht="13.5">
      <c r="P1036" s="54"/>
      <c r="Q1036" s="48"/>
      <c r="R1036" s="48"/>
      <c r="S1036" s="48"/>
      <c r="T1036" s="48"/>
      <c r="U1036" s="55"/>
      <c r="V1036" s="55"/>
      <c r="W1036" s="55"/>
      <c r="X1036" s="55"/>
      <c r="Y1036" s="55"/>
      <c r="Z1036" s="55"/>
      <c r="AA1036" s="56"/>
      <c r="AB1036" s="55"/>
      <c r="AC1036" s="57"/>
      <c r="AD1036" s="57"/>
      <c r="AE1036" s="57"/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8"/>
      <c r="AR1036" s="58"/>
      <c r="AS1036" s="58"/>
      <c r="AT1036" s="57"/>
      <c r="AU1036" s="57"/>
      <c r="AV1036" s="57"/>
      <c r="AW1036" s="57"/>
      <c r="AX1036" s="57"/>
      <c r="AY1036" s="57"/>
      <c r="AZ1036" s="57"/>
      <c r="BA1036" s="57"/>
    </row>
    <row r="1037" spans="16:53" ht="13.5">
      <c r="P1037" s="54"/>
      <c r="Q1037" s="48"/>
      <c r="R1037" s="48"/>
      <c r="S1037" s="48"/>
      <c r="T1037" s="48"/>
      <c r="U1037" s="55"/>
      <c r="V1037" s="55"/>
      <c r="W1037" s="55"/>
      <c r="X1037" s="55"/>
      <c r="Y1037" s="55"/>
      <c r="Z1037" s="55"/>
      <c r="AA1037" s="56"/>
      <c r="AB1037" s="55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8"/>
      <c r="AR1037" s="58"/>
      <c r="AS1037" s="58"/>
      <c r="AT1037" s="57"/>
      <c r="AU1037" s="57"/>
      <c r="AV1037" s="57"/>
      <c r="AW1037" s="57"/>
      <c r="AX1037" s="57"/>
      <c r="AY1037" s="57"/>
      <c r="AZ1037" s="57"/>
      <c r="BA1037" s="57"/>
    </row>
    <row r="1038" spans="16:53" ht="13.5">
      <c r="P1038" s="54"/>
      <c r="Q1038" s="48"/>
      <c r="R1038" s="48"/>
      <c r="S1038" s="48"/>
      <c r="T1038" s="48"/>
      <c r="U1038" s="55"/>
      <c r="V1038" s="55"/>
      <c r="W1038" s="55"/>
      <c r="X1038" s="55"/>
      <c r="Y1038" s="55"/>
      <c r="Z1038" s="55"/>
      <c r="AA1038" s="56"/>
      <c r="AB1038" s="55"/>
      <c r="AC1038" s="57"/>
      <c r="AD1038" s="57"/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8"/>
      <c r="AR1038" s="58"/>
      <c r="AS1038" s="58"/>
      <c r="AT1038" s="57"/>
      <c r="AU1038" s="57"/>
      <c r="AV1038" s="57"/>
      <c r="AW1038" s="57"/>
      <c r="AX1038" s="57"/>
      <c r="AY1038" s="57"/>
      <c r="AZ1038" s="57"/>
      <c r="BA1038" s="57"/>
    </row>
    <row r="1039" spans="16:53" ht="13.5">
      <c r="P1039" s="54"/>
      <c r="Q1039" s="48"/>
      <c r="R1039" s="48"/>
      <c r="S1039" s="48"/>
      <c r="T1039" s="48"/>
      <c r="U1039" s="55"/>
      <c r="V1039" s="55"/>
      <c r="W1039" s="55"/>
      <c r="X1039" s="55"/>
      <c r="Y1039" s="55"/>
      <c r="Z1039" s="55"/>
      <c r="AA1039" s="56"/>
      <c r="AB1039" s="55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8"/>
      <c r="AR1039" s="58"/>
      <c r="AS1039" s="58"/>
      <c r="AT1039" s="57"/>
      <c r="AU1039" s="57"/>
      <c r="AV1039" s="57"/>
      <c r="AW1039" s="57"/>
      <c r="AX1039" s="57"/>
      <c r="AY1039" s="57"/>
      <c r="AZ1039" s="57"/>
      <c r="BA1039" s="57"/>
    </row>
    <row r="1040" spans="16:53" ht="13.5">
      <c r="P1040" s="54"/>
      <c r="Q1040" s="48"/>
      <c r="R1040" s="48"/>
      <c r="S1040" s="48"/>
      <c r="T1040" s="48"/>
      <c r="U1040" s="55"/>
      <c r="V1040" s="55"/>
      <c r="W1040" s="55"/>
      <c r="X1040" s="55"/>
      <c r="Y1040" s="55"/>
      <c r="Z1040" s="55"/>
      <c r="AA1040" s="56"/>
      <c r="AB1040" s="55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8"/>
      <c r="AR1040" s="58"/>
      <c r="AS1040" s="58"/>
      <c r="AT1040" s="57"/>
      <c r="AU1040" s="57"/>
      <c r="AV1040" s="57"/>
      <c r="AW1040" s="57"/>
      <c r="AX1040" s="57"/>
      <c r="AY1040" s="57"/>
      <c r="AZ1040" s="57"/>
      <c r="BA1040" s="57"/>
    </row>
    <row r="1041" spans="16:53" ht="13.5">
      <c r="P1041" s="54"/>
      <c r="Q1041" s="48"/>
      <c r="R1041" s="48"/>
      <c r="S1041" s="48"/>
      <c r="T1041" s="48"/>
      <c r="U1041" s="55"/>
      <c r="V1041" s="55"/>
      <c r="W1041" s="55"/>
      <c r="X1041" s="55"/>
      <c r="Y1041" s="55"/>
      <c r="Z1041" s="55"/>
      <c r="AA1041" s="56"/>
      <c r="AB1041" s="55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8"/>
      <c r="AR1041" s="58"/>
      <c r="AS1041" s="58"/>
      <c r="AT1041" s="57"/>
      <c r="AU1041" s="57"/>
      <c r="AV1041" s="57"/>
      <c r="AW1041" s="57"/>
      <c r="AX1041" s="57"/>
      <c r="AY1041" s="57"/>
      <c r="AZ1041" s="57"/>
      <c r="BA1041" s="57"/>
    </row>
    <row r="1042" spans="16:53" ht="13.5">
      <c r="P1042" s="54"/>
      <c r="Q1042" s="48"/>
      <c r="R1042" s="48"/>
      <c r="S1042" s="48"/>
      <c r="T1042" s="48"/>
      <c r="U1042" s="55"/>
      <c r="V1042" s="55"/>
      <c r="W1042" s="55"/>
      <c r="X1042" s="55"/>
      <c r="Y1042" s="55"/>
      <c r="Z1042" s="55"/>
      <c r="AA1042" s="56"/>
      <c r="AB1042" s="55"/>
      <c r="AC1042" s="57"/>
      <c r="AD1042" s="57"/>
      <c r="AE1042" s="57"/>
      <c r="AF1042" s="57"/>
      <c r="AG1042" s="57"/>
      <c r="AH1042" s="57"/>
      <c r="AI1042" s="57"/>
      <c r="AJ1042" s="57"/>
      <c r="AK1042" s="57"/>
      <c r="AL1042" s="57"/>
      <c r="AM1042" s="57"/>
      <c r="AN1042" s="57"/>
      <c r="AO1042" s="57"/>
      <c r="AP1042" s="57"/>
      <c r="AQ1042" s="58"/>
      <c r="AR1042" s="58"/>
      <c r="AS1042" s="58"/>
      <c r="AT1042" s="57"/>
      <c r="AU1042" s="57"/>
      <c r="AV1042" s="57"/>
      <c r="AW1042" s="57"/>
      <c r="AX1042" s="57"/>
      <c r="AY1042" s="57"/>
      <c r="AZ1042" s="57"/>
      <c r="BA1042" s="57"/>
    </row>
    <row r="1043" spans="16:53" ht="13.5">
      <c r="P1043" s="54"/>
      <c r="Q1043" s="48"/>
      <c r="R1043" s="48"/>
      <c r="S1043" s="48"/>
      <c r="T1043" s="48"/>
      <c r="U1043" s="55"/>
      <c r="V1043" s="55"/>
      <c r="W1043" s="55"/>
      <c r="X1043" s="55"/>
      <c r="Y1043" s="55"/>
      <c r="Z1043" s="55"/>
      <c r="AA1043" s="56"/>
      <c r="AB1043" s="55"/>
      <c r="AC1043" s="57"/>
      <c r="AD1043" s="57"/>
      <c r="AE1043" s="57"/>
      <c r="AF1043" s="57"/>
      <c r="AG1043" s="57"/>
      <c r="AH1043" s="57"/>
      <c r="AI1043" s="57"/>
      <c r="AJ1043" s="57"/>
      <c r="AK1043" s="57"/>
      <c r="AL1043" s="57"/>
      <c r="AM1043" s="57"/>
      <c r="AN1043" s="57"/>
      <c r="AO1043" s="57"/>
      <c r="AP1043" s="57"/>
      <c r="AQ1043" s="58"/>
      <c r="AR1043" s="58"/>
      <c r="AS1043" s="58"/>
      <c r="AT1043" s="57"/>
      <c r="AU1043" s="57"/>
      <c r="AV1043" s="57"/>
      <c r="AW1043" s="57"/>
      <c r="AX1043" s="57"/>
      <c r="AY1043" s="57"/>
      <c r="AZ1043" s="57"/>
      <c r="BA1043" s="57"/>
    </row>
    <row r="1044" spans="16:53" ht="13.5">
      <c r="P1044" s="54"/>
      <c r="Q1044" s="48"/>
      <c r="R1044" s="48"/>
      <c r="S1044" s="48"/>
      <c r="T1044" s="48"/>
      <c r="U1044" s="55"/>
      <c r="V1044" s="55"/>
      <c r="W1044" s="55"/>
      <c r="X1044" s="55"/>
      <c r="Y1044" s="55"/>
      <c r="Z1044" s="55"/>
      <c r="AA1044" s="56"/>
      <c r="AB1044" s="55"/>
      <c r="AC1044" s="57"/>
      <c r="AD1044" s="57"/>
      <c r="AE1044" s="57"/>
      <c r="AF1044" s="57"/>
      <c r="AG1044" s="57"/>
      <c r="AH1044" s="57"/>
      <c r="AI1044" s="57"/>
      <c r="AJ1044" s="57"/>
      <c r="AK1044" s="57"/>
      <c r="AL1044" s="57"/>
      <c r="AM1044" s="57"/>
      <c r="AN1044" s="57"/>
      <c r="AO1044" s="57"/>
      <c r="AP1044" s="57"/>
      <c r="AQ1044" s="58"/>
      <c r="AR1044" s="58"/>
      <c r="AS1044" s="58"/>
      <c r="AT1044" s="57"/>
      <c r="AU1044" s="57"/>
      <c r="AV1044" s="57"/>
      <c r="AW1044" s="57"/>
      <c r="AX1044" s="57"/>
      <c r="AY1044" s="57"/>
      <c r="AZ1044" s="57"/>
      <c r="BA1044" s="57"/>
    </row>
    <row r="1045" spans="16:53" ht="13.5">
      <c r="P1045" s="54"/>
      <c r="Q1045" s="48"/>
      <c r="R1045" s="48"/>
      <c r="S1045" s="48"/>
      <c r="T1045" s="48"/>
      <c r="U1045" s="55"/>
      <c r="V1045" s="55"/>
      <c r="W1045" s="55"/>
      <c r="X1045" s="55"/>
      <c r="Y1045" s="55"/>
      <c r="Z1045" s="55"/>
      <c r="AA1045" s="56"/>
      <c r="AB1045" s="55"/>
      <c r="AC1045" s="57"/>
      <c r="AD1045" s="57"/>
      <c r="AE1045" s="57"/>
      <c r="AF1045" s="57"/>
      <c r="AG1045" s="57"/>
      <c r="AH1045" s="57"/>
      <c r="AI1045" s="57"/>
      <c r="AJ1045" s="57"/>
      <c r="AK1045" s="57"/>
      <c r="AL1045" s="57"/>
      <c r="AM1045" s="57"/>
      <c r="AN1045" s="57"/>
      <c r="AO1045" s="57"/>
      <c r="AP1045" s="57"/>
      <c r="AQ1045" s="58"/>
      <c r="AR1045" s="58"/>
      <c r="AS1045" s="58"/>
      <c r="AT1045" s="57"/>
      <c r="AU1045" s="57"/>
      <c r="AV1045" s="57"/>
      <c r="AW1045" s="57"/>
      <c r="AX1045" s="57"/>
      <c r="AY1045" s="57"/>
      <c r="AZ1045" s="57"/>
      <c r="BA1045" s="57"/>
    </row>
    <row r="1046" spans="16:53" ht="13.5">
      <c r="P1046" s="54"/>
      <c r="Q1046" s="48"/>
      <c r="R1046" s="48"/>
      <c r="S1046" s="48"/>
      <c r="T1046" s="48"/>
      <c r="U1046" s="55"/>
      <c r="V1046" s="55"/>
      <c r="W1046" s="55"/>
      <c r="X1046" s="55"/>
      <c r="Y1046" s="55"/>
      <c r="Z1046" s="55"/>
      <c r="AA1046" s="56"/>
      <c r="AB1046" s="55"/>
      <c r="AC1046" s="57"/>
      <c r="AD1046" s="57"/>
      <c r="AE1046" s="57"/>
      <c r="AF1046" s="57"/>
      <c r="AG1046" s="57"/>
      <c r="AH1046" s="57"/>
      <c r="AI1046" s="57"/>
      <c r="AJ1046" s="57"/>
      <c r="AK1046" s="57"/>
      <c r="AL1046" s="57"/>
      <c r="AM1046" s="57"/>
      <c r="AN1046" s="57"/>
      <c r="AO1046" s="57"/>
      <c r="AP1046" s="57"/>
      <c r="AQ1046" s="58"/>
      <c r="AR1046" s="58"/>
      <c r="AS1046" s="58"/>
      <c r="AT1046" s="57"/>
      <c r="AU1046" s="57"/>
      <c r="AV1046" s="57"/>
      <c r="AW1046" s="57"/>
      <c r="AX1046" s="57"/>
      <c r="AY1046" s="57"/>
      <c r="AZ1046" s="57"/>
      <c r="BA1046" s="57"/>
    </row>
    <row r="1047" spans="16:53" ht="13.5">
      <c r="P1047" s="54"/>
      <c r="Q1047" s="48"/>
      <c r="R1047" s="48"/>
      <c r="S1047" s="48"/>
      <c r="T1047" s="48"/>
      <c r="U1047" s="55"/>
      <c r="V1047" s="55"/>
      <c r="W1047" s="55"/>
      <c r="X1047" s="55"/>
      <c r="Y1047" s="55"/>
      <c r="Z1047" s="55"/>
      <c r="AA1047" s="56"/>
      <c r="AB1047" s="55"/>
      <c r="AC1047" s="57"/>
      <c r="AD1047" s="57"/>
      <c r="AE1047" s="57"/>
      <c r="AF1047" s="57"/>
      <c r="AG1047" s="57"/>
      <c r="AH1047" s="57"/>
      <c r="AI1047" s="57"/>
      <c r="AJ1047" s="57"/>
      <c r="AK1047" s="57"/>
      <c r="AL1047" s="57"/>
      <c r="AM1047" s="57"/>
      <c r="AN1047" s="57"/>
      <c r="AO1047" s="57"/>
      <c r="AP1047" s="57"/>
      <c r="AQ1047" s="58"/>
      <c r="AR1047" s="58"/>
      <c r="AS1047" s="58"/>
      <c r="AT1047" s="57"/>
      <c r="AU1047" s="57"/>
      <c r="AV1047" s="57"/>
      <c r="AW1047" s="57"/>
      <c r="AX1047" s="57"/>
      <c r="AY1047" s="57"/>
      <c r="AZ1047" s="57"/>
      <c r="BA1047" s="57"/>
    </row>
    <row r="1048" spans="16:53" ht="13.5">
      <c r="P1048" s="54"/>
      <c r="Q1048" s="48"/>
      <c r="R1048" s="48"/>
      <c r="S1048" s="48"/>
      <c r="T1048" s="48"/>
      <c r="U1048" s="55"/>
      <c r="V1048" s="55"/>
      <c r="W1048" s="55"/>
      <c r="X1048" s="55"/>
      <c r="Y1048" s="55"/>
      <c r="Z1048" s="55"/>
      <c r="AA1048" s="56"/>
      <c r="AB1048" s="55"/>
      <c r="AC1048" s="57"/>
      <c r="AD1048" s="57"/>
      <c r="AE1048" s="57"/>
      <c r="AF1048" s="57"/>
      <c r="AG1048" s="57"/>
      <c r="AH1048" s="57"/>
      <c r="AI1048" s="57"/>
      <c r="AJ1048" s="57"/>
      <c r="AK1048" s="57"/>
      <c r="AL1048" s="57"/>
      <c r="AM1048" s="57"/>
      <c r="AN1048" s="57"/>
      <c r="AO1048" s="57"/>
      <c r="AP1048" s="57"/>
      <c r="AQ1048" s="58"/>
      <c r="AR1048" s="58"/>
      <c r="AS1048" s="58"/>
      <c r="AT1048" s="57"/>
      <c r="AU1048" s="57"/>
      <c r="AV1048" s="57"/>
      <c r="AW1048" s="57"/>
      <c r="AX1048" s="57"/>
      <c r="AY1048" s="57"/>
      <c r="AZ1048" s="57"/>
      <c r="BA1048" s="57"/>
    </row>
    <row r="1049" spans="16:53" ht="13.5">
      <c r="P1049" s="54"/>
      <c r="Q1049" s="48"/>
      <c r="R1049" s="48"/>
      <c r="S1049" s="48"/>
      <c r="T1049" s="48"/>
      <c r="U1049" s="55"/>
      <c r="V1049" s="55"/>
      <c r="W1049" s="55"/>
      <c r="X1049" s="55"/>
      <c r="Y1049" s="55"/>
      <c r="Z1049" s="55"/>
      <c r="AA1049" s="56"/>
      <c r="AB1049" s="55"/>
      <c r="AC1049" s="57"/>
      <c r="AD1049" s="57"/>
      <c r="AE1049" s="57"/>
      <c r="AF1049" s="57"/>
      <c r="AG1049" s="57"/>
      <c r="AH1049" s="57"/>
      <c r="AI1049" s="57"/>
      <c r="AJ1049" s="57"/>
      <c r="AK1049" s="57"/>
      <c r="AL1049" s="57"/>
      <c r="AM1049" s="57"/>
      <c r="AN1049" s="57"/>
      <c r="AO1049" s="57"/>
      <c r="AP1049" s="57"/>
      <c r="AQ1049" s="58"/>
      <c r="AR1049" s="58"/>
      <c r="AS1049" s="58"/>
      <c r="AT1049" s="57"/>
      <c r="AU1049" s="57"/>
      <c r="AV1049" s="57"/>
      <c r="AW1049" s="57"/>
      <c r="AX1049" s="57"/>
      <c r="AY1049" s="57"/>
      <c r="AZ1049" s="57"/>
      <c r="BA1049" s="57"/>
    </row>
    <row r="1050" spans="16:53" ht="13.5">
      <c r="P1050" s="54"/>
      <c r="Q1050" s="48"/>
      <c r="R1050" s="48"/>
      <c r="S1050" s="48"/>
      <c r="T1050" s="48"/>
      <c r="U1050" s="55"/>
      <c r="V1050" s="55"/>
      <c r="W1050" s="55"/>
      <c r="X1050" s="55"/>
      <c r="Y1050" s="55"/>
      <c r="Z1050" s="55"/>
      <c r="AA1050" s="56"/>
      <c r="AB1050" s="55"/>
      <c r="AC1050" s="57"/>
      <c r="AD1050" s="57"/>
      <c r="AE1050" s="57"/>
      <c r="AF1050" s="57"/>
      <c r="AG1050" s="57"/>
      <c r="AH1050" s="57"/>
      <c r="AI1050" s="57"/>
      <c r="AJ1050" s="57"/>
      <c r="AK1050" s="57"/>
      <c r="AL1050" s="57"/>
      <c r="AM1050" s="57"/>
      <c r="AN1050" s="57"/>
      <c r="AO1050" s="57"/>
      <c r="AP1050" s="57"/>
      <c r="AQ1050" s="58"/>
      <c r="AR1050" s="58"/>
      <c r="AS1050" s="58"/>
      <c r="AT1050" s="57"/>
      <c r="AU1050" s="57"/>
      <c r="AV1050" s="57"/>
      <c r="AW1050" s="57"/>
      <c r="AX1050" s="57"/>
      <c r="AY1050" s="57"/>
      <c r="AZ1050" s="57"/>
      <c r="BA1050" s="57"/>
    </row>
    <row r="1051" spans="16:53" ht="13.5">
      <c r="P1051" s="54"/>
      <c r="Q1051" s="48"/>
      <c r="R1051" s="48"/>
      <c r="S1051" s="48"/>
      <c r="T1051" s="48"/>
      <c r="U1051" s="55"/>
      <c r="V1051" s="55"/>
      <c r="W1051" s="55"/>
      <c r="X1051" s="55"/>
      <c r="Y1051" s="55"/>
      <c r="Z1051" s="55"/>
      <c r="AA1051" s="56"/>
      <c r="AB1051" s="55"/>
      <c r="AC1051" s="57"/>
      <c r="AD1051" s="57"/>
      <c r="AE1051" s="57"/>
      <c r="AF1051" s="57"/>
      <c r="AG1051" s="57"/>
      <c r="AH1051" s="57"/>
      <c r="AI1051" s="57"/>
      <c r="AJ1051" s="57"/>
      <c r="AK1051" s="57"/>
      <c r="AL1051" s="57"/>
      <c r="AM1051" s="57"/>
      <c r="AN1051" s="57"/>
      <c r="AO1051" s="57"/>
      <c r="AP1051" s="57"/>
      <c r="AQ1051" s="58"/>
      <c r="AR1051" s="58"/>
      <c r="AS1051" s="58"/>
      <c r="AT1051" s="57"/>
      <c r="AU1051" s="57"/>
      <c r="AV1051" s="57"/>
      <c r="AW1051" s="57"/>
      <c r="AX1051" s="57"/>
      <c r="AY1051" s="57"/>
      <c r="AZ1051" s="57"/>
      <c r="BA1051" s="57"/>
    </row>
    <row r="1052" spans="16:53" ht="13.5">
      <c r="P1052" s="54"/>
      <c r="Q1052" s="48"/>
      <c r="R1052" s="48"/>
      <c r="S1052" s="48"/>
      <c r="T1052" s="48"/>
      <c r="U1052" s="55"/>
      <c r="V1052" s="55"/>
      <c r="W1052" s="55"/>
      <c r="X1052" s="55"/>
      <c r="Y1052" s="55"/>
      <c r="Z1052" s="55"/>
      <c r="AA1052" s="56"/>
      <c r="AB1052" s="55"/>
      <c r="AC1052" s="57"/>
      <c r="AD1052" s="57"/>
      <c r="AE1052" s="57"/>
      <c r="AF1052" s="57"/>
      <c r="AG1052" s="57"/>
      <c r="AH1052" s="57"/>
      <c r="AI1052" s="57"/>
      <c r="AJ1052" s="57"/>
      <c r="AK1052" s="57"/>
      <c r="AL1052" s="57"/>
      <c r="AM1052" s="57"/>
      <c r="AN1052" s="57"/>
      <c r="AO1052" s="57"/>
      <c r="AP1052" s="57"/>
      <c r="AQ1052" s="58"/>
      <c r="AR1052" s="58"/>
      <c r="AS1052" s="58"/>
      <c r="AT1052" s="57"/>
      <c r="AU1052" s="57"/>
      <c r="AV1052" s="57"/>
      <c r="AW1052" s="57"/>
      <c r="AX1052" s="57"/>
      <c r="AY1052" s="57"/>
      <c r="AZ1052" s="57"/>
      <c r="BA1052" s="57"/>
    </row>
    <row r="1053" spans="16:53" ht="13.5">
      <c r="P1053" s="54"/>
      <c r="Q1053" s="48"/>
      <c r="R1053" s="48"/>
      <c r="S1053" s="48"/>
      <c r="T1053" s="48"/>
      <c r="U1053" s="55"/>
      <c r="V1053" s="55"/>
      <c r="W1053" s="55"/>
      <c r="X1053" s="55"/>
      <c r="Y1053" s="55"/>
      <c r="Z1053" s="55"/>
      <c r="AA1053" s="56"/>
      <c r="AB1053" s="55"/>
      <c r="AC1053" s="57"/>
      <c r="AD1053" s="57"/>
      <c r="AE1053" s="57"/>
      <c r="AF1053" s="57"/>
      <c r="AG1053" s="57"/>
      <c r="AH1053" s="57"/>
      <c r="AI1053" s="57"/>
      <c r="AJ1053" s="57"/>
      <c r="AK1053" s="57"/>
      <c r="AL1053" s="57"/>
      <c r="AM1053" s="57"/>
      <c r="AN1053" s="57"/>
      <c r="AO1053" s="57"/>
      <c r="AP1053" s="57"/>
      <c r="AQ1053" s="58"/>
      <c r="AR1053" s="58"/>
      <c r="AS1053" s="58"/>
      <c r="AT1053" s="57"/>
      <c r="AU1053" s="57"/>
      <c r="AV1053" s="57"/>
      <c r="AW1053" s="57"/>
      <c r="AX1053" s="57"/>
      <c r="AY1053" s="57"/>
      <c r="AZ1053" s="57"/>
      <c r="BA1053" s="57"/>
    </row>
    <row r="1054" spans="16:53" ht="13.5">
      <c r="P1054" s="54"/>
      <c r="Q1054" s="48"/>
      <c r="R1054" s="48"/>
      <c r="S1054" s="48"/>
      <c r="T1054" s="48"/>
      <c r="U1054" s="55"/>
      <c r="V1054" s="55"/>
      <c r="W1054" s="55"/>
      <c r="X1054" s="55"/>
      <c r="Y1054" s="55"/>
      <c r="Z1054" s="55"/>
      <c r="AA1054" s="56"/>
      <c r="AB1054" s="55"/>
      <c r="AC1054" s="57"/>
      <c r="AD1054" s="57"/>
      <c r="AE1054" s="57"/>
      <c r="AF1054" s="57"/>
      <c r="AG1054" s="57"/>
      <c r="AH1054" s="57"/>
      <c r="AI1054" s="57"/>
      <c r="AJ1054" s="57"/>
      <c r="AK1054" s="57"/>
      <c r="AL1054" s="57"/>
      <c r="AM1054" s="57"/>
      <c r="AN1054" s="57"/>
      <c r="AO1054" s="57"/>
      <c r="AP1054" s="57"/>
      <c r="AQ1054" s="58"/>
      <c r="AR1054" s="58"/>
      <c r="AS1054" s="58"/>
      <c r="AT1054" s="57"/>
      <c r="AU1054" s="57"/>
      <c r="AV1054" s="57"/>
      <c r="AW1054" s="57"/>
      <c r="AX1054" s="57"/>
      <c r="AY1054" s="57"/>
      <c r="AZ1054" s="57"/>
      <c r="BA1054" s="57"/>
    </row>
    <row r="1055" spans="16:53" ht="13.5">
      <c r="P1055" s="54"/>
      <c r="Q1055" s="48"/>
      <c r="R1055" s="48"/>
      <c r="S1055" s="48"/>
      <c r="T1055" s="48"/>
      <c r="U1055" s="55"/>
      <c r="V1055" s="55"/>
      <c r="W1055" s="55"/>
      <c r="X1055" s="55"/>
      <c r="Y1055" s="55"/>
      <c r="Z1055" s="55"/>
      <c r="AA1055" s="56"/>
      <c r="AB1055" s="55"/>
      <c r="AC1055" s="57"/>
      <c r="AD1055" s="57"/>
      <c r="AE1055" s="57"/>
      <c r="AF1055" s="57"/>
      <c r="AG1055" s="57"/>
      <c r="AH1055" s="57"/>
      <c r="AI1055" s="57"/>
      <c r="AJ1055" s="57"/>
      <c r="AK1055" s="57"/>
      <c r="AL1055" s="57"/>
      <c r="AM1055" s="57"/>
      <c r="AN1055" s="57"/>
      <c r="AO1055" s="57"/>
      <c r="AP1055" s="57"/>
      <c r="AQ1055" s="58"/>
      <c r="AR1055" s="58"/>
      <c r="AS1055" s="58"/>
      <c r="AT1055" s="57"/>
      <c r="AU1055" s="57"/>
      <c r="AV1055" s="57"/>
      <c r="AW1055" s="57"/>
      <c r="AX1055" s="57"/>
      <c r="AY1055" s="57"/>
      <c r="AZ1055" s="57"/>
      <c r="BA1055" s="57"/>
    </row>
    <row r="1056" spans="16:53" ht="13.5">
      <c r="P1056" s="54"/>
      <c r="Q1056" s="48"/>
      <c r="R1056" s="48"/>
      <c r="S1056" s="48"/>
      <c r="T1056" s="48"/>
      <c r="U1056" s="55"/>
      <c r="V1056" s="55"/>
      <c r="W1056" s="55"/>
      <c r="X1056" s="55"/>
      <c r="Y1056" s="55"/>
      <c r="Z1056" s="55"/>
      <c r="AA1056" s="56"/>
      <c r="AB1056" s="55"/>
      <c r="AC1056" s="57"/>
      <c r="AD1056" s="57"/>
      <c r="AE1056" s="57"/>
      <c r="AF1056" s="57"/>
      <c r="AG1056" s="57"/>
      <c r="AH1056" s="57"/>
      <c r="AI1056" s="57"/>
      <c r="AJ1056" s="57"/>
      <c r="AK1056" s="57"/>
      <c r="AL1056" s="57"/>
      <c r="AM1056" s="57"/>
      <c r="AN1056" s="57"/>
      <c r="AO1056" s="57"/>
      <c r="AP1056" s="57"/>
      <c r="AQ1056" s="58"/>
      <c r="AR1056" s="58"/>
      <c r="AS1056" s="58"/>
      <c r="AT1056" s="57"/>
      <c r="AU1056" s="57"/>
      <c r="AV1056" s="57"/>
      <c r="AW1056" s="57"/>
      <c r="AX1056" s="57"/>
      <c r="AY1056" s="57"/>
      <c r="AZ1056" s="57"/>
      <c r="BA1056" s="57"/>
    </row>
    <row r="1057" spans="16:53" ht="13.5">
      <c r="P1057" s="54"/>
      <c r="Q1057" s="48"/>
      <c r="R1057" s="48"/>
      <c r="S1057" s="48"/>
      <c r="T1057" s="48"/>
      <c r="U1057" s="55"/>
      <c r="V1057" s="55"/>
      <c r="W1057" s="55"/>
      <c r="X1057" s="55"/>
      <c r="Y1057" s="55"/>
      <c r="Z1057" s="55"/>
      <c r="AA1057" s="56"/>
      <c r="AB1057" s="55"/>
      <c r="AC1057" s="57"/>
      <c r="AD1057" s="57"/>
      <c r="AE1057" s="57"/>
      <c r="AF1057" s="57"/>
      <c r="AG1057" s="57"/>
      <c r="AH1057" s="57"/>
      <c r="AI1057" s="57"/>
      <c r="AJ1057" s="57"/>
      <c r="AK1057" s="57"/>
      <c r="AL1057" s="57"/>
      <c r="AM1057" s="57"/>
      <c r="AN1057" s="57"/>
      <c r="AO1057" s="57"/>
      <c r="AP1057" s="57"/>
      <c r="AQ1057" s="58"/>
      <c r="AR1057" s="58"/>
      <c r="AS1057" s="58"/>
      <c r="AT1057" s="57"/>
      <c r="AU1057" s="57"/>
      <c r="AV1057" s="57"/>
      <c r="AW1057" s="57"/>
      <c r="AX1057" s="57"/>
      <c r="AY1057" s="57"/>
      <c r="AZ1057" s="57"/>
      <c r="BA1057" s="57"/>
    </row>
    <row r="1058" spans="16:53" ht="13.5">
      <c r="P1058" s="54"/>
      <c r="Q1058" s="48"/>
      <c r="R1058" s="48"/>
      <c r="S1058" s="48"/>
      <c r="T1058" s="48"/>
      <c r="U1058" s="55"/>
      <c r="V1058" s="55"/>
      <c r="W1058" s="55"/>
      <c r="X1058" s="55"/>
      <c r="Y1058" s="55"/>
      <c r="Z1058" s="55"/>
      <c r="AA1058" s="56"/>
      <c r="AB1058" s="55"/>
      <c r="AC1058" s="57"/>
      <c r="AD1058" s="57"/>
      <c r="AE1058" s="57"/>
      <c r="AF1058" s="57"/>
      <c r="AG1058" s="57"/>
      <c r="AH1058" s="57"/>
      <c r="AI1058" s="57"/>
      <c r="AJ1058" s="57"/>
      <c r="AK1058" s="57"/>
      <c r="AL1058" s="57"/>
      <c r="AM1058" s="57"/>
      <c r="AN1058" s="57"/>
      <c r="AO1058" s="57"/>
      <c r="AP1058" s="57"/>
      <c r="AQ1058" s="58"/>
      <c r="AR1058" s="58"/>
      <c r="AS1058" s="58"/>
      <c r="AT1058" s="57"/>
      <c r="AU1058" s="57"/>
      <c r="AV1058" s="57"/>
      <c r="AW1058" s="57"/>
      <c r="AX1058" s="57"/>
      <c r="AY1058" s="57"/>
      <c r="AZ1058" s="57"/>
      <c r="BA1058" s="57"/>
    </row>
    <row r="1059" spans="16:53" ht="13.5">
      <c r="P1059" s="54"/>
      <c r="Q1059" s="48"/>
      <c r="R1059" s="48"/>
      <c r="S1059" s="48"/>
      <c r="T1059" s="48"/>
      <c r="U1059" s="55"/>
      <c r="V1059" s="55"/>
      <c r="W1059" s="55"/>
      <c r="X1059" s="55"/>
      <c r="Y1059" s="55"/>
      <c r="Z1059" s="55"/>
      <c r="AA1059" s="56"/>
      <c r="AB1059" s="55"/>
      <c r="AC1059" s="57"/>
      <c r="AD1059" s="57"/>
      <c r="AE1059" s="57"/>
      <c r="AF1059" s="57"/>
      <c r="AG1059" s="57"/>
      <c r="AH1059" s="57"/>
      <c r="AI1059" s="57"/>
      <c r="AJ1059" s="57"/>
      <c r="AK1059" s="57"/>
      <c r="AL1059" s="57"/>
      <c r="AM1059" s="57"/>
      <c r="AN1059" s="57"/>
      <c r="AO1059" s="57"/>
      <c r="AP1059" s="57"/>
      <c r="AQ1059" s="58"/>
      <c r="AR1059" s="58"/>
      <c r="AS1059" s="58"/>
      <c r="AT1059" s="57"/>
      <c r="AU1059" s="57"/>
      <c r="AV1059" s="57"/>
      <c r="AW1059" s="57"/>
      <c r="AX1059" s="57"/>
      <c r="AY1059" s="57"/>
      <c r="AZ1059" s="57"/>
      <c r="BA1059" s="57"/>
    </row>
    <row r="1060" spans="16:53" ht="13.5">
      <c r="P1060" s="54"/>
      <c r="Q1060" s="48"/>
      <c r="R1060" s="48"/>
      <c r="S1060" s="48"/>
      <c r="T1060" s="48"/>
      <c r="U1060" s="55"/>
      <c r="V1060" s="55"/>
      <c r="W1060" s="55"/>
      <c r="X1060" s="55"/>
      <c r="Y1060" s="55"/>
      <c r="Z1060" s="55"/>
      <c r="AA1060" s="56"/>
      <c r="AB1060" s="55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/>
      <c r="AP1060" s="57"/>
      <c r="AQ1060" s="58"/>
      <c r="AR1060" s="58"/>
      <c r="AS1060" s="58"/>
      <c r="AT1060" s="57"/>
      <c r="AU1060" s="57"/>
      <c r="AV1060" s="57"/>
      <c r="AW1060" s="57"/>
      <c r="AX1060" s="57"/>
      <c r="AY1060" s="57"/>
      <c r="AZ1060" s="57"/>
      <c r="BA1060" s="57"/>
    </row>
    <row r="1061" spans="16:53" ht="13.5">
      <c r="P1061" s="54"/>
      <c r="Q1061" s="48"/>
      <c r="R1061" s="48"/>
      <c r="S1061" s="48"/>
      <c r="T1061" s="48"/>
      <c r="U1061" s="55"/>
      <c r="V1061" s="55"/>
      <c r="W1061" s="55"/>
      <c r="X1061" s="55"/>
      <c r="Y1061" s="55"/>
      <c r="Z1061" s="55"/>
      <c r="AA1061" s="56"/>
      <c r="AB1061" s="55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8"/>
      <c r="AR1061" s="58"/>
      <c r="AS1061" s="58"/>
      <c r="AT1061" s="57"/>
      <c r="AU1061" s="57"/>
      <c r="AV1061" s="57"/>
      <c r="AW1061" s="57"/>
      <c r="AX1061" s="57"/>
      <c r="AY1061" s="57"/>
      <c r="AZ1061" s="57"/>
      <c r="BA1061" s="57"/>
    </row>
    <row r="1062" spans="16:53" ht="13.5">
      <c r="P1062" s="54"/>
      <c r="Q1062" s="48"/>
      <c r="R1062" s="48"/>
      <c r="S1062" s="48"/>
      <c r="T1062" s="48"/>
      <c r="U1062" s="55"/>
      <c r="V1062" s="55"/>
      <c r="W1062" s="55"/>
      <c r="X1062" s="55"/>
      <c r="Y1062" s="55"/>
      <c r="Z1062" s="55"/>
      <c r="AA1062" s="56"/>
      <c r="AB1062" s="55"/>
      <c r="AC1062" s="57"/>
      <c r="AD1062" s="57"/>
      <c r="AE1062" s="57"/>
      <c r="AF1062" s="57"/>
      <c r="AG1062" s="57"/>
      <c r="AH1062" s="57"/>
      <c r="AI1062" s="57"/>
      <c r="AJ1062" s="57"/>
      <c r="AK1062" s="57"/>
      <c r="AL1062" s="57"/>
      <c r="AM1062" s="57"/>
      <c r="AN1062" s="57"/>
      <c r="AO1062" s="57"/>
      <c r="AP1062" s="57"/>
      <c r="AQ1062" s="58"/>
      <c r="AR1062" s="58"/>
      <c r="AS1062" s="58"/>
      <c r="AT1062" s="57"/>
      <c r="AU1062" s="57"/>
      <c r="AV1062" s="57"/>
      <c r="AW1062" s="57"/>
      <c r="AX1062" s="57"/>
      <c r="AY1062" s="57"/>
      <c r="AZ1062" s="57"/>
      <c r="BA1062" s="57"/>
    </row>
    <row r="1063" spans="16:53" ht="13.5">
      <c r="P1063" s="54"/>
      <c r="Q1063" s="48"/>
      <c r="R1063" s="48"/>
      <c r="S1063" s="48"/>
      <c r="T1063" s="48"/>
      <c r="U1063" s="55"/>
      <c r="V1063" s="55"/>
      <c r="W1063" s="55"/>
      <c r="X1063" s="55"/>
      <c r="Y1063" s="55"/>
      <c r="Z1063" s="55"/>
      <c r="AA1063" s="56"/>
      <c r="AB1063" s="55"/>
      <c r="AC1063" s="57"/>
      <c r="AD1063" s="57"/>
      <c r="AE1063" s="57"/>
      <c r="AF1063" s="57"/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8"/>
      <c r="AR1063" s="58"/>
      <c r="AS1063" s="58"/>
      <c r="AT1063" s="57"/>
      <c r="AU1063" s="57"/>
      <c r="AV1063" s="57"/>
      <c r="AW1063" s="57"/>
      <c r="AX1063" s="57"/>
      <c r="AY1063" s="57"/>
      <c r="AZ1063" s="57"/>
      <c r="BA1063" s="57"/>
    </row>
    <row r="1064" spans="16:53" ht="13.5">
      <c r="P1064" s="54"/>
      <c r="Q1064" s="48"/>
      <c r="R1064" s="48"/>
      <c r="S1064" s="48"/>
      <c r="T1064" s="48"/>
      <c r="U1064" s="55"/>
      <c r="V1064" s="55"/>
      <c r="W1064" s="55"/>
      <c r="X1064" s="55"/>
      <c r="Y1064" s="55"/>
      <c r="Z1064" s="55"/>
      <c r="AA1064" s="56"/>
      <c r="AB1064" s="55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8"/>
      <c r="AR1064" s="58"/>
      <c r="AS1064" s="58"/>
      <c r="AT1064" s="57"/>
      <c r="AU1064" s="57"/>
      <c r="AV1064" s="57"/>
      <c r="AW1064" s="57"/>
      <c r="AX1064" s="57"/>
      <c r="AY1064" s="57"/>
      <c r="AZ1064" s="57"/>
      <c r="BA1064" s="57"/>
    </row>
    <row r="1065" spans="16:53" ht="13.5">
      <c r="P1065" s="54"/>
      <c r="Q1065" s="48"/>
      <c r="R1065" s="48"/>
      <c r="S1065" s="48"/>
      <c r="T1065" s="48"/>
      <c r="U1065" s="55"/>
      <c r="V1065" s="55"/>
      <c r="W1065" s="55"/>
      <c r="X1065" s="55"/>
      <c r="Y1065" s="55"/>
      <c r="Z1065" s="55"/>
      <c r="AA1065" s="56"/>
      <c r="AB1065" s="55"/>
      <c r="AC1065" s="57"/>
      <c r="AD1065" s="57"/>
      <c r="AE1065" s="57"/>
      <c r="AF1065" s="57"/>
      <c r="AG1065" s="57"/>
      <c r="AH1065" s="57"/>
      <c r="AI1065" s="57"/>
      <c r="AJ1065" s="57"/>
      <c r="AK1065" s="57"/>
      <c r="AL1065" s="57"/>
      <c r="AM1065" s="57"/>
      <c r="AN1065" s="57"/>
      <c r="AO1065" s="57"/>
      <c r="AP1065" s="57"/>
      <c r="AQ1065" s="58"/>
      <c r="AR1065" s="58"/>
      <c r="AS1065" s="58"/>
      <c r="AT1065" s="57"/>
      <c r="AU1065" s="57"/>
      <c r="AV1065" s="57"/>
      <c r="AW1065" s="57"/>
      <c r="AX1065" s="57"/>
      <c r="AY1065" s="57"/>
      <c r="AZ1065" s="57"/>
      <c r="BA1065" s="57"/>
    </row>
    <row r="1066" spans="16:53" ht="13.5">
      <c r="P1066" s="54"/>
      <c r="Q1066" s="48"/>
      <c r="R1066" s="48"/>
      <c r="S1066" s="48"/>
      <c r="T1066" s="48"/>
      <c r="U1066" s="55"/>
      <c r="V1066" s="55"/>
      <c r="W1066" s="55"/>
      <c r="X1066" s="55"/>
      <c r="Y1066" s="55"/>
      <c r="Z1066" s="55"/>
      <c r="AA1066" s="56"/>
      <c r="AB1066" s="55"/>
      <c r="AC1066" s="57"/>
      <c r="AD1066" s="57"/>
      <c r="AE1066" s="57"/>
      <c r="AF1066" s="57"/>
      <c r="AG1066" s="57"/>
      <c r="AH1066" s="57"/>
      <c r="AI1066" s="57"/>
      <c r="AJ1066" s="57"/>
      <c r="AK1066" s="57"/>
      <c r="AL1066" s="57"/>
      <c r="AM1066" s="57"/>
      <c r="AN1066" s="57"/>
      <c r="AO1066" s="57"/>
      <c r="AP1066" s="57"/>
      <c r="AQ1066" s="58"/>
      <c r="AR1066" s="58"/>
      <c r="AS1066" s="58"/>
      <c r="AT1066" s="57"/>
      <c r="AU1066" s="57"/>
      <c r="AV1066" s="57"/>
      <c r="AW1066" s="57"/>
      <c r="AX1066" s="57"/>
      <c r="AY1066" s="57"/>
      <c r="AZ1066" s="57"/>
      <c r="BA1066" s="57"/>
    </row>
    <row r="1067" spans="16:53" ht="13.5">
      <c r="P1067" s="54"/>
      <c r="Q1067" s="48"/>
      <c r="R1067" s="48"/>
      <c r="S1067" s="48"/>
      <c r="T1067" s="48"/>
      <c r="U1067" s="55"/>
      <c r="V1067" s="55"/>
      <c r="W1067" s="55"/>
      <c r="X1067" s="55"/>
      <c r="Y1067" s="55"/>
      <c r="Z1067" s="55"/>
      <c r="AA1067" s="56"/>
      <c r="AB1067" s="55"/>
      <c r="AC1067" s="57"/>
      <c r="AD1067" s="57"/>
      <c r="AE1067" s="57"/>
      <c r="AF1067" s="57"/>
      <c r="AG1067" s="57"/>
      <c r="AH1067" s="57"/>
      <c r="AI1067" s="57"/>
      <c r="AJ1067" s="57"/>
      <c r="AK1067" s="57"/>
      <c r="AL1067" s="57"/>
      <c r="AM1067" s="57"/>
      <c r="AN1067" s="57"/>
      <c r="AO1067" s="57"/>
      <c r="AP1067" s="57"/>
      <c r="AQ1067" s="58"/>
      <c r="AR1067" s="58"/>
      <c r="AS1067" s="58"/>
      <c r="AT1067" s="57"/>
      <c r="AU1067" s="57"/>
      <c r="AV1067" s="57"/>
      <c r="AW1067" s="57"/>
      <c r="AX1067" s="57"/>
      <c r="AY1067" s="57"/>
      <c r="AZ1067" s="57"/>
      <c r="BA1067" s="57"/>
    </row>
    <row r="1068" spans="16:53" ht="13.5">
      <c r="P1068" s="54"/>
      <c r="Q1068" s="48"/>
      <c r="R1068" s="48"/>
      <c r="S1068" s="48"/>
      <c r="T1068" s="48"/>
      <c r="U1068" s="55"/>
      <c r="V1068" s="55"/>
      <c r="W1068" s="55"/>
      <c r="X1068" s="55"/>
      <c r="Y1068" s="55"/>
      <c r="Z1068" s="55"/>
      <c r="AA1068" s="56"/>
      <c r="AB1068" s="55"/>
      <c r="AC1068" s="57"/>
      <c r="AD1068" s="57"/>
      <c r="AE1068" s="57"/>
      <c r="AF1068" s="57"/>
      <c r="AG1068" s="57"/>
      <c r="AH1068" s="57"/>
      <c r="AI1068" s="57"/>
      <c r="AJ1068" s="57"/>
      <c r="AK1068" s="57"/>
      <c r="AL1068" s="57"/>
      <c r="AM1068" s="57"/>
      <c r="AN1068" s="57"/>
      <c r="AO1068" s="57"/>
      <c r="AP1068" s="57"/>
      <c r="AQ1068" s="58"/>
      <c r="AR1068" s="58"/>
      <c r="AS1068" s="58"/>
      <c r="AT1068" s="57"/>
      <c r="AU1068" s="57"/>
      <c r="AV1068" s="57"/>
      <c r="AW1068" s="57"/>
      <c r="AX1068" s="57"/>
      <c r="AY1068" s="57"/>
      <c r="AZ1068" s="57"/>
      <c r="BA1068" s="57"/>
    </row>
    <row r="1069" spans="16:53" ht="13.5">
      <c r="P1069" s="54"/>
      <c r="Q1069" s="48"/>
      <c r="R1069" s="48"/>
      <c r="S1069" s="48"/>
      <c r="T1069" s="48"/>
      <c r="U1069" s="55"/>
      <c r="V1069" s="55"/>
      <c r="W1069" s="55"/>
      <c r="X1069" s="55"/>
      <c r="Y1069" s="55"/>
      <c r="Z1069" s="55"/>
      <c r="AA1069" s="56"/>
      <c r="AB1069" s="55"/>
      <c r="AC1069" s="57"/>
      <c r="AD1069" s="57"/>
      <c r="AE1069" s="57"/>
      <c r="AF1069" s="57"/>
      <c r="AG1069" s="57"/>
      <c r="AH1069" s="57"/>
      <c r="AI1069" s="57"/>
      <c r="AJ1069" s="57"/>
      <c r="AK1069" s="57"/>
      <c r="AL1069" s="57"/>
      <c r="AM1069" s="57"/>
      <c r="AN1069" s="57"/>
      <c r="AO1069" s="57"/>
      <c r="AP1069" s="57"/>
      <c r="AQ1069" s="58"/>
      <c r="AR1069" s="58"/>
      <c r="AS1069" s="58"/>
      <c r="AT1069" s="57"/>
      <c r="AU1069" s="57"/>
      <c r="AV1069" s="57"/>
      <c r="AW1069" s="57"/>
      <c r="AX1069" s="57"/>
      <c r="AY1069" s="57"/>
      <c r="AZ1069" s="57"/>
      <c r="BA1069" s="57"/>
    </row>
    <row r="1070" spans="16:53" ht="13.5">
      <c r="P1070" s="54"/>
      <c r="Q1070" s="48"/>
      <c r="R1070" s="48"/>
      <c r="S1070" s="48"/>
      <c r="T1070" s="48"/>
      <c r="U1070" s="55"/>
      <c r="V1070" s="55"/>
      <c r="W1070" s="55"/>
      <c r="X1070" s="55"/>
      <c r="Y1070" s="55"/>
      <c r="Z1070" s="55"/>
      <c r="AA1070" s="56"/>
      <c r="AB1070" s="55"/>
      <c r="AC1070" s="57"/>
      <c r="AD1070" s="57"/>
      <c r="AE1070" s="57"/>
      <c r="AF1070" s="57"/>
      <c r="AG1070" s="57"/>
      <c r="AH1070" s="57"/>
      <c r="AI1070" s="57"/>
      <c r="AJ1070" s="57"/>
      <c r="AK1070" s="57"/>
      <c r="AL1070" s="57"/>
      <c r="AM1070" s="57"/>
      <c r="AN1070" s="57"/>
      <c r="AO1070" s="57"/>
      <c r="AP1070" s="57"/>
      <c r="AQ1070" s="58"/>
      <c r="AR1070" s="58"/>
      <c r="AS1070" s="58"/>
      <c r="AT1070" s="57"/>
      <c r="AU1070" s="57"/>
      <c r="AV1070" s="57"/>
      <c r="AW1070" s="57"/>
      <c r="AX1070" s="57"/>
      <c r="AY1070" s="57"/>
      <c r="AZ1070" s="57"/>
      <c r="BA1070" s="57"/>
    </row>
    <row r="1071" spans="16:53" ht="13.5">
      <c r="P1071" s="54"/>
      <c r="Q1071" s="48"/>
      <c r="R1071" s="48"/>
      <c r="S1071" s="48"/>
      <c r="T1071" s="48"/>
      <c r="U1071" s="55"/>
      <c r="V1071" s="55"/>
      <c r="W1071" s="55"/>
      <c r="X1071" s="55"/>
      <c r="Y1071" s="55"/>
      <c r="Z1071" s="55"/>
      <c r="AA1071" s="56"/>
      <c r="AB1071" s="55"/>
      <c r="AC1071" s="57"/>
      <c r="AD1071" s="57"/>
      <c r="AE1071" s="57"/>
      <c r="AF1071" s="57"/>
      <c r="AG1071" s="57"/>
      <c r="AH1071" s="57"/>
      <c r="AI1071" s="57"/>
      <c r="AJ1071" s="57"/>
      <c r="AK1071" s="57"/>
      <c r="AL1071" s="57"/>
      <c r="AM1071" s="57"/>
      <c r="AN1071" s="57"/>
      <c r="AO1071" s="57"/>
      <c r="AP1071" s="57"/>
      <c r="AQ1071" s="58"/>
      <c r="AR1071" s="58"/>
      <c r="AS1071" s="58"/>
      <c r="AT1071" s="57"/>
      <c r="AU1071" s="57"/>
      <c r="AV1071" s="57"/>
      <c r="AW1071" s="57"/>
      <c r="AX1071" s="57"/>
      <c r="AY1071" s="57"/>
      <c r="AZ1071" s="57"/>
      <c r="BA1071" s="57"/>
    </row>
    <row r="1072" spans="16:53" ht="13.5">
      <c r="P1072" s="54"/>
      <c r="Q1072" s="48"/>
      <c r="R1072" s="48"/>
      <c r="S1072" s="48"/>
      <c r="T1072" s="48"/>
      <c r="U1072" s="55"/>
      <c r="V1072" s="55"/>
      <c r="W1072" s="55"/>
      <c r="X1072" s="55"/>
      <c r="Y1072" s="55"/>
      <c r="Z1072" s="55"/>
      <c r="AA1072" s="56"/>
      <c r="AB1072" s="55"/>
      <c r="AC1072" s="57"/>
      <c r="AD1072" s="57"/>
      <c r="AE1072" s="57"/>
      <c r="AF1072" s="57"/>
      <c r="AG1072" s="57"/>
      <c r="AH1072" s="57"/>
      <c r="AI1072" s="57"/>
      <c r="AJ1072" s="57"/>
      <c r="AK1072" s="57"/>
      <c r="AL1072" s="57"/>
      <c r="AM1072" s="57"/>
      <c r="AN1072" s="57"/>
      <c r="AO1072" s="57"/>
      <c r="AP1072" s="57"/>
      <c r="AQ1072" s="58"/>
      <c r="AR1072" s="58"/>
      <c r="AS1072" s="58"/>
      <c r="AT1072" s="57"/>
      <c r="AU1072" s="57"/>
      <c r="AV1072" s="57"/>
      <c r="AW1072" s="57"/>
      <c r="AX1072" s="57"/>
      <c r="AY1072" s="57"/>
      <c r="AZ1072" s="57"/>
      <c r="BA1072" s="57"/>
    </row>
    <row r="1073" spans="16:53" ht="13.5">
      <c r="P1073" s="54"/>
      <c r="Q1073" s="48"/>
      <c r="R1073" s="48"/>
      <c r="S1073" s="48"/>
      <c r="T1073" s="48"/>
      <c r="U1073" s="55"/>
      <c r="V1073" s="55"/>
      <c r="W1073" s="55"/>
      <c r="X1073" s="55"/>
      <c r="Y1073" s="55"/>
      <c r="Z1073" s="55"/>
      <c r="AA1073" s="56"/>
      <c r="AB1073" s="55"/>
      <c r="AC1073" s="57"/>
      <c r="AD1073" s="57"/>
      <c r="AE1073" s="57"/>
      <c r="AF1073" s="57"/>
      <c r="AG1073" s="57"/>
      <c r="AH1073" s="57"/>
      <c r="AI1073" s="57"/>
      <c r="AJ1073" s="57"/>
      <c r="AK1073" s="57"/>
      <c r="AL1073" s="57"/>
      <c r="AM1073" s="57"/>
      <c r="AN1073" s="57"/>
      <c r="AO1073" s="57"/>
      <c r="AP1073" s="57"/>
      <c r="AQ1073" s="58"/>
      <c r="AR1073" s="58"/>
      <c r="AS1073" s="58"/>
      <c r="AT1073" s="57"/>
      <c r="AU1073" s="57"/>
      <c r="AV1073" s="57"/>
      <c r="AW1073" s="57"/>
      <c r="AX1073" s="57"/>
      <c r="AY1073" s="57"/>
      <c r="AZ1073" s="57"/>
      <c r="BA1073" s="57"/>
    </row>
    <row r="1074" spans="16:53" ht="13.5">
      <c r="P1074" s="54"/>
      <c r="Q1074" s="48"/>
      <c r="R1074" s="48"/>
      <c r="S1074" s="48"/>
      <c r="T1074" s="48"/>
      <c r="U1074" s="55"/>
      <c r="V1074" s="55"/>
      <c r="W1074" s="55"/>
      <c r="X1074" s="55"/>
      <c r="Y1074" s="55"/>
      <c r="Z1074" s="55"/>
      <c r="AA1074" s="56"/>
      <c r="AB1074" s="55"/>
      <c r="AC1074" s="57"/>
      <c r="AD1074" s="57"/>
      <c r="AE1074" s="57"/>
      <c r="AF1074" s="57"/>
      <c r="AG1074" s="57"/>
      <c r="AH1074" s="57"/>
      <c r="AI1074" s="57"/>
      <c r="AJ1074" s="57"/>
      <c r="AK1074" s="57"/>
      <c r="AL1074" s="57"/>
      <c r="AM1074" s="57"/>
      <c r="AN1074" s="57"/>
      <c r="AO1074" s="57"/>
      <c r="AP1074" s="57"/>
      <c r="AQ1074" s="58"/>
      <c r="AR1074" s="58"/>
      <c r="AS1074" s="58"/>
      <c r="AT1074" s="57"/>
      <c r="AU1074" s="57"/>
      <c r="AV1074" s="57"/>
      <c r="AW1074" s="57"/>
      <c r="AX1074" s="57"/>
      <c r="AY1074" s="57"/>
      <c r="AZ1074" s="57"/>
      <c r="BA1074" s="57"/>
    </row>
    <row r="1075" spans="16:53" ht="13.5">
      <c r="P1075" s="54"/>
      <c r="Q1075" s="48"/>
      <c r="R1075" s="48"/>
      <c r="S1075" s="48"/>
      <c r="T1075" s="48"/>
      <c r="U1075" s="55"/>
      <c r="V1075" s="55"/>
      <c r="W1075" s="55"/>
      <c r="X1075" s="55"/>
      <c r="Y1075" s="55"/>
      <c r="Z1075" s="55"/>
      <c r="AA1075" s="56"/>
      <c r="AB1075" s="55"/>
      <c r="AC1075" s="57"/>
      <c r="AD1075" s="57"/>
      <c r="AE1075" s="57"/>
      <c r="AF1075" s="57"/>
      <c r="AG1075" s="57"/>
      <c r="AH1075" s="57"/>
      <c r="AI1075" s="57"/>
      <c r="AJ1075" s="57"/>
      <c r="AK1075" s="57"/>
      <c r="AL1075" s="57"/>
      <c r="AM1075" s="57"/>
      <c r="AN1075" s="57"/>
      <c r="AO1075" s="57"/>
      <c r="AP1075" s="57"/>
      <c r="AQ1075" s="58"/>
      <c r="AR1075" s="58"/>
      <c r="AS1075" s="58"/>
      <c r="AT1075" s="57"/>
      <c r="AU1075" s="57"/>
      <c r="AV1075" s="57"/>
      <c r="AW1075" s="57"/>
      <c r="AX1075" s="57"/>
      <c r="AY1075" s="57"/>
      <c r="AZ1075" s="57"/>
      <c r="BA1075" s="57"/>
    </row>
    <row r="1076" spans="16:53" ht="13.5">
      <c r="P1076" s="54"/>
      <c r="Q1076" s="48"/>
      <c r="R1076" s="48"/>
      <c r="S1076" s="48"/>
      <c r="T1076" s="48"/>
      <c r="U1076" s="55"/>
      <c r="V1076" s="55"/>
      <c r="W1076" s="55"/>
      <c r="X1076" s="55"/>
      <c r="Y1076" s="55"/>
      <c r="Z1076" s="55"/>
      <c r="AA1076" s="56"/>
      <c r="AB1076" s="55"/>
      <c r="AC1076" s="57"/>
      <c r="AD1076" s="57"/>
      <c r="AE1076" s="57"/>
      <c r="AF1076" s="57"/>
      <c r="AG1076" s="57"/>
      <c r="AH1076" s="57"/>
      <c r="AI1076" s="57"/>
      <c r="AJ1076" s="57"/>
      <c r="AK1076" s="57"/>
      <c r="AL1076" s="57"/>
      <c r="AM1076" s="57"/>
      <c r="AN1076" s="57"/>
      <c r="AO1076" s="57"/>
      <c r="AP1076" s="57"/>
      <c r="AQ1076" s="58"/>
      <c r="AR1076" s="58"/>
      <c r="AS1076" s="58"/>
      <c r="AT1076" s="57"/>
      <c r="AU1076" s="57"/>
      <c r="AV1076" s="57"/>
      <c r="AW1076" s="57"/>
      <c r="AX1076" s="57"/>
      <c r="AY1076" s="57"/>
      <c r="AZ1076" s="57"/>
      <c r="BA1076" s="57"/>
    </row>
    <row r="1077" spans="16:53" ht="13.5">
      <c r="P1077" s="54"/>
      <c r="Q1077" s="48"/>
      <c r="R1077" s="48"/>
      <c r="S1077" s="48"/>
      <c r="T1077" s="48"/>
      <c r="U1077" s="55"/>
      <c r="V1077" s="55"/>
      <c r="W1077" s="55"/>
      <c r="X1077" s="55"/>
      <c r="Y1077" s="55"/>
      <c r="Z1077" s="55"/>
      <c r="AA1077" s="56"/>
      <c r="AB1077" s="55"/>
      <c r="AC1077" s="57"/>
      <c r="AD1077" s="57"/>
      <c r="AE1077" s="57"/>
      <c r="AF1077" s="57"/>
      <c r="AG1077" s="57"/>
      <c r="AH1077" s="57"/>
      <c r="AI1077" s="57"/>
      <c r="AJ1077" s="57"/>
      <c r="AK1077" s="57"/>
      <c r="AL1077" s="57"/>
      <c r="AM1077" s="57"/>
      <c r="AN1077" s="57"/>
      <c r="AO1077" s="57"/>
      <c r="AP1077" s="57"/>
      <c r="AQ1077" s="58"/>
      <c r="AR1077" s="58"/>
      <c r="AS1077" s="58"/>
      <c r="AT1077" s="57"/>
      <c r="AU1077" s="57"/>
      <c r="AV1077" s="57"/>
      <c r="AW1077" s="57"/>
      <c r="AX1077" s="57"/>
      <c r="AY1077" s="57"/>
      <c r="AZ1077" s="57"/>
      <c r="BA1077" s="57"/>
    </row>
    <row r="1078" spans="16:53" ht="13.5">
      <c r="P1078" s="54"/>
      <c r="Q1078" s="48"/>
      <c r="R1078" s="48"/>
      <c r="S1078" s="48"/>
      <c r="T1078" s="48"/>
      <c r="U1078" s="55"/>
      <c r="V1078" s="55"/>
      <c r="W1078" s="55"/>
      <c r="X1078" s="55"/>
      <c r="Y1078" s="55"/>
      <c r="Z1078" s="55"/>
      <c r="AA1078" s="56"/>
      <c r="AB1078" s="55"/>
      <c r="AC1078" s="57"/>
      <c r="AD1078" s="57"/>
      <c r="AE1078" s="57"/>
      <c r="AF1078" s="57"/>
      <c r="AG1078" s="57"/>
      <c r="AH1078" s="57"/>
      <c r="AI1078" s="57"/>
      <c r="AJ1078" s="57"/>
      <c r="AK1078" s="57"/>
      <c r="AL1078" s="57"/>
      <c r="AM1078" s="57"/>
      <c r="AN1078" s="57"/>
      <c r="AO1078" s="57"/>
      <c r="AP1078" s="57"/>
      <c r="AQ1078" s="58"/>
      <c r="AR1078" s="58"/>
      <c r="AS1078" s="58"/>
      <c r="AT1078" s="57"/>
      <c r="AU1078" s="57"/>
      <c r="AV1078" s="57"/>
      <c r="AW1078" s="57"/>
      <c r="AX1078" s="57"/>
      <c r="AY1078" s="57"/>
      <c r="AZ1078" s="57"/>
      <c r="BA1078" s="57"/>
    </row>
    <row r="1079" spans="16:53" ht="13.5">
      <c r="P1079" s="54"/>
      <c r="Q1079" s="48"/>
      <c r="R1079" s="48"/>
      <c r="S1079" s="48"/>
      <c r="T1079" s="48"/>
      <c r="U1079" s="55"/>
      <c r="V1079" s="55"/>
      <c r="W1079" s="55"/>
      <c r="X1079" s="55"/>
      <c r="Y1079" s="55"/>
      <c r="Z1079" s="55"/>
      <c r="AA1079" s="56"/>
      <c r="AB1079" s="55"/>
      <c r="AC1079" s="57"/>
      <c r="AD1079" s="57"/>
      <c r="AE1079" s="57"/>
      <c r="AF1079" s="57"/>
      <c r="AG1079" s="57"/>
      <c r="AH1079" s="57"/>
      <c r="AI1079" s="57"/>
      <c r="AJ1079" s="57"/>
      <c r="AK1079" s="57"/>
      <c r="AL1079" s="57"/>
      <c r="AM1079" s="57"/>
      <c r="AN1079" s="57"/>
      <c r="AO1079" s="57"/>
      <c r="AP1079" s="57"/>
      <c r="AQ1079" s="58"/>
      <c r="AR1079" s="58"/>
      <c r="AS1079" s="58"/>
      <c r="AT1079" s="57"/>
      <c r="AU1079" s="57"/>
      <c r="AV1079" s="57"/>
      <c r="AW1079" s="57"/>
      <c r="AX1079" s="57"/>
      <c r="AY1079" s="57"/>
      <c r="AZ1079" s="57"/>
      <c r="BA1079" s="57"/>
    </row>
    <row r="1080" spans="16:53" ht="13.5">
      <c r="P1080" s="54"/>
      <c r="Q1080" s="48"/>
      <c r="R1080" s="48"/>
      <c r="S1080" s="48"/>
      <c r="T1080" s="48"/>
      <c r="U1080" s="55"/>
      <c r="V1080" s="55"/>
      <c r="W1080" s="55"/>
      <c r="X1080" s="55"/>
      <c r="Y1080" s="55"/>
      <c r="Z1080" s="55"/>
      <c r="AA1080" s="56"/>
      <c r="AB1080" s="55"/>
      <c r="AC1080" s="57"/>
      <c r="AD1080" s="57"/>
      <c r="AE1080" s="57"/>
      <c r="AF1080" s="57"/>
      <c r="AG1080" s="57"/>
      <c r="AH1080" s="57"/>
      <c r="AI1080" s="57"/>
      <c r="AJ1080" s="57"/>
      <c r="AK1080" s="57"/>
      <c r="AL1080" s="57"/>
      <c r="AM1080" s="57"/>
      <c r="AN1080" s="57"/>
      <c r="AO1080" s="57"/>
      <c r="AP1080" s="57"/>
      <c r="AQ1080" s="58"/>
      <c r="AR1080" s="58"/>
      <c r="AS1080" s="58"/>
      <c r="AT1080" s="57"/>
      <c r="AU1080" s="57"/>
      <c r="AV1080" s="57"/>
      <c r="AW1080" s="57"/>
      <c r="AX1080" s="57"/>
      <c r="AY1080" s="57"/>
      <c r="AZ1080" s="57"/>
      <c r="BA1080" s="57"/>
    </row>
    <row r="1081" spans="16:53" ht="13.5">
      <c r="P1081" s="54"/>
      <c r="Q1081" s="48"/>
      <c r="R1081" s="48"/>
      <c r="S1081" s="48"/>
      <c r="T1081" s="48"/>
      <c r="U1081" s="55"/>
      <c r="V1081" s="55"/>
      <c r="W1081" s="55"/>
      <c r="X1081" s="55"/>
      <c r="Y1081" s="55"/>
      <c r="Z1081" s="55"/>
      <c r="AA1081" s="56"/>
      <c r="AB1081" s="55"/>
      <c r="AC1081" s="57"/>
      <c r="AD1081" s="57"/>
      <c r="AE1081" s="57"/>
      <c r="AF1081" s="57"/>
      <c r="AG1081" s="57"/>
      <c r="AH1081" s="57"/>
      <c r="AI1081" s="57"/>
      <c r="AJ1081" s="57"/>
      <c r="AK1081" s="57"/>
      <c r="AL1081" s="57"/>
      <c r="AM1081" s="57"/>
      <c r="AN1081" s="57"/>
      <c r="AO1081" s="57"/>
      <c r="AP1081" s="57"/>
      <c r="AQ1081" s="58"/>
      <c r="AR1081" s="58"/>
      <c r="AS1081" s="58"/>
      <c r="AT1081" s="57"/>
      <c r="AU1081" s="57"/>
      <c r="AV1081" s="57"/>
      <c r="AW1081" s="57"/>
      <c r="AX1081" s="57"/>
      <c r="AY1081" s="57"/>
      <c r="AZ1081" s="57"/>
      <c r="BA1081" s="57"/>
    </row>
    <row r="1082" spans="16:53" ht="13.5">
      <c r="P1082" s="54"/>
      <c r="Q1082" s="48"/>
      <c r="R1082" s="48"/>
      <c r="S1082" s="48"/>
      <c r="T1082" s="48"/>
      <c r="U1082" s="55"/>
      <c r="V1082" s="55"/>
      <c r="W1082" s="55"/>
      <c r="X1082" s="55"/>
      <c r="Y1082" s="55"/>
      <c r="Z1082" s="55"/>
      <c r="AA1082" s="56"/>
      <c r="AB1082" s="55"/>
      <c r="AC1082" s="57"/>
      <c r="AD1082" s="57"/>
      <c r="AE1082" s="57"/>
      <c r="AF1082" s="57"/>
      <c r="AG1082" s="57"/>
      <c r="AH1082" s="57"/>
      <c r="AI1082" s="57"/>
      <c r="AJ1082" s="57"/>
      <c r="AK1082" s="57"/>
      <c r="AL1082" s="57"/>
      <c r="AM1082" s="57"/>
      <c r="AN1082" s="57"/>
      <c r="AO1082" s="57"/>
      <c r="AP1082" s="57"/>
      <c r="AQ1082" s="58"/>
      <c r="AR1082" s="58"/>
      <c r="AS1082" s="58"/>
      <c r="AT1082" s="57"/>
      <c r="AU1082" s="57"/>
      <c r="AV1082" s="57"/>
      <c r="AW1082" s="57"/>
      <c r="AX1082" s="57"/>
      <c r="AY1082" s="57"/>
      <c r="AZ1082" s="57"/>
      <c r="BA1082" s="57"/>
    </row>
    <row r="1083" spans="16:53" ht="13.5">
      <c r="P1083" s="54"/>
      <c r="Q1083" s="48"/>
      <c r="R1083" s="48"/>
      <c r="S1083" s="48"/>
      <c r="T1083" s="48"/>
      <c r="U1083" s="55"/>
      <c r="V1083" s="55"/>
      <c r="W1083" s="55"/>
      <c r="X1083" s="55"/>
      <c r="Y1083" s="55"/>
      <c r="Z1083" s="55"/>
      <c r="AA1083" s="56"/>
      <c r="AB1083" s="55"/>
      <c r="AC1083" s="57"/>
      <c r="AD1083" s="57"/>
      <c r="AE1083" s="57"/>
      <c r="AF1083" s="57"/>
      <c r="AG1083" s="57"/>
      <c r="AH1083" s="57"/>
      <c r="AI1083" s="57"/>
      <c r="AJ1083" s="57"/>
      <c r="AK1083" s="57"/>
      <c r="AL1083" s="57"/>
      <c r="AM1083" s="57"/>
      <c r="AN1083" s="57"/>
      <c r="AO1083" s="57"/>
      <c r="AP1083" s="57"/>
      <c r="AQ1083" s="58"/>
      <c r="AR1083" s="58"/>
      <c r="AS1083" s="58"/>
      <c r="AT1083" s="57"/>
      <c r="AU1083" s="57"/>
      <c r="AV1083" s="57"/>
      <c r="AW1083" s="57"/>
      <c r="AX1083" s="57"/>
      <c r="AY1083" s="57"/>
      <c r="AZ1083" s="57"/>
      <c r="BA1083" s="57"/>
    </row>
    <row r="1084" spans="16:53" ht="13.5">
      <c r="P1084" s="54"/>
      <c r="Q1084" s="48"/>
      <c r="R1084" s="48"/>
      <c r="S1084" s="48"/>
      <c r="T1084" s="48"/>
      <c r="U1084" s="55"/>
      <c r="V1084" s="55"/>
      <c r="W1084" s="55"/>
      <c r="X1084" s="55"/>
      <c r="Y1084" s="55"/>
      <c r="Z1084" s="55"/>
      <c r="AA1084" s="56"/>
      <c r="AB1084" s="55"/>
      <c r="AC1084" s="57"/>
      <c r="AD1084" s="57"/>
      <c r="AE1084" s="57"/>
      <c r="AF1084" s="57"/>
      <c r="AG1084" s="57"/>
      <c r="AH1084" s="57"/>
      <c r="AI1084" s="57"/>
      <c r="AJ1084" s="57"/>
      <c r="AK1084" s="57"/>
      <c r="AL1084" s="57"/>
      <c r="AM1084" s="57"/>
      <c r="AN1084" s="57"/>
      <c r="AO1084" s="57"/>
      <c r="AP1084" s="57"/>
      <c r="AQ1084" s="58"/>
      <c r="AR1084" s="58"/>
      <c r="AS1084" s="58"/>
      <c r="AT1084" s="57"/>
      <c r="AU1084" s="57"/>
      <c r="AV1084" s="57"/>
      <c r="AW1084" s="57"/>
      <c r="AX1084" s="57"/>
      <c r="AY1084" s="57"/>
      <c r="AZ1084" s="57"/>
      <c r="BA1084" s="57"/>
    </row>
    <row r="1085" spans="16:53" ht="13.5">
      <c r="P1085" s="54"/>
      <c r="Q1085" s="48"/>
      <c r="R1085" s="48"/>
      <c r="S1085" s="48"/>
      <c r="T1085" s="48"/>
      <c r="U1085" s="55"/>
      <c r="V1085" s="55"/>
      <c r="W1085" s="55"/>
      <c r="X1085" s="55"/>
      <c r="Y1085" s="55"/>
      <c r="Z1085" s="55"/>
      <c r="AA1085" s="56"/>
      <c r="AB1085" s="55"/>
      <c r="AC1085" s="57"/>
      <c r="AD1085" s="57"/>
      <c r="AE1085" s="57"/>
      <c r="AF1085" s="57"/>
      <c r="AG1085" s="57"/>
      <c r="AH1085" s="57"/>
      <c r="AI1085" s="57"/>
      <c r="AJ1085" s="57"/>
      <c r="AK1085" s="57"/>
      <c r="AL1085" s="57"/>
      <c r="AM1085" s="57"/>
      <c r="AN1085" s="57"/>
      <c r="AO1085" s="57"/>
      <c r="AP1085" s="57"/>
      <c r="AQ1085" s="58"/>
      <c r="AR1085" s="58"/>
      <c r="AS1085" s="58"/>
      <c r="AT1085" s="57"/>
      <c r="AU1085" s="57"/>
      <c r="AV1085" s="57"/>
      <c r="AW1085" s="57"/>
      <c r="AX1085" s="57"/>
      <c r="AY1085" s="57"/>
      <c r="AZ1085" s="57"/>
      <c r="BA1085" s="57"/>
    </row>
    <row r="1086" spans="16:53" ht="13.5">
      <c r="P1086" s="54"/>
      <c r="Q1086" s="48"/>
      <c r="R1086" s="48"/>
      <c r="S1086" s="48"/>
      <c r="T1086" s="48"/>
      <c r="U1086" s="55"/>
      <c r="V1086" s="55"/>
      <c r="W1086" s="55"/>
      <c r="X1086" s="55"/>
      <c r="Y1086" s="55"/>
      <c r="Z1086" s="55"/>
      <c r="AA1086" s="56"/>
      <c r="AB1086" s="55"/>
      <c r="AC1086" s="57"/>
      <c r="AD1086" s="57"/>
      <c r="AE1086" s="57"/>
      <c r="AF1086" s="57"/>
      <c r="AG1086" s="57"/>
      <c r="AH1086" s="57"/>
      <c r="AI1086" s="57"/>
      <c r="AJ1086" s="57"/>
      <c r="AK1086" s="57"/>
      <c r="AL1086" s="57"/>
      <c r="AM1086" s="57"/>
      <c r="AN1086" s="57"/>
      <c r="AO1086" s="57"/>
      <c r="AP1086" s="57"/>
      <c r="AQ1086" s="58"/>
      <c r="AR1086" s="58"/>
      <c r="AS1086" s="58"/>
      <c r="AT1086" s="57"/>
      <c r="AU1086" s="57"/>
      <c r="AV1086" s="57"/>
      <c r="AW1086" s="57"/>
      <c r="AX1086" s="57"/>
      <c r="AY1086" s="57"/>
      <c r="AZ1086" s="57"/>
      <c r="BA1086" s="57"/>
    </row>
    <row r="1087" spans="16:53" ht="13.5">
      <c r="P1087" s="54"/>
      <c r="Q1087" s="48"/>
      <c r="R1087" s="48"/>
      <c r="S1087" s="48"/>
      <c r="T1087" s="48"/>
      <c r="U1087" s="55"/>
      <c r="V1087" s="55"/>
      <c r="W1087" s="55"/>
      <c r="X1087" s="55"/>
      <c r="Y1087" s="55"/>
      <c r="Z1087" s="55"/>
      <c r="AA1087" s="56"/>
      <c r="AB1087" s="55"/>
      <c r="AC1087" s="57"/>
      <c r="AD1087" s="57"/>
      <c r="AE1087" s="57"/>
      <c r="AF1087" s="57"/>
      <c r="AG1087" s="57"/>
      <c r="AH1087" s="57"/>
      <c r="AI1087" s="57"/>
      <c r="AJ1087" s="57"/>
      <c r="AK1087" s="57"/>
      <c r="AL1087" s="57"/>
      <c r="AM1087" s="57"/>
      <c r="AN1087" s="57"/>
      <c r="AO1087" s="57"/>
      <c r="AP1087" s="57"/>
      <c r="AQ1087" s="58"/>
      <c r="AR1087" s="58"/>
      <c r="AS1087" s="58"/>
      <c r="AT1087" s="57"/>
      <c r="AU1087" s="57"/>
      <c r="AV1087" s="57"/>
      <c r="AW1087" s="57"/>
      <c r="AX1087" s="57"/>
      <c r="AY1087" s="57"/>
      <c r="AZ1087" s="57"/>
      <c r="BA1087" s="57"/>
    </row>
    <row r="1088" spans="16:53" ht="13.5">
      <c r="P1088" s="54"/>
      <c r="Q1088" s="48"/>
      <c r="R1088" s="48"/>
      <c r="S1088" s="48"/>
      <c r="T1088" s="48"/>
      <c r="U1088" s="55"/>
      <c r="V1088" s="55"/>
      <c r="W1088" s="55"/>
      <c r="X1088" s="55"/>
      <c r="Y1088" s="55"/>
      <c r="Z1088" s="55"/>
      <c r="AA1088" s="56"/>
      <c r="AB1088" s="55"/>
      <c r="AC1088" s="57"/>
      <c r="AD1088" s="57"/>
      <c r="AE1088" s="57"/>
      <c r="AF1088" s="57"/>
      <c r="AG1088" s="57"/>
      <c r="AH1088" s="57"/>
      <c r="AI1088" s="57"/>
      <c r="AJ1088" s="57"/>
      <c r="AK1088" s="57"/>
      <c r="AL1088" s="57"/>
      <c r="AM1088" s="57"/>
      <c r="AN1088" s="57"/>
      <c r="AO1088" s="57"/>
      <c r="AP1088" s="57"/>
      <c r="AQ1088" s="58"/>
      <c r="AR1088" s="58"/>
      <c r="AS1088" s="58"/>
      <c r="AT1088" s="57"/>
      <c r="AU1088" s="57"/>
      <c r="AV1088" s="57"/>
      <c r="AW1088" s="57"/>
      <c r="AX1088" s="57"/>
      <c r="AY1088" s="57"/>
      <c r="AZ1088" s="57"/>
      <c r="BA1088" s="57"/>
    </row>
    <row r="1089" spans="16:53" ht="13.5">
      <c r="P1089" s="54"/>
      <c r="Q1089" s="48"/>
      <c r="R1089" s="48"/>
      <c r="S1089" s="48"/>
      <c r="T1089" s="48"/>
      <c r="U1089" s="55"/>
      <c r="V1089" s="55"/>
      <c r="W1089" s="55"/>
      <c r="X1089" s="55"/>
      <c r="Y1089" s="55"/>
      <c r="Z1089" s="55"/>
      <c r="AA1089" s="56"/>
      <c r="AB1089" s="55"/>
      <c r="AC1089" s="57"/>
      <c r="AD1089" s="57"/>
      <c r="AE1089" s="57"/>
      <c r="AF1089" s="57"/>
      <c r="AG1089" s="57"/>
      <c r="AH1089" s="57"/>
      <c r="AI1089" s="57"/>
      <c r="AJ1089" s="57"/>
      <c r="AK1089" s="57"/>
      <c r="AL1089" s="57"/>
      <c r="AM1089" s="57"/>
      <c r="AN1089" s="57"/>
      <c r="AO1089" s="57"/>
      <c r="AP1089" s="57"/>
      <c r="AQ1089" s="58"/>
      <c r="AR1089" s="58"/>
      <c r="AS1089" s="58"/>
      <c r="AT1089" s="57"/>
      <c r="AU1089" s="57"/>
      <c r="AV1089" s="57"/>
      <c r="AW1089" s="57"/>
      <c r="AX1089" s="57"/>
      <c r="AY1089" s="57"/>
      <c r="AZ1089" s="57"/>
      <c r="BA1089" s="57"/>
    </row>
    <row r="1090" spans="16:53" ht="13.5">
      <c r="P1090" s="54"/>
      <c r="Q1090" s="48"/>
      <c r="R1090" s="48"/>
      <c r="S1090" s="48"/>
      <c r="T1090" s="48"/>
      <c r="U1090" s="55"/>
      <c r="V1090" s="55"/>
      <c r="W1090" s="55"/>
      <c r="X1090" s="55"/>
      <c r="Y1090" s="55"/>
      <c r="Z1090" s="55"/>
      <c r="AA1090" s="56"/>
      <c r="AB1090" s="55"/>
      <c r="AC1090" s="57"/>
      <c r="AD1090" s="57"/>
      <c r="AE1090" s="57"/>
      <c r="AF1090" s="57"/>
      <c r="AG1090" s="57"/>
      <c r="AH1090" s="57"/>
      <c r="AI1090" s="57"/>
      <c r="AJ1090" s="57"/>
      <c r="AK1090" s="57"/>
      <c r="AL1090" s="57"/>
      <c r="AM1090" s="57"/>
      <c r="AN1090" s="57"/>
      <c r="AO1090" s="57"/>
      <c r="AP1090" s="57"/>
      <c r="AQ1090" s="58"/>
      <c r="AR1090" s="58"/>
      <c r="AS1090" s="58"/>
      <c r="AT1090" s="57"/>
      <c r="AU1090" s="57"/>
      <c r="AV1090" s="57"/>
      <c r="AW1090" s="57"/>
      <c r="AX1090" s="57"/>
      <c r="AY1090" s="57"/>
      <c r="AZ1090" s="57"/>
      <c r="BA1090" s="57"/>
    </row>
    <row r="1091" spans="16:53" ht="13.5">
      <c r="P1091" s="54"/>
      <c r="Q1091" s="48"/>
      <c r="R1091" s="48"/>
      <c r="S1091" s="48"/>
      <c r="T1091" s="48"/>
      <c r="U1091" s="55"/>
      <c r="V1091" s="55"/>
      <c r="W1091" s="55"/>
      <c r="X1091" s="55"/>
      <c r="Y1091" s="55"/>
      <c r="Z1091" s="55"/>
      <c r="AA1091" s="56"/>
      <c r="AB1091" s="55"/>
      <c r="AC1091" s="57"/>
      <c r="AD1091" s="57"/>
      <c r="AE1091" s="57"/>
      <c r="AF1091" s="57"/>
      <c r="AG1091" s="57"/>
      <c r="AH1091" s="57"/>
      <c r="AI1091" s="57"/>
      <c r="AJ1091" s="57"/>
      <c r="AK1091" s="57"/>
      <c r="AL1091" s="57"/>
      <c r="AM1091" s="57"/>
      <c r="AN1091" s="57"/>
      <c r="AO1091" s="57"/>
      <c r="AP1091" s="57"/>
      <c r="AQ1091" s="58"/>
      <c r="AR1091" s="58"/>
      <c r="AS1091" s="58"/>
      <c r="AT1091" s="57"/>
      <c r="AU1091" s="57"/>
      <c r="AV1091" s="57"/>
      <c r="AW1091" s="57"/>
      <c r="AX1091" s="57"/>
      <c r="AY1091" s="57"/>
      <c r="AZ1091" s="57"/>
      <c r="BA1091" s="57"/>
    </row>
    <row r="1092" spans="16:53" ht="13.5">
      <c r="P1092" s="54"/>
      <c r="Q1092" s="48"/>
      <c r="R1092" s="48"/>
      <c r="S1092" s="48"/>
      <c r="T1092" s="48"/>
      <c r="U1092" s="55"/>
      <c r="V1092" s="55"/>
      <c r="W1092" s="55"/>
      <c r="X1092" s="55"/>
      <c r="Y1092" s="55"/>
      <c r="Z1092" s="55"/>
      <c r="AA1092" s="56"/>
      <c r="AB1092" s="55"/>
      <c r="AC1092" s="57"/>
      <c r="AD1092" s="57"/>
      <c r="AE1092" s="57"/>
      <c r="AF1092" s="57"/>
      <c r="AG1092" s="57"/>
      <c r="AH1092" s="57"/>
      <c r="AI1092" s="57"/>
      <c r="AJ1092" s="57"/>
      <c r="AK1092" s="57"/>
      <c r="AL1092" s="57"/>
      <c r="AM1092" s="57"/>
      <c r="AN1092" s="57"/>
      <c r="AO1092" s="57"/>
      <c r="AP1092" s="57"/>
      <c r="AQ1092" s="58"/>
      <c r="AR1092" s="58"/>
      <c r="AS1092" s="58"/>
      <c r="AT1092" s="57"/>
      <c r="AU1092" s="57"/>
      <c r="AV1092" s="57"/>
      <c r="AW1092" s="57"/>
      <c r="AX1092" s="57"/>
      <c r="AY1092" s="57"/>
      <c r="AZ1092" s="57"/>
      <c r="BA1092" s="57"/>
    </row>
    <row r="1093" spans="16:53" ht="13.5">
      <c r="P1093" s="54"/>
      <c r="Q1093" s="48"/>
      <c r="R1093" s="48"/>
      <c r="S1093" s="48"/>
      <c r="T1093" s="48"/>
      <c r="U1093" s="55"/>
      <c r="V1093" s="55"/>
      <c r="W1093" s="55"/>
      <c r="X1093" s="55"/>
      <c r="Y1093" s="55"/>
      <c r="Z1093" s="55"/>
      <c r="AA1093" s="56"/>
      <c r="AB1093" s="55"/>
      <c r="AC1093" s="57"/>
      <c r="AD1093" s="57"/>
      <c r="AE1093" s="57"/>
      <c r="AF1093" s="57"/>
      <c r="AG1093" s="57"/>
      <c r="AH1093" s="57"/>
      <c r="AI1093" s="57"/>
      <c r="AJ1093" s="57"/>
      <c r="AK1093" s="57"/>
      <c r="AL1093" s="57"/>
      <c r="AM1093" s="57"/>
      <c r="AN1093" s="57"/>
      <c r="AO1093" s="57"/>
      <c r="AP1093" s="57"/>
      <c r="AQ1093" s="58"/>
      <c r="AR1093" s="58"/>
      <c r="AS1093" s="58"/>
      <c r="AT1093" s="57"/>
      <c r="AU1093" s="57"/>
      <c r="AV1093" s="57"/>
      <c r="AW1093" s="57"/>
      <c r="AX1093" s="57"/>
      <c r="AY1093" s="57"/>
      <c r="AZ1093" s="57"/>
      <c r="BA1093" s="57"/>
    </row>
    <row r="1094" spans="16:53" ht="13.5">
      <c r="P1094" s="54"/>
      <c r="Q1094" s="48"/>
      <c r="R1094" s="48"/>
      <c r="S1094" s="48"/>
      <c r="T1094" s="48"/>
      <c r="U1094" s="55"/>
      <c r="V1094" s="55"/>
      <c r="W1094" s="55"/>
      <c r="X1094" s="55"/>
      <c r="Y1094" s="55"/>
      <c r="Z1094" s="55"/>
      <c r="AA1094" s="56"/>
      <c r="AB1094" s="55"/>
      <c r="AC1094" s="57"/>
      <c r="AD1094" s="57"/>
      <c r="AE1094" s="57"/>
      <c r="AF1094" s="57"/>
      <c r="AG1094" s="57"/>
      <c r="AH1094" s="57"/>
      <c r="AI1094" s="57"/>
      <c r="AJ1094" s="57"/>
      <c r="AK1094" s="57"/>
      <c r="AL1094" s="57"/>
      <c r="AM1094" s="57"/>
      <c r="AN1094" s="57"/>
      <c r="AO1094" s="57"/>
      <c r="AP1094" s="57"/>
      <c r="AQ1094" s="58"/>
      <c r="AR1094" s="58"/>
      <c r="AS1094" s="58"/>
      <c r="AT1094" s="57"/>
      <c r="AU1094" s="57"/>
      <c r="AV1094" s="57"/>
      <c r="AW1094" s="57"/>
      <c r="AX1094" s="57"/>
      <c r="AY1094" s="57"/>
      <c r="AZ1094" s="57"/>
      <c r="BA1094" s="57"/>
    </row>
    <row r="1095" spans="16:53" ht="13.5">
      <c r="P1095" s="54"/>
      <c r="Q1095" s="48"/>
      <c r="R1095" s="48"/>
      <c r="S1095" s="48"/>
      <c r="T1095" s="48"/>
      <c r="U1095" s="55"/>
      <c r="V1095" s="55"/>
      <c r="W1095" s="55"/>
      <c r="X1095" s="55"/>
      <c r="Y1095" s="55"/>
      <c r="Z1095" s="55"/>
      <c r="AA1095" s="56"/>
      <c r="AB1095" s="55"/>
      <c r="AC1095" s="57"/>
      <c r="AD1095" s="57"/>
      <c r="AE1095" s="57"/>
      <c r="AF1095" s="57"/>
      <c r="AG1095" s="57"/>
      <c r="AH1095" s="57"/>
      <c r="AI1095" s="57"/>
      <c r="AJ1095" s="57"/>
      <c r="AK1095" s="57"/>
      <c r="AL1095" s="57"/>
      <c r="AM1095" s="57"/>
      <c r="AN1095" s="57"/>
      <c r="AO1095" s="57"/>
      <c r="AP1095" s="57"/>
      <c r="AQ1095" s="58"/>
      <c r="AR1095" s="58"/>
      <c r="AS1095" s="58"/>
      <c r="AT1095" s="57"/>
      <c r="AU1095" s="57"/>
      <c r="AV1095" s="57"/>
      <c r="AW1095" s="57"/>
      <c r="AX1095" s="57"/>
      <c r="AY1095" s="57"/>
      <c r="AZ1095" s="57"/>
      <c r="BA1095" s="57"/>
    </row>
    <row r="1096" spans="16:53" ht="13.5">
      <c r="P1096" s="54"/>
      <c r="Q1096" s="48"/>
      <c r="R1096" s="48"/>
      <c r="S1096" s="48"/>
      <c r="T1096" s="48"/>
      <c r="U1096" s="55"/>
      <c r="V1096" s="55"/>
      <c r="W1096" s="55"/>
      <c r="X1096" s="55"/>
      <c r="Y1096" s="55"/>
      <c r="Z1096" s="55"/>
      <c r="AA1096" s="56"/>
      <c r="AB1096" s="55"/>
      <c r="AC1096" s="57"/>
      <c r="AD1096" s="57"/>
      <c r="AE1096" s="57"/>
      <c r="AF1096" s="57"/>
      <c r="AG1096" s="57"/>
      <c r="AH1096" s="57"/>
      <c r="AI1096" s="57"/>
      <c r="AJ1096" s="57"/>
      <c r="AK1096" s="57"/>
      <c r="AL1096" s="57"/>
      <c r="AM1096" s="57"/>
      <c r="AN1096" s="57"/>
      <c r="AO1096" s="57"/>
      <c r="AP1096" s="57"/>
      <c r="AQ1096" s="58"/>
      <c r="AR1096" s="58"/>
      <c r="AS1096" s="58"/>
      <c r="AT1096" s="57"/>
      <c r="AU1096" s="57"/>
      <c r="AV1096" s="57"/>
      <c r="AW1096" s="57"/>
      <c r="AX1096" s="57"/>
      <c r="AY1096" s="57"/>
      <c r="AZ1096" s="57"/>
      <c r="BA1096" s="57"/>
    </row>
    <row r="1097" spans="16:53" ht="13.5">
      <c r="P1097" s="54"/>
      <c r="Q1097" s="48"/>
      <c r="R1097" s="48"/>
      <c r="S1097" s="48"/>
      <c r="T1097" s="48"/>
      <c r="U1097" s="55"/>
      <c r="V1097" s="55"/>
      <c r="W1097" s="55"/>
      <c r="X1097" s="55"/>
      <c r="Y1097" s="55"/>
      <c r="Z1097" s="55"/>
      <c r="AA1097" s="56"/>
      <c r="AB1097" s="55"/>
      <c r="AC1097" s="57"/>
      <c r="AD1097" s="57"/>
      <c r="AE1097" s="57"/>
      <c r="AF1097" s="57"/>
      <c r="AG1097" s="57"/>
      <c r="AH1097" s="57"/>
      <c r="AI1097" s="57"/>
      <c r="AJ1097" s="57"/>
      <c r="AK1097" s="57"/>
      <c r="AL1097" s="57"/>
      <c r="AM1097" s="57"/>
      <c r="AN1097" s="57"/>
      <c r="AO1097" s="57"/>
      <c r="AP1097" s="57"/>
      <c r="AQ1097" s="58"/>
      <c r="AR1097" s="58"/>
      <c r="AS1097" s="58"/>
      <c r="AT1097" s="57"/>
      <c r="AU1097" s="57"/>
      <c r="AV1097" s="57"/>
      <c r="AW1097" s="57"/>
      <c r="AX1097" s="57"/>
      <c r="AY1097" s="57"/>
      <c r="AZ1097" s="57"/>
      <c r="BA1097" s="57"/>
    </row>
    <row r="1098" spans="16:53" ht="13.5">
      <c r="P1098" s="54"/>
      <c r="Q1098" s="48"/>
      <c r="R1098" s="48"/>
      <c r="S1098" s="48"/>
      <c r="T1098" s="48"/>
      <c r="U1098" s="55"/>
      <c r="V1098" s="55"/>
      <c r="W1098" s="55"/>
      <c r="X1098" s="55"/>
      <c r="Y1098" s="55"/>
      <c r="Z1098" s="55"/>
      <c r="AA1098" s="56"/>
      <c r="AB1098" s="55"/>
      <c r="AC1098" s="57"/>
      <c r="AD1098" s="57"/>
      <c r="AE1098" s="57"/>
      <c r="AF1098" s="57"/>
      <c r="AG1098" s="57"/>
      <c r="AH1098" s="57"/>
      <c r="AI1098" s="57"/>
      <c r="AJ1098" s="57"/>
      <c r="AK1098" s="57"/>
      <c r="AL1098" s="57"/>
      <c r="AM1098" s="57"/>
      <c r="AN1098" s="57"/>
      <c r="AO1098" s="57"/>
      <c r="AP1098" s="57"/>
      <c r="AQ1098" s="58"/>
      <c r="AR1098" s="58"/>
      <c r="AS1098" s="58"/>
      <c r="AT1098" s="57"/>
      <c r="AU1098" s="57"/>
      <c r="AV1098" s="57"/>
      <c r="AW1098" s="57"/>
      <c r="AX1098" s="57"/>
      <c r="AY1098" s="57"/>
      <c r="AZ1098" s="57"/>
      <c r="BA1098" s="57"/>
    </row>
    <row r="1099" spans="16:53" ht="13.5">
      <c r="P1099" s="54"/>
      <c r="Q1099" s="48"/>
      <c r="R1099" s="48"/>
      <c r="S1099" s="48"/>
      <c r="T1099" s="48"/>
      <c r="U1099" s="55"/>
      <c r="V1099" s="55"/>
      <c r="W1099" s="55"/>
      <c r="X1099" s="55"/>
      <c r="Y1099" s="55"/>
      <c r="Z1099" s="55"/>
      <c r="AA1099" s="56"/>
      <c r="AB1099" s="55"/>
      <c r="AC1099" s="57"/>
      <c r="AD1099" s="57"/>
      <c r="AE1099" s="57"/>
      <c r="AF1099" s="57"/>
      <c r="AG1099" s="57"/>
      <c r="AH1099" s="57"/>
      <c r="AI1099" s="57"/>
      <c r="AJ1099" s="57"/>
      <c r="AK1099" s="57"/>
      <c r="AL1099" s="57"/>
      <c r="AM1099" s="57"/>
      <c r="AN1099" s="57"/>
      <c r="AO1099" s="57"/>
      <c r="AP1099" s="57"/>
      <c r="AQ1099" s="58"/>
      <c r="AR1099" s="58"/>
      <c r="AS1099" s="58"/>
      <c r="AT1099" s="57"/>
      <c r="AU1099" s="57"/>
      <c r="AV1099" s="57"/>
      <c r="AW1099" s="57"/>
      <c r="AX1099" s="57"/>
      <c r="AY1099" s="57"/>
      <c r="AZ1099" s="57"/>
      <c r="BA1099" s="57"/>
    </row>
    <row r="1100" spans="16:53" ht="13.5">
      <c r="P1100" s="54"/>
      <c r="Q1100" s="48"/>
      <c r="R1100" s="48"/>
      <c r="S1100" s="48"/>
      <c r="T1100" s="48"/>
      <c r="U1100" s="55"/>
      <c r="V1100" s="55"/>
      <c r="W1100" s="55"/>
      <c r="X1100" s="55"/>
      <c r="Y1100" s="55"/>
      <c r="Z1100" s="55"/>
      <c r="AA1100" s="56"/>
      <c r="AB1100" s="55"/>
      <c r="AC1100" s="57"/>
      <c r="AD1100" s="57"/>
      <c r="AE1100" s="57"/>
      <c r="AF1100" s="57"/>
      <c r="AG1100" s="57"/>
      <c r="AH1100" s="57"/>
      <c r="AI1100" s="57"/>
      <c r="AJ1100" s="57"/>
      <c r="AK1100" s="57"/>
      <c r="AL1100" s="57"/>
      <c r="AM1100" s="57"/>
      <c r="AN1100" s="57"/>
      <c r="AO1100" s="57"/>
      <c r="AP1100" s="57"/>
      <c r="AQ1100" s="58"/>
      <c r="AR1100" s="58"/>
      <c r="AS1100" s="58"/>
      <c r="AT1100" s="57"/>
      <c r="AU1100" s="57"/>
      <c r="AV1100" s="57"/>
      <c r="AW1100" s="57"/>
      <c r="AX1100" s="57"/>
      <c r="AY1100" s="57"/>
      <c r="AZ1100" s="57"/>
      <c r="BA1100" s="57"/>
    </row>
    <row r="1101" spans="16:53" ht="13.5">
      <c r="P1101" s="54"/>
      <c r="Q1101" s="48"/>
      <c r="R1101" s="48"/>
      <c r="S1101" s="48"/>
      <c r="T1101" s="48"/>
      <c r="U1101" s="55"/>
      <c r="V1101" s="55"/>
      <c r="W1101" s="55"/>
      <c r="X1101" s="55"/>
      <c r="Y1101" s="55"/>
      <c r="Z1101" s="55"/>
      <c r="AA1101" s="56"/>
      <c r="AB1101" s="55"/>
      <c r="AC1101" s="57"/>
      <c r="AD1101" s="57"/>
      <c r="AE1101" s="57"/>
      <c r="AF1101" s="57"/>
      <c r="AG1101" s="57"/>
      <c r="AH1101" s="57"/>
      <c r="AI1101" s="57"/>
      <c r="AJ1101" s="57"/>
      <c r="AK1101" s="57"/>
      <c r="AL1101" s="57"/>
      <c r="AM1101" s="57"/>
      <c r="AN1101" s="57"/>
      <c r="AO1101" s="57"/>
      <c r="AP1101" s="57"/>
      <c r="AQ1101" s="58"/>
      <c r="AR1101" s="58"/>
      <c r="AS1101" s="58"/>
      <c r="AT1101" s="57"/>
      <c r="AU1101" s="57"/>
      <c r="AV1101" s="57"/>
      <c r="AW1101" s="57"/>
      <c r="AX1101" s="57"/>
      <c r="AY1101" s="57"/>
      <c r="AZ1101" s="57"/>
      <c r="BA1101" s="57"/>
    </row>
    <row r="1102" spans="16:53" ht="13.5">
      <c r="P1102" s="54"/>
      <c r="Q1102" s="48"/>
      <c r="R1102" s="48"/>
      <c r="S1102" s="48"/>
      <c r="T1102" s="48"/>
      <c r="U1102" s="55"/>
      <c r="V1102" s="55"/>
      <c r="W1102" s="55"/>
      <c r="X1102" s="55"/>
      <c r="Y1102" s="55"/>
      <c r="Z1102" s="55"/>
      <c r="AA1102" s="56"/>
      <c r="AB1102" s="55"/>
      <c r="AC1102" s="57"/>
      <c r="AD1102" s="57"/>
      <c r="AE1102" s="57"/>
      <c r="AF1102" s="57"/>
      <c r="AG1102" s="57"/>
      <c r="AH1102" s="57"/>
      <c r="AI1102" s="57"/>
      <c r="AJ1102" s="57"/>
      <c r="AK1102" s="57"/>
      <c r="AL1102" s="57"/>
      <c r="AM1102" s="57"/>
      <c r="AN1102" s="57"/>
      <c r="AO1102" s="57"/>
      <c r="AP1102" s="57"/>
      <c r="AQ1102" s="58"/>
      <c r="AR1102" s="58"/>
      <c r="AS1102" s="58"/>
      <c r="AT1102" s="57"/>
      <c r="AU1102" s="57"/>
      <c r="AV1102" s="57"/>
      <c r="AW1102" s="57"/>
      <c r="AX1102" s="57"/>
      <c r="AY1102" s="57"/>
      <c r="AZ1102" s="57"/>
      <c r="BA1102" s="57"/>
    </row>
    <row r="1103" spans="16:53" ht="13.5">
      <c r="P1103" s="54"/>
      <c r="Q1103" s="48"/>
      <c r="R1103" s="48"/>
      <c r="S1103" s="48"/>
      <c r="T1103" s="48"/>
      <c r="U1103" s="55"/>
      <c r="V1103" s="55"/>
      <c r="W1103" s="55"/>
      <c r="X1103" s="55"/>
      <c r="Y1103" s="55"/>
      <c r="Z1103" s="55"/>
      <c r="AA1103" s="56"/>
      <c r="AB1103" s="55"/>
      <c r="AC1103" s="57"/>
      <c r="AD1103" s="57"/>
      <c r="AE1103" s="57"/>
      <c r="AF1103" s="57"/>
      <c r="AG1103" s="57"/>
      <c r="AH1103" s="57"/>
      <c r="AI1103" s="57"/>
      <c r="AJ1103" s="57"/>
      <c r="AK1103" s="57"/>
      <c r="AL1103" s="57"/>
      <c r="AM1103" s="57"/>
      <c r="AN1103" s="57"/>
      <c r="AO1103" s="57"/>
      <c r="AP1103" s="57"/>
      <c r="AQ1103" s="58"/>
      <c r="AR1103" s="58"/>
      <c r="AS1103" s="58"/>
      <c r="AT1103" s="57"/>
      <c r="AU1103" s="57"/>
      <c r="AV1103" s="57"/>
      <c r="AW1103" s="57"/>
      <c r="AX1103" s="57"/>
      <c r="AY1103" s="57"/>
      <c r="AZ1103" s="57"/>
      <c r="BA1103" s="57"/>
    </row>
    <row r="1104" spans="16:53" ht="13.5">
      <c r="P1104" s="54"/>
      <c r="Q1104" s="48"/>
      <c r="R1104" s="48"/>
      <c r="S1104" s="48"/>
      <c r="T1104" s="48"/>
      <c r="U1104" s="55"/>
      <c r="V1104" s="55"/>
      <c r="W1104" s="55"/>
      <c r="X1104" s="55"/>
      <c r="Y1104" s="55"/>
      <c r="Z1104" s="55"/>
      <c r="AA1104" s="56"/>
      <c r="AB1104" s="55"/>
      <c r="AC1104" s="57"/>
      <c r="AD1104" s="57"/>
      <c r="AE1104" s="57"/>
      <c r="AF1104" s="57"/>
      <c r="AG1104" s="57"/>
      <c r="AH1104" s="57"/>
      <c r="AI1104" s="57"/>
      <c r="AJ1104" s="57"/>
      <c r="AK1104" s="57"/>
      <c r="AL1104" s="57"/>
      <c r="AM1104" s="57"/>
      <c r="AN1104" s="57"/>
      <c r="AO1104" s="57"/>
      <c r="AP1104" s="57"/>
      <c r="AQ1104" s="58"/>
      <c r="AR1104" s="58"/>
      <c r="AS1104" s="58"/>
      <c r="AT1104" s="57"/>
      <c r="AU1104" s="57"/>
      <c r="AV1104" s="57"/>
      <c r="AW1104" s="57"/>
      <c r="AX1104" s="57"/>
      <c r="AY1104" s="57"/>
      <c r="AZ1104" s="57"/>
      <c r="BA1104" s="57"/>
    </row>
    <row r="1105" spans="16:53" ht="13.5">
      <c r="P1105" s="54"/>
      <c r="Q1105" s="48"/>
      <c r="R1105" s="48"/>
      <c r="S1105" s="48"/>
      <c r="T1105" s="48"/>
      <c r="U1105" s="55"/>
      <c r="V1105" s="55"/>
      <c r="W1105" s="55"/>
      <c r="X1105" s="55"/>
      <c r="Y1105" s="55"/>
      <c r="Z1105" s="55"/>
      <c r="AA1105" s="56"/>
      <c r="AB1105" s="55"/>
      <c r="AC1105" s="57"/>
      <c r="AD1105" s="57"/>
      <c r="AE1105" s="57"/>
      <c r="AF1105" s="57"/>
      <c r="AG1105" s="57"/>
      <c r="AH1105" s="57"/>
      <c r="AI1105" s="57"/>
      <c r="AJ1105" s="57"/>
      <c r="AK1105" s="57"/>
      <c r="AL1105" s="57"/>
      <c r="AM1105" s="57"/>
      <c r="AN1105" s="57"/>
      <c r="AO1105" s="57"/>
      <c r="AP1105" s="57"/>
      <c r="AQ1105" s="58"/>
      <c r="AR1105" s="58"/>
      <c r="AS1105" s="58"/>
      <c r="AT1105" s="57"/>
      <c r="AU1105" s="57"/>
      <c r="AV1105" s="57"/>
      <c r="AW1105" s="57"/>
      <c r="AX1105" s="57"/>
      <c r="AY1105" s="57"/>
      <c r="AZ1105" s="57"/>
      <c r="BA1105" s="57"/>
    </row>
    <row r="1106" spans="16:53" ht="13.5">
      <c r="P1106" s="54"/>
      <c r="Q1106" s="48"/>
      <c r="R1106" s="48"/>
      <c r="S1106" s="48"/>
      <c r="T1106" s="48"/>
      <c r="U1106" s="55"/>
      <c r="V1106" s="55"/>
      <c r="W1106" s="55"/>
      <c r="X1106" s="55"/>
      <c r="Y1106" s="55"/>
      <c r="Z1106" s="55"/>
      <c r="AA1106" s="56"/>
      <c r="AB1106" s="55"/>
      <c r="AC1106" s="57"/>
      <c r="AD1106" s="57"/>
      <c r="AE1106" s="57"/>
      <c r="AF1106" s="57"/>
      <c r="AG1106" s="57"/>
      <c r="AH1106" s="57"/>
      <c r="AI1106" s="57"/>
      <c r="AJ1106" s="57"/>
      <c r="AK1106" s="57"/>
      <c r="AL1106" s="57"/>
      <c r="AM1106" s="57"/>
      <c r="AN1106" s="57"/>
      <c r="AO1106" s="57"/>
      <c r="AP1106" s="57"/>
      <c r="AQ1106" s="58"/>
      <c r="AR1106" s="58"/>
      <c r="AS1106" s="58"/>
      <c r="AT1106" s="57"/>
      <c r="AU1106" s="57"/>
      <c r="AV1106" s="57"/>
      <c r="AW1106" s="57"/>
      <c r="AX1106" s="57"/>
      <c r="AY1106" s="57"/>
      <c r="AZ1106" s="57"/>
      <c r="BA1106" s="57"/>
    </row>
    <row r="1107" spans="16:53" ht="13.5">
      <c r="P1107" s="54"/>
      <c r="Q1107" s="48"/>
      <c r="R1107" s="48"/>
      <c r="S1107" s="48"/>
      <c r="T1107" s="48"/>
      <c r="U1107" s="55"/>
      <c r="V1107" s="55"/>
      <c r="W1107" s="55"/>
      <c r="X1107" s="55"/>
      <c r="Y1107" s="55"/>
      <c r="Z1107" s="55"/>
      <c r="AA1107" s="56"/>
      <c r="AB1107" s="55"/>
      <c r="AC1107" s="57"/>
      <c r="AD1107" s="57"/>
      <c r="AE1107" s="57"/>
      <c r="AF1107" s="57"/>
      <c r="AG1107" s="57"/>
      <c r="AH1107" s="57"/>
      <c r="AI1107" s="57"/>
      <c r="AJ1107" s="57"/>
      <c r="AK1107" s="57"/>
      <c r="AL1107" s="57"/>
      <c r="AM1107" s="57"/>
      <c r="AN1107" s="57"/>
      <c r="AO1107" s="57"/>
      <c r="AP1107" s="57"/>
      <c r="AQ1107" s="58"/>
      <c r="AR1107" s="58"/>
      <c r="AS1107" s="58"/>
      <c r="AT1107" s="57"/>
      <c r="AU1107" s="57"/>
      <c r="AV1107" s="57"/>
      <c r="AW1107" s="57"/>
      <c r="AX1107" s="57"/>
      <c r="AY1107" s="57"/>
      <c r="AZ1107" s="57"/>
      <c r="BA1107" s="57"/>
    </row>
    <row r="1108" spans="16:53" ht="13.5">
      <c r="P1108" s="54"/>
      <c r="Q1108" s="48"/>
      <c r="R1108" s="48"/>
      <c r="S1108" s="48"/>
      <c r="T1108" s="48"/>
      <c r="U1108" s="55"/>
      <c r="V1108" s="55"/>
      <c r="W1108" s="55"/>
      <c r="X1108" s="55"/>
      <c r="Y1108" s="55"/>
      <c r="Z1108" s="55"/>
      <c r="AA1108" s="56"/>
      <c r="AB1108" s="55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8"/>
      <c r="AR1108" s="58"/>
      <c r="AS1108" s="58"/>
      <c r="AT1108" s="57"/>
      <c r="AU1108" s="57"/>
      <c r="AV1108" s="57"/>
      <c r="AW1108" s="57"/>
      <c r="AX1108" s="57"/>
      <c r="AY1108" s="57"/>
      <c r="AZ1108" s="57"/>
      <c r="BA1108" s="57"/>
    </row>
    <row r="1109" spans="16:53" ht="13.5">
      <c r="P1109" s="54"/>
      <c r="Q1109" s="48"/>
      <c r="R1109" s="48"/>
      <c r="S1109" s="48"/>
      <c r="T1109" s="48"/>
      <c r="U1109" s="55"/>
      <c r="V1109" s="55"/>
      <c r="W1109" s="55"/>
      <c r="X1109" s="55"/>
      <c r="Y1109" s="55"/>
      <c r="Z1109" s="55"/>
      <c r="AA1109" s="56"/>
      <c r="AB1109" s="55"/>
      <c r="AC1109" s="57"/>
      <c r="AD1109" s="57"/>
      <c r="AE1109" s="57"/>
      <c r="AF1109" s="57"/>
      <c r="AG1109" s="57"/>
      <c r="AH1109" s="57"/>
      <c r="AI1109" s="57"/>
      <c r="AJ1109" s="57"/>
      <c r="AK1109" s="57"/>
      <c r="AL1109" s="57"/>
      <c r="AM1109" s="57"/>
      <c r="AN1109" s="57"/>
      <c r="AO1109" s="57"/>
      <c r="AP1109" s="57"/>
      <c r="AQ1109" s="58"/>
      <c r="AR1109" s="58"/>
      <c r="AS1109" s="58"/>
      <c r="AT1109" s="57"/>
      <c r="AU1109" s="57"/>
      <c r="AV1109" s="57"/>
      <c r="AW1109" s="57"/>
      <c r="AX1109" s="57"/>
      <c r="AY1109" s="57"/>
      <c r="AZ1109" s="57"/>
      <c r="BA1109" s="57"/>
    </row>
    <row r="1110" spans="16:53" ht="13.5">
      <c r="P1110" s="54"/>
      <c r="Q1110" s="48"/>
      <c r="R1110" s="48"/>
      <c r="S1110" s="48"/>
      <c r="T1110" s="48"/>
      <c r="U1110" s="55"/>
      <c r="V1110" s="55"/>
      <c r="W1110" s="55"/>
      <c r="X1110" s="55"/>
      <c r="Y1110" s="55"/>
      <c r="Z1110" s="55"/>
      <c r="AA1110" s="56"/>
      <c r="AB1110" s="55"/>
      <c r="AC1110" s="57"/>
      <c r="AD1110" s="57"/>
      <c r="AE1110" s="57"/>
      <c r="AF1110" s="57"/>
      <c r="AG1110" s="57"/>
      <c r="AH1110" s="57"/>
      <c r="AI1110" s="57"/>
      <c r="AJ1110" s="57"/>
      <c r="AK1110" s="57"/>
      <c r="AL1110" s="57"/>
      <c r="AM1110" s="57"/>
      <c r="AN1110" s="57"/>
      <c r="AO1110" s="57"/>
      <c r="AP1110" s="57"/>
      <c r="AQ1110" s="58"/>
      <c r="AR1110" s="58"/>
      <c r="AS1110" s="58"/>
      <c r="AT1110" s="57"/>
      <c r="AU1110" s="57"/>
      <c r="AV1110" s="57"/>
      <c r="AW1110" s="57"/>
      <c r="AX1110" s="57"/>
      <c r="AY1110" s="57"/>
      <c r="AZ1110" s="57"/>
      <c r="BA1110" s="57"/>
    </row>
    <row r="1111" spans="16:53" ht="13.5">
      <c r="P1111" s="54"/>
      <c r="Q1111" s="48"/>
      <c r="R1111" s="48"/>
      <c r="S1111" s="48"/>
      <c r="T1111" s="48"/>
      <c r="U1111" s="55"/>
      <c r="V1111" s="55"/>
      <c r="W1111" s="55"/>
      <c r="X1111" s="55"/>
      <c r="Y1111" s="55"/>
      <c r="Z1111" s="55"/>
      <c r="AA1111" s="56"/>
      <c r="AB1111" s="55"/>
      <c r="AC1111" s="57"/>
      <c r="AD1111" s="57"/>
      <c r="AE1111" s="57"/>
      <c r="AF1111" s="57"/>
      <c r="AG1111" s="57"/>
      <c r="AH1111" s="57"/>
      <c r="AI1111" s="57"/>
      <c r="AJ1111" s="57"/>
      <c r="AK1111" s="57"/>
      <c r="AL1111" s="57"/>
      <c r="AM1111" s="57"/>
      <c r="AN1111" s="57"/>
      <c r="AO1111" s="57"/>
      <c r="AP1111" s="57"/>
      <c r="AQ1111" s="58"/>
      <c r="AR1111" s="58"/>
      <c r="AS1111" s="58"/>
      <c r="AT1111" s="57"/>
      <c r="AU1111" s="57"/>
      <c r="AV1111" s="57"/>
      <c r="AW1111" s="57"/>
      <c r="AX1111" s="57"/>
      <c r="AY1111" s="57"/>
      <c r="AZ1111" s="57"/>
      <c r="BA1111" s="57"/>
    </row>
    <row r="1112" spans="16:53" ht="13.5">
      <c r="P1112" s="54"/>
      <c r="Q1112" s="48"/>
      <c r="R1112" s="48"/>
      <c r="S1112" s="48"/>
      <c r="T1112" s="48"/>
      <c r="U1112" s="55"/>
      <c r="V1112" s="55"/>
      <c r="W1112" s="55"/>
      <c r="X1112" s="55"/>
      <c r="Y1112" s="55"/>
      <c r="Z1112" s="55"/>
      <c r="AA1112" s="56"/>
      <c r="AB1112" s="55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8"/>
      <c r="AR1112" s="58"/>
      <c r="AS1112" s="58"/>
      <c r="AT1112" s="57"/>
      <c r="AU1112" s="57"/>
      <c r="AV1112" s="57"/>
      <c r="AW1112" s="57"/>
      <c r="AX1112" s="57"/>
      <c r="AY1112" s="57"/>
      <c r="AZ1112" s="57"/>
      <c r="BA1112" s="57"/>
    </row>
    <row r="1113" spans="16:53" ht="13.5">
      <c r="P1113" s="54"/>
      <c r="Q1113" s="48"/>
      <c r="R1113" s="48"/>
      <c r="S1113" s="48"/>
      <c r="T1113" s="48"/>
      <c r="U1113" s="55"/>
      <c r="V1113" s="55"/>
      <c r="W1113" s="55"/>
      <c r="X1113" s="55"/>
      <c r="Y1113" s="55"/>
      <c r="Z1113" s="55"/>
      <c r="AA1113" s="56"/>
      <c r="AB1113" s="55"/>
      <c r="AC1113" s="57"/>
      <c r="AD1113" s="57"/>
      <c r="AE1113" s="57"/>
      <c r="AF1113" s="57"/>
      <c r="AG1113" s="57"/>
      <c r="AH1113" s="57"/>
      <c r="AI1113" s="57"/>
      <c r="AJ1113" s="57"/>
      <c r="AK1113" s="57"/>
      <c r="AL1113" s="57"/>
      <c r="AM1113" s="57"/>
      <c r="AN1113" s="57"/>
      <c r="AO1113" s="57"/>
      <c r="AP1113" s="57"/>
      <c r="AQ1113" s="58"/>
      <c r="AR1113" s="58"/>
      <c r="AS1113" s="58"/>
      <c r="AT1113" s="57"/>
      <c r="AU1113" s="57"/>
      <c r="AV1113" s="57"/>
      <c r="AW1113" s="57"/>
      <c r="AX1113" s="57"/>
      <c r="AY1113" s="57"/>
      <c r="AZ1113" s="57"/>
      <c r="BA1113" s="57"/>
    </row>
    <row r="1114" spans="16:53" ht="13.5">
      <c r="P1114" s="54"/>
      <c r="Q1114" s="48"/>
      <c r="R1114" s="48"/>
      <c r="S1114" s="48"/>
      <c r="T1114" s="48"/>
      <c r="U1114" s="55"/>
      <c r="V1114" s="55"/>
      <c r="W1114" s="55"/>
      <c r="X1114" s="55"/>
      <c r="Y1114" s="55"/>
      <c r="Z1114" s="55"/>
      <c r="AA1114" s="56"/>
      <c r="AB1114" s="55"/>
      <c r="AC1114" s="57"/>
      <c r="AD1114" s="57"/>
      <c r="AE1114" s="57"/>
      <c r="AF1114" s="57"/>
      <c r="AG1114" s="57"/>
      <c r="AH1114" s="57"/>
      <c r="AI1114" s="57"/>
      <c r="AJ1114" s="57"/>
      <c r="AK1114" s="57"/>
      <c r="AL1114" s="57"/>
      <c r="AM1114" s="57"/>
      <c r="AN1114" s="57"/>
      <c r="AO1114" s="57"/>
      <c r="AP1114" s="57"/>
      <c r="AQ1114" s="58"/>
      <c r="AR1114" s="58"/>
      <c r="AS1114" s="58"/>
      <c r="AT1114" s="57"/>
      <c r="AU1114" s="57"/>
      <c r="AV1114" s="57"/>
      <c r="AW1114" s="57"/>
      <c r="AX1114" s="57"/>
      <c r="AY1114" s="57"/>
      <c r="AZ1114" s="57"/>
      <c r="BA1114" s="57"/>
    </row>
    <row r="1115" spans="16:53" ht="13.5">
      <c r="P1115" s="54"/>
      <c r="Q1115" s="48"/>
      <c r="R1115" s="48"/>
      <c r="S1115" s="48"/>
      <c r="T1115" s="48"/>
      <c r="U1115" s="55"/>
      <c r="V1115" s="55"/>
      <c r="W1115" s="55"/>
      <c r="X1115" s="55"/>
      <c r="Y1115" s="55"/>
      <c r="Z1115" s="55"/>
      <c r="AA1115" s="56"/>
      <c r="AB1115" s="55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8"/>
      <c r="AR1115" s="58"/>
      <c r="AS1115" s="58"/>
      <c r="AT1115" s="57"/>
      <c r="AU1115" s="57"/>
      <c r="AV1115" s="57"/>
      <c r="AW1115" s="57"/>
      <c r="AX1115" s="57"/>
      <c r="AY1115" s="57"/>
      <c r="AZ1115" s="57"/>
      <c r="BA1115" s="57"/>
    </row>
    <row r="1116" spans="16:53" ht="13.5">
      <c r="P1116" s="54"/>
      <c r="Q1116" s="48"/>
      <c r="R1116" s="48"/>
      <c r="S1116" s="48"/>
      <c r="T1116" s="48"/>
      <c r="U1116" s="55"/>
      <c r="V1116" s="55"/>
      <c r="W1116" s="55"/>
      <c r="X1116" s="55"/>
      <c r="Y1116" s="55"/>
      <c r="Z1116" s="55"/>
      <c r="AA1116" s="56"/>
      <c r="AB1116" s="55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8"/>
      <c r="AR1116" s="58"/>
      <c r="AS1116" s="58"/>
      <c r="AT1116" s="57"/>
      <c r="AU1116" s="57"/>
      <c r="AV1116" s="57"/>
      <c r="AW1116" s="57"/>
      <c r="AX1116" s="57"/>
      <c r="AY1116" s="57"/>
      <c r="AZ1116" s="57"/>
      <c r="BA1116" s="57"/>
    </row>
    <row r="1117" spans="16:53" ht="13.5">
      <c r="P1117" s="54"/>
      <c r="Q1117" s="48"/>
      <c r="R1117" s="48"/>
      <c r="S1117" s="48"/>
      <c r="T1117" s="48"/>
      <c r="U1117" s="55"/>
      <c r="V1117" s="55"/>
      <c r="W1117" s="55"/>
      <c r="X1117" s="55"/>
      <c r="Y1117" s="55"/>
      <c r="Z1117" s="55"/>
      <c r="AA1117" s="56"/>
      <c r="AB1117" s="55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8"/>
      <c r="AR1117" s="58"/>
      <c r="AS1117" s="58"/>
      <c r="AT1117" s="57"/>
      <c r="AU1117" s="57"/>
      <c r="AV1117" s="57"/>
      <c r="AW1117" s="57"/>
      <c r="AX1117" s="57"/>
      <c r="AY1117" s="57"/>
      <c r="AZ1117" s="57"/>
      <c r="BA1117" s="57"/>
    </row>
    <row r="1118" spans="16:53" ht="13.5">
      <c r="P1118" s="54"/>
      <c r="Q1118" s="48"/>
      <c r="R1118" s="48"/>
      <c r="S1118" s="48"/>
      <c r="T1118" s="48"/>
      <c r="U1118" s="55"/>
      <c r="V1118" s="55"/>
      <c r="W1118" s="55"/>
      <c r="X1118" s="55"/>
      <c r="Y1118" s="55"/>
      <c r="Z1118" s="55"/>
      <c r="AA1118" s="56"/>
      <c r="AB1118" s="55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8"/>
      <c r="AR1118" s="58"/>
      <c r="AS1118" s="58"/>
      <c r="AT1118" s="57"/>
      <c r="AU1118" s="57"/>
      <c r="AV1118" s="57"/>
      <c r="AW1118" s="57"/>
      <c r="AX1118" s="57"/>
      <c r="AY1118" s="57"/>
      <c r="AZ1118" s="57"/>
      <c r="BA1118" s="57"/>
    </row>
    <row r="1119" spans="16:53" ht="13.5">
      <c r="P1119" s="54"/>
      <c r="Q1119" s="48"/>
      <c r="R1119" s="48"/>
      <c r="S1119" s="48"/>
      <c r="T1119" s="48"/>
      <c r="U1119" s="55"/>
      <c r="V1119" s="55"/>
      <c r="W1119" s="55"/>
      <c r="X1119" s="55"/>
      <c r="Y1119" s="55"/>
      <c r="Z1119" s="55"/>
      <c r="AA1119" s="56"/>
      <c r="AB1119" s="55"/>
      <c r="AC1119" s="57"/>
      <c r="AD1119" s="57"/>
      <c r="AE1119" s="57"/>
      <c r="AF1119" s="57"/>
      <c r="AG1119" s="57"/>
      <c r="AH1119" s="57"/>
      <c r="AI1119" s="57"/>
      <c r="AJ1119" s="57"/>
      <c r="AK1119" s="57"/>
      <c r="AL1119" s="57"/>
      <c r="AM1119" s="57"/>
      <c r="AN1119" s="57"/>
      <c r="AO1119" s="57"/>
      <c r="AP1119" s="57"/>
      <c r="AQ1119" s="58"/>
      <c r="AR1119" s="58"/>
      <c r="AS1119" s="58"/>
      <c r="AT1119" s="57"/>
      <c r="AU1119" s="57"/>
      <c r="AV1119" s="57"/>
      <c r="AW1119" s="57"/>
      <c r="AX1119" s="57"/>
      <c r="AY1119" s="57"/>
      <c r="AZ1119" s="57"/>
      <c r="BA1119" s="57"/>
    </row>
    <row r="1120" spans="16:53" ht="13.5">
      <c r="P1120" s="54"/>
      <c r="Q1120" s="48"/>
      <c r="R1120" s="48"/>
      <c r="S1120" s="48"/>
      <c r="T1120" s="48"/>
      <c r="U1120" s="55"/>
      <c r="V1120" s="55"/>
      <c r="W1120" s="55"/>
      <c r="X1120" s="55"/>
      <c r="Y1120" s="55"/>
      <c r="Z1120" s="55"/>
      <c r="AA1120" s="56"/>
      <c r="AB1120" s="55"/>
      <c r="AC1120" s="57"/>
      <c r="AD1120" s="57"/>
      <c r="AE1120" s="57"/>
      <c r="AF1120" s="57"/>
      <c r="AG1120" s="57"/>
      <c r="AH1120" s="57"/>
      <c r="AI1120" s="57"/>
      <c r="AJ1120" s="57"/>
      <c r="AK1120" s="57"/>
      <c r="AL1120" s="57"/>
      <c r="AM1120" s="57"/>
      <c r="AN1120" s="57"/>
      <c r="AO1120" s="57"/>
      <c r="AP1120" s="57"/>
      <c r="AQ1120" s="58"/>
      <c r="AR1120" s="58"/>
      <c r="AS1120" s="58"/>
      <c r="AT1120" s="57"/>
      <c r="AU1120" s="57"/>
      <c r="AV1120" s="57"/>
      <c r="AW1120" s="57"/>
      <c r="AX1120" s="57"/>
      <c r="AY1120" s="57"/>
      <c r="AZ1120" s="57"/>
      <c r="BA1120" s="57"/>
    </row>
    <row r="1121" spans="16:53" ht="13.5">
      <c r="P1121" s="54"/>
      <c r="Q1121" s="48"/>
      <c r="R1121" s="48"/>
      <c r="S1121" s="48"/>
      <c r="T1121" s="48"/>
      <c r="U1121" s="55"/>
      <c r="V1121" s="55"/>
      <c r="W1121" s="55"/>
      <c r="X1121" s="55"/>
      <c r="Y1121" s="55"/>
      <c r="Z1121" s="55"/>
      <c r="AA1121" s="56"/>
      <c r="AB1121" s="55"/>
      <c r="AC1121" s="57"/>
      <c r="AD1121" s="57"/>
      <c r="AE1121" s="57"/>
      <c r="AF1121" s="57"/>
      <c r="AG1121" s="57"/>
      <c r="AH1121" s="57"/>
      <c r="AI1121" s="57"/>
      <c r="AJ1121" s="57"/>
      <c r="AK1121" s="57"/>
      <c r="AL1121" s="57"/>
      <c r="AM1121" s="57"/>
      <c r="AN1121" s="57"/>
      <c r="AO1121" s="57"/>
      <c r="AP1121" s="57"/>
      <c r="AQ1121" s="58"/>
      <c r="AR1121" s="58"/>
      <c r="AS1121" s="58"/>
      <c r="AT1121" s="57"/>
      <c r="AU1121" s="57"/>
      <c r="AV1121" s="57"/>
      <c r="AW1121" s="57"/>
      <c r="AX1121" s="57"/>
      <c r="AY1121" s="57"/>
      <c r="AZ1121" s="57"/>
      <c r="BA1121" s="57"/>
    </row>
    <row r="1122" spans="16:53" ht="13.5">
      <c r="P1122" s="54"/>
      <c r="Q1122" s="48"/>
      <c r="R1122" s="48"/>
      <c r="S1122" s="48"/>
      <c r="T1122" s="48"/>
      <c r="U1122" s="55"/>
      <c r="V1122" s="55"/>
      <c r="W1122" s="55"/>
      <c r="X1122" s="55"/>
      <c r="Y1122" s="55"/>
      <c r="Z1122" s="55"/>
      <c r="AA1122" s="56"/>
      <c r="AB1122" s="55"/>
      <c r="AC1122" s="57"/>
      <c r="AD1122" s="57"/>
      <c r="AE1122" s="57"/>
      <c r="AF1122" s="57"/>
      <c r="AG1122" s="57"/>
      <c r="AH1122" s="57"/>
      <c r="AI1122" s="57"/>
      <c r="AJ1122" s="57"/>
      <c r="AK1122" s="57"/>
      <c r="AL1122" s="57"/>
      <c r="AM1122" s="57"/>
      <c r="AN1122" s="57"/>
      <c r="AO1122" s="57"/>
      <c r="AP1122" s="57"/>
      <c r="AQ1122" s="58"/>
      <c r="AR1122" s="58"/>
      <c r="AS1122" s="58"/>
      <c r="AT1122" s="57"/>
      <c r="AU1122" s="57"/>
      <c r="AV1122" s="57"/>
      <c r="AW1122" s="57"/>
      <c r="AX1122" s="57"/>
      <c r="AY1122" s="57"/>
      <c r="AZ1122" s="57"/>
      <c r="BA1122" s="57"/>
    </row>
    <row r="1123" spans="16:53" ht="13.5">
      <c r="P1123" s="54"/>
      <c r="Q1123" s="48"/>
      <c r="R1123" s="48"/>
      <c r="S1123" s="48"/>
      <c r="T1123" s="48"/>
      <c r="U1123" s="55"/>
      <c r="V1123" s="55"/>
      <c r="W1123" s="55"/>
      <c r="X1123" s="55"/>
      <c r="Y1123" s="55"/>
      <c r="Z1123" s="55"/>
      <c r="AA1123" s="56"/>
      <c r="AB1123" s="55"/>
      <c r="AC1123" s="57"/>
      <c r="AD1123" s="57"/>
      <c r="AE1123" s="57"/>
      <c r="AF1123" s="57"/>
      <c r="AG1123" s="57"/>
      <c r="AH1123" s="57"/>
      <c r="AI1123" s="57"/>
      <c r="AJ1123" s="57"/>
      <c r="AK1123" s="57"/>
      <c r="AL1123" s="57"/>
      <c r="AM1123" s="57"/>
      <c r="AN1123" s="57"/>
      <c r="AO1123" s="57"/>
      <c r="AP1123" s="57"/>
      <c r="AQ1123" s="58"/>
      <c r="AR1123" s="58"/>
      <c r="AS1123" s="58"/>
      <c r="AT1123" s="57"/>
      <c r="AU1123" s="57"/>
      <c r="AV1123" s="57"/>
      <c r="AW1123" s="57"/>
      <c r="AX1123" s="57"/>
      <c r="AY1123" s="57"/>
      <c r="AZ1123" s="57"/>
      <c r="BA1123" s="57"/>
    </row>
    <row r="1124" spans="16:53" ht="13.5">
      <c r="P1124" s="54"/>
      <c r="Q1124" s="48"/>
      <c r="R1124" s="48"/>
      <c r="S1124" s="48"/>
      <c r="T1124" s="48"/>
      <c r="U1124" s="55"/>
      <c r="V1124" s="55"/>
      <c r="W1124" s="55"/>
      <c r="X1124" s="55"/>
      <c r="Y1124" s="55"/>
      <c r="Z1124" s="55"/>
      <c r="AA1124" s="56"/>
      <c r="AB1124" s="55"/>
      <c r="AC1124" s="57"/>
      <c r="AD1124" s="57"/>
      <c r="AE1124" s="57"/>
      <c r="AF1124" s="57"/>
      <c r="AG1124" s="57"/>
      <c r="AH1124" s="57"/>
      <c r="AI1124" s="57"/>
      <c r="AJ1124" s="57"/>
      <c r="AK1124" s="57"/>
      <c r="AL1124" s="57"/>
      <c r="AM1124" s="57"/>
      <c r="AN1124" s="57"/>
      <c r="AO1124" s="57"/>
      <c r="AP1124" s="57"/>
      <c r="AQ1124" s="58"/>
      <c r="AR1124" s="58"/>
      <c r="AS1124" s="58"/>
      <c r="AT1124" s="57"/>
      <c r="AU1124" s="57"/>
      <c r="AV1124" s="57"/>
      <c r="AW1124" s="57"/>
      <c r="AX1124" s="57"/>
      <c r="AY1124" s="57"/>
      <c r="AZ1124" s="57"/>
      <c r="BA1124" s="57"/>
    </row>
    <row r="1125" spans="16:53" ht="13.5">
      <c r="P1125" s="54"/>
      <c r="Q1125" s="48"/>
      <c r="R1125" s="48"/>
      <c r="S1125" s="48"/>
      <c r="T1125" s="48"/>
      <c r="U1125" s="55"/>
      <c r="V1125" s="55"/>
      <c r="W1125" s="55"/>
      <c r="X1125" s="55"/>
      <c r="Y1125" s="55"/>
      <c r="Z1125" s="55"/>
      <c r="AA1125" s="56"/>
      <c r="AB1125" s="55"/>
      <c r="AC1125" s="57"/>
      <c r="AD1125" s="57"/>
      <c r="AE1125" s="57"/>
      <c r="AF1125" s="57"/>
      <c r="AG1125" s="57"/>
      <c r="AH1125" s="57"/>
      <c r="AI1125" s="57"/>
      <c r="AJ1125" s="57"/>
      <c r="AK1125" s="57"/>
      <c r="AL1125" s="57"/>
      <c r="AM1125" s="57"/>
      <c r="AN1125" s="57"/>
      <c r="AO1125" s="57"/>
      <c r="AP1125" s="57"/>
      <c r="AQ1125" s="58"/>
      <c r="AR1125" s="58"/>
      <c r="AS1125" s="58"/>
      <c r="AT1125" s="57"/>
      <c r="AU1125" s="57"/>
      <c r="AV1125" s="57"/>
      <c r="AW1125" s="57"/>
      <c r="AX1125" s="57"/>
      <c r="AY1125" s="57"/>
      <c r="AZ1125" s="57"/>
      <c r="BA1125" s="57"/>
    </row>
    <row r="1126" spans="16:53" ht="13.5">
      <c r="P1126" s="54"/>
      <c r="Q1126" s="48"/>
      <c r="R1126" s="48"/>
      <c r="S1126" s="48"/>
      <c r="T1126" s="48"/>
      <c r="U1126" s="55"/>
      <c r="V1126" s="55"/>
      <c r="W1126" s="55"/>
      <c r="X1126" s="55"/>
      <c r="Y1126" s="55"/>
      <c r="Z1126" s="55"/>
      <c r="AA1126" s="56"/>
      <c r="AB1126" s="55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58"/>
      <c r="AR1126" s="58"/>
      <c r="AS1126" s="58"/>
      <c r="AT1126" s="57"/>
      <c r="AU1126" s="57"/>
      <c r="AV1126" s="57"/>
      <c r="AW1126" s="57"/>
      <c r="AX1126" s="57"/>
      <c r="AY1126" s="57"/>
      <c r="AZ1126" s="57"/>
      <c r="BA1126" s="57"/>
    </row>
    <row r="1127" spans="16:53" ht="13.5">
      <c r="P1127" s="54"/>
      <c r="Q1127" s="48"/>
      <c r="R1127" s="48"/>
      <c r="S1127" s="48"/>
      <c r="T1127" s="48"/>
      <c r="U1127" s="55"/>
      <c r="V1127" s="55"/>
      <c r="W1127" s="55"/>
      <c r="X1127" s="55"/>
      <c r="Y1127" s="55"/>
      <c r="Z1127" s="55"/>
      <c r="AA1127" s="56"/>
      <c r="AB1127" s="55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58"/>
      <c r="AR1127" s="58"/>
      <c r="AS1127" s="58"/>
      <c r="AT1127" s="57"/>
      <c r="AU1127" s="57"/>
      <c r="AV1127" s="57"/>
      <c r="AW1127" s="57"/>
      <c r="AX1127" s="57"/>
      <c r="AY1127" s="57"/>
      <c r="AZ1127" s="57"/>
      <c r="BA1127" s="57"/>
    </row>
    <row r="1128" spans="16:53" ht="13.5">
      <c r="P1128" s="54"/>
      <c r="Q1128" s="48"/>
      <c r="R1128" s="48"/>
      <c r="S1128" s="48"/>
      <c r="T1128" s="48"/>
      <c r="U1128" s="55"/>
      <c r="V1128" s="55"/>
      <c r="W1128" s="55"/>
      <c r="X1128" s="55"/>
      <c r="Y1128" s="55"/>
      <c r="Z1128" s="55"/>
      <c r="AA1128" s="56"/>
      <c r="AB1128" s="55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58"/>
      <c r="AR1128" s="58"/>
      <c r="AS1128" s="58"/>
      <c r="AT1128" s="57"/>
      <c r="AU1128" s="57"/>
      <c r="AV1128" s="57"/>
      <c r="AW1128" s="57"/>
      <c r="AX1128" s="57"/>
      <c r="AY1128" s="57"/>
      <c r="AZ1128" s="57"/>
      <c r="BA1128" s="57"/>
    </row>
    <row r="1129" spans="16:53" ht="13.5">
      <c r="P1129" s="54"/>
      <c r="Q1129" s="48"/>
      <c r="R1129" s="48"/>
      <c r="S1129" s="48"/>
      <c r="T1129" s="48"/>
      <c r="U1129" s="55"/>
      <c r="V1129" s="55"/>
      <c r="W1129" s="55"/>
      <c r="X1129" s="55"/>
      <c r="Y1129" s="55"/>
      <c r="Z1129" s="55"/>
      <c r="AA1129" s="56"/>
      <c r="AB1129" s="55"/>
      <c r="AC1129" s="57"/>
      <c r="AD1129" s="57"/>
      <c r="AE1129" s="57"/>
      <c r="AF1129" s="57"/>
      <c r="AG1129" s="57"/>
      <c r="AH1129" s="57"/>
      <c r="AI1129" s="57"/>
      <c r="AJ1129" s="57"/>
      <c r="AK1129" s="57"/>
      <c r="AL1129" s="57"/>
      <c r="AM1129" s="57"/>
      <c r="AN1129" s="57"/>
      <c r="AO1129" s="57"/>
      <c r="AP1129" s="57"/>
      <c r="AQ1129" s="58"/>
      <c r="AR1129" s="58"/>
      <c r="AS1129" s="58"/>
      <c r="AT1129" s="57"/>
      <c r="AU1129" s="57"/>
      <c r="AV1129" s="57"/>
      <c r="AW1129" s="57"/>
      <c r="AX1129" s="57"/>
      <c r="AY1129" s="57"/>
      <c r="AZ1129" s="57"/>
      <c r="BA1129" s="57"/>
    </row>
    <row r="1130" spans="16:53" ht="13.5">
      <c r="P1130" s="54"/>
      <c r="Q1130" s="48"/>
      <c r="R1130" s="48"/>
      <c r="S1130" s="48"/>
      <c r="T1130" s="48"/>
      <c r="U1130" s="55"/>
      <c r="V1130" s="55"/>
      <c r="W1130" s="55"/>
      <c r="X1130" s="55"/>
      <c r="Y1130" s="55"/>
      <c r="Z1130" s="55"/>
      <c r="AA1130" s="56"/>
      <c r="AB1130" s="55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58"/>
      <c r="AR1130" s="58"/>
      <c r="AS1130" s="58"/>
      <c r="AT1130" s="57"/>
      <c r="AU1130" s="57"/>
      <c r="AV1130" s="57"/>
      <c r="AW1130" s="57"/>
      <c r="AX1130" s="57"/>
      <c r="AY1130" s="57"/>
      <c r="AZ1130" s="57"/>
      <c r="BA1130" s="57"/>
    </row>
    <row r="1131" spans="16:53" ht="13.5">
      <c r="P1131" s="54"/>
      <c r="Q1131" s="48"/>
      <c r="R1131" s="48"/>
      <c r="S1131" s="48"/>
      <c r="T1131" s="48"/>
      <c r="U1131" s="55"/>
      <c r="V1131" s="55"/>
      <c r="W1131" s="55"/>
      <c r="X1131" s="55"/>
      <c r="Y1131" s="55"/>
      <c r="Z1131" s="55"/>
      <c r="AA1131" s="56"/>
      <c r="AB1131" s="55"/>
      <c r="AC1131" s="57"/>
      <c r="AD1131" s="57"/>
      <c r="AE1131" s="57"/>
      <c r="AF1131" s="57"/>
      <c r="AG1131" s="57"/>
      <c r="AH1131" s="57"/>
      <c r="AI1131" s="57"/>
      <c r="AJ1131" s="57"/>
      <c r="AK1131" s="57"/>
      <c r="AL1131" s="57"/>
      <c r="AM1131" s="57"/>
      <c r="AN1131" s="57"/>
      <c r="AO1131" s="57"/>
      <c r="AP1131" s="57"/>
      <c r="AQ1131" s="58"/>
      <c r="AR1131" s="58"/>
      <c r="AS1131" s="58"/>
      <c r="AT1131" s="57"/>
      <c r="AU1131" s="57"/>
      <c r="AV1131" s="57"/>
      <c r="AW1131" s="57"/>
      <c r="AX1131" s="57"/>
      <c r="AY1131" s="57"/>
      <c r="AZ1131" s="57"/>
      <c r="BA1131" s="57"/>
    </row>
    <row r="1132" spans="16:53" ht="13.5">
      <c r="P1132" s="54"/>
      <c r="Q1132" s="48"/>
      <c r="R1132" s="48"/>
      <c r="S1132" s="48"/>
      <c r="T1132" s="48"/>
      <c r="U1132" s="55"/>
      <c r="V1132" s="55"/>
      <c r="W1132" s="55"/>
      <c r="X1132" s="55"/>
      <c r="Y1132" s="55"/>
      <c r="Z1132" s="55"/>
      <c r="AA1132" s="56"/>
      <c r="AB1132" s="55"/>
      <c r="AC1132" s="57"/>
      <c r="AD1132" s="57"/>
      <c r="AE1132" s="57"/>
      <c r="AF1132" s="57"/>
      <c r="AG1132" s="57"/>
      <c r="AH1132" s="57"/>
      <c r="AI1132" s="57"/>
      <c r="AJ1132" s="57"/>
      <c r="AK1132" s="57"/>
      <c r="AL1132" s="57"/>
      <c r="AM1132" s="57"/>
      <c r="AN1132" s="57"/>
      <c r="AO1132" s="57"/>
      <c r="AP1132" s="57"/>
      <c r="AQ1132" s="58"/>
      <c r="AR1132" s="58"/>
      <c r="AS1132" s="58"/>
      <c r="AT1132" s="57"/>
      <c r="AU1132" s="57"/>
      <c r="AV1132" s="57"/>
      <c r="AW1132" s="57"/>
      <c r="AX1132" s="57"/>
      <c r="AY1132" s="57"/>
      <c r="AZ1132" s="57"/>
      <c r="BA1132" s="57"/>
    </row>
    <row r="1133" spans="16:53" ht="13.5">
      <c r="P1133" s="54"/>
      <c r="Q1133" s="48"/>
      <c r="R1133" s="48"/>
      <c r="S1133" s="48"/>
      <c r="T1133" s="48"/>
      <c r="U1133" s="55"/>
      <c r="V1133" s="55"/>
      <c r="W1133" s="55"/>
      <c r="X1133" s="55"/>
      <c r="Y1133" s="55"/>
      <c r="Z1133" s="55"/>
      <c r="AA1133" s="56"/>
      <c r="AB1133" s="55"/>
      <c r="AC1133" s="57"/>
      <c r="AD1133" s="57"/>
      <c r="AE1133" s="57"/>
      <c r="AF1133" s="57"/>
      <c r="AG1133" s="57"/>
      <c r="AH1133" s="57"/>
      <c r="AI1133" s="57"/>
      <c r="AJ1133" s="57"/>
      <c r="AK1133" s="57"/>
      <c r="AL1133" s="57"/>
      <c r="AM1133" s="57"/>
      <c r="AN1133" s="57"/>
      <c r="AO1133" s="57"/>
      <c r="AP1133" s="57"/>
      <c r="AQ1133" s="58"/>
      <c r="AR1133" s="58"/>
      <c r="AS1133" s="58"/>
      <c r="AT1133" s="57"/>
      <c r="AU1133" s="57"/>
      <c r="AV1133" s="57"/>
      <c r="AW1133" s="57"/>
      <c r="AX1133" s="57"/>
      <c r="AY1133" s="57"/>
      <c r="AZ1133" s="57"/>
      <c r="BA1133" s="57"/>
    </row>
    <row r="1134" spans="16:53" ht="13.5">
      <c r="P1134" s="54"/>
      <c r="Q1134" s="48"/>
      <c r="R1134" s="48"/>
      <c r="S1134" s="48"/>
      <c r="T1134" s="48"/>
      <c r="U1134" s="55"/>
      <c r="V1134" s="55"/>
      <c r="W1134" s="55"/>
      <c r="X1134" s="55"/>
      <c r="Y1134" s="55"/>
      <c r="Z1134" s="55"/>
      <c r="AA1134" s="56"/>
      <c r="AB1134" s="55"/>
      <c r="AC1134" s="57"/>
      <c r="AD1134" s="57"/>
      <c r="AE1134" s="57"/>
      <c r="AF1134" s="57"/>
      <c r="AG1134" s="57"/>
      <c r="AH1134" s="57"/>
      <c r="AI1134" s="57"/>
      <c r="AJ1134" s="57"/>
      <c r="AK1134" s="57"/>
      <c r="AL1134" s="57"/>
      <c r="AM1134" s="57"/>
      <c r="AN1134" s="57"/>
      <c r="AO1134" s="57"/>
      <c r="AP1134" s="57"/>
      <c r="AQ1134" s="58"/>
      <c r="AR1134" s="58"/>
      <c r="AS1134" s="58"/>
      <c r="AT1134" s="57"/>
      <c r="AU1134" s="57"/>
      <c r="AV1134" s="57"/>
      <c r="AW1134" s="57"/>
      <c r="AX1134" s="57"/>
      <c r="AY1134" s="57"/>
      <c r="AZ1134" s="57"/>
      <c r="BA1134" s="57"/>
    </row>
    <row r="1135" spans="16:53" ht="13.5">
      <c r="P1135" s="54"/>
      <c r="Q1135" s="48"/>
      <c r="R1135" s="48"/>
      <c r="S1135" s="48"/>
      <c r="T1135" s="48"/>
      <c r="U1135" s="55"/>
      <c r="V1135" s="55"/>
      <c r="W1135" s="55"/>
      <c r="X1135" s="55"/>
      <c r="Y1135" s="55"/>
      <c r="Z1135" s="55"/>
      <c r="AA1135" s="56"/>
      <c r="AB1135" s="55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8"/>
      <c r="AR1135" s="58"/>
      <c r="AS1135" s="58"/>
      <c r="AT1135" s="57"/>
      <c r="AU1135" s="57"/>
      <c r="AV1135" s="57"/>
      <c r="AW1135" s="57"/>
      <c r="AX1135" s="57"/>
      <c r="AY1135" s="57"/>
      <c r="AZ1135" s="57"/>
      <c r="BA1135" s="57"/>
    </row>
    <row r="1136" spans="16:53" ht="13.5">
      <c r="P1136" s="54"/>
      <c r="Q1136" s="48"/>
      <c r="R1136" s="48"/>
      <c r="S1136" s="48"/>
      <c r="T1136" s="48"/>
      <c r="U1136" s="55"/>
      <c r="V1136" s="55"/>
      <c r="W1136" s="55"/>
      <c r="X1136" s="55"/>
      <c r="Y1136" s="55"/>
      <c r="Z1136" s="55"/>
      <c r="AA1136" s="56"/>
      <c r="AB1136" s="55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8"/>
      <c r="AR1136" s="58"/>
      <c r="AS1136" s="58"/>
      <c r="AT1136" s="57"/>
      <c r="AU1136" s="57"/>
      <c r="AV1136" s="57"/>
      <c r="AW1136" s="57"/>
      <c r="AX1136" s="57"/>
      <c r="AY1136" s="57"/>
      <c r="AZ1136" s="57"/>
      <c r="BA1136" s="57"/>
    </row>
    <row r="1137" spans="16:53" ht="13.5">
      <c r="P1137" s="54"/>
      <c r="Q1137" s="48"/>
      <c r="R1137" s="48"/>
      <c r="S1137" s="48"/>
      <c r="T1137" s="48"/>
      <c r="U1137" s="55"/>
      <c r="V1137" s="55"/>
      <c r="W1137" s="55"/>
      <c r="X1137" s="55"/>
      <c r="Y1137" s="55"/>
      <c r="Z1137" s="55"/>
      <c r="AA1137" s="56"/>
      <c r="AB1137" s="55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8"/>
      <c r="AR1137" s="58"/>
      <c r="AS1137" s="58"/>
      <c r="AT1137" s="57"/>
      <c r="AU1137" s="57"/>
      <c r="AV1137" s="57"/>
      <c r="AW1137" s="57"/>
      <c r="AX1137" s="57"/>
      <c r="AY1137" s="57"/>
      <c r="AZ1137" s="57"/>
      <c r="BA1137" s="57"/>
    </row>
    <row r="1138" spans="16:53" ht="13.5">
      <c r="P1138" s="54"/>
      <c r="Q1138" s="48"/>
      <c r="R1138" s="48"/>
      <c r="S1138" s="48"/>
      <c r="T1138" s="48"/>
      <c r="U1138" s="55"/>
      <c r="V1138" s="55"/>
      <c r="W1138" s="55"/>
      <c r="X1138" s="55"/>
      <c r="Y1138" s="55"/>
      <c r="Z1138" s="55"/>
      <c r="AA1138" s="56"/>
      <c r="AB1138" s="55"/>
      <c r="AC1138" s="57"/>
      <c r="AD1138" s="57"/>
      <c r="AE1138" s="57"/>
      <c r="AF1138" s="57"/>
      <c r="AG1138" s="57"/>
      <c r="AH1138" s="57"/>
      <c r="AI1138" s="57"/>
      <c r="AJ1138" s="57"/>
      <c r="AK1138" s="57"/>
      <c r="AL1138" s="57"/>
      <c r="AM1138" s="57"/>
      <c r="AN1138" s="57"/>
      <c r="AO1138" s="57"/>
      <c r="AP1138" s="57"/>
      <c r="AQ1138" s="58"/>
      <c r="AR1138" s="58"/>
      <c r="AS1138" s="58"/>
      <c r="AT1138" s="57"/>
      <c r="AU1138" s="57"/>
      <c r="AV1138" s="57"/>
      <c r="AW1138" s="57"/>
      <c r="AX1138" s="57"/>
      <c r="AY1138" s="57"/>
      <c r="AZ1138" s="57"/>
      <c r="BA1138" s="57"/>
    </row>
    <row r="1139" spans="16:53" ht="13.5">
      <c r="P1139" s="54"/>
      <c r="Q1139" s="48"/>
      <c r="R1139" s="48"/>
      <c r="S1139" s="48"/>
      <c r="T1139" s="48"/>
      <c r="U1139" s="55"/>
      <c r="V1139" s="55"/>
      <c r="W1139" s="55"/>
      <c r="X1139" s="55"/>
      <c r="Y1139" s="55"/>
      <c r="Z1139" s="55"/>
      <c r="AA1139" s="56"/>
      <c r="AB1139" s="55"/>
      <c r="AC1139" s="57"/>
      <c r="AD1139" s="57"/>
      <c r="AE1139" s="57"/>
      <c r="AF1139" s="57"/>
      <c r="AG1139" s="57"/>
      <c r="AH1139" s="57"/>
      <c r="AI1139" s="57"/>
      <c r="AJ1139" s="57"/>
      <c r="AK1139" s="57"/>
      <c r="AL1139" s="57"/>
      <c r="AM1139" s="57"/>
      <c r="AN1139" s="57"/>
      <c r="AO1139" s="57"/>
      <c r="AP1139" s="57"/>
      <c r="AQ1139" s="58"/>
      <c r="AR1139" s="58"/>
      <c r="AS1139" s="58"/>
      <c r="AT1139" s="57"/>
      <c r="AU1139" s="57"/>
      <c r="AV1139" s="57"/>
      <c r="AW1139" s="57"/>
      <c r="AX1139" s="57"/>
      <c r="AY1139" s="57"/>
      <c r="AZ1139" s="57"/>
      <c r="BA1139" s="57"/>
    </row>
    <row r="1140" spans="16:53" ht="13.5">
      <c r="P1140" s="54"/>
      <c r="Q1140" s="48"/>
      <c r="R1140" s="48"/>
      <c r="S1140" s="48"/>
      <c r="T1140" s="48"/>
      <c r="U1140" s="55"/>
      <c r="V1140" s="55"/>
      <c r="W1140" s="55"/>
      <c r="X1140" s="55"/>
      <c r="Y1140" s="55"/>
      <c r="Z1140" s="55"/>
      <c r="AA1140" s="56"/>
      <c r="AB1140" s="55"/>
      <c r="AC1140" s="57"/>
      <c r="AD1140" s="57"/>
      <c r="AE1140" s="57"/>
      <c r="AF1140" s="57"/>
      <c r="AG1140" s="57"/>
      <c r="AH1140" s="57"/>
      <c r="AI1140" s="57"/>
      <c r="AJ1140" s="57"/>
      <c r="AK1140" s="57"/>
      <c r="AL1140" s="57"/>
      <c r="AM1140" s="57"/>
      <c r="AN1140" s="57"/>
      <c r="AO1140" s="57"/>
      <c r="AP1140" s="57"/>
      <c r="AQ1140" s="58"/>
      <c r="AR1140" s="58"/>
      <c r="AS1140" s="58"/>
      <c r="AT1140" s="57"/>
      <c r="AU1140" s="57"/>
      <c r="AV1140" s="57"/>
      <c r="AW1140" s="57"/>
      <c r="AX1140" s="57"/>
      <c r="AY1140" s="57"/>
      <c r="AZ1140" s="57"/>
      <c r="BA1140" s="57"/>
    </row>
    <row r="1141" spans="16:53" ht="13.5">
      <c r="P1141" s="54"/>
      <c r="Q1141" s="48"/>
      <c r="R1141" s="48"/>
      <c r="S1141" s="48"/>
      <c r="T1141" s="48"/>
      <c r="U1141" s="55"/>
      <c r="V1141" s="55"/>
      <c r="W1141" s="55"/>
      <c r="X1141" s="55"/>
      <c r="Y1141" s="55"/>
      <c r="Z1141" s="55"/>
      <c r="AA1141" s="56"/>
      <c r="AB1141" s="55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/>
      <c r="AP1141" s="57"/>
      <c r="AQ1141" s="58"/>
      <c r="AR1141" s="58"/>
      <c r="AS1141" s="58"/>
      <c r="AT1141" s="57"/>
      <c r="AU1141" s="57"/>
      <c r="AV1141" s="57"/>
      <c r="AW1141" s="57"/>
      <c r="AX1141" s="57"/>
      <c r="AY1141" s="57"/>
      <c r="AZ1141" s="57"/>
      <c r="BA1141" s="57"/>
    </row>
    <row r="1142" spans="16:53" ht="13.5">
      <c r="P1142" s="54"/>
      <c r="Q1142" s="48"/>
      <c r="R1142" s="48"/>
      <c r="S1142" s="48"/>
      <c r="T1142" s="48"/>
      <c r="U1142" s="55"/>
      <c r="V1142" s="55"/>
      <c r="W1142" s="55"/>
      <c r="X1142" s="55"/>
      <c r="Y1142" s="55"/>
      <c r="Z1142" s="55"/>
      <c r="AA1142" s="56"/>
      <c r="AB1142" s="55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58"/>
      <c r="AR1142" s="58"/>
      <c r="AS1142" s="58"/>
      <c r="AT1142" s="57"/>
      <c r="AU1142" s="57"/>
      <c r="AV1142" s="57"/>
      <c r="AW1142" s="57"/>
      <c r="AX1142" s="57"/>
      <c r="AY1142" s="57"/>
      <c r="AZ1142" s="57"/>
      <c r="BA1142" s="57"/>
    </row>
    <row r="1143" spans="16:53" ht="13.5">
      <c r="P1143" s="54"/>
      <c r="Q1143" s="48"/>
      <c r="R1143" s="48"/>
      <c r="S1143" s="48"/>
      <c r="T1143" s="48"/>
      <c r="U1143" s="55"/>
      <c r="V1143" s="55"/>
      <c r="W1143" s="55"/>
      <c r="X1143" s="55"/>
      <c r="Y1143" s="55"/>
      <c r="Z1143" s="55"/>
      <c r="AA1143" s="56"/>
      <c r="AB1143" s="55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/>
      <c r="AM1143" s="57"/>
      <c r="AN1143" s="57"/>
      <c r="AO1143" s="57"/>
      <c r="AP1143" s="57"/>
      <c r="AQ1143" s="58"/>
      <c r="AR1143" s="58"/>
      <c r="AS1143" s="58"/>
      <c r="AT1143" s="57"/>
      <c r="AU1143" s="57"/>
      <c r="AV1143" s="57"/>
      <c r="AW1143" s="57"/>
      <c r="AX1143" s="57"/>
      <c r="AY1143" s="57"/>
      <c r="AZ1143" s="57"/>
      <c r="BA1143" s="57"/>
    </row>
    <row r="1144" spans="16:53" ht="13.5">
      <c r="P1144" s="54"/>
      <c r="Q1144" s="48"/>
      <c r="R1144" s="48"/>
      <c r="S1144" s="48"/>
      <c r="T1144" s="48"/>
      <c r="U1144" s="55"/>
      <c r="V1144" s="55"/>
      <c r="W1144" s="55"/>
      <c r="X1144" s="55"/>
      <c r="Y1144" s="55"/>
      <c r="Z1144" s="55"/>
      <c r="AA1144" s="56"/>
      <c r="AB1144" s="55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58"/>
      <c r="AR1144" s="58"/>
      <c r="AS1144" s="58"/>
      <c r="AT1144" s="57"/>
      <c r="AU1144" s="57"/>
      <c r="AV1144" s="57"/>
      <c r="AW1144" s="57"/>
      <c r="AX1144" s="57"/>
      <c r="AY1144" s="57"/>
      <c r="AZ1144" s="57"/>
      <c r="BA1144" s="57"/>
    </row>
    <row r="1145" spans="16:53" ht="13.5">
      <c r="P1145" s="54"/>
      <c r="Q1145" s="48"/>
      <c r="R1145" s="48"/>
      <c r="S1145" s="48"/>
      <c r="T1145" s="48"/>
      <c r="U1145" s="55"/>
      <c r="V1145" s="55"/>
      <c r="W1145" s="55"/>
      <c r="X1145" s="55"/>
      <c r="Y1145" s="55"/>
      <c r="Z1145" s="55"/>
      <c r="AA1145" s="56"/>
      <c r="AB1145" s="55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/>
      <c r="AO1145" s="57"/>
      <c r="AP1145" s="57"/>
      <c r="AQ1145" s="58"/>
      <c r="AR1145" s="58"/>
      <c r="AS1145" s="58"/>
      <c r="AT1145" s="57"/>
      <c r="AU1145" s="57"/>
      <c r="AV1145" s="57"/>
      <c r="AW1145" s="57"/>
      <c r="AX1145" s="57"/>
      <c r="AY1145" s="57"/>
      <c r="AZ1145" s="57"/>
      <c r="BA1145" s="57"/>
    </row>
    <row r="1146" spans="16:53" ht="13.5">
      <c r="P1146" s="54"/>
      <c r="Q1146" s="48"/>
      <c r="R1146" s="48"/>
      <c r="S1146" s="48"/>
      <c r="T1146" s="48"/>
      <c r="U1146" s="55"/>
      <c r="V1146" s="55"/>
      <c r="W1146" s="55"/>
      <c r="X1146" s="55"/>
      <c r="Y1146" s="55"/>
      <c r="Z1146" s="55"/>
      <c r="AA1146" s="56"/>
      <c r="AB1146" s="55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/>
      <c r="AN1146" s="57"/>
      <c r="AO1146" s="57"/>
      <c r="AP1146" s="57"/>
      <c r="AQ1146" s="58"/>
      <c r="AR1146" s="58"/>
      <c r="AS1146" s="58"/>
      <c r="AT1146" s="57"/>
      <c r="AU1146" s="57"/>
      <c r="AV1146" s="57"/>
      <c r="AW1146" s="57"/>
      <c r="AX1146" s="57"/>
      <c r="AY1146" s="57"/>
      <c r="AZ1146" s="57"/>
      <c r="BA1146" s="57"/>
    </row>
    <row r="1147" spans="16:53" ht="13.5">
      <c r="P1147" s="54"/>
      <c r="Q1147" s="48"/>
      <c r="R1147" s="48"/>
      <c r="S1147" s="48"/>
      <c r="T1147" s="48"/>
      <c r="U1147" s="55"/>
      <c r="V1147" s="55"/>
      <c r="W1147" s="55"/>
      <c r="X1147" s="55"/>
      <c r="Y1147" s="55"/>
      <c r="Z1147" s="55"/>
      <c r="AA1147" s="56"/>
      <c r="AB1147" s="55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/>
      <c r="AN1147" s="57"/>
      <c r="AO1147" s="57"/>
      <c r="AP1147" s="57"/>
      <c r="AQ1147" s="58"/>
      <c r="AR1147" s="58"/>
      <c r="AS1147" s="58"/>
      <c r="AT1147" s="57"/>
      <c r="AU1147" s="57"/>
      <c r="AV1147" s="57"/>
      <c r="AW1147" s="57"/>
      <c r="AX1147" s="57"/>
      <c r="AY1147" s="57"/>
      <c r="AZ1147" s="57"/>
      <c r="BA1147" s="57"/>
    </row>
    <row r="1148" spans="16:53" ht="13.5">
      <c r="P1148" s="54"/>
      <c r="Q1148" s="48"/>
      <c r="R1148" s="48"/>
      <c r="S1148" s="48"/>
      <c r="T1148" s="48"/>
      <c r="U1148" s="55"/>
      <c r="V1148" s="55"/>
      <c r="W1148" s="55"/>
      <c r="X1148" s="55"/>
      <c r="Y1148" s="55"/>
      <c r="Z1148" s="55"/>
      <c r="AA1148" s="56"/>
      <c r="AB1148" s="55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/>
      <c r="AN1148" s="57"/>
      <c r="AO1148" s="57"/>
      <c r="AP1148" s="57"/>
      <c r="AQ1148" s="58"/>
      <c r="AR1148" s="58"/>
      <c r="AS1148" s="58"/>
      <c r="AT1148" s="57"/>
      <c r="AU1148" s="57"/>
      <c r="AV1148" s="57"/>
      <c r="AW1148" s="57"/>
      <c r="AX1148" s="57"/>
      <c r="AY1148" s="57"/>
      <c r="AZ1148" s="57"/>
      <c r="BA1148" s="57"/>
    </row>
    <row r="1149" spans="16:53" ht="13.5">
      <c r="P1149" s="54"/>
      <c r="Q1149" s="48"/>
      <c r="R1149" s="48"/>
      <c r="S1149" s="48"/>
      <c r="T1149" s="48"/>
      <c r="U1149" s="55"/>
      <c r="V1149" s="55"/>
      <c r="W1149" s="55"/>
      <c r="X1149" s="55"/>
      <c r="Y1149" s="55"/>
      <c r="Z1149" s="55"/>
      <c r="AA1149" s="56"/>
      <c r="AB1149" s="55"/>
      <c r="AC1149" s="57"/>
      <c r="AD1149" s="57"/>
      <c r="AE1149" s="57"/>
      <c r="AF1149" s="57"/>
      <c r="AG1149" s="57"/>
      <c r="AH1149" s="57"/>
      <c r="AI1149" s="57"/>
      <c r="AJ1149" s="57"/>
      <c r="AK1149" s="57"/>
      <c r="AL1149" s="57"/>
      <c r="AM1149" s="57"/>
      <c r="AN1149" s="57"/>
      <c r="AO1149" s="57"/>
      <c r="AP1149" s="57"/>
      <c r="AQ1149" s="58"/>
      <c r="AR1149" s="58"/>
      <c r="AS1149" s="58"/>
      <c r="AT1149" s="57"/>
      <c r="AU1149" s="57"/>
      <c r="AV1149" s="57"/>
      <c r="AW1149" s="57"/>
      <c r="AX1149" s="57"/>
      <c r="AY1149" s="57"/>
      <c r="AZ1149" s="57"/>
      <c r="BA1149" s="57"/>
    </row>
    <row r="1150" spans="16:53" ht="13.5">
      <c r="P1150" s="54"/>
      <c r="Q1150" s="48"/>
      <c r="R1150" s="48"/>
      <c r="S1150" s="48"/>
      <c r="T1150" s="48"/>
      <c r="U1150" s="55"/>
      <c r="V1150" s="55"/>
      <c r="W1150" s="55"/>
      <c r="X1150" s="55"/>
      <c r="Y1150" s="55"/>
      <c r="Z1150" s="55"/>
      <c r="AA1150" s="56"/>
      <c r="AB1150" s="55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58"/>
      <c r="AR1150" s="58"/>
      <c r="AS1150" s="58"/>
      <c r="AT1150" s="57"/>
      <c r="AU1150" s="57"/>
      <c r="AV1150" s="57"/>
      <c r="AW1150" s="57"/>
      <c r="AX1150" s="57"/>
      <c r="AY1150" s="57"/>
      <c r="AZ1150" s="57"/>
      <c r="BA1150" s="57"/>
    </row>
    <row r="1151" spans="16:53" ht="13.5">
      <c r="P1151" s="54"/>
      <c r="Q1151" s="48"/>
      <c r="R1151" s="48"/>
      <c r="S1151" s="48"/>
      <c r="T1151" s="48"/>
      <c r="U1151" s="55"/>
      <c r="V1151" s="55"/>
      <c r="W1151" s="55"/>
      <c r="X1151" s="55"/>
      <c r="Y1151" s="55"/>
      <c r="Z1151" s="55"/>
      <c r="AA1151" s="56"/>
      <c r="AB1151" s="55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58"/>
      <c r="AR1151" s="58"/>
      <c r="AS1151" s="58"/>
      <c r="AT1151" s="57"/>
      <c r="AU1151" s="57"/>
      <c r="AV1151" s="57"/>
      <c r="AW1151" s="57"/>
      <c r="AX1151" s="57"/>
      <c r="AY1151" s="57"/>
      <c r="AZ1151" s="57"/>
      <c r="BA1151" s="57"/>
    </row>
    <row r="1152" spans="16:53" ht="13.5">
      <c r="P1152" s="54"/>
      <c r="Q1152" s="48"/>
      <c r="R1152" s="48"/>
      <c r="S1152" s="48"/>
      <c r="T1152" s="48"/>
      <c r="U1152" s="55"/>
      <c r="V1152" s="55"/>
      <c r="W1152" s="55"/>
      <c r="X1152" s="55"/>
      <c r="Y1152" s="55"/>
      <c r="Z1152" s="55"/>
      <c r="AA1152" s="56"/>
      <c r="AB1152" s="55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58"/>
      <c r="AR1152" s="58"/>
      <c r="AS1152" s="58"/>
      <c r="AT1152" s="57"/>
      <c r="AU1152" s="57"/>
      <c r="AV1152" s="57"/>
      <c r="AW1152" s="57"/>
      <c r="AX1152" s="57"/>
      <c r="AY1152" s="57"/>
      <c r="AZ1152" s="57"/>
      <c r="BA1152" s="57"/>
    </row>
    <row r="1153" spans="16:53" ht="13.5">
      <c r="P1153" s="54"/>
      <c r="Q1153" s="48"/>
      <c r="R1153" s="48"/>
      <c r="S1153" s="48"/>
      <c r="T1153" s="48"/>
      <c r="U1153" s="55"/>
      <c r="V1153" s="55"/>
      <c r="W1153" s="55"/>
      <c r="X1153" s="55"/>
      <c r="Y1153" s="55"/>
      <c r="Z1153" s="55"/>
      <c r="AA1153" s="56"/>
      <c r="AB1153" s="55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58"/>
      <c r="AR1153" s="58"/>
      <c r="AS1153" s="58"/>
      <c r="AT1153" s="57"/>
      <c r="AU1153" s="57"/>
      <c r="AV1153" s="57"/>
      <c r="AW1153" s="57"/>
      <c r="AX1153" s="57"/>
      <c r="AY1153" s="57"/>
      <c r="AZ1153" s="57"/>
      <c r="BA1153" s="57"/>
    </row>
    <row r="1154" spans="16:53" ht="13.5">
      <c r="P1154" s="54"/>
      <c r="Q1154" s="48"/>
      <c r="R1154" s="48"/>
      <c r="S1154" s="48"/>
      <c r="T1154" s="48"/>
      <c r="U1154" s="55"/>
      <c r="V1154" s="55"/>
      <c r="W1154" s="55"/>
      <c r="X1154" s="55"/>
      <c r="Y1154" s="55"/>
      <c r="Z1154" s="55"/>
      <c r="AA1154" s="56"/>
      <c r="AB1154" s="55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58"/>
      <c r="AR1154" s="58"/>
      <c r="AS1154" s="58"/>
      <c r="AT1154" s="57"/>
      <c r="AU1154" s="57"/>
      <c r="AV1154" s="57"/>
      <c r="AW1154" s="57"/>
      <c r="AX1154" s="57"/>
      <c r="AY1154" s="57"/>
      <c r="AZ1154" s="57"/>
      <c r="BA1154" s="57"/>
    </row>
    <row r="1155" spans="16:53" ht="13.5">
      <c r="P1155" s="54"/>
      <c r="Q1155" s="48"/>
      <c r="R1155" s="48"/>
      <c r="S1155" s="48"/>
      <c r="T1155" s="48"/>
      <c r="U1155" s="55"/>
      <c r="V1155" s="55"/>
      <c r="W1155" s="55"/>
      <c r="X1155" s="55"/>
      <c r="Y1155" s="55"/>
      <c r="Z1155" s="55"/>
      <c r="AA1155" s="56"/>
      <c r="AB1155" s="55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58"/>
      <c r="AR1155" s="58"/>
      <c r="AS1155" s="58"/>
      <c r="AT1155" s="57"/>
      <c r="AU1155" s="57"/>
      <c r="AV1155" s="57"/>
      <c r="AW1155" s="57"/>
      <c r="AX1155" s="57"/>
      <c r="AY1155" s="57"/>
      <c r="AZ1155" s="57"/>
      <c r="BA1155" s="57"/>
    </row>
    <row r="1156" spans="16:53" ht="13.5">
      <c r="P1156" s="54"/>
      <c r="Q1156" s="48"/>
      <c r="R1156" s="48"/>
      <c r="S1156" s="48"/>
      <c r="T1156" s="48"/>
      <c r="U1156" s="55"/>
      <c r="V1156" s="55"/>
      <c r="W1156" s="55"/>
      <c r="X1156" s="55"/>
      <c r="Y1156" s="55"/>
      <c r="Z1156" s="55"/>
      <c r="AA1156" s="56"/>
      <c r="AB1156" s="55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58"/>
      <c r="AR1156" s="58"/>
      <c r="AS1156" s="58"/>
      <c r="AT1156" s="57"/>
      <c r="AU1156" s="57"/>
      <c r="AV1156" s="57"/>
      <c r="AW1156" s="57"/>
      <c r="AX1156" s="57"/>
      <c r="AY1156" s="57"/>
      <c r="AZ1156" s="57"/>
      <c r="BA1156" s="57"/>
    </row>
    <row r="1157" spans="16:53" ht="13.5">
      <c r="P1157" s="54"/>
      <c r="Q1157" s="48"/>
      <c r="R1157" s="48"/>
      <c r="S1157" s="48"/>
      <c r="T1157" s="48"/>
      <c r="U1157" s="55"/>
      <c r="V1157" s="55"/>
      <c r="W1157" s="55"/>
      <c r="X1157" s="55"/>
      <c r="Y1157" s="55"/>
      <c r="Z1157" s="55"/>
      <c r="AA1157" s="56"/>
      <c r="AB1157" s="55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58"/>
      <c r="AR1157" s="58"/>
      <c r="AS1157" s="58"/>
      <c r="AT1157" s="57"/>
      <c r="AU1157" s="57"/>
      <c r="AV1157" s="57"/>
      <c r="AW1157" s="57"/>
      <c r="AX1157" s="57"/>
      <c r="AY1157" s="57"/>
      <c r="AZ1157" s="57"/>
      <c r="BA1157" s="57"/>
    </row>
    <row r="1158" spans="16:53" ht="13.5">
      <c r="P1158" s="54"/>
      <c r="Q1158" s="48"/>
      <c r="R1158" s="48"/>
      <c r="S1158" s="48"/>
      <c r="T1158" s="48"/>
      <c r="U1158" s="55"/>
      <c r="V1158" s="55"/>
      <c r="W1158" s="55"/>
      <c r="X1158" s="55"/>
      <c r="Y1158" s="55"/>
      <c r="Z1158" s="55"/>
      <c r="AA1158" s="56"/>
      <c r="AB1158" s="55"/>
      <c r="AC1158" s="57"/>
      <c r="AD1158" s="57"/>
      <c r="AE1158" s="57"/>
      <c r="AF1158" s="57"/>
      <c r="AG1158" s="57"/>
      <c r="AH1158" s="57"/>
      <c r="AI1158" s="57"/>
      <c r="AJ1158" s="57"/>
      <c r="AK1158" s="57"/>
      <c r="AL1158" s="57"/>
      <c r="AM1158" s="57"/>
      <c r="AN1158" s="57"/>
      <c r="AO1158" s="57"/>
      <c r="AP1158" s="57"/>
      <c r="AQ1158" s="58"/>
      <c r="AR1158" s="58"/>
      <c r="AS1158" s="58"/>
      <c r="AT1158" s="57"/>
      <c r="AU1158" s="57"/>
      <c r="AV1158" s="57"/>
      <c r="AW1158" s="57"/>
      <c r="AX1158" s="57"/>
      <c r="AY1158" s="57"/>
      <c r="AZ1158" s="57"/>
      <c r="BA1158" s="57"/>
    </row>
    <row r="1159" spans="16:53" ht="13.5">
      <c r="P1159" s="54"/>
      <c r="Q1159" s="48"/>
      <c r="R1159" s="48"/>
      <c r="S1159" s="48"/>
      <c r="T1159" s="48"/>
      <c r="U1159" s="55"/>
      <c r="V1159" s="55"/>
      <c r="W1159" s="55"/>
      <c r="X1159" s="55"/>
      <c r="Y1159" s="55"/>
      <c r="Z1159" s="55"/>
      <c r="AA1159" s="56"/>
      <c r="AB1159" s="55"/>
      <c r="AC1159" s="57"/>
      <c r="AD1159" s="57"/>
      <c r="AE1159" s="57"/>
      <c r="AF1159" s="57"/>
      <c r="AG1159" s="57"/>
      <c r="AH1159" s="57"/>
      <c r="AI1159" s="57"/>
      <c r="AJ1159" s="57"/>
      <c r="AK1159" s="57"/>
      <c r="AL1159" s="57"/>
      <c r="AM1159" s="57"/>
      <c r="AN1159" s="57"/>
      <c r="AO1159" s="57"/>
      <c r="AP1159" s="57"/>
      <c r="AQ1159" s="58"/>
      <c r="AR1159" s="58"/>
      <c r="AS1159" s="58"/>
      <c r="AT1159" s="57"/>
      <c r="AU1159" s="57"/>
      <c r="AV1159" s="57"/>
      <c r="AW1159" s="57"/>
      <c r="AX1159" s="57"/>
      <c r="AY1159" s="57"/>
      <c r="AZ1159" s="57"/>
      <c r="BA1159" s="57"/>
    </row>
    <row r="1160" spans="16:53" ht="13.5">
      <c r="P1160" s="54"/>
      <c r="Q1160" s="48"/>
      <c r="R1160" s="48"/>
      <c r="S1160" s="48"/>
      <c r="T1160" s="48"/>
      <c r="U1160" s="55"/>
      <c r="V1160" s="55"/>
      <c r="W1160" s="55"/>
      <c r="X1160" s="55"/>
      <c r="Y1160" s="55"/>
      <c r="Z1160" s="55"/>
      <c r="AA1160" s="56"/>
      <c r="AB1160" s="55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58"/>
      <c r="AR1160" s="58"/>
      <c r="AS1160" s="58"/>
      <c r="AT1160" s="57"/>
      <c r="AU1160" s="57"/>
      <c r="AV1160" s="57"/>
      <c r="AW1160" s="57"/>
      <c r="AX1160" s="57"/>
      <c r="AY1160" s="57"/>
      <c r="AZ1160" s="57"/>
      <c r="BA1160" s="57"/>
    </row>
    <row r="1161" spans="16:53" ht="13.5">
      <c r="P1161" s="54"/>
      <c r="Q1161" s="48"/>
      <c r="R1161" s="48"/>
      <c r="S1161" s="48"/>
      <c r="T1161" s="48"/>
      <c r="U1161" s="55"/>
      <c r="V1161" s="55"/>
      <c r="W1161" s="55"/>
      <c r="X1161" s="55"/>
      <c r="Y1161" s="55"/>
      <c r="Z1161" s="55"/>
      <c r="AA1161" s="56"/>
      <c r="AB1161" s="55"/>
      <c r="AC1161" s="57"/>
      <c r="AD1161" s="57"/>
      <c r="AE1161" s="57"/>
      <c r="AF1161" s="57"/>
      <c r="AG1161" s="57"/>
      <c r="AH1161" s="57"/>
      <c r="AI1161" s="57"/>
      <c r="AJ1161" s="57"/>
      <c r="AK1161" s="57"/>
      <c r="AL1161" s="57"/>
      <c r="AM1161" s="57"/>
      <c r="AN1161" s="57"/>
      <c r="AO1161" s="57"/>
      <c r="AP1161" s="57"/>
      <c r="AQ1161" s="58"/>
      <c r="AR1161" s="58"/>
      <c r="AS1161" s="58"/>
      <c r="AT1161" s="57"/>
      <c r="AU1161" s="57"/>
      <c r="AV1161" s="57"/>
      <c r="AW1161" s="57"/>
      <c r="AX1161" s="57"/>
      <c r="AY1161" s="57"/>
      <c r="AZ1161" s="57"/>
      <c r="BA1161" s="57"/>
    </row>
    <row r="1162" spans="16:53" ht="13.5">
      <c r="P1162" s="54"/>
      <c r="Q1162" s="48"/>
      <c r="R1162" s="48"/>
      <c r="S1162" s="48"/>
      <c r="T1162" s="48"/>
      <c r="U1162" s="55"/>
      <c r="V1162" s="55"/>
      <c r="W1162" s="55"/>
      <c r="X1162" s="55"/>
      <c r="Y1162" s="55"/>
      <c r="Z1162" s="55"/>
      <c r="AA1162" s="56"/>
      <c r="AB1162" s="55"/>
      <c r="AC1162" s="57"/>
      <c r="AD1162" s="57"/>
      <c r="AE1162" s="57"/>
      <c r="AF1162" s="57"/>
      <c r="AG1162" s="57"/>
      <c r="AH1162" s="57"/>
      <c r="AI1162" s="57"/>
      <c r="AJ1162" s="57"/>
      <c r="AK1162" s="57"/>
      <c r="AL1162" s="57"/>
      <c r="AM1162" s="57"/>
      <c r="AN1162" s="57"/>
      <c r="AO1162" s="57"/>
      <c r="AP1162" s="57"/>
      <c r="AQ1162" s="58"/>
      <c r="AR1162" s="58"/>
      <c r="AS1162" s="58"/>
      <c r="AT1162" s="57"/>
      <c r="AU1162" s="57"/>
      <c r="AV1162" s="57"/>
      <c r="AW1162" s="57"/>
      <c r="AX1162" s="57"/>
      <c r="AY1162" s="57"/>
      <c r="AZ1162" s="57"/>
      <c r="BA1162" s="57"/>
    </row>
    <row r="1163" spans="16:53" ht="13.5">
      <c r="P1163" s="54"/>
      <c r="Q1163" s="48"/>
      <c r="R1163" s="48"/>
      <c r="S1163" s="48"/>
      <c r="T1163" s="48"/>
      <c r="U1163" s="55"/>
      <c r="V1163" s="55"/>
      <c r="W1163" s="55"/>
      <c r="X1163" s="55"/>
      <c r="Y1163" s="55"/>
      <c r="Z1163" s="55"/>
      <c r="AA1163" s="56"/>
      <c r="AB1163" s="55"/>
      <c r="AC1163" s="57"/>
      <c r="AD1163" s="57"/>
      <c r="AE1163" s="57"/>
      <c r="AF1163" s="57"/>
      <c r="AG1163" s="57"/>
      <c r="AH1163" s="57"/>
      <c r="AI1163" s="57"/>
      <c r="AJ1163" s="57"/>
      <c r="AK1163" s="57"/>
      <c r="AL1163" s="57"/>
      <c r="AM1163" s="57"/>
      <c r="AN1163" s="57"/>
      <c r="AO1163" s="57"/>
      <c r="AP1163" s="57"/>
      <c r="AQ1163" s="58"/>
      <c r="AR1163" s="58"/>
      <c r="AS1163" s="58"/>
      <c r="AT1163" s="57"/>
      <c r="AU1163" s="57"/>
      <c r="AV1163" s="57"/>
      <c r="AW1163" s="57"/>
      <c r="AX1163" s="57"/>
      <c r="AY1163" s="57"/>
      <c r="AZ1163" s="57"/>
      <c r="BA1163" s="57"/>
    </row>
    <row r="1164" spans="16:53" ht="13.5">
      <c r="P1164" s="54"/>
      <c r="Q1164" s="48"/>
      <c r="R1164" s="48"/>
      <c r="S1164" s="48"/>
      <c r="T1164" s="48"/>
      <c r="U1164" s="55"/>
      <c r="V1164" s="55"/>
      <c r="W1164" s="55"/>
      <c r="X1164" s="55"/>
      <c r="Y1164" s="55"/>
      <c r="Z1164" s="55"/>
      <c r="AA1164" s="56"/>
      <c r="AB1164" s="55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8"/>
      <c r="AR1164" s="58"/>
      <c r="AS1164" s="58"/>
      <c r="AT1164" s="57"/>
      <c r="AU1164" s="57"/>
      <c r="AV1164" s="57"/>
      <c r="AW1164" s="57"/>
      <c r="AX1164" s="57"/>
      <c r="AY1164" s="57"/>
      <c r="AZ1164" s="57"/>
      <c r="BA1164" s="57"/>
    </row>
    <row r="1165" spans="16:53" ht="13.5">
      <c r="P1165" s="54"/>
      <c r="Q1165" s="48"/>
      <c r="R1165" s="48"/>
      <c r="S1165" s="48"/>
      <c r="T1165" s="48"/>
      <c r="U1165" s="55"/>
      <c r="V1165" s="55"/>
      <c r="W1165" s="55"/>
      <c r="X1165" s="55"/>
      <c r="Y1165" s="55"/>
      <c r="Z1165" s="55"/>
      <c r="AA1165" s="56"/>
      <c r="AB1165" s="55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8"/>
      <c r="AR1165" s="58"/>
      <c r="AS1165" s="58"/>
      <c r="AT1165" s="57"/>
      <c r="AU1165" s="57"/>
      <c r="AV1165" s="57"/>
      <c r="AW1165" s="57"/>
      <c r="AX1165" s="57"/>
      <c r="AY1165" s="57"/>
      <c r="AZ1165" s="57"/>
      <c r="BA1165" s="57"/>
    </row>
    <row r="1166" spans="16:53" ht="13.5">
      <c r="P1166" s="54"/>
      <c r="Q1166" s="48"/>
      <c r="R1166" s="48"/>
      <c r="S1166" s="48"/>
      <c r="T1166" s="48"/>
      <c r="U1166" s="55"/>
      <c r="V1166" s="55"/>
      <c r="W1166" s="55"/>
      <c r="X1166" s="55"/>
      <c r="Y1166" s="55"/>
      <c r="Z1166" s="55"/>
      <c r="AA1166" s="56"/>
      <c r="AB1166" s="55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8"/>
      <c r="AR1166" s="58"/>
      <c r="AS1166" s="58"/>
      <c r="AT1166" s="57"/>
      <c r="AU1166" s="57"/>
      <c r="AV1166" s="57"/>
      <c r="AW1166" s="57"/>
      <c r="AX1166" s="57"/>
      <c r="AY1166" s="57"/>
      <c r="AZ1166" s="57"/>
      <c r="BA1166" s="57"/>
    </row>
    <row r="1167" spans="16:53" ht="13.5">
      <c r="P1167" s="54"/>
      <c r="Q1167" s="48"/>
      <c r="R1167" s="48"/>
      <c r="S1167" s="48"/>
      <c r="T1167" s="48"/>
      <c r="U1167" s="55"/>
      <c r="V1167" s="55"/>
      <c r="W1167" s="55"/>
      <c r="X1167" s="55"/>
      <c r="Y1167" s="55"/>
      <c r="Z1167" s="55"/>
      <c r="AA1167" s="56"/>
      <c r="AB1167" s="55"/>
      <c r="AC1167" s="57"/>
      <c r="AD1167" s="57"/>
      <c r="AE1167" s="57"/>
      <c r="AF1167" s="57"/>
      <c r="AG1167" s="57"/>
      <c r="AH1167" s="57"/>
      <c r="AI1167" s="57"/>
      <c r="AJ1167" s="57"/>
      <c r="AK1167" s="57"/>
      <c r="AL1167" s="57"/>
      <c r="AM1167" s="57"/>
      <c r="AN1167" s="57"/>
      <c r="AO1167" s="57"/>
      <c r="AP1167" s="57"/>
      <c r="AQ1167" s="58"/>
      <c r="AR1167" s="58"/>
      <c r="AS1167" s="58"/>
      <c r="AT1167" s="57"/>
      <c r="AU1167" s="57"/>
      <c r="AV1167" s="57"/>
      <c r="AW1167" s="57"/>
      <c r="AX1167" s="57"/>
      <c r="AY1167" s="57"/>
      <c r="AZ1167" s="57"/>
      <c r="BA1167" s="57"/>
    </row>
    <row r="1168" spans="16:53" ht="13.5">
      <c r="P1168" s="54"/>
      <c r="Q1168" s="48"/>
      <c r="R1168" s="48"/>
      <c r="S1168" s="48"/>
      <c r="T1168" s="48"/>
      <c r="U1168" s="55"/>
      <c r="V1168" s="55"/>
      <c r="W1168" s="55"/>
      <c r="X1168" s="55"/>
      <c r="Y1168" s="55"/>
      <c r="Z1168" s="55"/>
      <c r="AA1168" s="56"/>
      <c r="AB1168" s="55"/>
      <c r="AC1168" s="57"/>
      <c r="AD1168" s="57"/>
      <c r="AE1168" s="57"/>
      <c r="AF1168" s="57"/>
      <c r="AG1168" s="57"/>
      <c r="AH1168" s="57"/>
      <c r="AI1168" s="57"/>
      <c r="AJ1168" s="57"/>
      <c r="AK1168" s="57"/>
      <c r="AL1168" s="57"/>
      <c r="AM1168" s="57"/>
      <c r="AN1168" s="57"/>
      <c r="AO1168" s="57"/>
      <c r="AP1168" s="57"/>
      <c r="AQ1168" s="58"/>
      <c r="AR1168" s="58"/>
      <c r="AS1168" s="58"/>
      <c r="AT1168" s="57"/>
      <c r="AU1168" s="57"/>
      <c r="AV1168" s="57"/>
      <c r="AW1168" s="57"/>
      <c r="AX1168" s="57"/>
      <c r="AY1168" s="57"/>
      <c r="AZ1168" s="57"/>
      <c r="BA1168" s="57"/>
    </row>
    <row r="1169" spans="16:53" ht="13.5">
      <c r="P1169" s="54"/>
      <c r="Q1169" s="48"/>
      <c r="R1169" s="48"/>
      <c r="S1169" s="48"/>
      <c r="T1169" s="48"/>
      <c r="U1169" s="55"/>
      <c r="V1169" s="55"/>
      <c r="W1169" s="55"/>
      <c r="X1169" s="55"/>
      <c r="Y1169" s="55"/>
      <c r="Z1169" s="55"/>
      <c r="AA1169" s="56"/>
      <c r="AB1169" s="55"/>
      <c r="AC1169" s="57"/>
      <c r="AD1169" s="57"/>
      <c r="AE1169" s="57"/>
      <c r="AF1169" s="57"/>
      <c r="AG1169" s="57"/>
      <c r="AH1169" s="57"/>
      <c r="AI1169" s="57"/>
      <c r="AJ1169" s="57"/>
      <c r="AK1169" s="57"/>
      <c r="AL1169" s="57"/>
      <c r="AM1169" s="57"/>
      <c r="AN1169" s="57"/>
      <c r="AO1169" s="57"/>
      <c r="AP1169" s="57"/>
      <c r="AQ1169" s="58"/>
      <c r="AR1169" s="58"/>
      <c r="AS1169" s="58"/>
      <c r="AT1169" s="57"/>
      <c r="AU1169" s="57"/>
      <c r="AV1169" s="57"/>
      <c r="AW1169" s="57"/>
      <c r="AX1169" s="57"/>
      <c r="AY1169" s="57"/>
      <c r="AZ1169" s="57"/>
      <c r="BA1169" s="57"/>
    </row>
    <row r="1170" spans="16:53" ht="13.5">
      <c r="P1170" s="54"/>
      <c r="Q1170" s="48"/>
      <c r="R1170" s="48"/>
      <c r="S1170" s="48"/>
      <c r="T1170" s="48"/>
      <c r="U1170" s="55"/>
      <c r="V1170" s="55"/>
      <c r="W1170" s="55"/>
      <c r="X1170" s="55"/>
      <c r="Y1170" s="55"/>
      <c r="Z1170" s="55"/>
      <c r="AA1170" s="56"/>
      <c r="AB1170" s="55"/>
      <c r="AC1170" s="57"/>
      <c r="AD1170" s="57"/>
      <c r="AE1170" s="57"/>
      <c r="AF1170" s="57"/>
      <c r="AG1170" s="57"/>
      <c r="AH1170" s="57"/>
      <c r="AI1170" s="57"/>
      <c r="AJ1170" s="57"/>
      <c r="AK1170" s="57"/>
      <c r="AL1170" s="57"/>
      <c r="AM1170" s="57"/>
      <c r="AN1170" s="57"/>
      <c r="AO1170" s="57"/>
      <c r="AP1170" s="57"/>
      <c r="AQ1170" s="58"/>
      <c r="AR1170" s="58"/>
      <c r="AS1170" s="58"/>
      <c r="AT1170" s="57"/>
      <c r="AU1170" s="57"/>
      <c r="AV1170" s="57"/>
      <c r="AW1170" s="57"/>
      <c r="AX1170" s="57"/>
      <c r="AY1170" s="57"/>
      <c r="AZ1170" s="57"/>
      <c r="BA1170" s="57"/>
    </row>
    <row r="1171" spans="16:53" ht="13.5">
      <c r="P1171" s="54"/>
      <c r="Q1171" s="48"/>
      <c r="R1171" s="48"/>
      <c r="S1171" s="48"/>
      <c r="T1171" s="48"/>
      <c r="U1171" s="55"/>
      <c r="V1171" s="55"/>
      <c r="W1171" s="55"/>
      <c r="X1171" s="55"/>
      <c r="Y1171" s="55"/>
      <c r="Z1171" s="55"/>
      <c r="AA1171" s="56"/>
      <c r="AB1171" s="55"/>
      <c r="AC1171" s="57"/>
      <c r="AD1171" s="57"/>
      <c r="AE1171" s="57"/>
      <c r="AF1171" s="57"/>
      <c r="AG1171" s="57"/>
      <c r="AH1171" s="57"/>
      <c r="AI1171" s="57"/>
      <c r="AJ1171" s="57"/>
      <c r="AK1171" s="57"/>
      <c r="AL1171" s="57"/>
      <c r="AM1171" s="57"/>
      <c r="AN1171" s="57"/>
      <c r="AO1171" s="57"/>
      <c r="AP1171" s="57"/>
      <c r="AQ1171" s="58"/>
      <c r="AR1171" s="58"/>
      <c r="AS1171" s="58"/>
      <c r="AT1171" s="57"/>
      <c r="AU1171" s="57"/>
      <c r="AV1171" s="57"/>
      <c r="AW1171" s="57"/>
      <c r="AX1171" s="57"/>
      <c r="AY1171" s="57"/>
      <c r="AZ1171" s="57"/>
      <c r="BA1171" s="57"/>
    </row>
    <row r="1172" spans="16:53" ht="13.5">
      <c r="P1172" s="54"/>
      <c r="Q1172" s="48"/>
      <c r="R1172" s="48"/>
      <c r="S1172" s="48"/>
      <c r="T1172" s="48"/>
      <c r="U1172" s="55"/>
      <c r="V1172" s="55"/>
      <c r="W1172" s="55"/>
      <c r="X1172" s="55"/>
      <c r="Y1172" s="55"/>
      <c r="Z1172" s="55"/>
      <c r="AA1172" s="56"/>
      <c r="AB1172" s="55"/>
      <c r="AC1172" s="57"/>
      <c r="AD1172" s="57"/>
      <c r="AE1172" s="57"/>
      <c r="AF1172" s="57"/>
      <c r="AG1172" s="57"/>
      <c r="AH1172" s="57"/>
      <c r="AI1172" s="57"/>
      <c r="AJ1172" s="57"/>
      <c r="AK1172" s="57"/>
      <c r="AL1172" s="57"/>
      <c r="AM1172" s="57"/>
      <c r="AN1172" s="57"/>
      <c r="AO1172" s="57"/>
      <c r="AP1172" s="57"/>
      <c r="AQ1172" s="58"/>
      <c r="AR1172" s="58"/>
      <c r="AS1172" s="58"/>
      <c r="AT1172" s="57"/>
      <c r="AU1172" s="57"/>
      <c r="AV1172" s="57"/>
      <c r="AW1172" s="57"/>
      <c r="AX1172" s="57"/>
      <c r="AY1172" s="57"/>
      <c r="AZ1172" s="57"/>
      <c r="BA1172" s="57"/>
    </row>
    <row r="1173" spans="16:53" ht="13.5">
      <c r="P1173" s="54"/>
      <c r="Q1173" s="48"/>
      <c r="R1173" s="48"/>
      <c r="S1173" s="48"/>
      <c r="T1173" s="48"/>
      <c r="U1173" s="55"/>
      <c r="V1173" s="55"/>
      <c r="W1173" s="55"/>
      <c r="X1173" s="55"/>
      <c r="Y1173" s="55"/>
      <c r="Z1173" s="55"/>
      <c r="AA1173" s="56"/>
      <c r="AB1173" s="55"/>
      <c r="AC1173" s="57"/>
      <c r="AD1173" s="57"/>
      <c r="AE1173" s="57"/>
      <c r="AF1173" s="57"/>
      <c r="AG1173" s="57"/>
      <c r="AH1173" s="57"/>
      <c r="AI1173" s="57"/>
      <c r="AJ1173" s="57"/>
      <c r="AK1173" s="57"/>
      <c r="AL1173" s="57"/>
      <c r="AM1173" s="57"/>
      <c r="AN1173" s="57"/>
      <c r="AO1173" s="57"/>
      <c r="AP1173" s="57"/>
      <c r="AQ1173" s="58"/>
      <c r="AR1173" s="58"/>
      <c r="AS1173" s="58"/>
      <c r="AT1173" s="57"/>
      <c r="AU1173" s="57"/>
      <c r="AV1173" s="57"/>
      <c r="AW1173" s="57"/>
      <c r="AX1173" s="57"/>
      <c r="AY1173" s="57"/>
      <c r="AZ1173" s="57"/>
      <c r="BA1173" s="57"/>
    </row>
    <row r="1174" spans="16:53" ht="13.5">
      <c r="P1174" s="54"/>
      <c r="Q1174" s="48"/>
      <c r="R1174" s="48"/>
      <c r="S1174" s="48"/>
      <c r="T1174" s="48"/>
      <c r="U1174" s="55"/>
      <c r="V1174" s="55"/>
      <c r="W1174" s="55"/>
      <c r="X1174" s="55"/>
      <c r="Y1174" s="55"/>
      <c r="Z1174" s="55"/>
      <c r="AA1174" s="56"/>
      <c r="AB1174" s="55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58"/>
      <c r="AR1174" s="58"/>
      <c r="AS1174" s="58"/>
      <c r="AT1174" s="57"/>
      <c r="AU1174" s="57"/>
      <c r="AV1174" s="57"/>
      <c r="AW1174" s="57"/>
      <c r="AX1174" s="57"/>
      <c r="AY1174" s="57"/>
      <c r="AZ1174" s="57"/>
      <c r="BA1174" s="57"/>
    </row>
    <row r="1175" spans="16:53" ht="13.5">
      <c r="P1175" s="54"/>
      <c r="Q1175" s="48"/>
      <c r="R1175" s="48"/>
      <c r="S1175" s="48"/>
      <c r="T1175" s="48"/>
      <c r="U1175" s="55"/>
      <c r="V1175" s="55"/>
      <c r="W1175" s="55"/>
      <c r="X1175" s="55"/>
      <c r="Y1175" s="55"/>
      <c r="Z1175" s="55"/>
      <c r="AA1175" s="56"/>
      <c r="AB1175" s="55"/>
      <c r="AC1175" s="57"/>
      <c r="AD1175" s="57"/>
      <c r="AE1175" s="57"/>
      <c r="AF1175" s="57"/>
      <c r="AG1175" s="57"/>
      <c r="AH1175" s="57"/>
      <c r="AI1175" s="57"/>
      <c r="AJ1175" s="57"/>
      <c r="AK1175" s="57"/>
      <c r="AL1175" s="57"/>
      <c r="AM1175" s="57"/>
      <c r="AN1175" s="57"/>
      <c r="AO1175" s="57"/>
      <c r="AP1175" s="57"/>
      <c r="AQ1175" s="58"/>
      <c r="AR1175" s="58"/>
      <c r="AS1175" s="58"/>
      <c r="AT1175" s="57"/>
      <c r="AU1175" s="57"/>
      <c r="AV1175" s="57"/>
      <c r="AW1175" s="57"/>
      <c r="AX1175" s="57"/>
      <c r="AY1175" s="57"/>
      <c r="AZ1175" s="57"/>
      <c r="BA1175" s="57"/>
    </row>
    <row r="1176" spans="16:53" ht="13.5">
      <c r="P1176" s="54"/>
      <c r="Q1176" s="48"/>
      <c r="R1176" s="48"/>
      <c r="S1176" s="48"/>
      <c r="T1176" s="48"/>
      <c r="U1176" s="55"/>
      <c r="V1176" s="55"/>
      <c r="W1176" s="55"/>
      <c r="X1176" s="55"/>
      <c r="Y1176" s="55"/>
      <c r="Z1176" s="55"/>
      <c r="AA1176" s="56"/>
      <c r="AB1176" s="55"/>
      <c r="AC1176" s="57"/>
      <c r="AD1176" s="57"/>
      <c r="AE1176" s="57"/>
      <c r="AF1176" s="57"/>
      <c r="AG1176" s="57"/>
      <c r="AH1176" s="57"/>
      <c r="AI1176" s="57"/>
      <c r="AJ1176" s="57"/>
      <c r="AK1176" s="57"/>
      <c r="AL1176" s="57"/>
      <c r="AM1176" s="57"/>
      <c r="AN1176" s="57"/>
      <c r="AO1176" s="57"/>
      <c r="AP1176" s="57"/>
      <c r="AQ1176" s="58"/>
      <c r="AR1176" s="58"/>
      <c r="AS1176" s="58"/>
      <c r="AT1176" s="57"/>
      <c r="AU1176" s="57"/>
      <c r="AV1176" s="57"/>
      <c r="AW1176" s="57"/>
      <c r="AX1176" s="57"/>
      <c r="AY1176" s="57"/>
      <c r="AZ1176" s="57"/>
      <c r="BA1176" s="57"/>
    </row>
    <row r="1177" spans="16:53" ht="13.5">
      <c r="P1177" s="54"/>
      <c r="Q1177" s="48"/>
      <c r="R1177" s="48"/>
      <c r="S1177" s="48"/>
      <c r="T1177" s="48"/>
      <c r="U1177" s="55"/>
      <c r="V1177" s="55"/>
      <c r="W1177" s="55"/>
      <c r="X1177" s="55"/>
      <c r="Y1177" s="55"/>
      <c r="Z1177" s="55"/>
      <c r="AA1177" s="56"/>
      <c r="AB1177" s="55"/>
      <c r="AC1177" s="57"/>
      <c r="AD1177" s="57"/>
      <c r="AE1177" s="57"/>
      <c r="AF1177" s="57"/>
      <c r="AG1177" s="57"/>
      <c r="AH1177" s="57"/>
      <c r="AI1177" s="57"/>
      <c r="AJ1177" s="57"/>
      <c r="AK1177" s="57"/>
      <c r="AL1177" s="57"/>
      <c r="AM1177" s="57"/>
      <c r="AN1177" s="57"/>
      <c r="AO1177" s="57"/>
      <c r="AP1177" s="57"/>
      <c r="AQ1177" s="58"/>
      <c r="AR1177" s="58"/>
      <c r="AS1177" s="58"/>
      <c r="AT1177" s="57"/>
      <c r="AU1177" s="57"/>
      <c r="AV1177" s="57"/>
      <c r="AW1177" s="57"/>
      <c r="AX1177" s="57"/>
      <c r="AY1177" s="57"/>
      <c r="AZ1177" s="57"/>
      <c r="BA1177" s="57"/>
    </row>
    <row r="1178" spans="16:53" ht="13.5">
      <c r="P1178" s="54"/>
      <c r="Q1178" s="48"/>
      <c r="R1178" s="48"/>
      <c r="S1178" s="48"/>
      <c r="T1178" s="48"/>
      <c r="U1178" s="55"/>
      <c r="V1178" s="55"/>
      <c r="W1178" s="55"/>
      <c r="X1178" s="55"/>
      <c r="Y1178" s="55"/>
      <c r="Z1178" s="55"/>
      <c r="AA1178" s="56"/>
      <c r="AB1178" s="55"/>
      <c r="AC1178" s="57"/>
      <c r="AD1178" s="57"/>
      <c r="AE1178" s="57"/>
      <c r="AF1178" s="57"/>
      <c r="AG1178" s="57"/>
      <c r="AH1178" s="57"/>
      <c r="AI1178" s="57"/>
      <c r="AJ1178" s="57"/>
      <c r="AK1178" s="57"/>
      <c r="AL1178" s="57"/>
      <c r="AM1178" s="57"/>
      <c r="AN1178" s="57"/>
      <c r="AO1178" s="57"/>
      <c r="AP1178" s="57"/>
      <c r="AQ1178" s="58"/>
      <c r="AR1178" s="58"/>
      <c r="AS1178" s="58"/>
      <c r="AT1178" s="57"/>
      <c r="AU1178" s="57"/>
      <c r="AV1178" s="57"/>
      <c r="AW1178" s="57"/>
      <c r="AX1178" s="57"/>
      <c r="AY1178" s="57"/>
      <c r="AZ1178" s="57"/>
      <c r="BA1178" s="57"/>
    </row>
    <row r="1179" spans="16:53" ht="13.5">
      <c r="P1179" s="54"/>
      <c r="Q1179" s="48"/>
      <c r="R1179" s="48"/>
      <c r="S1179" s="48"/>
      <c r="T1179" s="48"/>
      <c r="U1179" s="55"/>
      <c r="V1179" s="55"/>
      <c r="W1179" s="55"/>
      <c r="X1179" s="55"/>
      <c r="Y1179" s="55"/>
      <c r="Z1179" s="55"/>
      <c r="AA1179" s="56"/>
      <c r="AB1179" s="55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58"/>
      <c r="AR1179" s="58"/>
      <c r="AS1179" s="58"/>
      <c r="AT1179" s="57"/>
      <c r="AU1179" s="57"/>
      <c r="AV1179" s="57"/>
      <c r="AW1179" s="57"/>
      <c r="AX1179" s="57"/>
      <c r="AY1179" s="57"/>
      <c r="AZ1179" s="57"/>
      <c r="BA1179" s="57"/>
    </row>
    <row r="1180" spans="16:53" ht="13.5">
      <c r="P1180" s="54"/>
      <c r="Q1180" s="48"/>
      <c r="R1180" s="48"/>
      <c r="S1180" s="48"/>
      <c r="T1180" s="48"/>
      <c r="U1180" s="55"/>
      <c r="V1180" s="55"/>
      <c r="W1180" s="55"/>
      <c r="X1180" s="55"/>
      <c r="Y1180" s="55"/>
      <c r="Z1180" s="55"/>
      <c r="AA1180" s="56"/>
      <c r="AB1180" s="55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58"/>
      <c r="AR1180" s="58"/>
      <c r="AS1180" s="58"/>
      <c r="AT1180" s="57"/>
      <c r="AU1180" s="57"/>
      <c r="AV1180" s="57"/>
      <c r="AW1180" s="57"/>
      <c r="AX1180" s="57"/>
      <c r="AY1180" s="57"/>
      <c r="AZ1180" s="57"/>
      <c r="BA1180" s="57"/>
    </row>
    <row r="1181" spans="16:53" ht="13.5">
      <c r="P1181" s="54"/>
      <c r="Q1181" s="48"/>
      <c r="R1181" s="48"/>
      <c r="S1181" s="48"/>
      <c r="T1181" s="48"/>
      <c r="U1181" s="55"/>
      <c r="V1181" s="55"/>
      <c r="W1181" s="55"/>
      <c r="X1181" s="55"/>
      <c r="Y1181" s="55"/>
      <c r="Z1181" s="55"/>
      <c r="AA1181" s="56"/>
      <c r="AB1181" s="55"/>
      <c r="AC1181" s="57"/>
      <c r="AD1181" s="57"/>
      <c r="AE1181" s="57"/>
      <c r="AF1181" s="57"/>
      <c r="AG1181" s="57"/>
      <c r="AH1181" s="57"/>
      <c r="AI1181" s="57"/>
      <c r="AJ1181" s="57"/>
      <c r="AK1181" s="57"/>
      <c r="AL1181" s="57"/>
      <c r="AM1181" s="57"/>
      <c r="AN1181" s="57"/>
      <c r="AO1181" s="57"/>
      <c r="AP1181" s="57"/>
      <c r="AQ1181" s="58"/>
      <c r="AR1181" s="58"/>
      <c r="AS1181" s="58"/>
      <c r="AT1181" s="57"/>
      <c r="AU1181" s="57"/>
      <c r="AV1181" s="57"/>
      <c r="AW1181" s="57"/>
      <c r="AX1181" s="57"/>
      <c r="AY1181" s="57"/>
      <c r="AZ1181" s="57"/>
      <c r="BA1181" s="57"/>
    </row>
    <row r="1182" spans="16:53" ht="13.5">
      <c r="P1182" s="54"/>
      <c r="Q1182" s="48"/>
      <c r="R1182" s="48"/>
      <c r="S1182" s="48"/>
      <c r="T1182" s="48"/>
      <c r="U1182" s="55"/>
      <c r="V1182" s="55"/>
      <c r="W1182" s="55"/>
      <c r="X1182" s="55"/>
      <c r="Y1182" s="55"/>
      <c r="Z1182" s="55"/>
      <c r="AA1182" s="56"/>
      <c r="AB1182" s="55"/>
      <c r="AC1182" s="57"/>
      <c r="AD1182" s="57"/>
      <c r="AE1182" s="57"/>
      <c r="AF1182" s="57"/>
      <c r="AG1182" s="57"/>
      <c r="AH1182" s="57"/>
      <c r="AI1182" s="57"/>
      <c r="AJ1182" s="57"/>
      <c r="AK1182" s="57"/>
      <c r="AL1182" s="57"/>
      <c r="AM1182" s="57"/>
      <c r="AN1182" s="57"/>
      <c r="AO1182" s="57"/>
      <c r="AP1182" s="57"/>
      <c r="AQ1182" s="58"/>
      <c r="AR1182" s="58"/>
      <c r="AS1182" s="58"/>
      <c r="AT1182" s="57"/>
      <c r="AU1182" s="57"/>
      <c r="AV1182" s="57"/>
      <c r="AW1182" s="57"/>
      <c r="AX1182" s="57"/>
      <c r="AY1182" s="57"/>
      <c r="AZ1182" s="57"/>
      <c r="BA1182" s="57"/>
    </row>
    <row r="1183" spans="16:53" ht="13.5">
      <c r="P1183" s="54"/>
      <c r="Q1183" s="48"/>
      <c r="R1183" s="48"/>
      <c r="S1183" s="48"/>
      <c r="T1183" s="48"/>
      <c r="U1183" s="55"/>
      <c r="V1183" s="55"/>
      <c r="W1183" s="55"/>
      <c r="X1183" s="55"/>
      <c r="Y1183" s="55"/>
      <c r="Z1183" s="55"/>
      <c r="AA1183" s="56"/>
      <c r="AB1183" s="55"/>
      <c r="AC1183" s="57"/>
      <c r="AD1183" s="57"/>
      <c r="AE1183" s="57"/>
      <c r="AF1183" s="57"/>
      <c r="AG1183" s="57"/>
      <c r="AH1183" s="57"/>
      <c r="AI1183" s="57"/>
      <c r="AJ1183" s="57"/>
      <c r="AK1183" s="57"/>
      <c r="AL1183" s="57"/>
      <c r="AM1183" s="57"/>
      <c r="AN1183" s="57"/>
      <c r="AO1183" s="57"/>
      <c r="AP1183" s="57"/>
      <c r="AQ1183" s="58"/>
      <c r="AR1183" s="58"/>
      <c r="AS1183" s="58"/>
      <c r="AT1183" s="57"/>
      <c r="AU1183" s="57"/>
      <c r="AV1183" s="57"/>
      <c r="AW1183" s="57"/>
      <c r="AX1183" s="57"/>
      <c r="AY1183" s="57"/>
      <c r="AZ1183" s="57"/>
      <c r="BA1183" s="57"/>
    </row>
    <row r="1184" spans="16:53" ht="13.5">
      <c r="P1184" s="54"/>
      <c r="Q1184" s="48"/>
      <c r="R1184" s="48"/>
      <c r="S1184" s="48"/>
      <c r="T1184" s="48"/>
      <c r="U1184" s="55"/>
      <c r="V1184" s="55"/>
      <c r="W1184" s="55"/>
      <c r="X1184" s="55"/>
      <c r="Y1184" s="55"/>
      <c r="Z1184" s="55"/>
      <c r="AA1184" s="56"/>
      <c r="AB1184" s="55"/>
      <c r="AC1184" s="57"/>
      <c r="AD1184" s="57"/>
      <c r="AE1184" s="57"/>
      <c r="AF1184" s="57"/>
      <c r="AG1184" s="57"/>
      <c r="AH1184" s="57"/>
      <c r="AI1184" s="57"/>
      <c r="AJ1184" s="57"/>
      <c r="AK1184" s="57"/>
      <c r="AL1184" s="57"/>
      <c r="AM1184" s="57"/>
      <c r="AN1184" s="57"/>
      <c r="AO1184" s="57"/>
      <c r="AP1184" s="57"/>
      <c r="AQ1184" s="58"/>
      <c r="AR1184" s="58"/>
      <c r="AS1184" s="58"/>
      <c r="AT1184" s="57"/>
      <c r="AU1184" s="57"/>
      <c r="AV1184" s="57"/>
      <c r="AW1184" s="57"/>
      <c r="AX1184" s="57"/>
      <c r="AY1184" s="57"/>
      <c r="AZ1184" s="57"/>
      <c r="BA1184" s="57"/>
    </row>
    <row r="1185" spans="16:53" ht="13.5">
      <c r="P1185" s="54"/>
      <c r="Q1185" s="48"/>
      <c r="R1185" s="48"/>
      <c r="S1185" s="48"/>
      <c r="T1185" s="48"/>
      <c r="U1185" s="55"/>
      <c r="V1185" s="55"/>
      <c r="W1185" s="55"/>
      <c r="X1185" s="55"/>
      <c r="Y1185" s="55"/>
      <c r="Z1185" s="55"/>
      <c r="AA1185" s="56"/>
      <c r="AB1185" s="55"/>
      <c r="AC1185" s="57"/>
      <c r="AD1185" s="57"/>
      <c r="AE1185" s="57"/>
      <c r="AF1185" s="57"/>
      <c r="AG1185" s="57"/>
      <c r="AH1185" s="57"/>
      <c r="AI1185" s="57"/>
      <c r="AJ1185" s="57"/>
      <c r="AK1185" s="57"/>
      <c r="AL1185" s="57"/>
      <c r="AM1185" s="57"/>
      <c r="AN1185" s="57"/>
      <c r="AO1185" s="57"/>
      <c r="AP1185" s="57"/>
      <c r="AQ1185" s="58"/>
      <c r="AR1185" s="58"/>
      <c r="AS1185" s="58"/>
      <c r="AT1185" s="57"/>
      <c r="AU1185" s="57"/>
      <c r="AV1185" s="57"/>
      <c r="AW1185" s="57"/>
      <c r="AX1185" s="57"/>
      <c r="AY1185" s="57"/>
      <c r="AZ1185" s="57"/>
      <c r="BA1185" s="57"/>
    </row>
    <row r="1186" spans="16:53" ht="13.5">
      <c r="P1186" s="54"/>
      <c r="Q1186" s="48"/>
      <c r="R1186" s="48"/>
      <c r="S1186" s="48"/>
      <c r="T1186" s="48"/>
      <c r="U1186" s="55"/>
      <c r="V1186" s="55"/>
      <c r="W1186" s="55"/>
      <c r="X1186" s="55"/>
      <c r="Y1186" s="55"/>
      <c r="Z1186" s="55"/>
      <c r="AA1186" s="56"/>
      <c r="AB1186" s="55"/>
      <c r="AC1186" s="57"/>
      <c r="AD1186" s="57"/>
      <c r="AE1186" s="57"/>
      <c r="AF1186" s="57"/>
      <c r="AG1186" s="57"/>
      <c r="AH1186" s="57"/>
      <c r="AI1186" s="57"/>
      <c r="AJ1186" s="57"/>
      <c r="AK1186" s="57"/>
      <c r="AL1186" s="57"/>
      <c r="AM1186" s="57"/>
      <c r="AN1186" s="57"/>
      <c r="AO1186" s="57"/>
      <c r="AP1186" s="57"/>
      <c r="AQ1186" s="58"/>
      <c r="AR1186" s="58"/>
      <c r="AS1186" s="58"/>
      <c r="AT1186" s="57"/>
      <c r="AU1186" s="57"/>
      <c r="AV1186" s="57"/>
      <c r="AW1186" s="57"/>
      <c r="AX1186" s="57"/>
      <c r="AY1186" s="57"/>
      <c r="AZ1186" s="57"/>
      <c r="BA1186" s="57"/>
    </row>
    <row r="1187" spans="16:53" ht="13.5">
      <c r="P1187" s="54"/>
      <c r="Q1187" s="48"/>
      <c r="R1187" s="48"/>
      <c r="S1187" s="48"/>
      <c r="T1187" s="48"/>
      <c r="U1187" s="55"/>
      <c r="V1187" s="55"/>
      <c r="W1187" s="55"/>
      <c r="X1187" s="55"/>
      <c r="Y1187" s="55"/>
      <c r="Z1187" s="55"/>
      <c r="AA1187" s="56"/>
      <c r="AB1187" s="55"/>
      <c r="AC1187" s="57"/>
      <c r="AD1187" s="57"/>
      <c r="AE1187" s="57"/>
      <c r="AF1187" s="57"/>
      <c r="AG1187" s="57"/>
      <c r="AH1187" s="57"/>
      <c r="AI1187" s="57"/>
      <c r="AJ1187" s="57"/>
      <c r="AK1187" s="57"/>
      <c r="AL1187" s="57"/>
      <c r="AM1187" s="57"/>
      <c r="AN1187" s="57"/>
      <c r="AO1187" s="57"/>
      <c r="AP1187" s="57"/>
      <c r="AQ1187" s="58"/>
      <c r="AR1187" s="58"/>
      <c r="AS1187" s="58"/>
      <c r="AT1187" s="57"/>
      <c r="AU1187" s="57"/>
      <c r="AV1187" s="57"/>
      <c r="AW1187" s="57"/>
      <c r="AX1187" s="57"/>
      <c r="AY1187" s="57"/>
      <c r="AZ1187" s="57"/>
      <c r="BA1187" s="57"/>
    </row>
    <row r="1188" spans="16:53" ht="13.5">
      <c r="P1188" s="54"/>
      <c r="Q1188" s="48"/>
      <c r="R1188" s="48"/>
      <c r="S1188" s="48"/>
      <c r="T1188" s="48"/>
      <c r="U1188" s="55"/>
      <c r="V1188" s="55"/>
      <c r="W1188" s="55"/>
      <c r="X1188" s="55"/>
      <c r="Y1188" s="55"/>
      <c r="Z1188" s="55"/>
      <c r="AA1188" s="56"/>
      <c r="AB1188" s="55"/>
      <c r="AC1188" s="57"/>
      <c r="AD1188" s="57"/>
      <c r="AE1188" s="57"/>
      <c r="AF1188" s="57"/>
      <c r="AG1188" s="57"/>
      <c r="AH1188" s="57"/>
      <c r="AI1188" s="57"/>
      <c r="AJ1188" s="57"/>
      <c r="AK1188" s="57"/>
      <c r="AL1188" s="57"/>
      <c r="AM1188" s="57"/>
      <c r="AN1188" s="57"/>
      <c r="AO1188" s="57"/>
      <c r="AP1188" s="57"/>
      <c r="AQ1188" s="58"/>
      <c r="AR1188" s="58"/>
      <c r="AS1188" s="58"/>
      <c r="AT1188" s="57"/>
      <c r="AU1188" s="57"/>
      <c r="AV1188" s="57"/>
      <c r="AW1188" s="57"/>
      <c r="AX1188" s="57"/>
      <c r="AY1188" s="57"/>
      <c r="AZ1188" s="57"/>
      <c r="BA1188" s="57"/>
    </row>
    <row r="1189" spans="16:53" ht="13.5">
      <c r="P1189" s="54"/>
      <c r="Q1189" s="48"/>
      <c r="R1189" s="48"/>
      <c r="S1189" s="48"/>
      <c r="T1189" s="48"/>
      <c r="U1189" s="55"/>
      <c r="V1189" s="55"/>
      <c r="W1189" s="55"/>
      <c r="X1189" s="55"/>
      <c r="Y1189" s="55"/>
      <c r="Z1189" s="55"/>
      <c r="AA1189" s="56"/>
      <c r="AB1189" s="55"/>
      <c r="AC1189" s="57"/>
      <c r="AD1189" s="57"/>
      <c r="AE1189" s="57"/>
      <c r="AF1189" s="57"/>
      <c r="AG1189" s="57"/>
      <c r="AH1189" s="57"/>
      <c r="AI1189" s="57"/>
      <c r="AJ1189" s="57"/>
      <c r="AK1189" s="57"/>
      <c r="AL1189" s="57"/>
      <c r="AM1189" s="57"/>
      <c r="AN1189" s="57"/>
      <c r="AO1189" s="57"/>
      <c r="AP1189" s="57"/>
      <c r="AQ1189" s="58"/>
      <c r="AR1189" s="58"/>
      <c r="AS1189" s="58"/>
      <c r="AT1189" s="57"/>
      <c r="AU1189" s="57"/>
      <c r="AV1189" s="57"/>
      <c r="AW1189" s="57"/>
      <c r="AX1189" s="57"/>
      <c r="AY1189" s="57"/>
      <c r="AZ1189" s="57"/>
      <c r="BA1189" s="57"/>
    </row>
    <row r="1190" spans="16:53" ht="13.5">
      <c r="P1190" s="54"/>
      <c r="Q1190" s="48"/>
      <c r="R1190" s="48"/>
      <c r="S1190" s="48"/>
      <c r="T1190" s="48"/>
      <c r="U1190" s="55"/>
      <c r="V1190" s="55"/>
      <c r="W1190" s="55"/>
      <c r="X1190" s="55"/>
      <c r="Y1190" s="55"/>
      <c r="Z1190" s="55"/>
      <c r="AA1190" s="56"/>
      <c r="AB1190" s="55"/>
      <c r="AC1190" s="57"/>
      <c r="AD1190" s="57"/>
      <c r="AE1190" s="57"/>
      <c r="AF1190" s="57"/>
      <c r="AG1190" s="57"/>
      <c r="AH1190" s="57"/>
      <c r="AI1190" s="57"/>
      <c r="AJ1190" s="57"/>
      <c r="AK1190" s="57"/>
      <c r="AL1190" s="57"/>
      <c r="AM1190" s="57"/>
      <c r="AN1190" s="57"/>
      <c r="AO1190" s="57"/>
      <c r="AP1190" s="57"/>
      <c r="AQ1190" s="58"/>
      <c r="AR1190" s="58"/>
      <c r="AS1190" s="58"/>
      <c r="AT1190" s="57"/>
      <c r="AU1190" s="57"/>
      <c r="AV1190" s="57"/>
      <c r="AW1190" s="57"/>
      <c r="AX1190" s="57"/>
      <c r="AY1190" s="57"/>
      <c r="AZ1190" s="57"/>
      <c r="BA1190" s="57"/>
    </row>
    <row r="1191" spans="16:53" ht="13.5">
      <c r="P1191" s="54"/>
      <c r="Q1191" s="48"/>
      <c r="R1191" s="48"/>
      <c r="S1191" s="48"/>
      <c r="T1191" s="48"/>
      <c r="U1191" s="55"/>
      <c r="V1191" s="55"/>
      <c r="W1191" s="55"/>
      <c r="X1191" s="55"/>
      <c r="Y1191" s="55"/>
      <c r="Z1191" s="55"/>
      <c r="AA1191" s="56"/>
      <c r="AB1191" s="55"/>
      <c r="AC1191" s="57"/>
      <c r="AD1191" s="57"/>
      <c r="AE1191" s="57"/>
      <c r="AF1191" s="57"/>
      <c r="AG1191" s="57"/>
      <c r="AH1191" s="57"/>
      <c r="AI1191" s="57"/>
      <c r="AJ1191" s="57"/>
      <c r="AK1191" s="57"/>
      <c r="AL1191" s="57"/>
      <c r="AM1191" s="57"/>
      <c r="AN1191" s="57"/>
      <c r="AO1191" s="57"/>
      <c r="AP1191" s="57"/>
      <c r="AQ1191" s="58"/>
      <c r="AR1191" s="58"/>
      <c r="AS1191" s="58"/>
      <c r="AT1191" s="57"/>
      <c r="AU1191" s="57"/>
      <c r="AV1191" s="57"/>
      <c r="AW1191" s="57"/>
      <c r="AX1191" s="57"/>
      <c r="AY1191" s="57"/>
      <c r="AZ1191" s="57"/>
      <c r="BA1191" s="57"/>
    </row>
    <row r="1192" spans="16:53" ht="13.5">
      <c r="P1192" s="54"/>
      <c r="Q1192" s="48"/>
      <c r="R1192" s="48"/>
      <c r="S1192" s="48"/>
      <c r="T1192" s="48"/>
      <c r="U1192" s="55"/>
      <c r="V1192" s="55"/>
      <c r="W1192" s="55"/>
      <c r="X1192" s="55"/>
      <c r="Y1192" s="55"/>
      <c r="Z1192" s="55"/>
      <c r="AA1192" s="56"/>
      <c r="AB1192" s="55"/>
      <c r="AC1192" s="57"/>
      <c r="AD1192" s="57"/>
      <c r="AE1192" s="57"/>
      <c r="AF1192" s="57"/>
      <c r="AG1192" s="57"/>
      <c r="AH1192" s="57"/>
      <c r="AI1192" s="57"/>
      <c r="AJ1192" s="57"/>
      <c r="AK1192" s="57"/>
      <c r="AL1192" s="57"/>
      <c r="AM1192" s="57"/>
      <c r="AN1192" s="57"/>
      <c r="AO1192" s="57"/>
      <c r="AP1192" s="57"/>
      <c r="AQ1192" s="58"/>
      <c r="AR1192" s="58"/>
      <c r="AS1192" s="58"/>
      <c r="AT1192" s="57"/>
      <c r="AU1192" s="57"/>
      <c r="AV1192" s="57"/>
      <c r="AW1192" s="57"/>
      <c r="AX1192" s="57"/>
      <c r="AY1192" s="57"/>
      <c r="AZ1192" s="57"/>
      <c r="BA1192" s="57"/>
    </row>
    <row r="1193" spans="16:53" ht="13.5">
      <c r="P1193" s="54"/>
      <c r="Q1193" s="48"/>
      <c r="R1193" s="48"/>
      <c r="S1193" s="48"/>
      <c r="T1193" s="48"/>
      <c r="U1193" s="55"/>
      <c r="V1193" s="55"/>
      <c r="W1193" s="55"/>
      <c r="X1193" s="55"/>
      <c r="Y1193" s="55"/>
      <c r="Z1193" s="55"/>
      <c r="AA1193" s="56"/>
      <c r="AB1193" s="55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8"/>
      <c r="AR1193" s="58"/>
      <c r="AS1193" s="58"/>
      <c r="AT1193" s="57"/>
      <c r="AU1193" s="57"/>
      <c r="AV1193" s="57"/>
      <c r="AW1193" s="57"/>
      <c r="AX1193" s="57"/>
      <c r="AY1193" s="57"/>
      <c r="AZ1193" s="57"/>
      <c r="BA1193" s="57"/>
    </row>
    <row r="1194" spans="16:53" ht="13.5">
      <c r="P1194" s="54"/>
      <c r="Q1194" s="48"/>
      <c r="R1194" s="48"/>
      <c r="S1194" s="48"/>
      <c r="T1194" s="48"/>
      <c r="U1194" s="55"/>
      <c r="V1194" s="55"/>
      <c r="W1194" s="55"/>
      <c r="X1194" s="55"/>
      <c r="Y1194" s="55"/>
      <c r="Z1194" s="55"/>
      <c r="AA1194" s="56"/>
      <c r="AB1194" s="55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8"/>
      <c r="AR1194" s="58"/>
      <c r="AS1194" s="58"/>
      <c r="AT1194" s="57"/>
      <c r="AU1194" s="57"/>
      <c r="AV1194" s="57"/>
      <c r="AW1194" s="57"/>
      <c r="AX1194" s="57"/>
      <c r="AY1194" s="57"/>
      <c r="AZ1194" s="57"/>
      <c r="BA1194" s="57"/>
    </row>
    <row r="1195" spans="16:53" ht="13.5">
      <c r="P1195" s="54"/>
      <c r="Q1195" s="48"/>
      <c r="R1195" s="48"/>
      <c r="S1195" s="48"/>
      <c r="T1195" s="48"/>
      <c r="U1195" s="55"/>
      <c r="V1195" s="55"/>
      <c r="W1195" s="55"/>
      <c r="X1195" s="55"/>
      <c r="Y1195" s="55"/>
      <c r="Z1195" s="55"/>
      <c r="AA1195" s="56"/>
      <c r="AB1195" s="55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8"/>
      <c r="AR1195" s="58"/>
      <c r="AS1195" s="58"/>
      <c r="AT1195" s="57"/>
      <c r="AU1195" s="57"/>
      <c r="AV1195" s="57"/>
      <c r="AW1195" s="57"/>
      <c r="AX1195" s="57"/>
      <c r="AY1195" s="57"/>
      <c r="AZ1195" s="57"/>
      <c r="BA1195" s="57"/>
    </row>
    <row r="1196" spans="16:53" ht="13.5">
      <c r="P1196" s="54"/>
      <c r="Q1196" s="48"/>
      <c r="R1196" s="48"/>
      <c r="S1196" s="48"/>
      <c r="T1196" s="48"/>
      <c r="U1196" s="55"/>
      <c r="V1196" s="55"/>
      <c r="W1196" s="55"/>
      <c r="X1196" s="55"/>
      <c r="Y1196" s="55"/>
      <c r="Z1196" s="55"/>
      <c r="AA1196" s="56"/>
      <c r="AB1196" s="55"/>
      <c r="AC1196" s="57"/>
      <c r="AD1196" s="57"/>
      <c r="AE1196" s="57"/>
      <c r="AF1196" s="57"/>
      <c r="AG1196" s="57"/>
      <c r="AH1196" s="57"/>
      <c r="AI1196" s="57"/>
      <c r="AJ1196" s="57"/>
      <c r="AK1196" s="57"/>
      <c r="AL1196" s="57"/>
      <c r="AM1196" s="57"/>
      <c r="AN1196" s="57"/>
      <c r="AO1196" s="57"/>
      <c r="AP1196" s="57"/>
      <c r="AQ1196" s="58"/>
      <c r="AR1196" s="58"/>
      <c r="AS1196" s="58"/>
      <c r="AT1196" s="57"/>
      <c r="AU1196" s="57"/>
      <c r="AV1196" s="57"/>
      <c r="AW1196" s="57"/>
      <c r="AX1196" s="57"/>
      <c r="AY1196" s="57"/>
      <c r="AZ1196" s="57"/>
      <c r="BA1196" s="57"/>
    </row>
    <row r="1197" spans="16:53" ht="13.5">
      <c r="P1197" s="54"/>
      <c r="Q1197" s="48"/>
      <c r="R1197" s="48"/>
      <c r="S1197" s="48"/>
      <c r="T1197" s="48"/>
      <c r="U1197" s="55"/>
      <c r="V1197" s="55"/>
      <c r="W1197" s="55"/>
      <c r="X1197" s="55"/>
      <c r="Y1197" s="55"/>
      <c r="Z1197" s="55"/>
      <c r="AA1197" s="56"/>
      <c r="AB1197" s="55"/>
      <c r="AC1197" s="57"/>
      <c r="AD1197" s="57"/>
      <c r="AE1197" s="57"/>
      <c r="AF1197" s="57"/>
      <c r="AG1197" s="57"/>
      <c r="AH1197" s="57"/>
      <c r="AI1197" s="57"/>
      <c r="AJ1197" s="57"/>
      <c r="AK1197" s="57"/>
      <c r="AL1197" s="57"/>
      <c r="AM1197" s="57"/>
      <c r="AN1197" s="57"/>
      <c r="AO1197" s="57"/>
      <c r="AP1197" s="57"/>
      <c r="AQ1197" s="58"/>
      <c r="AR1197" s="58"/>
      <c r="AS1197" s="58"/>
      <c r="AT1197" s="57"/>
      <c r="AU1197" s="57"/>
      <c r="AV1197" s="57"/>
      <c r="AW1197" s="57"/>
      <c r="AX1197" s="57"/>
      <c r="AY1197" s="57"/>
      <c r="AZ1197" s="57"/>
      <c r="BA1197" s="57"/>
    </row>
    <row r="1198" spans="16:53" ht="13.5">
      <c r="P1198" s="54"/>
      <c r="Q1198" s="48"/>
      <c r="R1198" s="48"/>
      <c r="S1198" s="48"/>
      <c r="T1198" s="48"/>
      <c r="U1198" s="55"/>
      <c r="V1198" s="55"/>
      <c r="W1198" s="55"/>
      <c r="X1198" s="55"/>
      <c r="Y1198" s="55"/>
      <c r="Z1198" s="55"/>
      <c r="AA1198" s="56"/>
      <c r="AB1198" s="55"/>
      <c r="AC1198" s="57"/>
      <c r="AD1198" s="57"/>
      <c r="AE1198" s="57"/>
      <c r="AF1198" s="57"/>
      <c r="AG1198" s="57"/>
      <c r="AH1198" s="57"/>
      <c r="AI1198" s="57"/>
      <c r="AJ1198" s="57"/>
      <c r="AK1198" s="57"/>
      <c r="AL1198" s="57"/>
      <c r="AM1198" s="57"/>
      <c r="AN1198" s="57"/>
      <c r="AO1198" s="57"/>
      <c r="AP1198" s="57"/>
      <c r="AQ1198" s="58"/>
      <c r="AR1198" s="58"/>
      <c r="AS1198" s="58"/>
      <c r="AT1198" s="57"/>
      <c r="AU1198" s="57"/>
      <c r="AV1198" s="57"/>
      <c r="AW1198" s="57"/>
      <c r="AX1198" s="57"/>
      <c r="AY1198" s="57"/>
      <c r="AZ1198" s="57"/>
      <c r="BA1198" s="57"/>
    </row>
    <row r="1199" spans="16:53" ht="13.5">
      <c r="P1199" s="54"/>
      <c r="Q1199" s="48"/>
      <c r="R1199" s="48"/>
      <c r="S1199" s="48"/>
      <c r="T1199" s="48"/>
      <c r="U1199" s="55"/>
      <c r="V1199" s="55"/>
      <c r="W1199" s="55"/>
      <c r="X1199" s="55"/>
      <c r="Y1199" s="55"/>
      <c r="Z1199" s="55"/>
      <c r="AA1199" s="56"/>
      <c r="AB1199" s="55"/>
      <c r="AC1199" s="57"/>
      <c r="AD1199" s="57"/>
      <c r="AE1199" s="57"/>
      <c r="AF1199" s="57"/>
      <c r="AG1199" s="57"/>
      <c r="AH1199" s="57"/>
      <c r="AI1199" s="57"/>
      <c r="AJ1199" s="57"/>
      <c r="AK1199" s="57"/>
      <c r="AL1199" s="57"/>
      <c r="AM1199" s="57"/>
      <c r="AN1199" s="57"/>
      <c r="AO1199" s="57"/>
      <c r="AP1199" s="57"/>
      <c r="AQ1199" s="58"/>
      <c r="AR1199" s="58"/>
      <c r="AS1199" s="58"/>
      <c r="AT1199" s="57"/>
      <c r="AU1199" s="57"/>
      <c r="AV1199" s="57"/>
      <c r="AW1199" s="57"/>
      <c r="AX1199" s="57"/>
      <c r="AY1199" s="57"/>
      <c r="AZ1199" s="57"/>
      <c r="BA1199" s="57"/>
    </row>
    <row r="1200" spans="16:53" ht="13.5">
      <c r="P1200" s="54"/>
      <c r="Q1200" s="48"/>
      <c r="R1200" s="48"/>
      <c r="S1200" s="48"/>
      <c r="T1200" s="48"/>
      <c r="U1200" s="55"/>
      <c r="V1200" s="55"/>
      <c r="W1200" s="55"/>
      <c r="X1200" s="55"/>
      <c r="Y1200" s="55"/>
      <c r="Z1200" s="55"/>
      <c r="AA1200" s="56"/>
      <c r="AB1200" s="55"/>
      <c r="AC1200" s="57"/>
      <c r="AD1200" s="57"/>
      <c r="AE1200" s="57"/>
      <c r="AF1200" s="57"/>
      <c r="AG1200" s="57"/>
      <c r="AH1200" s="57"/>
      <c r="AI1200" s="57"/>
      <c r="AJ1200" s="57"/>
      <c r="AK1200" s="57"/>
      <c r="AL1200" s="57"/>
      <c r="AM1200" s="57"/>
      <c r="AN1200" s="57"/>
      <c r="AO1200" s="57"/>
      <c r="AP1200" s="57"/>
      <c r="AQ1200" s="58"/>
      <c r="AR1200" s="58"/>
      <c r="AS1200" s="58"/>
      <c r="AT1200" s="57"/>
      <c r="AU1200" s="57"/>
      <c r="AV1200" s="57"/>
      <c r="AW1200" s="57"/>
      <c r="AX1200" s="57"/>
      <c r="AY1200" s="57"/>
      <c r="AZ1200" s="57"/>
      <c r="BA1200" s="57"/>
    </row>
    <row r="1201" spans="16:53" ht="13.5">
      <c r="P1201" s="54"/>
      <c r="Q1201" s="48"/>
      <c r="R1201" s="48"/>
      <c r="S1201" s="48"/>
      <c r="T1201" s="48"/>
      <c r="U1201" s="55"/>
      <c r="V1201" s="55"/>
      <c r="W1201" s="55"/>
      <c r="X1201" s="55"/>
      <c r="Y1201" s="55"/>
      <c r="Z1201" s="55"/>
      <c r="AA1201" s="56"/>
      <c r="AB1201" s="55"/>
      <c r="AC1201" s="57"/>
      <c r="AD1201" s="57"/>
      <c r="AE1201" s="57"/>
      <c r="AF1201" s="57"/>
      <c r="AG1201" s="57"/>
      <c r="AH1201" s="57"/>
      <c r="AI1201" s="57"/>
      <c r="AJ1201" s="57"/>
      <c r="AK1201" s="57"/>
      <c r="AL1201" s="57"/>
      <c r="AM1201" s="57"/>
      <c r="AN1201" s="57"/>
      <c r="AO1201" s="57"/>
      <c r="AP1201" s="57"/>
      <c r="AQ1201" s="58"/>
      <c r="AR1201" s="58"/>
      <c r="AS1201" s="58"/>
      <c r="AT1201" s="57"/>
      <c r="AU1201" s="57"/>
      <c r="AV1201" s="57"/>
      <c r="AW1201" s="57"/>
      <c r="AX1201" s="57"/>
      <c r="AY1201" s="57"/>
      <c r="AZ1201" s="57"/>
      <c r="BA1201" s="57"/>
    </row>
    <row r="1202" spans="16:53" ht="13.5">
      <c r="P1202" s="54"/>
      <c r="Q1202" s="48"/>
      <c r="R1202" s="48"/>
      <c r="S1202" s="48"/>
      <c r="T1202" s="48"/>
      <c r="U1202" s="55"/>
      <c r="V1202" s="55"/>
      <c r="W1202" s="55"/>
      <c r="X1202" s="55"/>
      <c r="Y1202" s="55"/>
      <c r="Z1202" s="55"/>
      <c r="AA1202" s="56"/>
      <c r="AB1202" s="55"/>
      <c r="AC1202" s="57"/>
      <c r="AD1202" s="57"/>
      <c r="AE1202" s="57"/>
      <c r="AF1202" s="57"/>
      <c r="AG1202" s="57"/>
      <c r="AH1202" s="57"/>
      <c r="AI1202" s="57"/>
      <c r="AJ1202" s="57"/>
      <c r="AK1202" s="57"/>
      <c r="AL1202" s="57"/>
      <c r="AM1202" s="57"/>
      <c r="AN1202" s="57"/>
      <c r="AO1202" s="57"/>
      <c r="AP1202" s="57"/>
      <c r="AQ1202" s="58"/>
      <c r="AR1202" s="58"/>
      <c r="AS1202" s="58"/>
      <c r="AT1202" s="57"/>
      <c r="AU1202" s="57"/>
      <c r="AV1202" s="57"/>
      <c r="AW1202" s="57"/>
      <c r="AX1202" s="57"/>
      <c r="AY1202" s="57"/>
      <c r="AZ1202" s="57"/>
      <c r="BA1202" s="57"/>
    </row>
    <row r="1203" spans="16:53" ht="13.5">
      <c r="P1203" s="54"/>
      <c r="Q1203" s="48"/>
      <c r="R1203" s="48"/>
      <c r="S1203" s="48"/>
      <c r="T1203" s="48"/>
      <c r="U1203" s="55"/>
      <c r="V1203" s="55"/>
      <c r="W1203" s="55"/>
      <c r="X1203" s="55"/>
      <c r="Y1203" s="55"/>
      <c r="Z1203" s="55"/>
      <c r="AA1203" s="56"/>
      <c r="AB1203" s="55"/>
      <c r="AC1203" s="57"/>
      <c r="AD1203" s="57"/>
      <c r="AE1203" s="57"/>
      <c r="AF1203" s="57"/>
      <c r="AG1203" s="57"/>
      <c r="AH1203" s="57"/>
      <c r="AI1203" s="57"/>
      <c r="AJ1203" s="57"/>
      <c r="AK1203" s="57"/>
      <c r="AL1203" s="57"/>
      <c r="AM1203" s="57"/>
      <c r="AN1203" s="57"/>
      <c r="AO1203" s="57"/>
      <c r="AP1203" s="57"/>
      <c r="AQ1203" s="58"/>
      <c r="AR1203" s="58"/>
      <c r="AS1203" s="58"/>
      <c r="AT1203" s="57"/>
      <c r="AU1203" s="57"/>
      <c r="AV1203" s="57"/>
      <c r="AW1203" s="57"/>
      <c r="AX1203" s="57"/>
      <c r="AY1203" s="57"/>
      <c r="AZ1203" s="57"/>
      <c r="BA1203" s="57"/>
    </row>
    <row r="1204" spans="16:53" ht="13.5">
      <c r="P1204" s="54"/>
      <c r="Q1204" s="48"/>
      <c r="R1204" s="48"/>
      <c r="S1204" s="48"/>
      <c r="T1204" s="48"/>
      <c r="U1204" s="55"/>
      <c r="V1204" s="55"/>
      <c r="W1204" s="55"/>
      <c r="X1204" s="55"/>
      <c r="Y1204" s="55"/>
      <c r="Z1204" s="55"/>
      <c r="AA1204" s="56"/>
      <c r="AB1204" s="55"/>
      <c r="AC1204" s="57"/>
      <c r="AD1204" s="57"/>
      <c r="AE1204" s="57"/>
      <c r="AF1204" s="57"/>
      <c r="AG1204" s="57"/>
      <c r="AH1204" s="57"/>
      <c r="AI1204" s="57"/>
      <c r="AJ1204" s="57"/>
      <c r="AK1204" s="57"/>
      <c r="AL1204" s="57"/>
      <c r="AM1204" s="57"/>
      <c r="AN1204" s="57"/>
      <c r="AO1204" s="57"/>
      <c r="AP1204" s="57"/>
      <c r="AQ1204" s="58"/>
      <c r="AR1204" s="58"/>
      <c r="AS1204" s="58"/>
      <c r="AT1204" s="57"/>
      <c r="AU1204" s="57"/>
      <c r="AV1204" s="57"/>
      <c r="AW1204" s="57"/>
      <c r="AX1204" s="57"/>
      <c r="AY1204" s="57"/>
      <c r="AZ1204" s="57"/>
      <c r="BA1204" s="57"/>
    </row>
    <row r="1205" spans="16:53" ht="13.5">
      <c r="P1205" s="54"/>
      <c r="Q1205" s="48"/>
      <c r="R1205" s="48"/>
      <c r="S1205" s="48"/>
      <c r="T1205" s="48"/>
      <c r="U1205" s="55"/>
      <c r="V1205" s="55"/>
      <c r="W1205" s="55"/>
      <c r="X1205" s="55"/>
      <c r="Y1205" s="55"/>
      <c r="Z1205" s="55"/>
      <c r="AA1205" s="56"/>
      <c r="AB1205" s="55"/>
      <c r="AC1205" s="57"/>
      <c r="AD1205" s="57"/>
      <c r="AE1205" s="57"/>
      <c r="AF1205" s="57"/>
      <c r="AG1205" s="57"/>
      <c r="AH1205" s="57"/>
      <c r="AI1205" s="57"/>
      <c r="AJ1205" s="57"/>
      <c r="AK1205" s="57"/>
      <c r="AL1205" s="57"/>
      <c r="AM1205" s="57"/>
      <c r="AN1205" s="57"/>
      <c r="AO1205" s="57"/>
      <c r="AP1205" s="57"/>
      <c r="AQ1205" s="58"/>
      <c r="AR1205" s="58"/>
      <c r="AS1205" s="58"/>
      <c r="AT1205" s="57"/>
      <c r="AU1205" s="57"/>
      <c r="AV1205" s="57"/>
      <c r="AW1205" s="57"/>
      <c r="AX1205" s="57"/>
      <c r="AY1205" s="57"/>
      <c r="AZ1205" s="57"/>
      <c r="BA1205" s="57"/>
    </row>
    <row r="1206" spans="16:53" ht="13.5">
      <c r="P1206" s="54"/>
      <c r="Q1206" s="48"/>
      <c r="R1206" s="48"/>
      <c r="S1206" s="48"/>
      <c r="T1206" s="48"/>
      <c r="U1206" s="55"/>
      <c r="V1206" s="55"/>
      <c r="W1206" s="55"/>
      <c r="X1206" s="55"/>
      <c r="Y1206" s="55"/>
      <c r="Z1206" s="55"/>
      <c r="AA1206" s="56"/>
      <c r="AB1206" s="55"/>
      <c r="AC1206" s="57"/>
      <c r="AD1206" s="57"/>
      <c r="AE1206" s="57"/>
      <c r="AF1206" s="57"/>
      <c r="AG1206" s="57"/>
      <c r="AH1206" s="57"/>
      <c r="AI1206" s="57"/>
      <c r="AJ1206" s="57"/>
      <c r="AK1206" s="57"/>
      <c r="AL1206" s="57"/>
      <c r="AM1206" s="57"/>
      <c r="AN1206" s="57"/>
      <c r="AO1206" s="57"/>
      <c r="AP1206" s="57"/>
      <c r="AQ1206" s="58"/>
      <c r="AR1206" s="58"/>
      <c r="AS1206" s="58"/>
      <c r="AT1206" s="57"/>
      <c r="AU1206" s="57"/>
      <c r="AV1206" s="57"/>
      <c r="AW1206" s="57"/>
      <c r="AX1206" s="57"/>
      <c r="AY1206" s="57"/>
      <c r="AZ1206" s="57"/>
      <c r="BA1206" s="57"/>
    </row>
    <row r="1207" spans="16:53" ht="13.5">
      <c r="P1207" s="54"/>
      <c r="Q1207" s="48"/>
      <c r="R1207" s="48"/>
      <c r="S1207" s="48"/>
      <c r="T1207" s="48"/>
      <c r="U1207" s="55"/>
      <c r="V1207" s="55"/>
      <c r="W1207" s="55"/>
      <c r="X1207" s="55"/>
      <c r="Y1207" s="55"/>
      <c r="Z1207" s="55"/>
      <c r="AA1207" s="56"/>
      <c r="AB1207" s="55"/>
      <c r="AC1207" s="57"/>
      <c r="AD1207" s="57"/>
      <c r="AE1207" s="57"/>
      <c r="AF1207" s="57"/>
      <c r="AG1207" s="57"/>
      <c r="AH1207" s="57"/>
      <c r="AI1207" s="57"/>
      <c r="AJ1207" s="57"/>
      <c r="AK1207" s="57"/>
      <c r="AL1207" s="57"/>
      <c r="AM1207" s="57"/>
      <c r="AN1207" s="57"/>
      <c r="AO1207" s="57"/>
      <c r="AP1207" s="57"/>
      <c r="AQ1207" s="58"/>
      <c r="AR1207" s="58"/>
      <c r="AS1207" s="58"/>
      <c r="AT1207" s="57"/>
      <c r="AU1207" s="57"/>
      <c r="AV1207" s="57"/>
      <c r="AW1207" s="57"/>
      <c r="AX1207" s="57"/>
      <c r="AY1207" s="57"/>
      <c r="AZ1207" s="57"/>
      <c r="BA1207" s="57"/>
    </row>
    <row r="1208" spans="16:53" ht="13.5">
      <c r="P1208" s="54"/>
      <c r="Q1208" s="48"/>
      <c r="R1208" s="48"/>
      <c r="S1208" s="48"/>
      <c r="T1208" s="48"/>
      <c r="U1208" s="55"/>
      <c r="V1208" s="55"/>
      <c r="W1208" s="55"/>
      <c r="X1208" s="55"/>
      <c r="Y1208" s="55"/>
      <c r="Z1208" s="55"/>
      <c r="AA1208" s="56"/>
      <c r="AB1208" s="55"/>
      <c r="AC1208" s="57"/>
      <c r="AD1208" s="57"/>
      <c r="AE1208" s="57"/>
      <c r="AF1208" s="57"/>
      <c r="AG1208" s="57"/>
      <c r="AH1208" s="57"/>
      <c r="AI1208" s="57"/>
      <c r="AJ1208" s="57"/>
      <c r="AK1208" s="57"/>
      <c r="AL1208" s="57"/>
      <c r="AM1208" s="57"/>
      <c r="AN1208" s="57"/>
      <c r="AO1208" s="57"/>
      <c r="AP1208" s="57"/>
      <c r="AQ1208" s="58"/>
      <c r="AR1208" s="58"/>
      <c r="AS1208" s="58"/>
      <c r="AT1208" s="57"/>
      <c r="AU1208" s="57"/>
      <c r="AV1208" s="57"/>
      <c r="AW1208" s="57"/>
      <c r="AX1208" s="57"/>
      <c r="AY1208" s="57"/>
      <c r="AZ1208" s="57"/>
      <c r="BA1208" s="57"/>
    </row>
    <row r="1209" spans="16:53" ht="13.5">
      <c r="P1209" s="54"/>
      <c r="Q1209" s="48"/>
      <c r="R1209" s="48"/>
      <c r="S1209" s="48"/>
      <c r="T1209" s="48"/>
      <c r="U1209" s="55"/>
      <c r="V1209" s="55"/>
      <c r="W1209" s="55"/>
      <c r="X1209" s="55"/>
      <c r="Y1209" s="55"/>
      <c r="Z1209" s="55"/>
      <c r="AA1209" s="56"/>
      <c r="AB1209" s="55"/>
      <c r="AC1209" s="57"/>
      <c r="AD1209" s="57"/>
      <c r="AE1209" s="57"/>
      <c r="AF1209" s="57"/>
      <c r="AG1209" s="57"/>
      <c r="AH1209" s="57"/>
      <c r="AI1209" s="57"/>
      <c r="AJ1209" s="57"/>
      <c r="AK1209" s="57"/>
      <c r="AL1209" s="57"/>
      <c r="AM1209" s="57"/>
      <c r="AN1209" s="57"/>
      <c r="AO1209" s="57"/>
      <c r="AP1209" s="57"/>
      <c r="AQ1209" s="58"/>
      <c r="AR1209" s="58"/>
      <c r="AS1209" s="58"/>
      <c r="AT1209" s="57"/>
      <c r="AU1209" s="57"/>
      <c r="AV1209" s="57"/>
      <c r="AW1209" s="57"/>
      <c r="AX1209" s="57"/>
      <c r="AY1209" s="57"/>
      <c r="AZ1209" s="57"/>
      <c r="BA1209" s="57"/>
    </row>
    <row r="1210" spans="16:53" ht="13.5">
      <c r="P1210" s="54"/>
      <c r="Q1210" s="48"/>
      <c r="R1210" s="48"/>
      <c r="S1210" s="48"/>
      <c r="T1210" s="48"/>
      <c r="U1210" s="55"/>
      <c r="V1210" s="55"/>
      <c r="W1210" s="55"/>
      <c r="X1210" s="55"/>
      <c r="Y1210" s="55"/>
      <c r="Z1210" s="55"/>
      <c r="AA1210" s="56"/>
      <c r="AB1210" s="55"/>
      <c r="AC1210" s="57"/>
      <c r="AD1210" s="57"/>
      <c r="AE1210" s="57"/>
      <c r="AF1210" s="57"/>
      <c r="AG1210" s="57"/>
      <c r="AH1210" s="57"/>
      <c r="AI1210" s="57"/>
      <c r="AJ1210" s="57"/>
      <c r="AK1210" s="57"/>
      <c r="AL1210" s="57"/>
      <c r="AM1210" s="57"/>
      <c r="AN1210" s="57"/>
      <c r="AO1210" s="57"/>
      <c r="AP1210" s="57"/>
      <c r="AQ1210" s="58"/>
      <c r="AR1210" s="58"/>
      <c r="AS1210" s="58"/>
      <c r="AT1210" s="57"/>
      <c r="AU1210" s="57"/>
      <c r="AV1210" s="57"/>
      <c r="AW1210" s="57"/>
      <c r="AX1210" s="57"/>
      <c r="AY1210" s="57"/>
      <c r="AZ1210" s="57"/>
      <c r="BA1210" s="57"/>
    </row>
    <row r="1211" spans="16:53" ht="13.5">
      <c r="P1211" s="54"/>
      <c r="Q1211" s="48"/>
      <c r="R1211" s="48"/>
      <c r="S1211" s="48"/>
      <c r="T1211" s="48"/>
      <c r="U1211" s="55"/>
      <c r="V1211" s="55"/>
      <c r="W1211" s="55"/>
      <c r="X1211" s="55"/>
      <c r="Y1211" s="55"/>
      <c r="Z1211" s="55"/>
      <c r="AA1211" s="56"/>
      <c r="AB1211" s="55"/>
      <c r="AC1211" s="57"/>
      <c r="AD1211" s="57"/>
      <c r="AE1211" s="57"/>
      <c r="AF1211" s="57"/>
      <c r="AG1211" s="57"/>
      <c r="AH1211" s="57"/>
      <c r="AI1211" s="57"/>
      <c r="AJ1211" s="57"/>
      <c r="AK1211" s="57"/>
      <c r="AL1211" s="57"/>
      <c r="AM1211" s="57"/>
      <c r="AN1211" s="57"/>
      <c r="AO1211" s="57"/>
      <c r="AP1211" s="57"/>
      <c r="AQ1211" s="58"/>
      <c r="AR1211" s="58"/>
      <c r="AS1211" s="58"/>
      <c r="AT1211" s="57"/>
      <c r="AU1211" s="57"/>
      <c r="AV1211" s="57"/>
      <c r="AW1211" s="57"/>
      <c r="AX1211" s="57"/>
      <c r="AY1211" s="57"/>
      <c r="AZ1211" s="57"/>
      <c r="BA1211" s="57"/>
    </row>
    <row r="1212" spans="16:53" ht="13.5">
      <c r="P1212" s="54"/>
      <c r="Q1212" s="48"/>
      <c r="R1212" s="48"/>
      <c r="S1212" s="48"/>
      <c r="T1212" s="48"/>
      <c r="U1212" s="55"/>
      <c r="V1212" s="55"/>
      <c r="W1212" s="55"/>
      <c r="X1212" s="55"/>
      <c r="Y1212" s="55"/>
      <c r="Z1212" s="55"/>
      <c r="AA1212" s="56"/>
      <c r="AB1212" s="55"/>
      <c r="AC1212" s="57"/>
      <c r="AD1212" s="57"/>
      <c r="AE1212" s="57"/>
      <c r="AF1212" s="57"/>
      <c r="AG1212" s="57"/>
      <c r="AH1212" s="57"/>
      <c r="AI1212" s="57"/>
      <c r="AJ1212" s="57"/>
      <c r="AK1212" s="57"/>
      <c r="AL1212" s="57"/>
      <c r="AM1212" s="57"/>
      <c r="AN1212" s="57"/>
      <c r="AO1212" s="57"/>
      <c r="AP1212" s="57"/>
      <c r="AQ1212" s="58"/>
      <c r="AR1212" s="58"/>
      <c r="AS1212" s="58"/>
      <c r="AT1212" s="57"/>
      <c r="AU1212" s="57"/>
      <c r="AV1212" s="57"/>
      <c r="AW1212" s="57"/>
      <c r="AX1212" s="57"/>
      <c r="AY1212" s="57"/>
      <c r="AZ1212" s="57"/>
      <c r="BA1212" s="57"/>
    </row>
    <row r="1213" spans="16:53" ht="13.5">
      <c r="P1213" s="54"/>
      <c r="Q1213" s="48"/>
      <c r="R1213" s="48"/>
      <c r="S1213" s="48"/>
      <c r="T1213" s="48"/>
      <c r="U1213" s="55"/>
      <c r="V1213" s="55"/>
      <c r="W1213" s="55"/>
      <c r="X1213" s="55"/>
      <c r="Y1213" s="55"/>
      <c r="Z1213" s="55"/>
      <c r="AA1213" s="56"/>
      <c r="AB1213" s="55"/>
      <c r="AC1213" s="57"/>
      <c r="AD1213" s="57"/>
      <c r="AE1213" s="57"/>
      <c r="AF1213" s="57"/>
      <c r="AG1213" s="57"/>
      <c r="AH1213" s="57"/>
      <c r="AI1213" s="57"/>
      <c r="AJ1213" s="57"/>
      <c r="AK1213" s="57"/>
      <c r="AL1213" s="57"/>
      <c r="AM1213" s="57"/>
      <c r="AN1213" s="57"/>
      <c r="AO1213" s="57"/>
      <c r="AP1213" s="57"/>
      <c r="AQ1213" s="58"/>
      <c r="AR1213" s="58"/>
      <c r="AS1213" s="58"/>
      <c r="AT1213" s="57"/>
      <c r="AU1213" s="57"/>
      <c r="AV1213" s="57"/>
      <c r="AW1213" s="57"/>
      <c r="AX1213" s="57"/>
      <c r="AY1213" s="57"/>
      <c r="AZ1213" s="57"/>
      <c r="BA1213" s="57"/>
    </row>
    <row r="1214" spans="16:53" ht="13.5">
      <c r="P1214" s="54"/>
      <c r="Q1214" s="48"/>
      <c r="R1214" s="48"/>
      <c r="S1214" s="48"/>
      <c r="T1214" s="48"/>
      <c r="U1214" s="55"/>
      <c r="V1214" s="55"/>
      <c r="W1214" s="55"/>
      <c r="X1214" s="55"/>
      <c r="Y1214" s="55"/>
      <c r="Z1214" s="55"/>
      <c r="AA1214" s="56"/>
      <c r="AB1214" s="55"/>
      <c r="AC1214" s="57"/>
      <c r="AD1214" s="57"/>
      <c r="AE1214" s="57"/>
      <c r="AF1214" s="57"/>
      <c r="AG1214" s="57"/>
      <c r="AH1214" s="57"/>
      <c r="AI1214" s="57"/>
      <c r="AJ1214" s="57"/>
      <c r="AK1214" s="57"/>
      <c r="AL1214" s="57"/>
      <c r="AM1214" s="57"/>
      <c r="AN1214" s="57"/>
      <c r="AO1214" s="57"/>
      <c r="AP1214" s="57"/>
      <c r="AQ1214" s="58"/>
      <c r="AR1214" s="58"/>
      <c r="AS1214" s="58"/>
      <c r="AT1214" s="57"/>
      <c r="AU1214" s="57"/>
      <c r="AV1214" s="57"/>
      <c r="AW1214" s="57"/>
      <c r="AX1214" s="57"/>
      <c r="AY1214" s="57"/>
      <c r="AZ1214" s="57"/>
      <c r="BA1214" s="57"/>
    </row>
    <row r="1215" spans="16:53" ht="13.5">
      <c r="P1215" s="54"/>
      <c r="Q1215" s="48"/>
      <c r="R1215" s="48"/>
      <c r="S1215" s="48"/>
      <c r="T1215" s="48"/>
      <c r="U1215" s="55"/>
      <c r="V1215" s="55"/>
      <c r="W1215" s="55"/>
      <c r="X1215" s="55"/>
      <c r="Y1215" s="55"/>
      <c r="Z1215" s="55"/>
      <c r="AA1215" s="56"/>
      <c r="AB1215" s="55"/>
      <c r="AC1215" s="57"/>
      <c r="AD1215" s="57"/>
      <c r="AE1215" s="57"/>
      <c r="AF1215" s="57"/>
      <c r="AG1215" s="57"/>
      <c r="AH1215" s="57"/>
      <c r="AI1215" s="57"/>
      <c r="AJ1215" s="57"/>
      <c r="AK1215" s="57"/>
      <c r="AL1215" s="57"/>
      <c r="AM1215" s="57"/>
      <c r="AN1215" s="57"/>
      <c r="AO1215" s="57"/>
      <c r="AP1215" s="57"/>
      <c r="AQ1215" s="58"/>
      <c r="AR1215" s="58"/>
      <c r="AS1215" s="58"/>
      <c r="AT1215" s="57"/>
      <c r="AU1215" s="57"/>
      <c r="AV1215" s="57"/>
      <c r="AW1215" s="57"/>
      <c r="AX1215" s="57"/>
      <c r="AY1215" s="57"/>
      <c r="AZ1215" s="57"/>
      <c r="BA1215" s="57"/>
    </row>
    <row r="1216" spans="16:53" ht="13.5">
      <c r="P1216" s="54"/>
      <c r="Q1216" s="48"/>
      <c r="R1216" s="48"/>
      <c r="S1216" s="48"/>
      <c r="T1216" s="48"/>
      <c r="U1216" s="55"/>
      <c r="V1216" s="55"/>
      <c r="W1216" s="55"/>
      <c r="X1216" s="55"/>
      <c r="Y1216" s="55"/>
      <c r="Z1216" s="55"/>
      <c r="AA1216" s="56"/>
      <c r="AB1216" s="55"/>
      <c r="AC1216" s="57"/>
      <c r="AD1216" s="57"/>
      <c r="AE1216" s="57"/>
      <c r="AF1216" s="57"/>
      <c r="AG1216" s="57"/>
      <c r="AH1216" s="57"/>
      <c r="AI1216" s="57"/>
      <c r="AJ1216" s="57"/>
      <c r="AK1216" s="57"/>
      <c r="AL1216" s="57"/>
      <c r="AM1216" s="57"/>
      <c r="AN1216" s="57"/>
      <c r="AO1216" s="57"/>
      <c r="AP1216" s="57"/>
      <c r="AQ1216" s="58"/>
      <c r="AR1216" s="58"/>
      <c r="AS1216" s="58"/>
      <c r="AT1216" s="57"/>
      <c r="AU1216" s="57"/>
      <c r="AV1216" s="57"/>
      <c r="AW1216" s="57"/>
      <c r="AX1216" s="57"/>
      <c r="AY1216" s="57"/>
      <c r="AZ1216" s="57"/>
      <c r="BA1216" s="57"/>
    </row>
    <row r="1217" spans="16:53" ht="13.5">
      <c r="P1217" s="54"/>
      <c r="Q1217" s="48"/>
      <c r="R1217" s="48"/>
      <c r="S1217" s="48"/>
      <c r="T1217" s="48"/>
      <c r="U1217" s="55"/>
      <c r="V1217" s="55"/>
      <c r="W1217" s="55"/>
      <c r="X1217" s="55"/>
      <c r="Y1217" s="55"/>
      <c r="Z1217" s="55"/>
      <c r="AA1217" s="56"/>
      <c r="AB1217" s="55"/>
      <c r="AC1217" s="57"/>
      <c r="AD1217" s="57"/>
      <c r="AE1217" s="57"/>
      <c r="AF1217" s="57"/>
      <c r="AG1217" s="57"/>
      <c r="AH1217" s="57"/>
      <c r="AI1217" s="57"/>
      <c r="AJ1217" s="57"/>
      <c r="AK1217" s="57"/>
      <c r="AL1217" s="57"/>
      <c r="AM1217" s="57"/>
      <c r="AN1217" s="57"/>
      <c r="AO1217" s="57"/>
      <c r="AP1217" s="57"/>
      <c r="AQ1217" s="58"/>
      <c r="AR1217" s="58"/>
      <c r="AS1217" s="58"/>
      <c r="AT1217" s="57"/>
      <c r="AU1217" s="57"/>
      <c r="AV1217" s="57"/>
      <c r="AW1217" s="57"/>
      <c r="AX1217" s="57"/>
      <c r="AY1217" s="57"/>
      <c r="AZ1217" s="57"/>
      <c r="BA1217" s="57"/>
    </row>
    <row r="1218" spans="16:53" ht="13.5">
      <c r="P1218" s="54"/>
      <c r="Q1218" s="48"/>
      <c r="R1218" s="48"/>
      <c r="S1218" s="48"/>
      <c r="T1218" s="48"/>
      <c r="U1218" s="55"/>
      <c r="V1218" s="55"/>
      <c r="W1218" s="55"/>
      <c r="X1218" s="55"/>
      <c r="Y1218" s="55"/>
      <c r="Z1218" s="55"/>
      <c r="AA1218" s="56"/>
      <c r="AB1218" s="55"/>
      <c r="AC1218" s="57"/>
      <c r="AD1218" s="57"/>
      <c r="AE1218" s="57"/>
      <c r="AF1218" s="57"/>
      <c r="AG1218" s="57"/>
      <c r="AH1218" s="57"/>
      <c r="AI1218" s="57"/>
      <c r="AJ1218" s="57"/>
      <c r="AK1218" s="57"/>
      <c r="AL1218" s="57"/>
      <c r="AM1218" s="57"/>
      <c r="AN1218" s="57"/>
      <c r="AO1218" s="57"/>
      <c r="AP1218" s="57"/>
      <c r="AQ1218" s="58"/>
      <c r="AR1218" s="58"/>
      <c r="AS1218" s="58"/>
      <c r="AT1218" s="57"/>
      <c r="AU1218" s="57"/>
      <c r="AV1218" s="57"/>
      <c r="AW1218" s="57"/>
      <c r="AX1218" s="57"/>
      <c r="AY1218" s="57"/>
      <c r="AZ1218" s="57"/>
      <c r="BA1218" s="57"/>
    </row>
    <row r="1219" spans="16:53" ht="13.5">
      <c r="P1219" s="54"/>
      <c r="Q1219" s="48"/>
      <c r="R1219" s="48"/>
      <c r="S1219" s="48"/>
      <c r="T1219" s="48"/>
      <c r="U1219" s="55"/>
      <c r="V1219" s="55"/>
      <c r="W1219" s="55"/>
      <c r="X1219" s="55"/>
      <c r="Y1219" s="55"/>
      <c r="Z1219" s="55"/>
      <c r="AA1219" s="56"/>
      <c r="AB1219" s="55"/>
      <c r="AC1219" s="57"/>
      <c r="AD1219" s="57"/>
      <c r="AE1219" s="57"/>
      <c r="AF1219" s="57"/>
      <c r="AG1219" s="57"/>
      <c r="AH1219" s="57"/>
      <c r="AI1219" s="57"/>
      <c r="AJ1219" s="57"/>
      <c r="AK1219" s="57"/>
      <c r="AL1219" s="57"/>
      <c r="AM1219" s="57"/>
      <c r="AN1219" s="57"/>
      <c r="AO1219" s="57"/>
      <c r="AP1219" s="57"/>
      <c r="AQ1219" s="58"/>
      <c r="AR1219" s="58"/>
      <c r="AS1219" s="58"/>
      <c r="AT1219" s="57"/>
      <c r="AU1219" s="57"/>
      <c r="AV1219" s="57"/>
      <c r="AW1219" s="57"/>
      <c r="AX1219" s="57"/>
      <c r="AY1219" s="57"/>
      <c r="AZ1219" s="57"/>
      <c r="BA1219" s="57"/>
    </row>
    <row r="1220" spans="16:53" ht="13.5">
      <c r="P1220" s="54"/>
      <c r="Q1220" s="48"/>
      <c r="R1220" s="48"/>
      <c r="S1220" s="48"/>
      <c r="T1220" s="48"/>
      <c r="U1220" s="55"/>
      <c r="V1220" s="55"/>
      <c r="W1220" s="55"/>
      <c r="X1220" s="55"/>
      <c r="Y1220" s="55"/>
      <c r="Z1220" s="55"/>
      <c r="AA1220" s="56"/>
      <c r="AB1220" s="55"/>
      <c r="AC1220" s="57"/>
      <c r="AD1220" s="57"/>
      <c r="AE1220" s="57"/>
      <c r="AF1220" s="57"/>
      <c r="AG1220" s="57"/>
      <c r="AH1220" s="57"/>
      <c r="AI1220" s="57"/>
      <c r="AJ1220" s="57"/>
      <c r="AK1220" s="57"/>
      <c r="AL1220" s="57"/>
      <c r="AM1220" s="57"/>
      <c r="AN1220" s="57"/>
      <c r="AO1220" s="57"/>
      <c r="AP1220" s="57"/>
      <c r="AQ1220" s="58"/>
      <c r="AR1220" s="58"/>
      <c r="AS1220" s="58"/>
      <c r="AT1220" s="57"/>
      <c r="AU1220" s="57"/>
      <c r="AV1220" s="57"/>
      <c r="AW1220" s="57"/>
      <c r="AX1220" s="57"/>
      <c r="AY1220" s="57"/>
      <c r="AZ1220" s="57"/>
      <c r="BA1220" s="57"/>
    </row>
    <row r="1221" spans="16:53" ht="13.5">
      <c r="P1221" s="54"/>
      <c r="Q1221" s="48"/>
      <c r="R1221" s="48"/>
      <c r="S1221" s="48"/>
      <c r="T1221" s="48"/>
      <c r="U1221" s="55"/>
      <c r="V1221" s="55"/>
      <c r="W1221" s="55"/>
      <c r="X1221" s="55"/>
      <c r="Y1221" s="55"/>
      <c r="Z1221" s="55"/>
      <c r="AA1221" s="56"/>
      <c r="AB1221" s="55"/>
      <c r="AC1221" s="57"/>
      <c r="AD1221" s="57"/>
      <c r="AE1221" s="57"/>
      <c r="AF1221" s="57"/>
      <c r="AG1221" s="57"/>
      <c r="AH1221" s="57"/>
      <c r="AI1221" s="57"/>
      <c r="AJ1221" s="57"/>
      <c r="AK1221" s="57"/>
      <c r="AL1221" s="57"/>
      <c r="AM1221" s="57"/>
      <c r="AN1221" s="57"/>
      <c r="AO1221" s="57"/>
      <c r="AP1221" s="57"/>
      <c r="AQ1221" s="58"/>
      <c r="AR1221" s="58"/>
      <c r="AS1221" s="58"/>
      <c r="AT1221" s="57"/>
      <c r="AU1221" s="57"/>
      <c r="AV1221" s="57"/>
      <c r="AW1221" s="57"/>
      <c r="AX1221" s="57"/>
      <c r="AY1221" s="57"/>
      <c r="AZ1221" s="57"/>
      <c r="BA1221" s="57"/>
    </row>
    <row r="1222" spans="16:53" ht="13.5">
      <c r="P1222" s="54"/>
      <c r="Q1222" s="48"/>
      <c r="R1222" s="48"/>
      <c r="S1222" s="48"/>
      <c r="T1222" s="48"/>
      <c r="U1222" s="55"/>
      <c r="V1222" s="55"/>
      <c r="W1222" s="55"/>
      <c r="X1222" s="55"/>
      <c r="Y1222" s="55"/>
      <c r="Z1222" s="55"/>
      <c r="AA1222" s="56"/>
      <c r="AB1222" s="55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8"/>
      <c r="AR1222" s="58"/>
      <c r="AS1222" s="58"/>
      <c r="AT1222" s="57"/>
      <c r="AU1222" s="57"/>
      <c r="AV1222" s="57"/>
      <c r="AW1222" s="57"/>
      <c r="AX1222" s="57"/>
      <c r="AY1222" s="57"/>
      <c r="AZ1222" s="57"/>
      <c r="BA1222" s="57"/>
    </row>
    <row r="1223" spans="16:53" ht="13.5">
      <c r="P1223" s="54"/>
      <c r="Q1223" s="48"/>
      <c r="R1223" s="48"/>
      <c r="S1223" s="48"/>
      <c r="T1223" s="48"/>
      <c r="U1223" s="55"/>
      <c r="V1223" s="55"/>
      <c r="W1223" s="55"/>
      <c r="X1223" s="55"/>
      <c r="Y1223" s="55"/>
      <c r="Z1223" s="55"/>
      <c r="AA1223" s="56"/>
      <c r="AB1223" s="55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8"/>
      <c r="AR1223" s="58"/>
      <c r="AS1223" s="58"/>
      <c r="AT1223" s="57"/>
      <c r="AU1223" s="57"/>
      <c r="AV1223" s="57"/>
      <c r="AW1223" s="57"/>
      <c r="AX1223" s="57"/>
      <c r="AY1223" s="57"/>
      <c r="AZ1223" s="57"/>
      <c r="BA1223" s="57"/>
    </row>
    <row r="1224" spans="16:53" ht="13.5">
      <c r="P1224" s="54"/>
      <c r="Q1224" s="48"/>
      <c r="R1224" s="48"/>
      <c r="S1224" s="48"/>
      <c r="T1224" s="48"/>
      <c r="U1224" s="55"/>
      <c r="V1224" s="55"/>
      <c r="W1224" s="55"/>
      <c r="X1224" s="55"/>
      <c r="Y1224" s="55"/>
      <c r="Z1224" s="55"/>
      <c r="AA1224" s="56"/>
      <c r="AB1224" s="55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8"/>
      <c r="AR1224" s="58"/>
      <c r="AS1224" s="58"/>
      <c r="AT1224" s="57"/>
      <c r="AU1224" s="57"/>
      <c r="AV1224" s="57"/>
      <c r="AW1224" s="57"/>
      <c r="AX1224" s="57"/>
      <c r="AY1224" s="57"/>
      <c r="AZ1224" s="57"/>
      <c r="BA1224" s="57"/>
    </row>
    <row r="1225" spans="16:53" ht="13.5">
      <c r="P1225" s="54"/>
      <c r="Q1225" s="48"/>
      <c r="R1225" s="48"/>
      <c r="S1225" s="48"/>
      <c r="T1225" s="48"/>
      <c r="U1225" s="55"/>
      <c r="V1225" s="55"/>
      <c r="W1225" s="55"/>
      <c r="X1225" s="55"/>
      <c r="Y1225" s="55"/>
      <c r="Z1225" s="55"/>
      <c r="AA1225" s="56"/>
      <c r="AB1225" s="55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8"/>
      <c r="AR1225" s="58"/>
      <c r="AS1225" s="58"/>
      <c r="AT1225" s="57"/>
      <c r="AU1225" s="57"/>
      <c r="AV1225" s="57"/>
      <c r="AW1225" s="57"/>
      <c r="AX1225" s="57"/>
      <c r="AY1225" s="57"/>
      <c r="AZ1225" s="57"/>
      <c r="BA1225" s="57"/>
    </row>
    <row r="1226" spans="16:53" ht="13.5">
      <c r="P1226" s="54"/>
      <c r="Q1226" s="48"/>
      <c r="R1226" s="48"/>
      <c r="S1226" s="48"/>
      <c r="T1226" s="48"/>
      <c r="U1226" s="55"/>
      <c r="V1226" s="55"/>
      <c r="W1226" s="55"/>
      <c r="X1226" s="55"/>
      <c r="Y1226" s="55"/>
      <c r="Z1226" s="55"/>
      <c r="AA1226" s="56"/>
      <c r="AB1226" s="55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8"/>
      <c r="AR1226" s="58"/>
      <c r="AS1226" s="58"/>
      <c r="AT1226" s="57"/>
      <c r="AU1226" s="57"/>
      <c r="AV1226" s="57"/>
      <c r="AW1226" s="57"/>
      <c r="AX1226" s="57"/>
      <c r="AY1226" s="57"/>
      <c r="AZ1226" s="57"/>
      <c r="BA1226" s="57"/>
    </row>
    <row r="1227" spans="16:53" ht="13.5">
      <c r="P1227" s="54"/>
      <c r="Q1227" s="48"/>
      <c r="R1227" s="48"/>
      <c r="S1227" s="48"/>
      <c r="T1227" s="48"/>
      <c r="U1227" s="55"/>
      <c r="V1227" s="55"/>
      <c r="W1227" s="55"/>
      <c r="X1227" s="55"/>
      <c r="Y1227" s="55"/>
      <c r="Z1227" s="55"/>
      <c r="AA1227" s="56"/>
      <c r="AB1227" s="55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8"/>
      <c r="AR1227" s="58"/>
      <c r="AS1227" s="58"/>
      <c r="AT1227" s="57"/>
      <c r="AU1227" s="57"/>
      <c r="AV1227" s="57"/>
      <c r="AW1227" s="57"/>
      <c r="AX1227" s="57"/>
      <c r="AY1227" s="57"/>
      <c r="AZ1227" s="57"/>
      <c r="BA1227" s="57"/>
    </row>
    <row r="1228" spans="16:53" ht="13.5">
      <c r="P1228" s="54"/>
      <c r="Q1228" s="48"/>
      <c r="R1228" s="48"/>
      <c r="S1228" s="48"/>
      <c r="T1228" s="48"/>
      <c r="U1228" s="55"/>
      <c r="V1228" s="55"/>
      <c r="W1228" s="55"/>
      <c r="X1228" s="55"/>
      <c r="Y1228" s="55"/>
      <c r="Z1228" s="55"/>
      <c r="AA1228" s="56"/>
      <c r="AB1228" s="55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8"/>
      <c r="AR1228" s="58"/>
      <c r="AS1228" s="58"/>
      <c r="AT1228" s="57"/>
      <c r="AU1228" s="57"/>
      <c r="AV1228" s="57"/>
      <c r="AW1228" s="57"/>
      <c r="AX1228" s="57"/>
      <c r="AY1228" s="57"/>
      <c r="AZ1228" s="57"/>
      <c r="BA1228" s="57"/>
    </row>
    <row r="1229" spans="16:53" ht="13.5">
      <c r="P1229" s="54"/>
      <c r="Q1229" s="48"/>
      <c r="R1229" s="48"/>
      <c r="S1229" s="48"/>
      <c r="T1229" s="48"/>
      <c r="U1229" s="55"/>
      <c r="V1229" s="55"/>
      <c r="W1229" s="55"/>
      <c r="X1229" s="55"/>
      <c r="Y1229" s="55"/>
      <c r="Z1229" s="55"/>
      <c r="AA1229" s="56"/>
      <c r="AB1229" s="55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8"/>
      <c r="AR1229" s="58"/>
      <c r="AS1229" s="58"/>
      <c r="AT1229" s="57"/>
      <c r="AU1229" s="57"/>
      <c r="AV1229" s="57"/>
      <c r="AW1229" s="57"/>
      <c r="AX1229" s="57"/>
      <c r="AY1229" s="57"/>
      <c r="AZ1229" s="57"/>
      <c r="BA1229" s="57"/>
    </row>
    <row r="1230" spans="16:53" ht="13.5">
      <c r="P1230" s="54"/>
      <c r="Q1230" s="48"/>
      <c r="R1230" s="48"/>
      <c r="S1230" s="48"/>
      <c r="T1230" s="48"/>
      <c r="U1230" s="55"/>
      <c r="V1230" s="55"/>
      <c r="W1230" s="55"/>
      <c r="X1230" s="55"/>
      <c r="Y1230" s="55"/>
      <c r="Z1230" s="55"/>
      <c r="AA1230" s="56"/>
      <c r="AB1230" s="55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8"/>
      <c r="AR1230" s="58"/>
      <c r="AS1230" s="58"/>
      <c r="AT1230" s="57"/>
      <c r="AU1230" s="57"/>
      <c r="AV1230" s="57"/>
      <c r="AW1230" s="57"/>
      <c r="AX1230" s="57"/>
      <c r="AY1230" s="57"/>
      <c r="AZ1230" s="57"/>
      <c r="BA1230" s="57"/>
    </row>
    <row r="1231" spans="16:53" ht="13.5">
      <c r="P1231" s="54"/>
      <c r="Q1231" s="48"/>
      <c r="R1231" s="48"/>
      <c r="S1231" s="48"/>
      <c r="T1231" s="48"/>
      <c r="U1231" s="55"/>
      <c r="V1231" s="55"/>
      <c r="W1231" s="55"/>
      <c r="X1231" s="55"/>
      <c r="Y1231" s="55"/>
      <c r="Z1231" s="55"/>
      <c r="AA1231" s="56"/>
      <c r="AB1231" s="55"/>
      <c r="AC1231" s="57"/>
      <c r="AD1231" s="57"/>
      <c r="AE1231" s="57"/>
      <c r="AF1231" s="57"/>
      <c r="AG1231" s="57"/>
      <c r="AH1231" s="57"/>
      <c r="AI1231" s="57"/>
      <c r="AJ1231" s="57"/>
      <c r="AK1231" s="57"/>
      <c r="AL1231" s="57"/>
      <c r="AM1231" s="57"/>
      <c r="AN1231" s="57"/>
      <c r="AO1231" s="57"/>
      <c r="AP1231" s="57"/>
      <c r="AQ1231" s="58"/>
      <c r="AR1231" s="58"/>
      <c r="AS1231" s="58"/>
      <c r="AT1231" s="57"/>
      <c r="AU1231" s="57"/>
      <c r="AV1231" s="57"/>
      <c r="AW1231" s="57"/>
      <c r="AX1231" s="57"/>
      <c r="AY1231" s="57"/>
      <c r="AZ1231" s="57"/>
      <c r="BA1231" s="57"/>
    </row>
    <row r="1232" spans="16:53" ht="13.5">
      <c r="P1232" s="54"/>
      <c r="Q1232" s="48"/>
      <c r="R1232" s="48"/>
      <c r="S1232" s="48"/>
      <c r="T1232" s="48"/>
      <c r="U1232" s="55"/>
      <c r="V1232" s="55"/>
      <c r="W1232" s="55"/>
      <c r="X1232" s="55"/>
      <c r="Y1232" s="55"/>
      <c r="Z1232" s="55"/>
      <c r="AA1232" s="56"/>
      <c r="AB1232" s="55"/>
      <c r="AC1232" s="57"/>
      <c r="AD1232" s="57"/>
      <c r="AE1232" s="57"/>
      <c r="AF1232" s="57"/>
      <c r="AG1232" s="57"/>
      <c r="AH1232" s="57"/>
      <c r="AI1232" s="57"/>
      <c r="AJ1232" s="57"/>
      <c r="AK1232" s="57"/>
      <c r="AL1232" s="57"/>
      <c r="AM1232" s="57"/>
      <c r="AN1232" s="57"/>
      <c r="AO1232" s="57"/>
      <c r="AP1232" s="57"/>
      <c r="AQ1232" s="58"/>
      <c r="AR1232" s="58"/>
      <c r="AS1232" s="58"/>
      <c r="AT1232" s="57"/>
      <c r="AU1232" s="57"/>
      <c r="AV1232" s="57"/>
      <c r="AW1232" s="57"/>
      <c r="AX1232" s="57"/>
      <c r="AY1232" s="57"/>
      <c r="AZ1232" s="57"/>
      <c r="BA1232" s="57"/>
    </row>
    <row r="1233" spans="16:53" ht="13.5">
      <c r="P1233" s="54"/>
      <c r="Q1233" s="48"/>
      <c r="R1233" s="48"/>
      <c r="S1233" s="48"/>
      <c r="T1233" s="48"/>
      <c r="U1233" s="55"/>
      <c r="V1233" s="55"/>
      <c r="W1233" s="55"/>
      <c r="X1233" s="55"/>
      <c r="Y1233" s="55"/>
      <c r="Z1233" s="55"/>
      <c r="AA1233" s="56"/>
      <c r="AB1233" s="55"/>
      <c r="AC1233" s="57"/>
      <c r="AD1233" s="57"/>
      <c r="AE1233" s="57"/>
      <c r="AF1233" s="57"/>
      <c r="AG1233" s="57"/>
      <c r="AH1233" s="57"/>
      <c r="AI1233" s="57"/>
      <c r="AJ1233" s="57"/>
      <c r="AK1233" s="57"/>
      <c r="AL1233" s="57"/>
      <c r="AM1233" s="57"/>
      <c r="AN1233" s="57"/>
      <c r="AO1233" s="57"/>
      <c r="AP1233" s="57"/>
      <c r="AQ1233" s="58"/>
      <c r="AR1233" s="58"/>
      <c r="AS1233" s="58"/>
      <c r="AT1233" s="57"/>
      <c r="AU1233" s="57"/>
      <c r="AV1233" s="57"/>
      <c r="AW1233" s="57"/>
      <c r="AX1233" s="57"/>
      <c r="AY1233" s="57"/>
      <c r="AZ1233" s="57"/>
      <c r="BA1233" s="57"/>
    </row>
    <row r="1234" spans="16:53" ht="13.5">
      <c r="P1234" s="54"/>
      <c r="Q1234" s="48"/>
      <c r="R1234" s="48"/>
      <c r="S1234" s="48"/>
      <c r="T1234" s="48"/>
      <c r="U1234" s="55"/>
      <c r="V1234" s="55"/>
      <c r="W1234" s="55"/>
      <c r="X1234" s="55"/>
      <c r="Y1234" s="55"/>
      <c r="Z1234" s="55"/>
      <c r="AA1234" s="56"/>
      <c r="AB1234" s="55"/>
      <c r="AC1234" s="57"/>
      <c r="AD1234" s="57"/>
      <c r="AE1234" s="57"/>
      <c r="AF1234" s="57"/>
      <c r="AG1234" s="57"/>
      <c r="AH1234" s="57"/>
      <c r="AI1234" s="57"/>
      <c r="AJ1234" s="57"/>
      <c r="AK1234" s="57"/>
      <c r="AL1234" s="57"/>
      <c r="AM1234" s="57"/>
      <c r="AN1234" s="57"/>
      <c r="AO1234" s="57"/>
      <c r="AP1234" s="57"/>
      <c r="AQ1234" s="58"/>
      <c r="AR1234" s="58"/>
      <c r="AS1234" s="58"/>
      <c r="AT1234" s="57"/>
      <c r="AU1234" s="57"/>
      <c r="AV1234" s="57"/>
      <c r="AW1234" s="57"/>
      <c r="AX1234" s="57"/>
      <c r="AY1234" s="57"/>
      <c r="AZ1234" s="57"/>
      <c r="BA1234" s="57"/>
    </row>
    <row r="1235" spans="16:53" ht="13.5">
      <c r="P1235" s="54"/>
      <c r="Q1235" s="48"/>
      <c r="R1235" s="48"/>
      <c r="S1235" s="48"/>
      <c r="T1235" s="48"/>
      <c r="U1235" s="55"/>
      <c r="V1235" s="55"/>
      <c r="W1235" s="55"/>
      <c r="X1235" s="55"/>
      <c r="Y1235" s="55"/>
      <c r="Z1235" s="55"/>
      <c r="AA1235" s="56"/>
      <c r="AB1235" s="55"/>
      <c r="AC1235" s="57"/>
      <c r="AD1235" s="57"/>
      <c r="AE1235" s="57"/>
      <c r="AF1235" s="57"/>
      <c r="AG1235" s="57"/>
      <c r="AH1235" s="57"/>
      <c r="AI1235" s="57"/>
      <c r="AJ1235" s="57"/>
      <c r="AK1235" s="57"/>
      <c r="AL1235" s="57"/>
      <c r="AM1235" s="57"/>
      <c r="AN1235" s="57"/>
      <c r="AO1235" s="57"/>
      <c r="AP1235" s="57"/>
      <c r="AQ1235" s="58"/>
      <c r="AR1235" s="58"/>
      <c r="AS1235" s="58"/>
      <c r="AT1235" s="57"/>
      <c r="AU1235" s="57"/>
      <c r="AV1235" s="57"/>
      <c r="AW1235" s="57"/>
      <c r="AX1235" s="57"/>
      <c r="AY1235" s="57"/>
      <c r="AZ1235" s="57"/>
      <c r="BA1235" s="57"/>
    </row>
    <row r="1236" spans="16:53" ht="13.5">
      <c r="P1236" s="54"/>
      <c r="Q1236" s="48"/>
      <c r="R1236" s="48"/>
      <c r="S1236" s="48"/>
      <c r="T1236" s="48"/>
      <c r="U1236" s="55"/>
      <c r="V1236" s="55"/>
      <c r="W1236" s="55"/>
      <c r="X1236" s="55"/>
      <c r="Y1236" s="55"/>
      <c r="Z1236" s="55"/>
      <c r="AA1236" s="56"/>
      <c r="AB1236" s="55"/>
      <c r="AC1236" s="57"/>
      <c r="AD1236" s="57"/>
      <c r="AE1236" s="57"/>
      <c r="AF1236" s="57"/>
      <c r="AG1236" s="57"/>
      <c r="AH1236" s="57"/>
      <c r="AI1236" s="57"/>
      <c r="AJ1236" s="57"/>
      <c r="AK1236" s="57"/>
      <c r="AL1236" s="57"/>
      <c r="AM1236" s="57"/>
      <c r="AN1236" s="57"/>
      <c r="AO1236" s="57"/>
      <c r="AP1236" s="57"/>
      <c r="AQ1236" s="58"/>
      <c r="AR1236" s="58"/>
      <c r="AS1236" s="58"/>
      <c r="AT1236" s="57"/>
      <c r="AU1236" s="57"/>
      <c r="AV1236" s="57"/>
      <c r="AW1236" s="57"/>
      <c r="AX1236" s="57"/>
      <c r="AY1236" s="57"/>
      <c r="AZ1236" s="57"/>
      <c r="BA1236" s="57"/>
    </row>
    <row r="1237" spans="16:53" ht="13.5">
      <c r="P1237" s="54"/>
      <c r="Q1237" s="48"/>
      <c r="R1237" s="48"/>
      <c r="S1237" s="48"/>
      <c r="T1237" s="48"/>
      <c r="U1237" s="55"/>
      <c r="V1237" s="55"/>
      <c r="W1237" s="55"/>
      <c r="X1237" s="55"/>
      <c r="Y1237" s="55"/>
      <c r="Z1237" s="55"/>
      <c r="AA1237" s="56"/>
      <c r="AB1237" s="55"/>
      <c r="AC1237" s="57"/>
      <c r="AD1237" s="57"/>
      <c r="AE1237" s="57"/>
      <c r="AF1237" s="57"/>
      <c r="AG1237" s="57"/>
      <c r="AH1237" s="57"/>
      <c r="AI1237" s="57"/>
      <c r="AJ1237" s="57"/>
      <c r="AK1237" s="57"/>
      <c r="AL1237" s="57"/>
      <c r="AM1237" s="57"/>
      <c r="AN1237" s="57"/>
      <c r="AO1237" s="57"/>
      <c r="AP1237" s="57"/>
      <c r="AQ1237" s="58"/>
      <c r="AR1237" s="58"/>
      <c r="AS1237" s="58"/>
      <c r="AT1237" s="57"/>
      <c r="AU1237" s="57"/>
      <c r="AV1237" s="57"/>
      <c r="AW1237" s="57"/>
      <c r="AX1237" s="57"/>
      <c r="AY1237" s="57"/>
      <c r="AZ1237" s="57"/>
      <c r="BA1237" s="57"/>
    </row>
    <row r="1238" spans="16:53" ht="13.5">
      <c r="P1238" s="54"/>
      <c r="Q1238" s="48"/>
      <c r="R1238" s="48"/>
      <c r="S1238" s="48"/>
      <c r="T1238" s="48"/>
      <c r="U1238" s="55"/>
      <c r="V1238" s="55"/>
      <c r="W1238" s="55"/>
      <c r="X1238" s="55"/>
      <c r="Y1238" s="55"/>
      <c r="Z1238" s="55"/>
      <c r="AA1238" s="56"/>
      <c r="AB1238" s="55"/>
      <c r="AC1238" s="57"/>
      <c r="AD1238" s="57"/>
      <c r="AE1238" s="57"/>
      <c r="AF1238" s="57"/>
      <c r="AG1238" s="57"/>
      <c r="AH1238" s="57"/>
      <c r="AI1238" s="57"/>
      <c r="AJ1238" s="57"/>
      <c r="AK1238" s="57"/>
      <c r="AL1238" s="57"/>
      <c r="AM1238" s="57"/>
      <c r="AN1238" s="57"/>
      <c r="AO1238" s="57"/>
      <c r="AP1238" s="57"/>
      <c r="AQ1238" s="58"/>
      <c r="AR1238" s="58"/>
      <c r="AS1238" s="58"/>
      <c r="AT1238" s="57"/>
      <c r="AU1238" s="57"/>
      <c r="AV1238" s="57"/>
      <c r="AW1238" s="57"/>
      <c r="AX1238" s="57"/>
      <c r="AY1238" s="57"/>
      <c r="AZ1238" s="57"/>
      <c r="BA1238" s="57"/>
    </row>
    <row r="1239" spans="16:53" ht="13.5">
      <c r="P1239" s="54"/>
      <c r="Q1239" s="48"/>
      <c r="R1239" s="48"/>
      <c r="S1239" s="48"/>
      <c r="T1239" s="48"/>
      <c r="U1239" s="55"/>
      <c r="V1239" s="55"/>
      <c r="W1239" s="55"/>
      <c r="X1239" s="55"/>
      <c r="Y1239" s="55"/>
      <c r="Z1239" s="55"/>
      <c r="AA1239" s="56"/>
      <c r="AB1239" s="55"/>
      <c r="AC1239" s="57"/>
      <c r="AD1239" s="57"/>
      <c r="AE1239" s="57"/>
      <c r="AF1239" s="57"/>
      <c r="AG1239" s="57"/>
      <c r="AH1239" s="57"/>
      <c r="AI1239" s="57"/>
      <c r="AJ1239" s="57"/>
      <c r="AK1239" s="57"/>
      <c r="AL1239" s="57"/>
      <c r="AM1239" s="57"/>
      <c r="AN1239" s="57"/>
      <c r="AO1239" s="57"/>
      <c r="AP1239" s="57"/>
      <c r="AQ1239" s="58"/>
      <c r="AR1239" s="58"/>
      <c r="AS1239" s="58"/>
      <c r="AT1239" s="57"/>
      <c r="AU1239" s="57"/>
      <c r="AV1239" s="57"/>
      <c r="AW1239" s="57"/>
      <c r="AX1239" s="57"/>
      <c r="AY1239" s="57"/>
      <c r="AZ1239" s="57"/>
      <c r="BA1239" s="57"/>
    </row>
    <row r="1240" spans="16:53" ht="13.5">
      <c r="P1240" s="54"/>
      <c r="Q1240" s="48"/>
      <c r="R1240" s="48"/>
      <c r="S1240" s="48"/>
      <c r="T1240" s="48"/>
      <c r="U1240" s="55"/>
      <c r="V1240" s="55"/>
      <c r="W1240" s="55"/>
      <c r="X1240" s="55"/>
      <c r="Y1240" s="55"/>
      <c r="Z1240" s="55"/>
      <c r="AA1240" s="56"/>
      <c r="AB1240" s="55"/>
      <c r="AC1240" s="57"/>
      <c r="AD1240" s="57"/>
      <c r="AE1240" s="57"/>
      <c r="AF1240" s="57"/>
      <c r="AG1240" s="57"/>
      <c r="AH1240" s="57"/>
      <c r="AI1240" s="57"/>
      <c r="AJ1240" s="57"/>
      <c r="AK1240" s="57"/>
      <c r="AL1240" s="57"/>
      <c r="AM1240" s="57"/>
      <c r="AN1240" s="57"/>
      <c r="AO1240" s="57"/>
      <c r="AP1240" s="57"/>
      <c r="AQ1240" s="58"/>
      <c r="AR1240" s="58"/>
      <c r="AS1240" s="58"/>
      <c r="AT1240" s="57"/>
      <c r="AU1240" s="57"/>
      <c r="AV1240" s="57"/>
      <c r="AW1240" s="57"/>
      <c r="AX1240" s="57"/>
      <c r="AY1240" s="57"/>
      <c r="AZ1240" s="57"/>
      <c r="BA1240" s="57"/>
    </row>
    <row r="1241" spans="16:53" ht="13.5">
      <c r="P1241" s="54"/>
      <c r="Q1241" s="48"/>
      <c r="R1241" s="48"/>
      <c r="S1241" s="48"/>
      <c r="T1241" s="48"/>
      <c r="U1241" s="55"/>
      <c r="V1241" s="55"/>
      <c r="W1241" s="55"/>
      <c r="X1241" s="55"/>
      <c r="Y1241" s="55"/>
      <c r="Z1241" s="55"/>
      <c r="AA1241" s="56"/>
      <c r="AB1241" s="55"/>
      <c r="AC1241" s="57"/>
      <c r="AD1241" s="57"/>
      <c r="AE1241" s="57"/>
      <c r="AF1241" s="57"/>
      <c r="AG1241" s="57"/>
      <c r="AH1241" s="57"/>
      <c r="AI1241" s="57"/>
      <c r="AJ1241" s="57"/>
      <c r="AK1241" s="57"/>
      <c r="AL1241" s="57"/>
      <c r="AM1241" s="57"/>
      <c r="AN1241" s="57"/>
      <c r="AO1241" s="57"/>
      <c r="AP1241" s="57"/>
      <c r="AQ1241" s="58"/>
      <c r="AR1241" s="58"/>
      <c r="AS1241" s="58"/>
      <c r="AT1241" s="57"/>
      <c r="AU1241" s="57"/>
      <c r="AV1241" s="57"/>
      <c r="AW1241" s="57"/>
      <c r="AX1241" s="57"/>
      <c r="AY1241" s="57"/>
      <c r="AZ1241" s="57"/>
      <c r="BA1241" s="57"/>
    </row>
    <row r="1242" spans="16:53" ht="13.5">
      <c r="P1242" s="54"/>
      <c r="Q1242" s="48"/>
      <c r="R1242" s="48"/>
      <c r="S1242" s="48"/>
      <c r="T1242" s="48"/>
      <c r="U1242" s="55"/>
      <c r="V1242" s="55"/>
      <c r="W1242" s="55"/>
      <c r="X1242" s="55"/>
      <c r="Y1242" s="55"/>
      <c r="Z1242" s="55"/>
      <c r="AA1242" s="56"/>
      <c r="AB1242" s="55"/>
      <c r="AC1242" s="57"/>
      <c r="AD1242" s="57"/>
      <c r="AE1242" s="57"/>
      <c r="AF1242" s="57"/>
      <c r="AG1242" s="57"/>
      <c r="AH1242" s="57"/>
      <c r="AI1242" s="57"/>
      <c r="AJ1242" s="57"/>
      <c r="AK1242" s="57"/>
      <c r="AL1242" s="57"/>
      <c r="AM1242" s="57"/>
      <c r="AN1242" s="57"/>
      <c r="AO1242" s="57"/>
      <c r="AP1242" s="57"/>
      <c r="AQ1242" s="58"/>
      <c r="AR1242" s="58"/>
      <c r="AS1242" s="58"/>
      <c r="AT1242" s="57"/>
      <c r="AU1242" s="57"/>
      <c r="AV1242" s="57"/>
      <c r="AW1242" s="57"/>
      <c r="AX1242" s="57"/>
      <c r="AY1242" s="57"/>
      <c r="AZ1242" s="57"/>
      <c r="BA1242" s="57"/>
    </row>
    <row r="1243" spans="16:53" ht="13.5">
      <c r="P1243" s="54"/>
      <c r="Q1243" s="48"/>
      <c r="R1243" s="48"/>
      <c r="S1243" s="48"/>
      <c r="T1243" s="48"/>
      <c r="U1243" s="55"/>
      <c r="V1243" s="55"/>
      <c r="W1243" s="55"/>
      <c r="X1243" s="55"/>
      <c r="Y1243" s="55"/>
      <c r="Z1243" s="55"/>
      <c r="AA1243" s="56"/>
      <c r="AB1243" s="55"/>
      <c r="AC1243" s="57"/>
      <c r="AD1243" s="57"/>
      <c r="AE1243" s="57"/>
      <c r="AF1243" s="57"/>
      <c r="AG1243" s="57"/>
      <c r="AH1243" s="57"/>
      <c r="AI1243" s="57"/>
      <c r="AJ1243" s="57"/>
      <c r="AK1243" s="57"/>
      <c r="AL1243" s="57"/>
      <c r="AM1243" s="57"/>
      <c r="AN1243" s="57"/>
      <c r="AO1243" s="57"/>
      <c r="AP1243" s="57"/>
      <c r="AQ1243" s="58"/>
      <c r="AR1243" s="58"/>
      <c r="AS1243" s="58"/>
      <c r="AT1243" s="57"/>
      <c r="AU1243" s="57"/>
      <c r="AV1243" s="57"/>
      <c r="AW1243" s="57"/>
      <c r="AX1243" s="57"/>
      <c r="AY1243" s="57"/>
      <c r="AZ1243" s="57"/>
      <c r="BA1243" s="57"/>
    </row>
    <row r="1244" spans="16:53" ht="13.5">
      <c r="P1244" s="54"/>
      <c r="Q1244" s="48"/>
      <c r="R1244" s="48"/>
      <c r="S1244" s="48"/>
      <c r="T1244" s="48"/>
      <c r="U1244" s="55"/>
      <c r="V1244" s="55"/>
      <c r="W1244" s="55"/>
      <c r="X1244" s="55"/>
      <c r="Y1244" s="55"/>
      <c r="Z1244" s="55"/>
      <c r="AA1244" s="56"/>
      <c r="AB1244" s="55"/>
      <c r="AC1244" s="57"/>
      <c r="AD1244" s="57"/>
      <c r="AE1244" s="57"/>
      <c r="AF1244" s="57"/>
      <c r="AG1244" s="57"/>
      <c r="AH1244" s="57"/>
      <c r="AI1244" s="57"/>
      <c r="AJ1244" s="57"/>
      <c r="AK1244" s="57"/>
      <c r="AL1244" s="57"/>
      <c r="AM1244" s="57"/>
      <c r="AN1244" s="57"/>
      <c r="AO1244" s="57"/>
      <c r="AP1244" s="57"/>
      <c r="AQ1244" s="58"/>
      <c r="AR1244" s="58"/>
      <c r="AS1244" s="58"/>
      <c r="AT1244" s="57"/>
      <c r="AU1244" s="57"/>
      <c r="AV1244" s="57"/>
      <c r="AW1244" s="57"/>
      <c r="AX1244" s="57"/>
      <c r="AY1244" s="57"/>
      <c r="AZ1244" s="57"/>
      <c r="BA1244" s="57"/>
    </row>
    <row r="1245" spans="16:53" ht="13.5">
      <c r="P1245" s="54"/>
      <c r="Q1245" s="48"/>
      <c r="R1245" s="48"/>
      <c r="S1245" s="48"/>
      <c r="T1245" s="48"/>
      <c r="U1245" s="55"/>
      <c r="V1245" s="55"/>
      <c r="W1245" s="55"/>
      <c r="X1245" s="55"/>
      <c r="Y1245" s="55"/>
      <c r="Z1245" s="55"/>
      <c r="AA1245" s="56"/>
      <c r="AB1245" s="55"/>
      <c r="AC1245" s="57"/>
      <c r="AD1245" s="57"/>
      <c r="AE1245" s="57"/>
      <c r="AF1245" s="57"/>
      <c r="AG1245" s="57"/>
      <c r="AH1245" s="57"/>
      <c r="AI1245" s="57"/>
      <c r="AJ1245" s="57"/>
      <c r="AK1245" s="57"/>
      <c r="AL1245" s="57"/>
      <c r="AM1245" s="57"/>
      <c r="AN1245" s="57"/>
      <c r="AO1245" s="57"/>
      <c r="AP1245" s="57"/>
      <c r="AQ1245" s="58"/>
      <c r="AR1245" s="58"/>
      <c r="AS1245" s="58"/>
      <c r="AT1245" s="57"/>
      <c r="AU1245" s="57"/>
      <c r="AV1245" s="57"/>
      <c r="AW1245" s="57"/>
      <c r="AX1245" s="57"/>
      <c r="AY1245" s="57"/>
      <c r="AZ1245" s="57"/>
      <c r="BA1245" s="57"/>
    </row>
    <row r="1246" spans="16:53" ht="13.5">
      <c r="P1246" s="54"/>
      <c r="Q1246" s="48"/>
      <c r="R1246" s="48"/>
      <c r="S1246" s="48"/>
      <c r="T1246" s="48"/>
      <c r="U1246" s="55"/>
      <c r="V1246" s="55"/>
      <c r="W1246" s="55"/>
      <c r="X1246" s="55"/>
      <c r="Y1246" s="55"/>
      <c r="Z1246" s="55"/>
      <c r="AA1246" s="56"/>
      <c r="AB1246" s="55"/>
      <c r="AC1246" s="57"/>
      <c r="AD1246" s="57"/>
      <c r="AE1246" s="57"/>
      <c r="AF1246" s="57"/>
      <c r="AG1246" s="57"/>
      <c r="AH1246" s="57"/>
      <c r="AI1246" s="57"/>
      <c r="AJ1246" s="57"/>
      <c r="AK1246" s="57"/>
      <c r="AL1246" s="57"/>
      <c r="AM1246" s="57"/>
      <c r="AN1246" s="57"/>
      <c r="AO1246" s="57"/>
      <c r="AP1246" s="57"/>
      <c r="AQ1246" s="58"/>
      <c r="AR1246" s="58"/>
      <c r="AS1246" s="58"/>
      <c r="AT1246" s="57"/>
      <c r="AU1246" s="57"/>
      <c r="AV1246" s="57"/>
      <c r="AW1246" s="57"/>
      <c r="AX1246" s="57"/>
      <c r="AY1246" s="57"/>
      <c r="AZ1246" s="57"/>
      <c r="BA1246" s="57"/>
    </row>
    <row r="1247" spans="16:53" ht="13.5">
      <c r="P1247" s="54"/>
      <c r="Q1247" s="48"/>
      <c r="R1247" s="48"/>
      <c r="S1247" s="48"/>
      <c r="T1247" s="48"/>
      <c r="U1247" s="55"/>
      <c r="V1247" s="55"/>
      <c r="W1247" s="55"/>
      <c r="X1247" s="55"/>
      <c r="Y1247" s="55"/>
      <c r="Z1247" s="55"/>
      <c r="AA1247" s="56"/>
      <c r="AB1247" s="55"/>
      <c r="AC1247" s="57"/>
      <c r="AD1247" s="57"/>
      <c r="AE1247" s="57"/>
      <c r="AF1247" s="57"/>
      <c r="AG1247" s="57"/>
      <c r="AH1247" s="57"/>
      <c r="AI1247" s="57"/>
      <c r="AJ1247" s="57"/>
      <c r="AK1247" s="57"/>
      <c r="AL1247" s="57"/>
      <c r="AM1247" s="57"/>
      <c r="AN1247" s="57"/>
      <c r="AO1247" s="57"/>
      <c r="AP1247" s="57"/>
      <c r="AQ1247" s="58"/>
      <c r="AR1247" s="58"/>
      <c r="AS1247" s="58"/>
      <c r="AT1247" s="57"/>
      <c r="AU1247" s="57"/>
      <c r="AV1247" s="57"/>
      <c r="AW1247" s="57"/>
      <c r="AX1247" s="57"/>
      <c r="AY1247" s="57"/>
      <c r="AZ1247" s="57"/>
      <c r="BA1247" s="57"/>
    </row>
    <row r="1248" spans="16:53" ht="13.5">
      <c r="P1248" s="54"/>
      <c r="Q1248" s="48"/>
      <c r="R1248" s="48"/>
      <c r="S1248" s="48"/>
      <c r="T1248" s="48"/>
      <c r="U1248" s="55"/>
      <c r="V1248" s="55"/>
      <c r="W1248" s="55"/>
      <c r="X1248" s="55"/>
      <c r="Y1248" s="55"/>
      <c r="Z1248" s="55"/>
      <c r="AA1248" s="56"/>
      <c r="AB1248" s="55"/>
      <c r="AC1248" s="57"/>
      <c r="AD1248" s="57"/>
      <c r="AE1248" s="57"/>
      <c r="AF1248" s="57"/>
      <c r="AG1248" s="57"/>
      <c r="AH1248" s="57"/>
      <c r="AI1248" s="57"/>
      <c r="AJ1248" s="57"/>
      <c r="AK1248" s="57"/>
      <c r="AL1248" s="57"/>
      <c r="AM1248" s="57"/>
      <c r="AN1248" s="57"/>
      <c r="AO1248" s="57"/>
      <c r="AP1248" s="57"/>
      <c r="AQ1248" s="58"/>
      <c r="AR1248" s="58"/>
      <c r="AS1248" s="58"/>
      <c r="AT1248" s="57"/>
      <c r="AU1248" s="57"/>
      <c r="AV1248" s="57"/>
      <c r="AW1248" s="57"/>
      <c r="AX1248" s="57"/>
      <c r="AY1248" s="57"/>
      <c r="AZ1248" s="57"/>
      <c r="BA1248" s="57"/>
    </row>
    <row r="1249" spans="16:53" ht="13.5">
      <c r="P1249" s="54"/>
      <c r="Q1249" s="48"/>
      <c r="R1249" s="48"/>
      <c r="S1249" s="48"/>
      <c r="T1249" s="48"/>
      <c r="U1249" s="55"/>
      <c r="V1249" s="55"/>
      <c r="W1249" s="55"/>
      <c r="X1249" s="55"/>
      <c r="Y1249" s="55"/>
      <c r="Z1249" s="55"/>
      <c r="AA1249" s="56"/>
      <c r="AB1249" s="55"/>
      <c r="AC1249" s="57"/>
      <c r="AD1249" s="57"/>
      <c r="AE1249" s="57"/>
      <c r="AF1249" s="57"/>
      <c r="AG1249" s="57"/>
      <c r="AH1249" s="57"/>
      <c r="AI1249" s="57"/>
      <c r="AJ1249" s="57"/>
      <c r="AK1249" s="57"/>
      <c r="AL1249" s="57"/>
      <c r="AM1249" s="57"/>
      <c r="AN1249" s="57"/>
      <c r="AO1249" s="57"/>
      <c r="AP1249" s="57"/>
      <c r="AQ1249" s="58"/>
      <c r="AR1249" s="58"/>
      <c r="AS1249" s="58"/>
      <c r="AT1249" s="57"/>
      <c r="AU1249" s="57"/>
      <c r="AV1249" s="57"/>
      <c r="AW1249" s="57"/>
      <c r="AX1249" s="57"/>
      <c r="AY1249" s="57"/>
      <c r="AZ1249" s="57"/>
      <c r="BA1249" s="57"/>
    </row>
    <row r="1250" spans="16:53" ht="13.5">
      <c r="P1250" s="54"/>
      <c r="Q1250" s="48"/>
      <c r="R1250" s="48"/>
      <c r="S1250" s="48"/>
      <c r="T1250" s="48"/>
      <c r="U1250" s="55"/>
      <c r="V1250" s="55"/>
      <c r="W1250" s="55"/>
      <c r="X1250" s="55"/>
      <c r="Y1250" s="55"/>
      <c r="Z1250" s="55"/>
      <c r="AA1250" s="56"/>
      <c r="AB1250" s="55"/>
      <c r="AC1250" s="57"/>
      <c r="AD1250" s="57"/>
      <c r="AE1250" s="57"/>
      <c r="AF1250" s="57"/>
      <c r="AG1250" s="57"/>
      <c r="AH1250" s="57"/>
      <c r="AI1250" s="57"/>
      <c r="AJ1250" s="57"/>
      <c r="AK1250" s="57"/>
      <c r="AL1250" s="57"/>
      <c r="AM1250" s="57"/>
      <c r="AN1250" s="57"/>
      <c r="AO1250" s="57"/>
      <c r="AP1250" s="57"/>
      <c r="AQ1250" s="58"/>
      <c r="AR1250" s="58"/>
      <c r="AS1250" s="58"/>
      <c r="AT1250" s="57"/>
      <c r="AU1250" s="57"/>
      <c r="AV1250" s="57"/>
      <c r="AW1250" s="57"/>
      <c r="AX1250" s="57"/>
      <c r="AY1250" s="57"/>
      <c r="AZ1250" s="57"/>
      <c r="BA1250" s="57"/>
    </row>
    <row r="1251" spans="16:53" ht="13.5">
      <c r="P1251" s="54"/>
      <c r="Q1251" s="48"/>
      <c r="R1251" s="48"/>
      <c r="S1251" s="48"/>
      <c r="T1251" s="48"/>
      <c r="U1251" s="55"/>
      <c r="V1251" s="55"/>
      <c r="W1251" s="55"/>
      <c r="X1251" s="55"/>
      <c r="Y1251" s="55"/>
      <c r="Z1251" s="55"/>
      <c r="AA1251" s="56"/>
      <c r="AB1251" s="55"/>
      <c r="AC1251" s="57"/>
      <c r="AD1251" s="57"/>
      <c r="AE1251" s="57"/>
      <c r="AF1251" s="57"/>
      <c r="AG1251" s="57"/>
      <c r="AH1251" s="57"/>
      <c r="AI1251" s="57"/>
      <c r="AJ1251" s="57"/>
      <c r="AK1251" s="57"/>
      <c r="AL1251" s="57"/>
      <c r="AM1251" s="57"/>
      <c r="AN1251" s="57"/>
      <c r="AO1251" s="57"/>
      <c r="AP1251" s="57"/>
      <c r="AQ1251" s="58"/>
      <c r="AR1251" s="58"/>
      <c r="AS1251" s="58"/>
      <c r="AT1251" s="57"/>
      <c r="AU1251" s="57"/>
      <c r="AV1251" s="57"/>
      <c r="AW1251" s="57"/>
      <c r="AX1251" s="57"/>
      <c r="AY1251" s="57"/>
      <c r="AZ1251" s="57"/>
      <c r="BA1251" s="57"/>
    </row>
    <row r="1252" spans="16:53" ht="13.5">
      <c r="P1252" s="54"/>
      <c r="Q1252" s="48"/>
      <c r="R1252" s="48"/>
      <c r="S1252" s="48"/>
      <c r="T1252" s="48"/>
      <c r="U1252" s="55"/>
      <c r="V1252" s="55"/>
      <c r="W1252" s="55"/>
      <c r="X1252" s="55"/>
      <c r="Y1252" s="55"/>
      <c r="Z1252" s="55"/>
      <c r="AA1252" s="56"/>
      <c r="AB1252" s="55"/>
      <c r="AC1252" s="57"/>
      <c r="AD1252" s="57"/>
      <c r="AE1252" s="57"/>
      <c r="AF1252" s="57"/>
      <c r="AG1252" s="57"/>
      <c r="AH1252" s="57"/>
      <c r="AI1252" s="57"/>
      <c r="AJ1252" s="57"/>
      <c r="AK1252" s="57"/>
      <c r="AL1252" s="57"/>
      <c r="AM1252" s="57"/>
      <c r="AN1252" s="57"/>
      <c r="AO1252" s="57"/>
      <c r="AP1252" s="57"/>
      <c r="AQ1252" s="58"/>
      <c r="AR1252" s="58"/>
      <c r="AS1252" s="58"/>
      <c r="AT1252" s="57"/>
      <c r="AU1252" s="57"/>
      <c r="AV1252" s="57"/>
      <c r="AW1252" s="57"/>
      <c r="AX1252" s="57"/>
      <c r="AY1252" s="57"/>
      <c r="AZ1252" s="57"/>
      <c r="BA1252" s="57"/>
    </row>
    <row r="1253" spans="16:53" ht="13.5">
      <c r="P1253" s="54"/>
      <c r="Q1253" s="48"/>
      <c r="R1253" s="48"/>
      <c r="S1253" s="48"/>
      <c r="T1253" s="48"/>
      <c r="U1253" s="55"/>
      <c r="V1253" s="55"/>
      <c r="W1253" s="55"/>
      <c r="X1253" s="55"/>
      <c r="Y1253" s="55"/>
      <c r="Z1253" s="55"/>
      <c r="AA1253" s="56"/>
      <c r="AB1253" s="55"/>
      <c r="AC1253" s="57"/>
      <c r="AD1253" s="57"/>
      <c r="AE1253" s="57"/>
      <c r="AF1253" s="57"/>
      <c r="AG1253" s="57"/>
      <c r="AH1253" s="57"/>
      <c r="AI1253" s="57"/>
      <c r="AJ1253" s="57"/>
      <c r="AK1253" s="57"/>
      <c r="AL1253" s="57"/>
      <c r="AM1253" s="57"/>
      <c r="AN1253" s="57"/>
      <c r="AO1253" s="57"/>
      <c r="AP1253" s="57"/>
      <c r="AQ1253" s="58"/>
      <c r="AR1253" s="58"/>
      <c r="AS1253" s="58"/>
      <c r="AT1253" s="57"/>
      <c r="AU1253" s="57"/>
      <c r="AV1253" s="57"/>
      <c r="AW1253" s="57"/>
      <c r="AX1253" s="57"/>
      <c r="AY1253" s="57"/>
      <c r="AZ1253" s="57"/>
      <c r="BA1253" s="57"/>
    </row>
    <row r="1254" spans="16:53" ht="13.5">
      <c r="P1254" s="54"/>
      <c r="Q1254" s="48"/>
      <c r="R1254" s="48"/>
      <c r="S1254" s="48"/>
      <c r="T1254" s="48"/>
      <c r="U1254" s="55"/>
      <c r="V1254" s="55"/>
      <c r="W1254" s="55"/>
      <c r="X1254" s="55"/>
      <c r="Y1254" s="55"/>
      <c r="Z1254" s="55"/>
      <c r="AA1254" s="56"/>
      <c r="AB1254" s="55"/>
      <c r="AC1254" s="57"/>
      <c r="AD1254" s="57"/>
      <c r="AE1254" s="57"/>
      <c r="AF1254" s="57"/>
      <c r="AG1254" s="57"/>
      <c r="AH1254" s="57"/>
      <c r="AI1254" s="57"/>
      <c r="AJ1254" s="57"/>
      <c r="AK1254" s="57"/>
      <c r="AL1254" s="57"/>
      <c r="AM1254" s="57"/>
      <c r="AN1254" s="57"/>
      <c r="AO1254" s="57"/>
      <c r="AP1254" s="57"/>
      <c r="AQ1254" s="58"/>
      <c r="AR1254" s="58"/>
      <c r="AS1254" s="58"/>
      <c r="AT1254" s="57"/>
      <c r="AU1254" s="57"/>
      <c r="AV1254" s="57"/>
      <c r="AW1254" s="57"/>
      <c r="AX1254" s="57"/>
      <c r="AY1254" s="57"/>
      <c r="AZ1254" s="57"/>
      <c r="BA1254" s="57"/>
    </row>
    <row r="1255" spans="16:53" ht="13.5">
      <c r="P1255" s="54"/>
      <c r="Q1255" s="48"/>
      <c r="R1255" s="48"/>
      <c r="S1255" s="48"/>
      <c r="T1255" s="48"/>
      <c r="U1255" s="55"/>
      <c r="V1255" s="55"/>
      <c r="W1255" s="55"/>
      <c r="X1255" s="55"/>
      <c r="Y1255" s="55"/>
      <c r="Z1255" s="55"/>
      <c r="AA1255" s="56"/>
      <c r="AB1255" s="55"/>
      <c r="AC1255" s="57"/>
      <c r="AD1255" s="57"/>
      <c r="AE1255" s="57"/>
      <c r="AF1255" s="57"/>
      <c r="AG1255" s="57"/>
      <c r="AH1255" s="57"/>
      <c r="AI1255" s="57"/>
      <c r="AJ1255" s="57"/>
      <c r="AK1255" s="57"/>
      <c r="AL1255" s="57"/>
      <c r="AM1255" s="57"/>
      <c r="AN1255" s="57"/>
      <c r="AO1255" s="57"/>
      <c r="AP1255" s="57"/>
      <c r="AQ1255" s="58"/>
      <c r="AR1255" s="58"/>
      <c r="AS1255" s="58"/>
      <c r="AT1255" s="57"/>
      <c r="AU1255" s="57"/>
      <c r="AV1255" s="57"/>
      <c r="AW1255" s="57"/>
      <c r="AX1255" s="57"/>
      <c r="AY1255" s="57"/>
      <c r="AZ1255" s="57"/>
      <c r="BA1255" s="57"/>
    </row>
    <row r="1256" spans="16:53" ht="13.5">
      <c r="P1256" s="54"/>
      <c r="Q1256" s="48"/>
      <c r="R1256" s="48"/>
      <c r="S1256" s="48"/>
      <c r="T1256" s="48"/>
      <c r="U1256" s="55"/>
      <c r="V1256" s="55"/>
      <c r="W1256" s="55"/>
      <c r="X1256" s="55"/>
      <c r="Y1256" s="55"/>
      <c r="Z1256" s="55"/>
      <c r="AA1256" s="56"/>
      <c r="AB1256" s="55"/>
      <c r="AC1256" s="57"/>
      <c r="AD1256" s="57"/>
      <c r="AE1256" s="57"/>
      <c r="AF1256" s="57"/>
      <c r="AG1256" s="57"/>
      <c r="AH1256" s="57"/>
      <c r="AI1256" s="57"/>
      <c r="AJ1256" s="57"/>
      <c r="AK1256" s="57"/>
      <c r="AL1256" s="57"/>
      <c r="AM1256" s="57"/>
      <c r="AN1256" s="57"/>
      <c r="AO1256" s="57"/>
      <c r="AP1256" s="57"/>
      <c r="AQ1256" s="58"/>
      <c r="AR1256" s="58"/>
      <c r="AS1256" s="58"/>
      <c r="AT1256" s="57"/>
      <c r="AU1256" s="57"/>
      <c r="AV1256" s="57"/>
      <c r="AW1256" s="57"/>
      <c r="AX1256" s="57"/>
      <c r="AY1256" s="57"/>
      <c r="AZ1256" s="57"/>
      <c r="BA1256" s="57"/>
    </row>
    <row r="1257" spans="16:53" ht="13.5">
      <c r="P1257" s="54"/>
      <c r="Q1257" s="48"/>
      <c r="R1257" s="48"/>
      <c r="S1257" s="48"/>
      <c r="T1257" s="48"/>
      <c r="U1257" s="55"/>
      <c r="V1257" s="55"/>
      <c r="W1257" s="55"/>
      <c r="X1257" s="55"/>
      <c r="Y1257" s="55"/>
      <c r="Z1257" s="55"/>
      <c r="AA1257" s="56"/>
      <c r="AB1257" s="55"/>
      <c r="AC1257" s="57"/>
      <c r="AD1257" s="57"/>
      <c r="AE1257" s="57"/>
      <c r="AF1257" s="57"/>
      <c r="AG1257" s="57"/>
      <c r="AH1257" s="57"/>
      <c r="AI1257" s="57"/>
      <c r="AJ1257" s="57"/>
      <c r="AK1257" s="57"/>
      <c r="AL1257" s="57"/>
      <c r="AM1257" s="57"/>
      <c r="AN1257" s="57"/>
      <c r="AO1257" s="57"/>
      <c r="AP1257" s="57"/>
      <c r="AQ1257" s="58"/>
      <c r="AR1257" s="58"/>
      <c r="AS1257" s="58"/>
      <c r="AT1257" s="57"/>
      <c r="AU1257" s="57"/>
      <c r="AV1257" s="57"/>
      <c r="AW1257" s="57"/>
      <c r="AX1257" s="57"/>
      <c r="AY1257" s="57"/>
      <c r="AZ1257" s="57"/>
      <c r="BA1257" s="57"/>
    </row>
    <row r="1258" spans="16:53" ht="13.5">
      <c r="P1258" s="54"/>
      <c r="Q1258" s="48"/>
      <c r="R1258" s="48"/>
      <c r="S1258" s="48"/>
      <c r="T1258" s="48"/>
      <c r="U1258" s="55"/>
      <c r="V1258" s="55"/>
      <c r="W1258" s="55"/>
      <c r="X1258" s="55"/>
      <c r="Y1258" s="55"/>
      <c r="Z1258" s="55"/>
      <c r="AA1258" s="56"/>
      <c r="AB1258" s="55"/>
      <c r="AC1258" s="57"/>
      <c r="AD1258" s="57"/>
      <c r="AE1258" s="57"/>
      <c r="AF1258" s="57"/>
      <c r="AG1258" s="57"/>
      <c r="AH1258" s="57"/>
      <c r="AI1258" s="57"/>
      <c r="AJ1258" s="57"/>
      <c r="AK1258" s="57"/>
      <c r="AL1258" s="57"/>
      <c r="AM1258" s="57"/>
      <c r="AN1258" s="57"/>
      <c r="AO1258" s="57"/>
      <c r="AP1258" s="57"/>
      <c r="AQ1258" s="58"/>
      <c r="AR1258" s="58"/>
      <c r="AS1258" s="58"/>
      <c r="AT1258" s="57"/>
      <c r="AU1258" s="57"/>
      <c r="AV1258" s="57"/>
      <c r="AW1258" s="57"/>
      <c r="AX1258" s="57"/>
      <c r="AY1258" s="57"/>
      <c r="AZ1258" s="57"/>
      <c r="BA1258" s="57"/>
    </row>
    <row r="1259" spans="16:53" ht="13.5">
      <c r="P1259" s="54"/>
      <c r="Q1259" s="48"/>
      <c r="R1259" s="48"/>
      <c r="S1259" s="48"/>
      <c r="T1259" s="48"/>
      <c r="U1259" s="55"/>
      <c r="V1259" s="55"/>
      <c r="W1259" s="55"/>
      <c r="X1259" s="55"/>
      <c r="Y1259" s="55"/>
      <c r="Z1259" s="55"/>
      <c r="AA1259" s="56"/>
      <c r="AB1259" s="55"/>
      <c r="AC1259" s="57"/>
      <c r="AD1259" s="57"/>
      <c r="AE1259" s="57"/>
      <c r="AF1259" s="57"/>
      <c r="AG1259" s="57"/>
      <c r="AH1259" s="57"/>
      <c r="AI1259" s="57"/>
      <c r="AJ1259" s="57"/>
      <c r="AK1259" s="57"/>
      <c r="AL1259" s="57"/>
      <c r="AM1259" s="57"/>
      <c r="AN1259" s="57"/>
      <c r="AO1259" s="57"/>
      <c r="AP1259" s="57"/>
      <c r="AQ1259" s="58"/>
      <c r="AR1259" s="58"/>
      <c r="AS1259" s="58"/>
      <c r="AT1259" s="57"/>
      <c r="AU1259" s="57"/>
      <c r="AV1259" s="57"/>
      <c r="AW1259" s="57"/>
      <c r="AX1259" s="57"/>
      <c r="AY1259" s="57"/>
      <c r="AZ1259" s="57"/>
      <c r="BA1259" s="57"/>
    </row>
    <row r="1260" spans="16:53" ht="13.5">
      <c r="P1260" s="54"/>
      <c r="Q1260" s="48"/>
      <c r="R1260" s="48"/>
      <c r="S1260" s="48"/>
      <c r="T1260" s="48"/>
      <c r="U1260" s="55"/>
      <c r="V1260" s="55"/>
      <c r="W1260" s="55"/>
      <c r="X1260" s="55"/>
      <c r="Y1260" s="55"/>
      <c r="Z1260" s="55"/>
      <c r="AA1260" s="56"/>
      <c r="AB1260" s="55"/>
      <c r="AC1260" s="57"/>
      <c r="AD1260" s="57"/>
      <c r="AE1260" s="57"/>
      <c r="AF1260" s="57"/>
      <c r="AG1260" s="57"/>
      <c r="AH1260" s="57"/>
      <c r="AI1260" s="57"/>
      <c r="AJ1260" s="57"/>
      <c r="AK1260" s="57"/>
      <c r="AL1260" s="57"/>
      <c r="AM1260" s="57"/>
      <c r="AN1260" s="57"/>
      <c r="AO1260" s="57"/>
      <c r="AP1260" s="57"/>
      <c r="AQ1260" s="58"/>
      <c r="AR1260" s="58"/>
      <c r="AS1260" s="58"/>
      <c r="AT1260" s="57"/>
      <c r="AU1260" s="57"/>
      <c r="AV1260" s="57"/>
      <c r="AW1260" s="57"/>
      <c r="AX1260" s="57"/>
      <c r="AY1260" s="57"/>
      <c r="AZ1260" s="57"/>
      <c r="BA1260" s="57"/>
    </row>
    <row r="1261" spans="16:53" ht="13.5">
      <c r="P1261" s="54"/>
      <c r="Q1261" s="48"/>
      <c r="R1261" s="48"/>
      <c r="S1261" s="48"/>
      <c r="T1261" s="48"/>
      <c r="U1261" s="55"/>
      <c r="V1261" s="55"/>
      <c r="W1261" s="55"/>
      <c r="X1261" s="55"/>
      <c r="Y1261" s="55"/>
      <c r="Z1261" s="55"/>
      <c r="AA1261" s="56"/>
      <c r="AB1261" s="55"/>
      <c r="AC1261" s="57"/>
      <c r="AD1261" s="57"/>
      <c r="AE1261" s="57"/>
      <c r="AF1261" s="57"/>
      <c r="AG1261" s="57"/>
      <c r="AH1261" s="57"/>
      <c r="AI1261" s="57"/>
      <c r="AJ1261" s="57"/>
      <c r="AK1261" s="57"/>
      <c r="AL1261" s="57"/>
      <c r="AM1261" s="57"/>
      <c r="AN1261" s="57"/>
      <c r="AO1261" s="57"/>
      <c r="AP1261" s="57"/>
      <c r="AQ1261" s="58"/>
      <c r="AR1261" s="58"/>
      <c r="AS1261" s="58"/>
      <c r="AT1261" s="57"/>
      <c r="AU1261" s="57"/>
      <c r="AV1261" s="57"/>
      <c r="AW1261" s="57"/>
      <c r="AX1261" s="57"/>
      <c r="AY1261" s="57"/>
      <c r="AZ1261" s="57"/>
      <c r="BA1261" s="57"/>
    </row>
    <row r="1262" spans="16:53" ht="13.5">
      <c r="P1262" s="54"/>
      <c r="Q1262" s="48"/>
      <c r="R1262" s="48"/>
      <c r="S1262" s="48"/>
      <c r="T1262" s="48"/>
      <c r="U1262" s="55"/>
      <c r="V1262" s="55"/>
      <c r="W1262" s="55"/>
      <c r="X1262" s="55"/>
      <c r="Y1262" s="55"/>
      <c r="Z1262" s="55"/>
      <c r="AA1262" s="56"/>
      <c r="AB1262" s="55"/>
      <c r="AC1262" s="57"/>
      <c r="AD1262" s="57"/>
      <c r="AE1262" s="57"/>
      <c r="AF1262" s="57"/>
      <c r="AG1262" s="57"/>
      <c r="AH1262" s="57"/>
      <c r="AI1262" s="57"/>
      <c r="AJ1262" s="57"/>
      <c r="AK1262" s="57"/>
      <c r="AL1262" s="57"/>
      <c r="AM1262" s="57"/>
      <c r="AN1262" s="57"/>
      <c r="AO1262" s="57"/>
      <c r="AP1262" s="57"/>
      <c r="AQ1262" s="58"/>
      <c r="AR1262" s="58"/>
      <c r="AS1262" s="58"/>
      <c r="AT1262" s="57"/>
      <c r="AU1262" s="57"/>
      <c r="AV1262" s="57"/>
      <c r="AW1262" s="57"/>
      <c r="AX1262" s="57"/>
      <c r="AY1262" s="57"/>
      <c r="AZ1262" s="57"/>
      <c r="BA1262" s="57"/>
    </row>
    <row r="1263" spans="16:53" ht="13.5">
      <c r="P1263" s="54"/>
      <c r="Q1263" s="48"/>
      <c r="R1263" s="48"/>
      <c r="S1263" s="48"/>
      <c r="T1263" s="48"/>
      <c r="U1263" s="55"/>
      <c r="V1263" s="55"/>
      <c r="W1263" s="55"/>
      <c r="X1263" s="55"/>
      <c r="Y1263" s="55"/>
      <c r="Z1263" s="55"/>
      <c r="AA1263" s="56"/>
      <c r="AB1263" s="55"/>
      <c r="AC1263" s="57"/>
      <c r="AD1263" s="57"/>
      <c r="AE1263" s="57"/>
      <c r="AF1263" s="57"/>
      <c r="AG1263" s="57"/>
      <c r="AH1263" s="57"/>
      <c r="AI1263" s="57"/>
      <c r="AJ1263" s="57"/>
      <c r="AK1263" s="57"/>
      <c r="AL1263" s="57"/>
      <c r="AM1263" s="57"/>
      <c r="AN1263" s="57"/>
      <c r="AO1263" s="57"/>
      <c r="AP1263" s="57"/>
      <c r="AQ1263" s="58"/>
      <c r="AR1263" s="58"/>
      <c r="AS1263" s="58"/>
      <c r="AT1263" s="57"/>
      <c r="AU1263" s="57"/>
      <c r="AV1263" s="57"/>
      <c r="AW1263" s="57"/>
      <c r="AX1263" s="57"/>
      <c r="AY1263" s="57"/>
      <c r="AZ1263" s="57"/>
      <c r="BA1263" s="57"/>
    </row>
    <row r="1264" spans="16:53" ht="13.5">
      <c r="P1264" s="54"/>
      <c r="Q1264" s="48"/>
      <c r="R1264" s="48"/>
      <c r="S1264" s="48"/>
      <c r="T1264" s="48"/>
      <c r="U1264" s="55"/>
      <c r="V1264" s="55"/>
      <c r="W1264" s="55"/>
      <c r="X1264" s="55"/>
      <c r="Y1264" s="55"/>
      <c r="Z1264" s="55"/>
      <c r="AA1264" s="56"/>
      <c r="AB1264" s="55"/>
      <c r="AC1264" s="57"/>
      <c r="AD1264" s="57"/>
      <c r="AE1264" s="57"/>
      <c r="AF1264" s="57"/>
      <c r="AG1264" s="57"/>
      <c r="AH1264" s="57"/>
      <c r="AI1264" s="57"/>
      <c r="AJ1264" s="57"/>
      <c r="AK1264" s="57"/>
      <c r="AL1264" s="57"/>
      <c r="AM1264" s="57"/>
      <c r="AN1264" s="57"/>
      <c r="AO1264" s="57"/>
      <c r="AP1264" s="57"/>
      <c r="AQ1264" s="58"/>
      <c r="AR1264" s="58"/>
      <c r="AS1264" s="58"/>
      <c r="AT1264" s="57"/>
      <c r="AU1264" s="57"/>
      <c r="AV1264" s="57"/>
      <c r="AW1264" s="57"/>
      <c r="AX1264" s="57"/>
      <c r="AY1264" s="57"/>
      <c r="AZ1264" s="57"/>
      <c r="BA1264" s="57"/>
    </row>
    <row r="1265" spans="16:53" ht="13.5">
      <c r="P1265" s="54"/>
      <c r="Q1265" s="48"/>
      <c r="R1265" s="48"/>
      <c r="S1265" s="48"/>
      <c r="T1265" s="48"/>
      <c r="U1265" s="55"/>
      <c r="V1265" s="55"/>
      <c r="W1265" s="55"/>
      <c r="X1265" s="55"/>
      <c r="Y1265" s="55"/>
      <c r="Z1265" s="55"/>
      <c r="AA1265" s="56"/>
      <c r="AB1265" s="55"/>
      <c r="AC1265" s="57"/>
      <c r="AD1265" s="57"/>
      <c r="AE1265" s="57"/>
      <c r="AF1265" s="57"/>
      <c r="AG1265" s="57"/>
      <c r="AH1265" s="57"/>
      <c r="AI1265" s="57"/>
      <c r="AJ1265" s="57"/>
      <c r="AK1265" s="57"/>
      <c r="AL1265" s="57"/>
      <c r="AM1265" s="57"/>
      <c r="AN1265" s="57"/>
      <c r="AO1265" s="57"/>
      <c r="AP1265" s="57"/>
      <c r="AQ1265" s="58"/>
      <c r="AR1265" s="58"/>
      <c r="AS1265" s="58"/>
      <c r="AT1265" s="57"/>
      <c r="AU1265" s="57"/>
      <c r="AV1265" s="57"/>
      <c r="AW1265" s="57"/>
      <c r="AX1265" s="57"/>
      <c r="AY1265" s="57"/>
      <c r="AZ1265" s="57"/>
      <c r="BA1265" s="57"/>
    </row>
    <row r="1266" spans="16:53" ht="13.5">
      <c r="P1266" s="54"/>
      <c r="Q1266" s="48"/>
      <c r="R1266" s="48"/>
      <c r="S1266" s="48"/>
      <c r="T1266" s="48"/>
      <c r="U1266" s="55"/>
      <c r="V1266" s="55"/>
      <c r="W1266" s="55"/>
      <c r="X1266" s="55"/>
      <c r="Y1266" s="55"/>
      <c r="Z1266" s="55"/>
      <c r="AA1266" s="56"/>
      <c r="AB1266" s="55"/>
      <c r="AC1266" s="57"/>
      <c r="AD1266" s="57"/>
      <c r="AE1266" s="57"/>
      <c r="AF1266" s="57"/>
      <c r="AG1266" s="57"/>
      <c r="AH1266" s="57"/>
      <c r="AI1266" s="57"/>
      <c r="AJ1266" s="57"/>
      <c r="AK1266" s="57"/>
      <c r="AL1266" s="57"/>
      <c r="AM1266" s="57"/>
      <c r="AN1266" s="57"/>
      <c r="AO1266" s="57"/>
      <c r="AP1266" s="57"/>
      <c r="AQ1266" s="58"/>
      <c r="AR1266" s="58"/>
      <c r="AS1266" s="58"/>
      <c r="AT1266" s="57"/>
      <c r="AU1266" s="57"/>
      <c r="AV1266" s="57"/>
      <c r="AW1266" s="57"/>
      <c r="AX1266" s="57"/>
      <c r="AY1266" s="57"/>
      <c r="AZ1266" s="57"/>
      <c r="BA1266" s="57"/>
    </row>
    <row r="1267" spans="16:53" ht="13.5">
      <c r="P1267" s="54"/>
      <c r="Q1267" s="48"/>
      <c r="R1267" s="48"/>
      <c r="S1267" s="48"/>
      <c r="T1267" s="48"/>
      <c r="U1267" s="55"/>
      <c r="V1267" s="55"/>
      <c r="W1267" s="55"/>
      <c r="X1267" s="55"/>
      <c r="Y1267" s="55"/>
      <c r="Z1267" s="55"/>
      <c r="AA1267" s="56"/>
      <c r="AB1267" s="55"/>
      <c r="AC1267" s="57"/>
      <c r="AD1267" s="57"/>
      <c r="AE1267" s="57"/>
      <c r="AF1267" s="57"/>
      <c r="AG1267" s="57"/>
      <c r="AH1267" s="57"/>
      <c r="AI1267" s="57"/>
      <c r="AJ1267" s="57"/>
      <c r="AK1267" s="57"/>
      <c r="AL1267" s="57"/>
      <c r="AM1267" s="57"/>
      <c r="AN1267" s="57"/>
      <c r="AO1267" s="57"/>
      <c r="AP1267" s="57"/>
      <c r="AQ1267" s="58"/>
      <c r="AR1267" s="58"/>
      <c r="AS1267" s="58"/>
      <c r="AT1267" s="57"/>
      <c r="AU1267" s="57"/>
      <c r="AV1267" s="57"/>
      <c r="AW1267" s="57"/>
      <c r="AX1267" s="57"/>
      <c r="AY1267" s="57"/>
      <c r="AZ1267" s="57"/>
      <c r="BA1267" s="57"/>
    </row>
    <row r="1268" spans="16:53" ht="13.5">
      <c r="P1268" s="54"/>
      <c r="Q1268" s="48"/>
      <c r="R1268" s="48"/>
      <c r="S1268" s="48"/>
      <c r="T1268" s="48"/>
      <c r="U1268" s="55"/>
      <c r="V1268" s="55"/>
      <c r="W1268" s="55"/>
      <c r="X1268" s="55"/>
      <c r="Y1268" s="55"/>
      <c r="Z1268" s="55"/>
      <c r="AA1268" s="56"/>
      <c r="AB1268" s="55"/>
      <c r="AC1268" s="57"/>
      <c r="AD1268" s="57"/>
      <c r="AE1268" s="57"/>
      <c r="AF1268" s="57"/>
      <c r="AG1268" s="57"/>
      <c r="AH1268" s="57"/>
      <c r="AI1268" s="57"/>
      <c r="AJ1268" s="57"/>
      <c r="AK1268" s="57"/>
      <c r="AL1268" s="57"/>
      <c r="AM1268" s="57"/>
      <c r="AN1268" s="57"/>
      <c r="AO1268" s="57"/>
      <c r="AP1268" s="57"/>
      <c r="AQ1268" s="58"/>
      <c r="AR1268" s="58"/>
      <c r="AS1268" s="58"/>
      <c r="AT1268" s="57"/>
      <c r="AU1268" s="57"/>
      <c r="AV1268" s="57"/>
      <c r="AW1268" s="57"/>
      <c r="AX1268" s="57"/>
      <c r="AY1268" s="57"/>
      <c r="AZ1268" s="57"/>
      <c r="BA1268" s="57"/>
    </row>
    <row r="1269" spans="16:53" ht="13.5">
      <c r="P1269" s="54"/>
      <c r="Q1269" s="48"/>
      <c r="R1269" s="48"/>
      <c r="S1269" s="48"/>
      <c r="T1269" s="48"/>
      <c r="U1269" s="55"/>
      <c r="V1269" s="55"/>
      <c r="W1269" s="55"/>
      <c r="X1269" s="55"/>
      <c r="Y1269" s="55"/>
      <c r="Z1269" s="55"/>
      <c r="AA1269" s="56"/>
      <c r="AB1269" s="55"/>
      <c r="AC1269" s="57"/>
      <c r="AD1269" s="57"/>
      <c r="AE1269" s="57"/>
      <c r="AF1269" s="57"/>
      <c r="AG1269" s="57"/>
      <c r="AH1269" s="57"/>
      <c r="AI1269" s="57"/>
      <c r="AJ1269" s="57"/>
      <c r="AK1269" s="57"/>
      <c r="AL1269" s="57"/>
      <c r="AM1269" s="57"/>
      <c r="AN1269" s="57"/>
      <c r="AO1269" s="57"/>
      <c r="AP1269" s="57"/>
      <c r="AQ1269" s="58"/>
      <c r="AR1269" s="58"/>
      <c r="AS1269" s="58"/>
      <c r="AT1269" s="57"/>
      <c r="AU1269" s="57"/>
      <c r="AV1269" s="57"/>
      <c r="AW1269" s="57"/>
      <c r="AX1269" s="57"/>
      <c r="AY1269" s="57"/>
      <c r="AZ1269" s="57"/>
      <c r="BA1269" s="57"/>
    </row>
    <row r="1270" spans="16:53" ht="13.5">
      <c r="P1270" s="54"/>
      <c r="Q1270" s="48"/>
      <c r="R1270" s="48"/>
      <c r="S1270" s="48"/>
      <c r="T1270" s="48"/>
      <c r="U1270" s="55"/>
      <c r="V1270" s="55"/>
      <c r="W1270" s="55"/>
      <c r="X1270" s="55"/>
      <c r="Y1270" s="55"/>
      <c r="Z1270" s="55"/>
      <c r="AA1270" s="56"/>
      <c r="AB1270" s="55"/>
      <c r="AC1270" s="57"/>
      <c r="AD1270" s="57"/>
      <c r="AE1270" s="57"/>
      <c r="AF1270" s="57"/>
      <c r="AG1270" s="57"/>
      <c r="AH1270" s="57"/>
      <c r="AI1270" s="57"/>
      <c r="AJ1270" s="57"/>
      <c r="AK1270" s="57"/>
      <c r="AL1270" s="57"/>
      <c r="AM1270" s="57"/>
      <c r="AN1270" s="57"/>
      <c r="AO1270" s="57"/>
      <c r="AP1270" s="57"/>
      <c r="AQ1270" s="58"/>
      <c r="AR1270" s="58"/>
      <c r="AS1270" s="58"/>
      <c r="AT1270" s="57"/>
      <c r="AU1270" s="57"/>
      <c r="AV1270" s="57"/>
      <c r="AW1270" s="57"/>
      <c r="AX1270" s="57"/>
      <c r="AY1270" s="57"/>
      <c r="AZ1270" s="57"/>
      <c r="BA1270" s="57"/>
    </row>
    <row r="1271" spans="16:53" ht="13.5">
      <c r="P1271" s="54"/>
      <c r="Q1271" s="48"/>
      <c r="R1271" s="48"/>
      <c r="S1271" s="48"/>
      <c r="T1271" s="48"/>
      <c r="U1271" s="55"/>
      <c r="V1271" s="55"/>
      <c r="W1271" s="55"/>
      <c r="X1271" s="55"/>
      <c r="Y1271" s="55"/>
      <c r="Z1271" s="55"/>
      <c r="AA1271" s="56"/>
      <c r="AB1271" s="55"/>
      <c r="AC1271" s="57"/>
      <c r="AD1271" s="57"/>
      <c r="AE1271" s="57"/>
      <c r="AF1271" s="57"/>
      <c r="AG1271" s="57"/>
      <c r="AH1271" s="57"/>
      <c r="AI1271" s="57"/>
      <c r="AJ1271" s="57"/>
      <c r="AK1271" s="57"/>
      <c r="AL1271" s="57"/>
      <c r="AM1271" s="57"/>
      <c r="AN1271" s="57"/>
      <c r="AO1271" s="57"/>
      <c r="AP1271" s="57"/>
      <c r="AQ1271" s="58"/>
      <c r="AR1271" s="58"/>
      <c r="AS1271" s="58"/>
      <c r="AT1271" s="57"/>
      <c r="AU1271" s="57"/>
      <c r="AV1271" s="57"/>
      <c r="AW1271" s="57"/>
      <c r="AX1271" s="57"/>
      <c r="AY1271" s="57"/>
      <c r="AZ1271" s="57"/>
      <c r="BA1271" s="57"/>
    </row>
    <row r="1272" spans="16:53" ht="13.5">
      <c r="P1272" s="54"/>
      <c r="Q1272" s="48"/>
      <c r="R1272" s="48"/>
      <c r="S1272" s="48"/>
      <c r="T1272" s="48"/>
      <c r="U1272" s="55"/>
      <c r="V1272" s="55"/>
      <c r="W1272" s="55"/>
      <c r="X1272" s="55"/>
      <c r="Y1272" s="55"/>
      <c r="Z1272" s="55"/>
      <c r="AA1272" s="56"/>
      <c r="AB1272" s="55"/>
      <c r="AC1272" s="57"/>
      <c r="AD1272" s="57"/>
      <c r="AE1272" s="57"/>
      <c r="AF1272" s="57"/>
      <c r="AG1272" s="57"/>
      <c r="AH1272" s="57"/>
      <c r="AI1272" s="57"/>
      <c r="AJ1272" s="57"/>
      <c r="AK1272" s="57"/>
      <c r="AL1272" s="57"/>
      <c r="AM1272" s="57"/>
      <c r="AN1272" s="57"/>
      <c r="AO1272" s="57"/>
      <c r="AP1272" s="57"/>
      <c r="AQ1272" s="58"/>
      <c r="AR1272" s="58"/>
      <c r="AS1272" s="58"/>
      <c r="AT1272" s="57"/>
      <c r="AU1272" s="57"/>
      <c r="AV1272" s="57"/>
      <c r="AW1272" s="57"/>
      <c r="AX1272" s="57"/>
      <c r="AY1272" s="57"/>
      <c r="AZ1272" s="57"/>
      <c r="BA1272" s="57"/>
    </row>
    <row r="1273" spans="16:53" ht="13.5">
      <c r="P1273" s="54"/>
      <c r="Q1273" s="48"/>
      <c r="R1273" s="48"/>
      <c r="S1273" s="48"/>
      <c r="T1273" s="48"/>
      <c r="U1273" s="55"/>
      <c r="V1273" s="55"/>
      <c r="W1273" s="55"/>
      <c r="X1273" s="55"/>
      <c r="Y1273" s="55"/>
      <c r="Z1273" s="55"/>
      <c r="AA1273" s="56"/>
      <c r="AB1273" s="55"/>
      <c r="AC1273" s="57"/>
      <c r="AD1273" s="57"/>
      <c r="AE1273" s="57"/>
      <c r="AF1273" s="57"/>
      <c r="AG1273" s="57"/>
      <c r="AH1273" s="57"/>
      <c r="AI1273" s="57"/>
      <c r="AJ1273" s="57"/>
      <c r="AK1273" s="57"/>
      <c r="AL1273" s="57"/>
      <c r="AM1273" s="57"/>
      <c r="AN1273" s="57"/>
      <c r="AO1273" s="57"/>
      <c r="AP1273" s="57"/>
      <c r="AQ1273" s="58"/>
      <c r="AR1273" s="58"/>
      <c r="AS1273" s="58"/>
      <c r="AT1273" s="57"/>
      <c r="AU1273" s="57"/>
      <c r="AV1273" s="57"/>
      <c r="AW1273" s="57"/>
      <c r="AX1273" s="57"/>
      <c r="AY1273" s="57"/>
      <c r="AZ1273" s="57"/>
      <c r="BA1273" s="57"/>
    </row>
    <row r="1274" spans="16:53" ht="13.5">
      <c r="P1274" s="54"/>
      <c r="Q1274" s="48"/>
      <c r="R1274" s="48"/>
      <c r="S1274" s="48"/>
      <c r="T1274" s="48"/>
      <c r="U1274" s="55"/>
      <c r="V1274" s="55"/>
      <c r="W1274" s="55"/>
      <c r="X1274" s="55"/>
      <c r="Y1274" s="55"/>
      <c r="Z1274" s="55"/>
      <c r="AA1274" s="56"/>
      <c r="AB1274" s="55"/>
      <c r="AC1274" s="57"/>
      <c r="AD1274" s="57"/>
      <c r="AE1274" s="57"/>
      <c r="AF1274" s="57"/>
      <c r="AG1274" s="57"/>
      <c r="AH1274" s="57"/>
      <c r="AI1274" s="57"/>
      <c r="AJ1274" s="57"/>
      <c r="AK1274" s="57"/>
      <c r="AL1274" s="57"/>
      <c r="AM1274" s="57"/>
      <c r="AN1274" s="57"/>
      <c r="AO1274" s="57"/>
      <c r="AP1274" s="57"/>
      <c r="AQ1274" s="58"/>
      <c r="AR1274" s="58"/>
      <c r="AS1274" s="58"/>
      <c r="AT1274" s="57"/>
      <c r="AU1274" s="57"/>
      <c r="AV1274" s="57"/>
      <c r="AW1274" s="57"/>
      <c r="AX1274" s="57"/>
      <c r="AY1274" s="57"/>
      <c r="AZ1274" s="57"/>
      <c r="BA1274" s="57"/>
    </row>
    <row r="1275" spans="16:53" ht="13.5">
      <c r="P1275" s="54"/>
      <c r="Q1275" s="48"/>
      <c r="R1275" s="48"/>
      <c r="S1275" s="48"/>
      <c r="T1275" s="48"/>
      <c r="U1275" s="55"/>
      <c r="V1275" s="55"/>
      <c r="W1275" s="55"/>
      <c r="X1275" s="55"/>
      <c r="Y1275" s="55"/>
      <c r="Z1275" s="55"/>
      <c r="AA1275" s="56"/>
      <c r="AB1275" s="55"/>
      <c r="AC1275" s="57"/>
      <c r="AD1275" s="57"/>
      <c r="AE1275" s="57"/>
      <c r="AF1275" s="57"/>
      <c r="AG1275" s="57"/>
      <c r="AH1275" s="57"/>
      <c r="AI1275" s="57"/>
      <c r="AJ1275" s="57"/>
      <c r="AK1275" s="57"/>
      <c r="AL1275" s="57"/>
      <c r="AM1275" s="57"/>
      <c r="AN1275" s="57"/>
      <c r="AO1275" s="57"/>
      <c r="AP1275" s="57"/>
      <c r="AQ1275" s="58"/>
      <c r="AR1275" s="58"/>
      <c r="AS1275" s="58"/>
      <c r="AT1275" s="57"/>
      <c r="AU1275" s="57"/>
      <c r="AV1275" s="57"/>
      <c r="AW1275" s="57"/>
      <c r="AX1275" s="57"/>
      <c r="AY1275" s="57"/>
      <c r="AZ1275" s="57"/>
      <c r="BA1275" s="57"/>
    </row>
    <row r="1276" spans="16:53" ht="13.5">
      <c r="P1276" s="54"/>
      <c r="Q1276" s="48"/>
      <c r="R1276" s="48"/>
      <c r="S1276" s="48"/>
      <c r="T1276" s="48"/>
      <c r="U1276" s="55"/>
      <c r="V1276" s="55"/>
      <c r="W1276" s="55"/>
      <c r="X1276" s="55"/>
      <c r="Y1276" s="55"/>
      <c r="Z1276" s="55"/>
      <c r="AA1276" s="56"/>
      <c r="AB1276" s="55"/>
      <c r="AC1276" s="57"/>
      <c r="AD1276" s="57"/>
      <c r="AE1276" s="57"/>
      <c r="AF1276" s="57"/>
      <c r="AG1276" s="57"/>
      <c r="AH1276" s="57"/>
      <c r="AI1276" s="57"/>
      <c r="AJ1276" s="57"/>
      <c r="AK1276" s="57"/>
      <c r="AL1276" s="57"/>
      <c r="AM1276" s="57"/>
      <c r="AN1276" s="57"/>
      <c r="AO1276" s="57"/>
      <c r="AP1276" s="57"/>
      <c r="AQ1276" s="58"/>
      <c r="AR1276" s="58"/>
      <c r="AS1276" s="58"/>
      <c r="AT1276" s="57"/>
      <c r="AU1276" s="57"/>
      <c r="AV1276" s="57"/>
      <c r="AW1276" s="57"/>
      <c r="AX1276" s="57"/>
      <c r="AY1276" s="57"/>
      <c r="AZ1276" s="57"/>
      <c r="BA1276" s="57"/>
    </row>
    <row r="1277" spans="16:53" ht="13.5">
      <c r="P1277" s="54"/>
      <c r="Q1277" s="48"/>
      <c r="R1277" s="48"/>
      <c r="S1277" s="48"/>
      <c r="T1277" s="48"/>
      <c r="U1277" s="55"/>
      <c r="V1277" s="55"/>
      <c r="W1277" s="55"/>
      <c r="X1277" s="55"/>
      <c r="Y1277" s="55"/>
      <c r="Z1277" s="55"/>
      <c r="AA1277" s="56"/>
      <c r="AB1277" s="55"/>
      <c r="AC1277" s="57"/>
      <c r="AD1277" s="57"/>
      <c r="AE1277" s="57"/>
      <c r="AF1277" s="57"/>
      <c r="AG1277" s="57"/>
      <c r="AH1277" s="57"/>
      <c r="AI1277" s="57"/>
      <c r="AJ1277" s="57"/>
      <c r="AK1277" s="57"/>
      <c r="AL1277" s="57"/>
      <c r="AM1277" s="57"/>
      <c r="AN1277" s="57"/>
      <c r="AO1277" s="57"/>
      <c r="AP1277" s="57"/>
      <c r="AQ1277" s="58"/>
      <c r="AR1277" s="58"/>
      <c r="AS1277" s="58"/>
      <c r="AT1277" s="57"/>
      <c r="AU1277" s="57"/>
      <c r="AV1277" s="57"/>
      <c r="AW1277" s="57"/>
      <c r="AX1277" s="57"/>
      <c r="AY1277" s="57"/>
      <c r="AZ1277" s="57"/>
      <c r="BA1277" s="57"/>
    </row>
    <row r="1278" spans="16:53" ht="13.5">
      <c r="P1278" s="54"/>
      <c r="Q1278" s="48"/>
      <c r="R1278" s="48"/>
      <c r="S1278" s="48"/>
      <c r="T1278" s="48"/>
      <c r="U1278" s="55"/>
      <c r="V1278" s="55"/>
      <c r="W1278" s="55"/>
      <c r="X1278" s="55"/>
      <c r="Y1278" s="55"/>
      <c r="Z1278" s="55"/>
      <c r="AA1278" s="56"/>
      <c r="AB1278" s="55"/>
      <c r="AC1278" s="57"/>
      <c r="AD1278" s="57"/>
      <c r="AE1278" s="57"/>
      <c r="AF1278" s="57"/>
      <c r="AG1278" s="57"/>
      <c r="AH1278" s="57"/>
      <c r="AI1278" s="57"/>
      <c r="AJ1278" s="57"/>
      <c r="AK1278" s="57"/>
      <c r="AL1278" s="57"/>
      <c r="AM1278" s="57"/>
      <c r="AN1278" s="57"/>
      <c r="AO1278" s="57"/>
      <c r="AP1278" s="57"/>
      <c r="AQ1278" s="58"/>
      <c r="AR1278" s="58"/>
      <c r="AS1278" s="58"/>
      <c r="AT1278" s="57"/>
      <c r="AU1278" s="57"/>
      <c r="AV1278" s="57"/>
      <c r="AW1278" s="57"/>
      <c r="AX1278" s="57"/>
      <c r="AY1278" s="57"/>
      <c r="AZ1278" s="57"/>
      <c r="BA1278" s="57"/>
    </row>
    <row r="1279" spans="16:53" ht="13.5">
      <c r="P1279" s="54"/>
      <c r="Q1279" s="48"/>
      <c r="R1279" s="48"/>
      <c r="S1279" s="48"/>
      <c r="T1279" s="48"/>
      <c r="U1279" s="55"/>
      <c r="V1279" s="55"/>
      <c r="W1279" s="55"/>
      <c r="X1279" s="55"/>
      <c r="Y1279" s="55"/>
      <c r="Z1279" s="55"/>
      <c r="AA1279" s="56"/>
      <c r="AB1279" s="55"/>
      <c r="AC1279" s="57"/>
      <c r="AD1279" s="57"/>
      <c r="AE1279" s="57"/>
      <c r="AF1279" s="57"/>
      <c r="AG1279" s="57"/>
      <c r="AH1279" s="57"/>
      <c r="AI1279" s="57"/>
      <c r="AJ1279" s="57"/>
      <c r="AK1279" s="57"/>
      <c r="AL1279" s="57"/>
      <c r="AM1279" s="57"/>
      <c r="AN1279" s="57"/>
      <c r="AO1279" s="57"/>
      <c r="AP1279" s="57"/>
      <c r="AQ1279" s="58"/>
      <c r="AR1279" s="58"/>
      <c r="AS1279" s="58"/>
      <c r="AT1279" s="57"/>
      <c r="AU1279" s="57"/>
      <c r="AV1279" s="57"/>
      <c r="AW1279" s="57"/>
      <c r="AX1279" s="57"/>
      <c r="AY1279" s="57"/>
      <c r="AZ1279" s="57"/>
      <c r="BA1279" s="57"/>
    </row>
    <row r="1280" spans="16:53" ht="13.5">
      <c r="P1280" s="54"/>
      <c r="Q1280" s="48"/>
      <c r="R1280" s="48"/>
      <c r="S1280" s="48"/>
      <c r="T1280" s="48"/>
      <c r="U1280" s="55"/>
      <c r="V1280" s="55"/>
      <c r="W1280" s="55"/>
      <c r="X1280" s="55"/>
      <c r="Y1280" s="55"/>
      <c r="Z1280" s="55"/>
      <c r="AA1280" s="56"/>
      <c r="AB1280" s="55"/>
      <c r="AC1280" s="57"/>
      <c r="AD1280" s="57"/>
      <c r="AE1280" s="57"/>
      <c r="AF1280" s="57"/>
      <c r="AG1280" s="57"/>
      <c r="AH1280" s="57"/>
      <c r="AI1280" s="57"/>
      <c r="AJ1280" s="57"/>
      <c r="AK1280" s="57"/>
      <c r="AL1280" s="57"/>
      <c r="AM1280" s="57"/>
      <c r="AN1280" s="57"/>
      <c r="AO1280" s="57"/>
      <c r="AP1280" s="57"/>
      <c r="AQ1280" s="58"/>
      <c r="AR1280" s="58"/>
      <c r="AS1280" s="58"/>
      <c r="AT1280" s="57"/>
      <c r="AU1280" s="57"/>
      <c r="AV1280" s="57"/>
      <c r="AW1280" s="57"/>
      <c r="AX1280" s="57"/>
      <c r="AY1280" s="57"/>
      <c r="AZ1280" s="57"/>
      <c r="BA1280" s="57"/>
    </row>
    <row r="1281" spans="16:53" ht="13.5">
      <c r="P1281" s="54"/>
      <c r="Q1281" s="48"/>
      <c r="R1281" s="48"/>
      <c r="S1281" s="48"/>
      <c r="T1281" s="48"/>
      <c r="U1281" s="55"/>
      <c r="V1281" s="55"/>
      <c r="W1281" s="55"/>
      <c r="X1281" s="55"/>
      <c r="Y1281" s="55"/>
      <c r="Z1281" s="55"/>
      <c r="AA1281" s="56"/>
      <c r="AB1281" s="55"/>
      <c r="AC1281" s="57"/>
      <c r="AD1281" s="57"/>
      <c r="AE1281" s="57"/>
      <c r="AF1281" s="57"/>
      <c r="AG1281" s="57"/>
      <c r="AH1281" s="57"/>
      <c r="AI1281" s="57"/>
      <c r="AJ1281" s="57"/>
      <c r="AK1281" s="57"/>
      <c r="AL1281" s="57"/>
      <c r="AM1281" s="57"/>
      <c r="AN1281" s="57"/>
      <c r="AO1281" s="57"/>
      <c r="AP1281" s="57"/>
      <c r="AQ1281" s="58"/>
      <c r="AR1281" s="58"/>
      <c r="AS1281" s="58"/>
      <c r="AT1281" s="57"/>
      <c r="AU1281" s="57"/>
      <c r="AV1281" s="57"/>
      <c r="AW1281" s="57"/>
      <c r="AX1281" s="57"/>
      <c r="AY1281" s="57"/>
      <c r="AZ1281" s="57"/>
      <c r="BA1281" s="57"/>
    </row>
    <row r="1282" spans="16:53" ht="13.5">
      <c r="P1282" s="54"/>
      <c r="Q1282" s="48"/>
      <c r="R1282" s="48"/>
      <c r="S1282" s="48"/>
      <c r="T1282" s="48"/>
      <c r="U1282" s="55"/>
      <c r="V1282" s="55"/>
      <c r="W1282" s="55"/>
      <c r="X1282" s="55"/>
      <c r="Y1282" s="55"/>
      <c r="Z1282" s="55"/>
      <c r="AA1282" s="56"/>
      <c r="AB1282" s="55"/>
      <c r="AC1282" s="57"/>
      <c r="AD1282" s="57"/>
      <c r="AE1282" s="57"/>
      <c r="AF1282" s="57"/>
      <c r="AG1282" s="57"/>
      <c r="AH1282" s="57"/>
      <c r="AI1282" s="57"/>
      <c r="AJ1282" s="57"/>
      <c r="AK1282" s="57"/>
      <c r="AL1282" s="57"/>
      <c r="AM1282" s="57"/>
      <c r="AN1282" s="57"/>
      <c r="AO1282" s="57"/>
      <c r="AP1282" s="57"/>
      <c r="AQ1282" s="58"/>
      <c r="AR1282" s="58"/>
      <c r="AS1282" s="58"/>
      <c r="AT1282" s="57"/>
      <c r="AU1282" s="57"/>
      <c r="AV1282" s="57"/>
      <c r="AW1282" s="57"/>
      <c r="AX1282" s="57"/>
      <c r="AY1282" s="57"/>
      <c r="AZ1282" s="57"/>
      <c r="BA1282" s="57"/>
    </row>
    <row r="1283" spans="16:53" ht="13.5">
      <c r="P1283" s="54"/>
      <c r="Q1283" s="48"/>
      <c r="R1283" s="48"/>
      <c r="S1283" s="48"/>
      <c r="T1283" s="48"/>
      <c r="U1283" s="55"/>
      <c r="V1283" s="55"/>
      <c r="W1283" s="55"/>
      <c r="X1283" s="55"/>
      <c r="Y1283" s="55"/>
      <c r="Z1283" s="55"/>
      <c r="AA1283" s="56"/>
      <c r="AB1283" s="55"/>
      <c r="AC1283" s="57"/>
      <c r="AD1283" s="57"/>
      <c r="AE1283" s="57"/>
      <c r="AF1283" s="57"/>
      <c r="AG1283" s="57"/>
      <c r="AH1283" s="57"/>
      <c r="AI1283" s="57"/>
      <c r="AJ1283" s="57"/>
      <c r="AK1283" s="57"/>
      <c r="AL1283" s="57"/>
      <c r="AM1283" s="57"/>
      <c r="AN1283" s="57"/>
      <c r="AO1283" s="57"/>
      <c r="AP1283" s="57"/>
      <c r="AQ1283" s="58"/>
      <c r="AR1283" s="58"/>
      <c r="AS1283" s="58"/>
      <c r="AT1283" s="57"/>
      <c r="AU1283" s="57"/>
      <c r="AV1283" s="57"/>
      <c r="AW1283" s="57"/>
      <c r="AX1283" s="57"/>
      <c r="AY1283" s="57"/>
      <c r="AZ1283" s="57"/>
      <c r="BA1283" s="57"/>
    </row>
    <row r="1284" spans="16:53" ht="13.5">
      <c r="P1284" s="54"/>
      <c r="Q1284" s="48"/>
      <c r="R1284" s="48"/>
      <c r="S1284" s="48"/>
      <c r="T1284" s="48"/>
      <c r="U1284" s="55"/>
      <c r="V1284" s="55"/>
      <c r="W1284" s="55"/>
      <c r="X1284" s="55"/>
      <c r="Y1284" s="55"/>
      <c r="Z1284" s="55"/>
      <c r="AA1284" s="56"/>
      <c r="AB1284" s="55"/>
      <c r="AC1284" s="57"/>
      <c r="AD1284" s="57"/>
      <c r="AE1284" s="57"/>
      <c r="AF1284" s="57"/>
      <c r="AG1284" s="57"/>
      <c r="AH1284" s="57"/>
      <c r="AI1284" s="57"/>
      <c r="AJ1284" s="57"/>
      <c r="AK1284" s="57"/>
      <c r="AL1284" s="57"/>
      <c r="AM1284" s="57"/>
      <c r="AN1284" s="57"/>
      <c r="AO1284" s="57"/>
      <c r="AP1284" s="57"/>
      <c r="AQ1284" s="58"/>
      <c r="AR1284" s="58"/>
      <c r="AS1284" s="58"/>
      <c r="AT1284" s="57"/>
      <c r="AU1284" s="57"/>
      <c r="AV1284" s="57"/>
      <c r="AW1284" s="57"/>
      <c r="AX1284" s="57"/>
      <c r="AY1284" s="57"/>
      <c r="AZ1284" s="57"/>
      <c r="BA1284" s="57"/>
    </row>
    <row r="1285" spans="16:53" ht="13.5">
      <c r="P1285" s="54"/>
      <c r="Q1285" s="48"/>
      <c r="R1285" s="48"/>
      <c r="S1285" s="48"/>
      <c r="T1285" s="48"/>
      <c r="U1285" s="55"/>
      <c r="V1285" s="55"/>
      <c r="W1285" s="55"/>
      <c r="X1285" s="55"/>
      <c r="Y1285" s="55"/>
      <c r="Z1285" s="55"/>
      <c r="AA1285" s="56"/>
      <c r="AB1285" s="55"/>
      <c r="AC1285" s="57"/>
      <c r="AD1285" s="57"/>
      <c r="AE1285" s="57"/>
      <c r="AF1285" s="57"/>
      <c r="AG1285" s="57"/>
      <c r="AH1285" s="57"/>
      <c r="AI1285" s="57"/>
      <c r="AJ1285" s="57"/>
      <c r="AK1285" s="57"/>
      <c r="AL1285" s="57"/>
      <c r="AM1285" s="57"/>
      <c r="AN1285" s="57"/>
      <c r="AO1285" s="57"/>
      <c r="AP1285" s="57"/>
      <c r="AQ1285" s="58"/>
      <c r="AR1285" s="58"/>
      <c r="AS1285" s="58"/>
      <c r="AT1285" s="57"/>
      <c r="AU1285" s="57"/>
      <c r="AV1285" s="57"/>
      <c r="AW1285" s="57"/>
      <c r="AX1285" s="57"/>
      <c r="AY1285" s="57"/>
      <c r="AZ1285" s="57"/>
      <c r="BA1285" s="57"/>
    </row>
    <row r="1286" spans="16:53" ht="13.5">
      <c r="P1286" s="54"/>
      <c r="Q1286" s="48"/>
      <c r="R1286" s="48"/>
      <c r="S1286" s="48"/>
      <c r="T1286" s="48"/>
      <c r="U1286" s="55"/>
      <c r="V1286" s="55"/>
      <c r="W1286" s="55"/>
      <c r="X1286" s="55"/>
      <c r="Y1286" s="55"/>
      <c r="Z1286" s="55"/>
      <c r="AA1286" s="56"/>
      <c r="AB1286" s="55"/>
      <c r="AC1286" s="57"/>
      <c r="AD1286" s="57"/>
      <c r="AE1286" s="57"/>
      <c r="AF1286" s="57"/>
      <c r="AG1286" s="57"/>
      <c r="AH1286" s="57"/>
      <c r="AI1286" s="57"/>
      <c r="AJ1286" s="57"/>
      <c r="AK1286" s="57"/>
      <c r="AL1286" s="57"/>
      <c r="AM1286" s="57"/>
      <c r="AN1286" s="57"/>
      <c r="AO1286" s="57"/>
      <c r="AP1286" s="57"/>
      <c r="AQ1286" s="58"/>
      <c r="AR1286" s="58"/>
      <c r="AS1286" s="58"/>
      <c r="AT1286" s="57"/>
      <c r="AU1286" s="57"/>
      <c r="AV1286" s="57"/>
      <c r="AW1286" s="57"/>
      <c r="AX1286" s="57"/>
      <c r="AY1286" s="57"/>
      <c r="AZ1286" s="57"/>
      <c r="BA1286" s="57"/>
    </row>
    <row r="1287" spans="16:53" ht="13.5">
      <c r="P1287" s="54"/>
      <c r="Q1287" s="48"/>
      <c r="R1287" s="48"/>
      <c r="S1287" s="48"/>
      <c r="T1287" s="48"/>
      <c r="U1287" s="55"/>
      <c r="V1287" s="55"/>
      <c r="W1287" s="55"/>
      <c r="X1287" s="55"/>
      <c r="Y1287" s="55"/>
      <c r="Z1287" s="55"/>
      <c r="AA1287" s="56"/>
      <c r="AB1287" s="55"/>
      <c r="AC1287" s="57"/>
      <c r="AD1287" s="57"/>
      <c r="AE1287" s="57"/>
      <c r="AF1287" s="57"/>
      <c r="AG1287" s="57"/>
      <c r="AH1287" s="57"/>
      <c r="AI1287" s="57"/>
      <c r="AJ1287" s="57"/>
      <c r="AK1287" s="57"/>
      <c r="AL1287" s="57"/>
      <c r="AM1287" s="57"/>
      <c r="AN1287" s="57"/>
      <c r="AO1287" s="57"/>
      <c r="AP1287" s="57"/>
      <c r="AQ1287" s="58"/>
      <c r="AR1287" s="58"/>
      <c r="AS1287" s="58"/>
      <c r="AT1287" s="57"/>
      <c r="AU1287" s="57"/>
      <c r="AV1287" s="57"/>
      <c r="AW1287" s="57"/>
      <c r="AX1287" s="57"/>
      <c r="AY1287" s="57"/>
      <c r="AZ1287" s="57"/>
      <c r="BA1287" s="57"/>
    </row>
    <row r="1288" spans="16:53" ht="13.5">
      <c r="P1288" s="54"/>
      <c r="Q1288" s="48"/>
      <c r="R1288" s="48"/>
      <c r="S1288" s="48"/>
      <c r="T1288" s="48"/>
      <c r="U1288" s="55"/>
      <c r="V1288" s="55"/>
      <c r="W1288" s="55"/>
      <c r="X1288" s="55"/>
      <c r="Y1288" s="55"/>
      <c r="Z1288" s="55"/>
      <c r="AA1288" s="56"/>
      <c r="AB1288" s="55"/>
      <c r="AC1288" s="57"/>
      <c r="AD1288" s="57"/>
      <c r="AE1288" s="57"/>
      <c r="AF1288" s="57"/>
      <c r="AG1288" s="57"/>
      <c r="AH1288" s="57"/>
      <c r="AI1288" s="57"/>
      <c r="AJ1288" s="57"/>
      <c r="AK1288" s="57"/>
      <c r="AL1288" s="57"/>
      <c r="AM1288" s="57"/>
      <c r="AN1288" s="57"/>
      <c r="AO1288" s="57"/>
      <c r="AP1288" s="57"/>
      <c r="AQ1288" s="58"/>
      <c r="AR1288" s="58"/>
      <c r="AS1288" s="58"/>
      <c r="AT1288" s="57"/>
      <c r="AU1288" s="57"/>
      <c r="AV1288" s="57"/>
      <c r="AW1288" s="57"/>
      <c r="AX1288" s="57"/>
      <c r="AY1288" s="57"/>
      <c r="AZ1288" s="57"/>
      <c r="BA1288" s="57"/>
    </row>
    <row r="1289" spans="16:53" ht="13.5">
      <c r="P1289" s="54"/>
      <c r="Q1289" s="48"/>
      <c r="R1289" s="48"/>
      <c r="S1289" s="48"/>
      <c r="T1289" s="48"/>
      <c r="U1289" s="55"/>
      <c r="V1289" s="55"/>
      <c r="W1289" s="55"/>
      <c r="X1289" s="55"/>
      <c r="Y1289" s="55"/>
      <c r="Z1289" s="55"/>
      <c r="AA1289" s="56"/>
      <c r="AB1289" s="55"/>
      <c r="AC1289" s="57"/>
      <c r="AD1289" s="57"/>
      <c r="AE1289" s="57"/>
      <c r="AF1289" s="57"/>
      <c r="AG1289" s="57"/>
      <c r="AH1289" s="57"/>
      <c r="AI1289" s="57"/>
      <c r="AJ1289" s="57"/>
      <c r="AK1289" s="57"/>
      <c r="AL1289" s="57"/>
      <c r="AM1289" s="57"/>
      <c r="AN1289" s="57"/>
      <c r="AO1289" s="57"/>
      <c r="AP1289" s="57"/>
      <c r="AQ1289" s="58"/>
      <c r="AR1289" s="58"/>
      <c r="AS1289" s="58"/>
      <c r="AT1289" s="57"/>
      <c r="AU1289" s="57"/>
      <c r="AV1289" s="57"/>
      <c r="AW1289" s="57"/>
      <c r="AX1289" s="57"/>
      <c r="AY1289" s="57"/>
      <c r="AZ1289" s="57"/>
      <c r="BA1289" s="57"/>
    </row>
    <row r="1290" spans="16:53" ht="13.5">
      <c r="P1290" s="54"/>
      <c r="Q1290" s="48"/>
      <c r="R1290" s="48"/>
      <c r="S1290" s="48"/>
      <c r="T1290" s="48"/>
      <c r="U1290" s="55"/>
      <c r="V1290" s="55"/>
      <c r="W1290" s="55"/>
      <c r="X1290" s="55"/>
      <c r="Y1290" s="55"/>
      <c r="Z1290" s="55"/>
      <c r="AA1290" s="56"/>
      <c r="AB1290" s="55"/>
      <c r="AC1290" s="57"/>
      <c r="AD1290" s="57"/>
      <c r="AE1290" s="57"/>
      <c r="AF1290" s="57"/>
      <c r="AG1290" s="57"/>
      <c r="AH1290" s="57"/>
      <c r="AI1290" s="57"/>
      <c r="AJ1290" s="57"/>
      <c r="AK1290" s="57"/>
      <c r="AL1290" s="57"/>
      <c r="AM1290" s="57"/>
      <c r="AN1290" s="57"/>
      <c r="AO1290" s="57"/>
      <c r="AP1290" s="57"/>
      <c r="AQ1290" s="58"/>
      <c r="AR1290" s="58"/>
      <c r="AS1290" s="58"/>
      <c r="AT1290" s="57"/>
      <c r="AU1290" s="57"/>
      <c r="AV1290" s="57"/>
      <c r="AW1290" s="57"/>
      <c r="AX1290" s="57"/>
      <c r="AY1290" s="57"/>
      <c r="AZ1290" s="57"/>
      <c r="BA1290" s="57"/>
    </row>
    <row r="1291" spans="16:53" ht="13.5">
      <c r="P1291" s="54"/>
      <c r="Q1291" s="48"/>
      <c r="R1291" s="48"/>
      <c r="S1291" s="48"/>
      <c r="T1291" s="48"/>
      <c r="U1291" s="55"/>
      <c r="V1291" s="55"/>
      <c r="W1291" s="55"/>
      <c r="X1291" s="55"/>
      <c r="Y1291" s="55"/>
      <c r="Z1291" s="55"/>
      <c r="AA1291" s="56"/>
      <c r="AB1291" s="55"/>
      <c r="AC1291" s="57"/>
      <c r="AD1291" s="57"/>
      <c r="AE1291" s="57"/>
      <c r="AF1291" s="57"/>
      <c r="AG1291" s="57"/>
      <c r="AH1291" s="57"/>
      <c r="AI1291" s="57"/>
      <c r="AJ1291" s="57"/>
      <c r="AK1291" s="57"/>
      <c r="AL1291" s="57"/>
      <c r="AM1291" s="57"/>
      <c r="AN1291" s="57"/>
      <c r="AO1291" s="57"/>
      <c r="AP1291" s="57"/>
      <c r="AQ1291" s="58"/>
      <c r="AR1291" s="58"/>
      <c r="AS1291" s="58"/>
      <c r="AT1291" s="57"/>
      <c r="AU1291" s="57"/>
      <c r="AV1291" s="57"/>
      <c r="AW1291" s="57"/>
      <c r="AX1291" s="57"/>
      <c r="AY1291" s="57"/>
      <c r="AZ1291" s="57"/>
      <c r="BA1291" s="57"/>
    </row>
    <row r="1292" spans="16:53" ht="13.5">
      <c r="P1292" s="54"/>
      <c r="Q1292" s="48"/>
      <c r="R1292" s="48"/>
      <c r="S1292" s="48"/>
      <c r="T1292" s="48"/>
      <c r="U1292" s="55"/>
      <c r="V1292" s="55"/>
      <c r="W1292" s="55"/>
      <c r="X1292" s="55"/>
      <c r="Y1292" s="55"/>
      <c r="Z1292" s="55"/>
      <c r="AA1292" s="56"/>
      <c r="AB1292" s="55"/>
      <c r="AC1292" s="57"/>
      <c r="AD1292" s="57"/>
      <c r="AE1292" s="57"/>
      <c r="AF1292" s="57"/>
      <c r="AG1292" s="57"/>
      <c r="AH1292" s="57"/>
      <c r="AI1292" s="57"/>
      <c r="AJ1292" s="57"/>
      <c r="AK1292" s="57"/>
      <c r="AL1292" s="57"/>
      <c r="AM1292" s="57"/>
      <c r="AN1292" s="57"/>
      <c r="AO1292" s="57"/>
      <c r="AP1292" s="57"/>
      <c r="AQ1292" s="58"/>
      <c r="AR1292" s="58"/>
      <c r="AS1292" s="58"/>
      <c r="AT1292" s="57"/>
      <c r="AU1292" s="57"/>
      <c r="AV1292" s="57"/>
      <c r="AW1292" s="57"/>
      <c r="AX1292" s="57"/>
      <c r="AY1292" s="57"/>
      <c r="AZ1292" s="57"/>
      <c r="BA1292" s="57"/>
    </row>
    <row r="1293" spans="16:53" ht="13.5">
      <c r="P1293" s="54"/>
      <c r="Q1293" s="48"/>
      <c r="R1293" s="48"/>
      <c r="S1293" s="48"/>
      <c r="T1293" s="48"/>
      <c r="U1293" s="55"/>
      <c r="V1293" s="55"/>
      <c r="W1293" s="55"/>
      <c r="X1293" s="55"/>
      <c r="Y1293" s="55"/>
      <c r="Z1293" s="55"/>
      <c r="AA1293" s="56"/>
      <c r="AB1293" s="55"/>
      <c r="AC1293" s="57"/>
      <c r="AD1293" s="57"/>
      <c r="AE1293" s="57"/>
      <c r="AF1293" s="57"/>
      <c r="AG1293" s="57"/>
      <c r="AH1293" s="57"/>
      <c r="AI1293" s="57"/>
      <c r="AJ1293" s="57"/>
      <c r="AK1293" s="57"/>
      <c r="AL1293" s="57"/>
      <c r="AM1293" s="57"/>
      <c r="AN1293" s="57"/>
      <c r="AO1293" s="57"/>
      <c r="AP1293" s="57"/>
      <c r="AQ1293" s="58"/>
      <c r="AR1293" s="58"/>
      <c r="AS1293" s="58"/>
      <c r="AT1293" s="57"/>
      <c r="AU1293" s="57"/>
      <c r="AV1293" s="57"/>
      <c r="AW1293" s="57"/>
      <c r="AX1293" s="57"/>
      <c r="AY1293" s="57"/>
      <c r="AZ1293" s="57"/>
      <c r="BA1293" s="57"/>
    </row>
    <row r="1294" spans="16:53" ht="13.5">
      <c r="P1294" s="54"/>
      <c r="Q1294" s="48"/>
      <c r="R1294" s="48"/>
      <c r="S1294" s="48"/>
      <c r="T1294" s="48"/>
      <c r="U1294" s="55"/>
      <c r="V1294" s="55"/>
      <c r="W1294" s="55"/>
      <c r="X1294" s="55"/>
      <c r="Y1294" s="55"/>
      <c r="Z1294" s="55"/>
      <c r="AA1294" s="56"/>
      <c r="AB1294" s="55"/>
      <c r="AC1294" s="57"/>
      <c r="AD1294" s="57"/>
      <c r="AE1294" s="57"/>
      <c r="AF1294" s="57"/>
      <c r="AG1294" s="57"/>
      <c r="AH1294" s="57"/>
      <c r="AI1294" s="57"/>
      <c r="AJ1294" s="57"/>
      <c r="AK1294" s="57"/>
      <c r="AL1294" s="57"/>
      <c r="AM1294" s="57"/>
      <c r="AN1294" s="57"/>
      <c r="AO1294" s="57"/>
      <c r="AP1294" s="57"/>
      <c r="AQ1294" s="58"/>
      <c r="AR1294" s="58"/>
      <c r="AS1294" s="58"/>
      <c r="AT1294" s="57"/>
      <c r="AU1294" s="57"/>
      <c r="AV1294" s="57"/>
      <c r="AW1294" s="57"/>
      <c r="AX1294" s="57"/>
      <c r="AY1294" s="57"/>
      <c r="AZ1294" s="57"/>
      <c r="BA1294" s="57"/>
    </row>
    <row r="1295" spans="16:53" ht="13.5">
      <c r="P1295" s="54"/>
      <c r="Q1295" s="48"/>
      <c r="R1295" s="48"/>
      <c r="S1295" s="48"/>
      <c r="T1295" s="48"/>
      <c r="U1295" s="55"/>
      <c r="V1295" s="55"/>
      <c r="W1295" s="55"/>
      <c r="X1295" s="55"/>
      <c r="Y1295" s="55"/>
      <c r="Z1295" s="55"/>
      <c r="AA1295" s="56"/>
      <c r="AB1295" s="55"/>
      <c r="AC1295" s="57"/>
      <c r="AD1295" s="57"/>
      <c r="AE1295" s="57"/>
      <c r="AF1295" s="57"/>
      <c r="AG1295" s="57"/>
      <c r="AH1295" s="57"/>
      <c r="AI1295" s="57"/>
      <c r="AJ1295" s="57"/>
      <c r="AK1295" s="57"/>
      <c r="AL1295" s="57"/>
      <c r="AM1295" s="57"/>
      <c r="AN1295" s="57"/>
      <c r="AO1295" s="57"/>
      <c r="AP1295" s="57"/>
      <c r="AQ1295" s="58"/>
      <c r="AR1295" s="58"/>
      <c r="AS1295" s="58"/>
      <c r="AT1295" s="57"/>
      <c r="AU1295" s="57"/>
      <c r="AV1295" s="57"/>
      <c r="AW1295" s="57"/>
      <c r="AX1295" s="57"/>
      <c r="AY1295" s="57"/>
      <c r="AZ1295" s="57"/>
      <c r="BA1295" s="57"/>
    </row>
    <row r="1296" spans="16:53" ht="13.5">
      <c r="P1296" s="54"/>
      <c r="Q1296" s="48"/>
      <c r="R1296" s="48"/>
      <c r="S1296" s="48"/>
      <c r="T1296" s="48"/>
      <c r="U1296" s="55"/>
      <c r="V1296" s="55"/>
      <c r="W1296" s="55"/>
      <c r="X1296" s="55"/>
      <c r="Y1296" s="55"/>
      <c r="Z1296" s="55"/>
      <c r="AA1296" s="56"/>
      <c r="AB1296" s="55"/>
      <c r="AC1296" s="57"/>
      <c r="AD1296" s="57"/>
      <c r="AE1296" s="57"/>
      <c r="AF1296" s="57"/>
      <c r="AG1296" s="57"/>
      <c r="AH1296" s="57"/>
      <c r="AI1296" s="57"/>
      <c r="AJ1296" s="57"/>
      <c r="AK1296" s="57"/>
      <c r="AL1296" s="57"/>
      <c r="AM1296" s="57"/>
      <c r="AN1296" s="57"/>
      <c r="AO1296" s="57"/>
      <c r="AP1296" s="57"/>
      <c r="AQ1296" s="58"/>
      <c r="AR1296" s="58"/>
      <c r="AS1296" s="58"/>
      <c r="AT1296" s="57"/>
      <c r="AU1296" s="57"/>
      <c r="AV1296" s="57"/>
      <c r="AW1296" s="57"/>
      <c r="AX1296" s="57"/>
      <c r="AY1296" s="57"/>
      <c r="AZ1296" s="57"/>
      <c r="BA1296" s="57"/>
    </row>
    <row r="1297" spans="16:53" ht="13.5">
      <c r="P1297" s="54"/>
      <c r="Q1297" s="42"/>
      <c r="R1297" s="48"/>
      <c r="S1297" s="48"/>
      <c r="T1297" s="48"/>
      <c r="U1297" s="55"/>
      <c r="V1297" s="55"/>
      <c r="W1297" s="55"/>
      <c r="X1297" s="55"/>
      <c r="Y1297" s="55"/>
      <c r="Z1297" s="55"/>
      <c r="AA1297" s="56"/>
      <c r="AB1297" s="55"/>
      <c r="AC1297" s="57"/>
      <c r="AD1297" s="57"/>
      <c r="AE1297" s="57"/>
      <c r="AF1297" s="57"/>
      <c r="AG1297" s="57"/>
      <c r="AH1297" s="57"/>
      <c r="AI1297" s="57"/>
      <c r="AJ1297" s="57"/>
      <c r="AK1297" s="57"/>
      <c r="AL1297" s="57"/>
      <c r="AM1297" s="57"/>
      <c r="AN1297" s="57"/>
      <c r="AO1297" s="57"/>
      <c r="AP1297" s="57"/>
      <c r="AQ1297" s="58"/>
      <c r="AR1297" s="58"/>
      <c r="AS1297" s="58"/>
      <c r="AT1297" s="57"/>
      <c r="AU1297" s="57"/>
      <c r="AV1297" s="57"/>
      <c r="AW1297" s="57"/>
      <c r="AX1297" s="57"/>
      <c r="AY1297" s="57"/>
      <c r="AZ1297" s="57"/>
      <c r="BA1297" s="57"/>
    </row>
    <row r="1298" spans="16:53" ht="13.5">
      <c r="P1298" s="54"/>
      <c r="Q1298" s="48"/>
      <c r="R1298" s="48"/>
      <c r="S1298" s="48"/>
      <c r="T1298" s="48"/>
      <c r="U1298" s="55"/>
      <c r="V1298" s="55"/>
      <c r="W1298" s="55"/>
      <c r="X1298" s="55"/>
      <c r="Y1298" s="55"/>
      <c r="Z1298" s="55"/>
      <c r="AA1298" s="56"/>
      <c r="AB1298" s="55"/>
      <c r="AC1298" s="57"/>
      <c r="AD1298" s="57"/>
      <c r="AE1298" s="57"/>
      <c r="AF1298" s="57"/>
      <c r="AG1298" s="57"/>
      <c r="AH1298" s="57"/>
      <c r="AI1298" s="57"/>
      <c r="AJ1298" s="57"/>
      <c r="AK1298" s="57"/>
      <c r="AL1298" s="57"/>
      <c r="AM1298" s="57"/>
      <c r="AN1298" s="57"/>
      <c r="AO1298" s="57"/>
      <c r="AP1298" s="57"/>
      <c r="AQ1298" s="58"/>
      <c r="AR1298" s="58"/>
      <c r="AS1298" s="58"/>
      <c r="AT1298" s="57"/>
      <c r="AU1298" s="57"/>
      <c r="AV1298" s="57"/>
      <c r="AW1298" s="57"/>
      <c r="AX1298" s="57"/>
      <c r="AY1298" s="57"/>
      <c r="AZ1298" s="57"/>
      <c r="BA1298" s="57"/>
    </row>
    <row r="1299" spans="16:53" ht="13.5">
      <c r="P1299" s="54"/>
      <c r="Q1299" s="48"/>
      <c r="R1299" s="48"/>
      <c r="S1299" s="48"/>
      <c r="T1299" s="48"/>
      <c r="U1299" s="55"/>
      <c r="V1299" s="55"/>
      <c r="W1299" s="55"/>
      <c r="X1299" s="55"/>
      <c r="Y1299" s="55"/>
      <c r="Z1299" s="55"/>
      <c r="AA1299" s="56"/>
      <c r="AB1299" s="55"/>
      <c r="AC1299" s="57"/>
      <c r="AD1299" s="57"/>
      <c r="AE1299" s="57"/>
      <c r="AF1299" s="57"/>
      <c r="AG1299" s="57"/>
      <c r="AH1299" s="57"/>
      <c r="AI1299" s="57"/>
      <c r="AJ1299" s="57"/>
      <c r="AK1299" s="57"/>
      <c r="AL1299" s="57"/>
      <c r="AM1299" s="57"/>
      <c r="AN1299" s="57"/>
      <c r="AO1299" s="57"/>
      <c r="AP1299" s="57"/>
      <c r="AQ1299" s="58"/>
      <c r="AR1299" s="58"/>
      <c r="AS1299" s="58"/>
      <c r="AT1299" s="57"/>
      <c r="AU1299" s="57"/>
      <c r="AV1299" s="57"/>
      <c r="AW1299" s="57"/>
      <c r="AX1299" s="57"/>
      <c r="AY1299" s="57"/>
      <c r="AZ1299" s="57"/>
      <c r="BA1299" s="57"/>
    </row>
    <row r="1300" spans="16:53" ht="13.5">
      <c r="P1300" s="54"/>
      <c r="Q1300" s="48"/>
      <c r="R1300" s="48"/>
      <c r="S1300" s="48"/>
      <c r="T1300" s="48"/>
      <c r="U1300" s="55"/>
      <c r="V1300" s="55"/>
      <c r="W1300" s="55"/>
      <c r="X1300" s="55"/>
      <c r="Y1300" s="55"/>
      <c r="Z1300" s="55"/>
      <c r="AA1300" s="56"/>
      <c r="AB1300" s="55"/>
      <c r="AC1300" s="57"/>
      <c r="AD1300" s="57"/>
      <c r="AE1300" s="57"/>
      <c r="AF1300" s="57"/>
      <c r="AG1300" s="57"/>
      <c r="AH1300" s="57"/>
      <c r="AI1300" s="57"/>
      <c r="AJ1300" s="57"/>
      <c r="AK1300" s="57"/>
      <c r="AL1300" s="57"/>
      <c r="AM1300" s="57"/>
      <c r="AN1300" s="57"/>
      <c r="AO1300" s="57"/>
      <c r="AP1300" s="57"/>
      <c r="AQ1300" s="58"/>
      <c r="AR1300" s="58"/>
      <c r="AS1300" s="58"/>
      <c r="AT1300" s="57"/>
      <c r="AU1300" s="57"/>
      <c r="AV1300" s="57"/>
      <c r="AW1300" s="57"/>
      <c r="AX1300" s="57"/>
      <c r="AY1300" s="57"/>
      <c r="AZ1300" s="57"/>
      <c r="BA1300" s="57"/>
    </row>
    <row r="1301" spans="16:53" ht="13.5">
      <c r="P1301" s="54"/>
      <c r="Q1301" s="48"/>
      <c r="R1301" s="48"/>
      <c r="S1301" s="48"/>
      <c r="T1301" s="48"/>
      <c r="U1301" s="55"/>
      <c r="V1301" s="55"/>
      <c r="W1301" s="55"/>
      <c r="X1301" s="55"/>
      <c r="Y1301" s="55"/>
      <c r="Z1301" s="55"/>
      <c r="AA1301" s="56"/>
      <c r="AB1301" s="55"/>
      <c r="AC1301" s="57"/>
      <c r="AD1301" s="57"/>
      <c r="AE1301" s="57"/>
      <c r="AF1301" s="57"/>
      <c r="AG1301" s="57"/>
      <c r="AH1301" s="57"/>
      <c r="AI1301" s="57"/>
      <c r="AJ1301" s="57"/>
      <c r="AK1301" s="57"/>
      <c r="AL1301" s="57"/>
      <c r="AM1301" s="57"/>
      <c r="AN1301" s="57"/>
      <c r="AO1301" s="57"/>
      <c r="AP1301" s="57"/>
      <c r="AQ1301" s="58"/>
      <c r="AR1301" s="58"/>
      <c r="AS1301" s="58"/>
      <c r="AT1301" s="57"/>
      <c r="AU1301" s="57"/>
      <c r="AV1301" s="57"/>
      <c r="AW1301" s="57"/>
      <c r="AX1301" s="57"/>
      <c r="AY1301" s="57"/>
      <c r="AZ1301" s="57"/>
      <c r="BA1301" s="57"/>
    </row>
    <row r="1302" spans="16:53" ht="13.5">
      <c r="P1302" s="54"/>
      <c r="Q1302" s="48"/>
      <c r="R1302" s="48"/>
      <c r="S1302" s="48"/>
      <c r="T1302" s="48"/>
      <c r="U1302" s="55"/>
      <c r="V1302" s="55"/>
      <c r="W1302" s="55"/>
      <c r="X1302" s="55"/>
      <c r="Y1302" s="55"/>
      <c r="Z1302" s="55"/>
      <c r="AA1302" s="56"/>
      <c r="AB1302" s="55"/>
      <c r="AC1302" s="57"/>
      <c r="AD1302" s="57"/>
      <c r="AE1302" s="57"/>
      <c r="AF1302" s="57"/>
      <c r="AG1302" s="57"/>
      <c r="AH1302" s="57"/>
      <c r="AI1302" s="57"/>
      <c r="AJ1302" s="57"/>
      <c r="AK1302" s="57"/>
      <c r="AL1302" s="57"/>
      <c r="AM1302" s="57"/>
      <c r="AN1302" s="57"/>
      <c r="AO1302" s="57"/>
      <c r="AP1302" s="57"/>
      <c r="AQ1302" s="58"/>
      <c r="AR1302" s="58"/>
      <c r="AS1302" s="58"/>
      <c r="AT1302" s="57"/>
      <c r="AU1302" s="57"/>
      <c r="AV1302" s="57"/>
      <c r="AW1302" s="57"/>
      <c r="AX1302" s="57"/>
      <c r="AY1302" s="57"/>
      <c r="AZ1302" s="57"/>
      <c r="BA1302" s="57"/>
    </row>
    <row r="1303" spans="16:53" ht="13.5">
      <c r="P1303" s="54"/>
      <c r="Q1303" s="48"/>
      <c r="R1303" s="48"/>
      <c r="S1303" s="48"/>
      <c r="T1303" s="48"/>
      <c r="U1303" s="55"/>
      <c r="V1303" s="55"/>
      <c r="W1303" s="55"/>
      <c r="X1303" s="55"/>
      <c r="Y1303" s="55"/>
      <c r="Z1303" s="55"/>
      <c r="AA1303" s="56"/>
      <c r="AB1303" s="55"/>
      <c r="AC1303" s="57"/>
      <c r="AD1303" s="57"/>
      <c r="AE1303" s="57"/>
      <c r="AF1303" s="57"/>
      <c r="AG1303" s="57"/>
      <c r="AH1303" s="57"/>
      <c r="AI1303" s="57"/>
      <c r="AJ1303" s="57"/>
      <c r="AK1303" s="57"/>
      <c r="AL1303" s="57"/>
      <c r="AM1303" s="57"/>
      <c r="AN1303" s="57"/>
      <c r="AO1303" s="57"/>
      <c r="AP1303" s="57"/>
      <c r="AQ1303" s="58"/>
      <c r="AR1303" s="58"/>
      <c r="AS1303" s="58"/>
      <c r="AT1303" s="57"/>
      <c r="AU1303" s="57"/>
      <c r="AV1303" s="57"/>
      <c r="AW1303" s="57"/>
      <c r="AX1303" s="57"/>
      <c r="AY1303" s="57"/>
      <c r="AZ1303" s="57"/>
      <c r="BA1303" s="57"/>
    </row>
    <row r="1304" spans="16:53" ht="13.5">
      <c r="P1304" s="54"/>
      <c r="Q1304" s="48"/>
      <c r="R1304" s="48"/>
      <c r="S1304" s="48"/>
      <c r="T1304" s="48"/>
      <c r="U1304" s="55"/>
      <c r="V1304" s="55"/>
      <c r="W1304" s="55"/>
      <c r="X1304" s="55"/>
      <c r="Y1304" s="55"/>
      <c r="Z1304" s="55"/>
      <c r="AA1304" s="56"/>
      <c r="AB1304" s="55"/>
      <c r="AC1304" s="57"/>
      <c r="AD1304" s="57"/>
      <c r="AE1304" s="57"/>
      <c r="AF1304" s="57"/>
      <c r="AG1304" s="57"/>
      <c r="AH1304" s="57"/>
      <c r="AI1304" s="57"/>
      <c r="AJ1304" s="57"/>
      <c r="AK1304" s="57"/>
      <c r="AL1304" s="57"/>
      <c r="AM1304" s="57"/>
      <c r="AN1304" s="57"/>
      <c r="AO1304" s="57"/>
      <c r="AP1304" s="57"/>
      <c r="AQ1304" s="58"/>
      <c r="AR1304" s="58"/>
      <c r="AS1304" s="58"/>
      <c r="AT1304" s="57"/>
      <c r="AU1304" s="57"/>
      <c r="AV1304" s="57"/>
      <c r="AW1304" s="57"/>
      <c r="AX1304" s="57"/>
      <c r="AY1304" s="57"/>
      <c r="AZ1304" s="57"/>
      <c r="BA1304" s="57"/>
    </row>
    <row r="1305" spans="16:53" ht="13.5">
      <c r="P1305" s="54"/>
      <c r="Q1305" s="48"/>
      <c r="R1305" s="48"/>
      <c r="S1305" s="48"/>
      <c r="T1305" s="48"/>
      <c r="U1305" s="55"/>
      <c r="V1305" s="55"/>
      <c r="W1305" s="55"/>
      <c r="X1305" s="55"/>
      <c r="Y1305" s="55"/>
      <c r="Z1305" s="55"/>
      <c r="AA1305" s="56"/>
      <c r="AB1305" s="55"/>
      <c r="AC1305" s="57"/>
      <c r="AD1305" s="57"/>
      <c r="AE1305" s="57"/>
      <c r="AF1305" s="57"/>
      <c r="AG1305" s="57"/>
      <c r="AH1305" s="57"/>
      <c r="AI1305" s="57"/>
      <c r="AJ1305" s="57"/>
      <c r="AK1305" s="57"/>
      <c r="AL1305" s="57"/>
      <c r="AM1305" s="57"/>
      <c r="AN1305" s="57"/>
      <c r="AO1305" s="57"/>
      <c r="AP1305" s="57"/>
      <c r="AQ1305" s="58"/>
      <c r="AR1305" s="58"/>
      <c r="AS1305" s="58"/>
      <c r="AT1305" s="57"/>
      <c r="AU1305" s="57"/>
      <c r="AV1305" s="57"/>
      <c r="AW1305" s="57"/>
      <c r="AX1305" s="57"/>
      <c r="AY1305" s="57"/>
      <c r="AZ1305" s="57"/>
      <c r="BA1305" s="57"/>
    </row>
    <row r="1306" spans="16:53" ht="13.5">
      <c r="P1306" s="54"/>
      <c r="Q1306" s="48"/>
      <c r="R1306" s="48"/>
      <c r="S1306" s="48"/>
      <c r="T1306" s="48"/>
      <c r="U1306" s="55"/>
      <c r="V1306" s="55"/>
      <c r="W1306" s="55"/>
      <c r="X1306" s="55"/>
      <c r="Y1306" s="55"/>
      <c r="Z1306" s="55"/>
      <c r="AA1306" s="56"/>
      <c r="AB1306" s="55"/>
      <c r="AC1306" s="57"/>
      <c r="AD1306" s="57"/>
      <c r="AE1306" s="57"/>
      <c r="AF1306" s="57"/>
      <c r="AG1306" s="57"/>
      <c r="AH1306" s="57"/>
      <c r="AI1306" s="57"/>
      <c r="AJ1306" s="57"/>
      <c r="AK1306" s="57"/>
      <c r="AL1306" s="57"/>
      <c r="AM1306" s="57"/>
      <c r="AN1306" s="57"/>
      <c r="AO1306" s="57"/>
      <c r="AP1306" s="57"/>
      <c r="AQ1306" s="58"/>
      <c r="AR1306" s="58"/>
      <c r="AS1306" s="58"/>
      <c r="AT1306" s="57"/>
      <c r="AU1306" s="57"/>
      <c r="AV1306" s="57"/>
      <c r="AW1306" s="57"/>
      <c r="AX1306" s="57"/>
      <c r="AY1306" s="57"/>
      <c r="AZ1306" s="57"/>
      <c r="BA1306" s="57"/>
    </row>
    <row r="1307" spans="16:53" ht="13.5">
      <c r="P1307" s="54"/>
      <c r="Q1307" s="48"/>
      <c r="R1307" s="48"/>
      <c r="S1307" s="48"/>
      <c r="T1307" s="48"/>
      <c r="U1307" s="55"/>
      <c r="V1307" s="55"/>
      <c r="W1307" s="55"/>
      <c r="X1307" s="55"/>
      <c r="Y1307" s="55"/>
      <c r="Z1307" s="55"/>
      <c r="AA1307" s="56"/>
      <c r="AB1307" s="55"/>
      <c r="AC1307" s="57"/>
      <c r="AD1307" s="57"/>
      <c r="AE1307" s="57"/>
      <c r="AF1307" s="57"/>
      <c r="AG1307" s="57"/>
      <c r="AH1307" s="57"/>
      <c r="AI1307" s="57"/>
      <c r="AJ1307" s="57"/>
      <c r="AK1307" s="57"/>
      <c r="AL1307" s="57"/>
      <c r="AM1307" s="57"/>
      <c r="AN1307" s="57"/>
      <c r="AO1307" s="57"/>
      <c r="AP1307" s="57"/>
      <c r="AQ1307" s="58"/>
      <c r="AR1307" s="58"/>
      <c r="AS1307" s="58"/>
      <c r="AT1307" s="57"/>
      <c r="AU1307" s="57"/>
      <c r="AV1307" s="57"/>
      <c r="AW1307" s="57"/>
      <c r="AX1307" s="57"/>
      <c r="AY1307" s="57"/>
      <c r="AZ1307" s="57"/>
      <c r="BA1307" s="57"/>
    </row>
    <row r="1308" spans="16:53" ht="13.5">
      <c r="P1308" s="54"/>
      <c r="Q1308" s="48"/>
      <c r="R1308" s="48"/>
      <c r="S1308" s="48"/>
      <c r="T1308" s="48"/>
      <c r="U1308" s="55"/>
      <c r="V1308" s="55"/>
      <c r="W1308" s="55"/>
      <c r="X1308" s="55"/>
      <c r="Y1308" s="55"/>
      <c r="Z1308" s="55"/>
      <c r="AA1308" s="56"/>
      <c r="AB1308" s="55"/>
      <c r="AC1308" s="57"/>
      <c r="AD1308" s="57"/>
      <c r="AE1308" s="57"/>
      <c r="AF1308" s="57"/>
      <c r="AG1308" s="57"/>
      <c r="AH1308" s="57"/>
      <c r="AI1308" s="57"/>
      <c r="AJ1308" s="57"/>
      <c r="AK1308" s="57"/>
      <c r="AL1308" s="57"/>
      <c r="AM1308" s="57"/>
      <c r="AN1308" s="57"/>
      <c r="AO1308" s="57"/>
      <c r="AP1308" s="57"/>
      <c r="AQ1308" s="58"/>
      <c r="AR1308" s="58"/>
      <c r="AS1308" s="58"/>
      <c r="AT1308" s="57"/>
      <c r="AU1308" s="57"/>
      <c r="AV1308" s="57"/>
      <c r="AW1308" s="57"/>
      <c r="AX1308" s="57"/>
      <c r="AY1308" s="57"/>
      <c r="AZ1308" s="57"/>
      <c r="BA1308" s="57"/>
    </row>
    <row r="1309" spans="16:53" ht="13.5">
      <c r="P1309" s="54"/>
      <c r="Q1309" s="48"/>
      <c r="R1309" s="48"/>
      <c r="S1309" s="48"/>
      <c r="T1309" s="48"/>
      <c r="U1309" s="55"/>
      <c r="V1309" s="55"/>
      <c r="W1309" s="55"/>
      <c r="X1309" s="55"/>
      <c r="Y1309" s="55"/>
      <c r="Z1309" s="55"/>
      <c r="AA1309" s="56"/>
      <c r="AB1309" s="55"/>
      <c r="AC1309" s="57"/>
      <c r="AD1309" s="57"/>
      <c r="AE1309" s="57"/>
      <c r="AF1309" s="57"/>
      <c r="AG1309" s="57"/>
      <c r="AH1309" s="57"/>
      <c r="AI1309" s="57"/>
      <c r="AJ1309" s="57"/>
      <c r="AK1309" s="57"/>
      <c r="AL1309" s="57"/>
      <c r="AM1309" s="57"/>
      <c r="AN1309" s="57"/>
      <c r="AO1309" s="57"/>
      <c r="AP1309" s="57"/>
      <c r="AQ1309" s="58"/>
      <c r="AR1309" s="58"/>
      <c r="AS1309" s="58"/>
      <c r="AT1309" s="57"/>
      <c r="AU1309" s="57"/>
      <c r="AV1309" s="57"/>
      <c r="AW1309" s="57"/>
      <c r="AX1309" s="57"/>
      <c r="AY1309" s="57"/>
      <c r="AZ1309" s="57"/>
      <c r="BA1309" s="57"/>
    </row>
    <row r="1310" spans="16:53" ht="13.5">
      <c r="P1310" s="54"/>
      <c r="Q1310" s="48"/>
      <c r="R1310" s="48"/>
      <c r="S1310" s="48"/>
      <c r="T1310" s="48"/>
      <c r="U1310" s="55"/>
      <c r="V1310" s="55"/>
      <c r="W1310" s="55"/>
      <c r="X1310" s="55"/>
      <c r="Y1310" s="55"/>
      <c r="Z1310" s="55"/>
      <c r="AA1310" s="56"/>
      <c r="AB1310" s="55"/>
      <c r="AC1310" s="57"/>
      <c r="AD1310" s="57"/>
      <c r="AE1310" s="57"/>
      <c r="AF1310" s="57"/>
      <c r="AG1310" s="57"/>
      <c r="AH1310" s="57"/>
      <c r="AI1310" s="57"/>
      <c r="AJ1310" s="57"/>
      <c r="AK1310" s="57"/>
      <c r="AL1310" s="57"/>
      <c r="AM1310" s="57"/>
      <c r="AN1310" s="57"/>
      <c r="AO1310" s="57"/>
      <c r="AP1310" s="57"/>
      <c r="AQ1310" s="58"/>
      <c r="AR1310" s="58"/>
      <c r="AS1310" s="58"/>
      <c r="AT1310" s="57"/>
      <c r="AU1310" s="57"/>
      <c r="AV1310" s="57"/>
      <c r="AW1310" s="57"/>
      <c r="AX1310" s="57"/>
      <c r="AY1310" s="57"/>
      <c r="AZ1310" s="57"/>
      <c r="BA1310" s="57"/>
    </row>
    <row r="1311" spans="16:53" ht="13.5">
      <c r="P1311" s="54"/>
      <c r="Q1311" s="48"/>
      <c r="R1311" s="48"/>
      <c r="S1311" s="48"/>
      <c r="T1311" s="48"/>
      <c r="U1311" s="55"/>
      <c r="V1311" s="55"/>
      <c r="W1311" s="55"/>
      <c r="X1311" s="55"/>
      <c r="Y1311" s="55"/>
      <c r="Z1311" s="55"/>
      <c r="AA1311" s="56"/>
      <c r="AB1311" s="55"/>
      <c r="AC1311" s="57"/>
      <c r="AD1311" s="57"/>
      <c r="AE1311" s="57"/>
      <c r="AF1311" s="57"/>
      <c r="AG1311" s="57"/>
      <c r="AH1311" s="57"/>
      <c r="AI1311" s="57"/>
      <c r="AJ1311" s="57"/>
      <c r="AK1311" s="57"/>
      <c r="AL1311" s="57"/>
      <c r="AM1311" s="57"/>
      <c r="AN1311" s="57"/>
      <c r="AO1311" s="57"/>
      <c r="AP1311" s="57"/>
      <c r="AQ1311" s="58"/>
      <c r="AR1311" s="58"/>
      <c r="AS1311" s="58"/>
      <c r="AT1311" s="57"/>
      <c r="AU1311" s="57"/>
      <c r="AV1311" s="57"/>
      <c r="AW1311" s="57"/>
      <c r="AX1311" s="57"/>
      <c r="AY1311" s="57"/>
      <c r="AZ1311" s="57"/>
      <c r="BA1311" s="57"/>
    </row>
    <row r="1312" spans="16:53" ht="13.5">
      <c r="P1312" s="54"/>
      <c r="Q1312" s="48"/>
      <c r="R1312" s="48"/>
      <c r="S1312" s="48"/>
      <c r="T1312" s="48"/>
      <c r="U1312" s="55"/>
      <c r="V1312" s="55"/>
      <c r="W1312" s="55"/>
      <c r="X1312" s="55"/>
      <c r="Y1312" s="55"/>
      <c r="Z1312" s="55"/>
      <c r="AA1312" s="56"/>
      <c r="AB1312" s="55"/>
      <c r="AC1312" s="57"/>
      <c r="AD1312" s="57"/>
      <c r="AE1312" s="57"/>
      <c r="AF1312" s="57"/>
      <c r="AG1312" s="57"/>
      <c r="AH1312" s="57"/>
      <c r="AI1312" s="57"/>
      <c r="AJ1312" s="57"/>
      <c r="AK1312" s="57"/>
      <c r="AL1312" s="57"/>
      <c r="AM1312" s="57"/>
      <c r="AN1312" s="57"/>
      <c r="AO1312" s="57"/>
      <c r="AP1312" s="57"/>
      <c r="AQ1312" s="58"/>
      <c r="AR1312" s="58"/>
      <c r="AS1312" s="58"/>
      <c r="AT1312" s="57"/>
      <c r="AU1312" s="57"/>
      <c r="AV1312" s="57"/>
      <c r="AW1312" s="57"/>
      <c r="AX1312" s="57"/>
      <c r="AY1312" s="57"/>
      <c r="AZ1312" s="57"/>
      <c r="BA1312" s="57"/>
    </row>
    <row r="1313" spans="16:53" ht="13.5">
      <c r="P1313" s="54"/>
      <c r="Q1313" s="48"/>
      <c r="R1313" s="48"/>
      <c r="S1313" s="48"/>
      <c r="T1313" s="48"/>
      <c r="U1313" s="55"/>
      <c r="V1313" s="55"/>
      <c r="W1313" s="55"/>
      <c r="X1313" s="55"/>
      <c r="Y1313" s="55"/>
      <c r="Z1313" s="55"/>
      <c r="AA1313" s="56"/>
      <c r="AB1313" s="55"/>
      <c r="AC1313" s="57"/>
      <c r="AD1313" s="57"/>
      <c r="AE1313" s="57"/>
      <c r="AF1313" s="57"/>
      <c r="AG1313" s="57"/>
      <c r="AH1313" s="57"/>
      <c r="AI1313" s="57"/>
      <c r="AJ1313" s="57"/>
      <c r="AK1313" s="57"/>
      <c r="AL1313" s="57"/>
      <c r="AM1313" s="57"/>
      <c r="AN1313" s="57"/>
      <c r="AO1313" s="57"/>
      <c r="AP1313" s="57"/>
      <c r="AQ1313" s="58"/>
      <c r="AR1313" s="58"/>
      <c r="AS1313" s="58"/>
      <c r="AT1313" s="57"/>
      <c r="AU1313" s="57"/>
      <c r="AV1313" s="57"/>
      <c r="AW1313" s="57"/>
      <c r="AX1313" s="57"/>
      <c r="AY1313" s="57"/>
      <c r="AZ1313" s="57"/>
      <c r="BA1313" s="57"/>
    </row>
    <row r="1314" spans="16:53" ht="13.5">
      <c r="P1314" s="54"/>
      <c r="Q1314" s="48"/>
      <c r="R1314" s="48"/>
      <c r="S1314" s="48"/>
      <c r="T1314" s="48"/>
      <c r="U1314" s="55"/>
      <c r="V1314" s="55"/>
      <c r="W1314" s="55"/>
      <c r="X1314" s="55"/>
      <c r="Y1314" s="55"/>
      <c r="Z1314" s="55"/>
      <c r="AA1314" s="56"/>
      <c r="AB1314" s="55"/>
      <c r="AC1314" s="57"/>
      <c r="AD1314" s="57"/>
      <c r="AE1314" s="57"/>
      <c r="AF1314" s="57"/>
      <c r="AG1314" s="57"/>
      <c r="AH1314" s="57"/>
      <c r="AI1314" s="57"/>
      <c r="AJ1314" s="57"/>
      <c r="AK1314" s="57"/>
      <c r="AL1314" s="57"/>
      <c r="AM1314" s="57"/>
      <c r="AN1314" s="57"/>
      <c r="AO1314" s="57"/>
      <c r="AP1314" s="57"/>
      <c r="AQ1314" s="58"/>
      <c r="AR1314" s="58"/>
      <c r="AS1314" s="58"/>
      <c r="AT1314" s="57"/>
      <c r="AU1314" s="57"/>
      <c r="AV1314" s="57"/>
      <c r="AW1314" s="57"/>
      <c r="AX1314" s="57"/>
      <c r="AY1314" s="57"/>
      <c r="AZ1314" s="57"/>
      <c r="BA1314" s="57"/>
    </row>
    <row r="1315" spans="16:53" ht="13.5">
      <c r="P1315" s="54"/>
      <c r="Q1315" s="48"/>
      <c r="R1315" s="48"/>
      <c r="S1315" s="48"/>
      <c r="T1315" s="48"/>
      <c r="U1315" s="55"/>
      <c r="V1315" s="55"/>
      <c r="W1315" s="55"/>
      <c r="X1315" s="55"/>
      <c r="Y1315" s="55"/>
      <c r="Z1315" s="55"/>
      <c r="AA1315" s="56"/>
      <c r="AB1315" s="55"/>
      <c r="AC1315" s="57"/>
      <c r="AD1315" s="57"/>
      <c r="AE1315" s="57"/>
      <c r="AF1315" s="57"/>
      <c r="AG1315" s="57"/>
      <c r="AH1315" s="57"/>
      <c r="AI1315" s="57"/>
      <c r="AJ1315" s="57"/>
      <c r="AK1315" s="57"/>
      <c r="AL1315" s="57"/>
      <c r="AM1315" s="57"/>
      <c r="AN1315" s="57"/>
      <c r="AO1315" s="57"/>
      <c r="AP1315" s="57"/>
      <c r="AQ1315" s="58"/>
      <c r="AR1315" s="58"/>
      <c r="AS1315" s="58"/>
      <c r="AT1315" s="57"/>
      <c r="AU1315" s="57"/>
      <c r="AV1315" s="57"/>
      <c r="AW1315" s="57"/>
      <c r="AX1315" s="57"/>
      <c r="AY1315" s="57"/>
      <c r="AZ1315" s="57"/>
      <c r="BA1315" s="57"/>
    </row>
    <row r="1316" spans="16:53" ht="13.5">
      <c r="P1316" s="54"/>
      <c r="Q1316" s="48"/>
      <c r="R1316" s="48"/>
      <c r="S1316" s="48"/>
      <c r="T1316" s="48"/>
      <c r="U1316" s="55"/>
      <c r="V1316" s="55"/>
      <c r="W1316" s="55"/>
      <c r="X1316" s="55"/>
      <c r="Y1316" s="55"/>
      <c r="Z1316" s="55"/>
      <c r="AA1316" s="56"/>
      <c r="AB1316" s="55"/>
      <c r="AC1316" s="57"/>
      <c r="AD1316" s="57"/>
      <c r="AE1316" s="57"/>
      <c r="AF1316" s="57"/>
      <c r="AG1316" s="57"/>
      <c r="AH1316" s="57"/>
      <c r="AI1316" s="57"/>
      <c r="AJ1316" s="57"/>
      <c r="AK1316" s="57"/>
      <c r="AL1316" s="57"/>
      <c r="AM1316" s="57"/>
      <c r="AN1316" s="57"/>
      <c r="AO1316" s="57"/>
      <c r="AP1316" s="57"/>
      <c r="AQ1316" s="58"/>
      <c r="AR1316" s="58"/>
      <c r="AS1316" s="58"/>
      <c r="AT1316" s="57"/>
      <c r="AU1316" s="57"/>
      <c r="AV1316" s="57"/>
      <c r="AW1316" s="57"/>
      <c r="AX1316" s="57"/>
      <c r="AY1316" s="57"/>
      <c r="AZ1316" s="57"/>
      <c r="BA1316" s="57"/>
    </row>
    <row r="1317" spans="16:53" ht="13.5">
      <c r="P1317" s="54"/>
      <c r="Q1317" s="48"/>
      <c r="R1317" s="48"/>
      <c r="S1317" s="48"/>
      <c r="T1317" s="48"/>
      <c r="U1317" s="55"/>
      <c r="V1317" s="55"/>
      <c r="W1317" s="55"/>
      <c r="X1317" s="55"/>
      <c r="Y1317" s="55"/>
      <c r="Z1317" s="55"/>
      <c r="AA1317" s="56"/>
      <c r="AB1317" s="55"/>
      <c r="AC1317" s="57"/>
      <c r="AD1317" s="57"/>
      <c r="AE1317" s="57"/>
      <c r="AF1317" s="57"/>
      <c r="AG1317" s="57"/>
      <c r="AH1317" s="57"/>
      <c r="AI1317" s="57"/>
      <c r="AJ1317" s="57"/>
      <c r="AK1317" s="57"/>
      <c r="AL1317" s="57"/>
      <c r="AM1317" s="57"/>
      <c r="AN1317" s="57"/>
      <c r="AO1317" s="57"/>
      <c r="AP1317" s="57"/>
      <c r="AQ1317" s="58"/>
      <c r="AR1317" s="58"/>
      <c r="AS1317" s="58"/>
      <c r="AT1317" s="57"/>
      <c r="AU1317" s="57"/>
      <c r="AV1317" s="57"/>
      <c r="AW1317" s="57"/>
      <c r="AX1317" s="57"/>
      <c r="AY1317" s="57"/>
      <c r="AZ1317" s="57"/>
      <c r="BA1317" s="57"/>
    </row>
    <row r="1318" spans="16:53" ht="13.5">
      <c r="P1318" s="54"/>
      <c r="Q1318" s="48"/>
      <c r="R1318" s="48"/>
      <c r="S1318" s="48"/>
      <c r="T1318" s="48"/>
      <c r="U1318" s="55"/>
      <c r="V1318" s="55"/>
      <c r="W1318" s="55"/>
      <c r="X1318" s="55"/>
      <c r="Y1318" s="55"/>
      <c r="Z1318" s="55"/>
      <c r="AA1318" s="56"/>
      <c r="AB1318" s="55"/>
      <c r="AC1318" s="57"/>
      <c r="AD1318" s="57"/>
      <c r="AE1318" s="57"/>
      <c r="AF1318" s="57"/>
      <c r="AG1318" s="57"/>
      <c r="AH1318" s="57"/>
      <c r="AI1318" s="57"/>
      <c r="AJ1318" s="57"/>
      <c r="AK1318" s="57"/>
      <c r="AL1318" s="57"/>
      <c r="AM1318" s="57"/>
      <c r="AN1318" s="57"/>
      <c r="AO1318" s="57"/>
      <c r="AP1318" s="57"/>
      <c r="AQ1318" s="58"/>
      <c r="AR1318" s="58"/>
      <c r="AS1318" s="58"/>
      <c r="AT1318" s="57"/>
      <c r="AU1318" s="57"/>
      <c r="AV1318" s="57"/>
      <c r="AW1318" s="57"/>
      <c r="AX1318" s="57"/>
      <c r="AY1318" s="57"/>
      <c r="AZ1318" s="57"/>
      <c r="BA1318" s="57"/>
    </row>
    <row r="1319" spans="16:53" ht="13.5">
      <c r="P1319" s="54"/>
      <c r="Q1319" s="48"/>
      <c r="R1319" s="48"/>
      <c r="S1319" s="48"/>
      <c r="T1319" s="48"/>
      <c r="U1319" s="55"/>
      <c r="V1319" s="55"/>
      <c r="W1319" s="55"/>
      <c r="X1319" s="55"/>
      <c r="Y1319" s="55"/>
      <c r="Z1319" s="55"/>
      <c r="AA1319" s="56"/>
      <c r="AB1319" s="55"/>
      <c r="AC1319" s="57"/>
      <c r="AD1319" s="57"/>
      <c r="AE1319" s="57"/>
      <c r="AF1319" s="57"/>
      <c r="AG1319" s="57"/>
      <c r="AH1319" s="57"/>
      <c r="AI1319" s="57"/>
      <c r="AJ1319" s="57"/>
      <c r="AK1319" s="57"/>
      <c r="AL1319" s="57"/>
      <c r="AM1319" s="57"/>
      <c r="AN1319" s="57"/>
      <c r="AO1319" s="57"/>
      <c r="AP1319" s="57"/>
      <c r="AQ1319" s="58"/>
      <c r="AR1319" s="58"/>
      <c r="AS1319" s="58"/>
      <c r="AT1319" s="57"/>
      <c r="AU1319" s="57"/>
      <c r="AV1319" s="57"/>
      <c r="AW1319" s="57"/>
      <c r="AX1319" s="57"/>
      <c r="AY1319" s="57"/>
      <c r="AZ1319" s="57"/>
      <c r="BA1319" s="57"/>
    </row>
    <row r="1320" spans="16:53" ht="13.5">
      <c r="P1320" s="54"/>
      <c r="Q1320" s="48"/>
      <c r="R1320" s="48"/>
      <c r="S1320" s="48"/>
      <c r="T1320" s="48"/>
      <c r="U1320" s="55"/>
      <c r="V1320" s="55"/>
      <c r="W1320" s="55"/>
      <c r="X1320" s="55"/>
      <c r="Y1320" s="55"/>
      <c r="Z1320" s="55"/>
      <c r="AA1320" s="56"/>
      <c r="AB1320" s="55"/>
      <c r="AC1320" s="57"/>
      <c r="AD1320" s="57"/>
      <c r="AE1320" s="57"/>
      <c r="AF1320" s="57"/>
      <c r="AG1320" s="57"/>
      <c r="AH1320" s="57"/>
      <c r="AI1320" s="57"/>
      <c r="AJ1320" s="57"/>
      <c r="AK1320" s="57"/>
      <c r="AL1320" s="57"/>
      <c r="AM1320" s="57"/>
      <c r="AN1320" s="57"/>
      <c r="AO1320" s="57"/>
      <c r="AP1320" s="57"/>
      <c r="AQ1320" s="58"/>
      <c r="AR1320" s="58"/>
      <c r="AS1320" s="58"/>
      <c r="AT1320" s="57"/>
      <c r="AU1320" s="57"/>
      <c r="AV1320" s="57"/>
      <c r="AW1320" s="57"/>
      <c r="AX1320" s="57"/>
      <c r="AY1320" s="57"/>
      <c r="AZ1320" s="57"/>
      <c r="BA1320" s="57"/>
    </row>
    <row r="1321" spans="16:53" ht="13.5">
      <c r="P1321" s="54"/>
      <c r="Q1321" s="42"/>
      <c r="R1321" s="48"/>
      <c r="S1321" s="48"/>
      <c r="T1321" s="48"/>
      <c r="U1321" s="55"/>
      <c r="V1321" s="55"/>
      <c r="W1321" s="55"/>
      <c r="X1321" s="55"/>
      <c r="Y1321" s="55"/>
      <c r="Z1321" s="55"/>
      <c r="AA1321" s="56"/>
      <c r="AB1321" s="55"/>
      <c r="AC1321" s="57"/>
      <c r="AD1321" s="57"/>
      <c r="AE1321" s="57"/>
      <c r="AF1321" s="57"/>
      <c r="AG1321" s="57"/>
      <c r="AH1321" s="57"/>
      <c r="AI1321" s="57"/>
      <c r="AJ1321" s="57"/>
      <c r="AK1321" s="57"/>
      <c r="AL1321" s="57"/>
      <c r="AM1321" s="57"/>
      <c r="AN1321" s="57"/>
      <c r="AO1321" s="57"/>
      <c r="AP1321" s="57"/>
      <c r="AQ1321" s="58"/>
      <c r="AR1321" s="58"/>
      <c r="AS1321" s="58"/>
      <c r="AT1321" s="57"/>
      <c r="AU1321" s="57"/>
      <c r="AV1321" s="57"/>
      <c r="AW1321" s="57"/>
      <c r="AX1321" s="57"/>
      <c r="AY1321" s="57"/>
      <c r="AZ1321" s="57"/>
      <c r="BA1321" s="57"/>
    </row>
    <row r="1322" spans="16:53" ht="13.5">
      <c r="P1322" s="54"/>
      <c r="Q1322" s="48"/>
      <c r="R1322" s="48"/>
      <c r="S1322" s="48"/>
      <c r="T1322" s="48"/>
      <c r="U1322" s="55"/>
      <c r="V1322" s="55"/>
      <c r="W1322" s="55"/>
      <c r="X1322" s="55"/>
      <c r="Y1322" s="55"/>
      <c r="Z1322" s="55"/>
      <c r="AA1322" s="56"/>
      <c r="AB1322" s="55"/>
      <c r="AC1322" s="57"/>
      <c r="AD1322" s="57"/>
      <c r="AE1322" s="57"/>
      <c r="AF1322" s="57"/>
      <c r="AG1322" s="57"/>
      <c r="AH1322" s="57"/>
      <c r="AI1322" s="57"/>
      <c r="AJ1322" s="57"/>
      <c r="AK1322" s="57"/>
      <c r="AL1322" s="57"/>
      <c r="AM1322" s="57"/>
      <c r="AN1322" s="57"/>
      <c r="AO1322" s="57"/>
      <c r="AP1322" s="57"/>
      <c r="AQ1322" s="58"/>
      <c r="AR1322" s="58"/>
      <c r="AS1322" s="58"/>
      <c r="AT1322" s="57"/>
      <c r="AU1322" s="57"/>
      <c r="AV1322" s="57"/>
      <c r="AW1322" s="57"/>
      <c r="AX1322" s="57"/>
      <c r="AY1322" s="57"/>
      <c r="AZ1322" s="57"/>
      <c r="BA1322" s="57"/>
    </row>
    <row r="1323" spans="16:53" ht="13.5">
      <c r="P1323" s="54"/>
      <c r="Q1323" s="42"/>
      <c r="R1323" s="48"/>
      <c r="S1323" s="48"/>
      <c r="T1323" s="48"/>
      <c r="U1323" s="55"/>
      <c r="V1323" s="55"/>
      <c r="W1323" s="55"/>
      <c r="X1323" s="55"/>
      <c r="Y1323" s="55"/>
      <c r="Z1323" s="55"/>
      <c r="AA1323" s="56"/>
      <c r="AB1323" s="55"/>
      <c r="AC1323" s="57"/>
      <c r="AD1323" s="57"/>
      <c r="AE1323" s="57"/>
      <c r="AF1323" s="57"/>
      <c r="AG1323" s="57"/>
      <c r="AH1323" s="57"/>
      <c r="AI1323" s="57"/>
      <c r="AJ1323" s="57"/>
      <c r="AK1323" s="57"/>
      <c r="AL1323" s="57"/>
      <c r="AM1323" s="57"/>
      <c r="AN1323" s="57"/>
      <c r="AO1323" s="57"/>
      <c r="AP1323" s="57"/>
      <c r="AQ1323" s="58"/>
      <c r="AR1323" s="58"/>
      <c r="AS1323" s="58"/>
      <c r="AT1323" s="57"/>
      <c r="AU1323" s="57"/>
      <c r="AV1323" s="57"/>
      <c r="AW1323" s="57"/>
      <c r="AX1323" s="57"/>
      <c r="AY1323" s="57"/>
      <c r="AZ1323" s="57"/>
      <c r="BA1323" s="57"/>
    </row>
    <row r="1324" spans="16:53" ht="13.5">
      <c r="P1324" s="54"/>
      <c r="Q1324" s="48"/>
      <c r="R1324" s="48"/>
      <c r="S1324" s="48"/>
      <c r="T1324" s="48"/>
      <c r="U1324" s="55"/>
      <c r="V1324" s="55"/>
      <c r="W1324" s="55"/>
      <c r="X1324" s="55"/>
      <c r="Y1324" s="55"/>
      <c r="Z1324" s="55"/>
      <c r="AA1324" s="56"/>
      <c r="AB1324" s="55"/>
      <c r="AC1324" s="57"/>
      <c r="AD1324" s="57"/>
      <c r="AE1324" s="57"/>
      <c r="AF1324" s="57"/>
      <c r="AG1324" s="57"/>
      <c r="AH1324" s="57"/>
      <c r="AI1324" s="57"/>
      <c r="AJ1324" s="57"/>
      <c r="AK1324" s="57"/>
      <c r="AL1324" s="57"/>
      <c r="AM1324" s="57"/>
      <c r="AN1324" s="57"/>
      <c r="AO1324" s="57"/>
      <c r="AP1324" s="57"/>
      <c r="AQ1324" s="58"/>
      <c r="AR1324" s="58"/>
      <c r="AS1324" s="58"/>
      <c r="AT1324" s="57"/>
      <c r="AU1324" s="57"/>
      <c r="AV1324" s="57"/>
      <c r="AW1324" s="57"/>
      <c r="AX1324" s="57"/>
      <c r="AY1324" s="57"/>
      <c r="AZ1324" s="57"/>
      <c r="BA1324" s="57"/>
    </row>
    <row r="1325" spans="16:53" ht="13.5">
      <c r="P1325" s="54"/>
      <c r="Q1325" s="48"/>
      <c r="R1325" s="48"/>
      <c r="S1325" s="48"/>
      <c r="T1325" s="48"/>
      <c r="U1325" s="55"/>
      <c r="V1325" s="55"/>
      <c r="W1325" s="55"/>
      <c r="X1325" s="55"/>
      <c r="Y1325" s="55"/>
      <c r="Z1325" s="55"/>
      <c r="AA1325" s="56"/>
      <c r="AB1325" s="55"/>
      <c r="AC1325" s="57"/>
      <c r="AD1325" s="57"/>
      <c r="AE1325" s="57"/>
      <c r="AF1325" s="57"/>
      <c r="AG1325" s="57"/>
      <c r="AH1325" s="57"/>
      <c r="AI1325" s="57"/>
      <c r="AJ1325" s="57"/>
      <c r="AK1325" s="57"/>
      <c r="AL1325" s="57"/>
      <c r="AM1325" s="57"/>
      <c r="AN1325" s="57"/>
      <c r="AO1325" s="57"/>
      <c r="AP1325" s="57"/>
      <c r="AQ1325" s="58"/>
      <c r="AR1325" s="58"/>
      <c r="AS1325" s="58"/>
      <c r="AT1325" s="57"/>
      <c r="AU1325" s="57"/>
      <c r="AV1325" s="57"/>
      <c r="AW1325" s="57"/>
      <c r="AX1325" s="57"/>
      <c r="AY1325" s="57"/>
      <c r="AZ1325" s="57"/>
      <c r="BA1325" s="57"/>
    </row>
    <row r="1326" spans="16:53" ht="13.5">
      <c r="P1326" s="54"/>
      <c r="Q1326" s="48"/>
      <c r="R1326" s="48"/>
      <c r="S1326" s="48"/>
      <c r="T1326" s="48"/>
      <c r="U1326" s="55"/>
      <c r="V1326" s="55"/>
      <c r="W1326" s="55"/>
      <c r="X1326" s="55"/>
      <c r="Y1326" s="55"/>
      <c r="Z1326" s="55"/>
      <c r="AA1326" s="56"/>
      <c r="AB1326" s="55"/>
      <c r="AC1326" s="57"/>
      <c r="AD1326" s="57"/>
      <c r="AE1326" s="57"/>
      <c r="AF1326" s="57"/>
      <c r="AG1326" s="57"/>
      <c r="AH1326" s="57"/>
      <c r="AI1326" s="57"/>
      <c r="AJ1326" s="57"/>
      <c r="AK1326" s="57"/>
      <c r="AL1326" s="57"/>
      <c r="AM1326" s="57"/>
      <c r="AN1326" s="57"/>
      <c r="AO1326" s="57"/>
      <c r="AP1326" s="57"/>
      <c r="AQ1326" s="58"/>
      <c r="AR1326" s="58"/>
      <c r="AS1326" s="58"/>
      <c r="AT1326" s="57"/>
      <c r="AU1326" s="57"/>
      <c r="AV1326" s="57"/>
      <c r="AW1326" s="57"/>
      <c r="AX1326" s="57"/>
      <c r="AY1326" s="57"/>
      <c r="AZ1326" s="57"/>
      <c r="BA1326" s="57"/>
    </row>
    <row r="1327" spans="16:53" ht="13.5">
      <c r="P1327" s="54"/>
      <c r="Q1327" s="48"/>
      <c r="R1327" s="48"/>
      <c r="S1327" s="48"/>
      <c r="T1327" s="48"/>
      <c r="U1327" s="55"/>
      <c r="V1327" s="55"/>
      <c r="W1327" s="55"/>
      <c r="X1327" s="55"/>
      <c r="Y1327" s="55"/>
      <c r="Z1327" s="55"/>
      <c r="AA1327" s="56"/>
      <c r="AB1327" s="55"/>
      <c r="AC1327" s="57"/>
      <c r="AD1327" s="57"/>
      <c r="AE1327" s="57"/>
      <c r="AF1327" s="57"/>
      <c r="AG1327" s="57"/>
      <c r="AH1327" s="57"/>
      <c r="AI1327" s="57"/>
      <c r="AJ1327" s="57"/>
      <c r="AK1327" s="57"/>
      <c r="AL1327" s="57"/>
      <c r="AM1327" s="57"/>
      <c r="AN1327" s="57"/>
      <c r="AO1327" s="57"/>
      <c r="AP1327" s="57"/>
      <c r="AQ1327" s="58"/>
      <c r="AR1327" s="58"/>
      <c r="AS1327" s="58"/>
      <c r="AT1327" s="57"/>
      <c r="AU1327" s="57"/>
      <c r="AV1327" s="57"/>
      <c r="AW1327" s="57"/>
      <c r="AX1327" s="57"/>
      <c r="AY1327" s="57"/>
      <c r="AZ1327" s="57"/>
      <c r="BA1327" s="57"/>
    </row>
    <row r="1328" spans="16:53" ht="13.5">
      <c r="P1328" s="54"/>
      <c r="Q1328" s="48"/>
      <c r="R1328" s="48"/>
      <c r="S1328" s="48"/>
      <c r="T1328" s="48"/>
      <c r="U1328" s="55"/>
      <c r="V1328" s="55"/>
      <c r="W1328" s="55"/>
      <c r="X1328" s="55"/>
      <c r="Y1328" s="55"/>
      <c r="Z1328" s="55"/>
      <c r="AA1328" s="56"/>
      <c r="AB1328" s="55"/>
      <c r="AC1328" s="57"/>
      <c r="AD1328" s="57"/>
      <c r="AE1328" s="57"/>
      <c r="AF1328" s="57"/>
      <c r="AG1328" s="57"/>
      <c r="AH1328" s="57"/>
      <c r="AI1328" s="57"/>
      <c r="AJ1328" s="57"/>
      <c r="AK1328" s="57"/>
      <c r="AL1328" s="57"/>
      <c r="AM1328" s="57"/>
      <c r="AN1328" s="57"/>
      <c r="AO1328" s="57"/>
      <c r="AP1328" s="57"/>
      <c r="AQ1328" s="58"/>
      <c r="AR1328" s="58"/>
      <c r="AS1328" s="58"/>
      <c r="AT1328" s="57"/>
      <c r="AU1328" s="57"/>
      <c r="AV1328" s="57"/>
      <c r="AW1328" s="57"/>
      <c r="AX1328" s="57"/>
      <c r="AY1328" s="57"/>
      <c r="AZ1328" s="57"/>
      <c r="BA1328" s="57"/>
    </row>
    <row r="1329" spans="16:53" ht="13.5">
      <c r="P1329" s="54"/>
      <c r="Q1329" s="42"/>
      <c r="R1329" s="48"/>
      <c r="S1329" s="48"/>
      <c r="T1329" s="48"/>
      <c r="U1329" s="55"/>
      <c r="V1329" s="55"/>
      <c r="W1329" s="55"/>
      <c r="X1329" s="55"/>
      <c r="Y1329" s="55"/>
      <c r="Z1329" s="55"/>
      <c r="AA1329" s="56"/>
      <c r="AB1329" s="55"/>
      <c r="AC1329" s="57"/>
      <c r="AD1329" s="57"/>
      <c r="AE1329" s="57"/>
      <c r="AF1329" s="57"/>
      <c r="AG1329" s="57"/>
      <c r="AH1329" s="57"/>
      <c r="AI1329" s="57"/>
      <c r="AJ1329" s="57"/>
      <c r="AK1329" s="57"/>
      <c r="AL1329" s="57"/>
      <c r="AM1329" s="57"/>
      <c r="AN1329" s="57"/>
      <c r="AO1329" s="57"/>
      <c r="AP1329" s="57"/>
      <c r="AQ1329" s="58"/>
      <c r="AR1329" s="58"/>
      <c r="AS1329" s="58"/>
      <c r="AT1329" s="57"/>
      <c r="AU1329" s="57"/>
      <c r="AV1329" s="57"/>
      <c r="AW1329" s="57"/>
      <c r="AX1329" s="57"/>
      <c r="AY1329" s="57"/>
      <c r="AZ1329" s="57"/>
      <c r="BA1329" s="57"/>
    </row>
    <row r="1330" spans="16:53" ht="13.5">
      <c r="P1330" s="54"/>
      <c r="Q1330" s="48"/>
      <c r="R1330" s="48"/>
      <c r="S1330" s="48"/>
      <c r="T1330" s="48"/>
      <c r="U1330" s="55"/>
      <c r="V1330" s="55"/>
      <c r="W1330" s="55"/>
      <c r="X1330" s="55"/>
      <c r="Y1330" s="55"/>
      <c r="Z1330" s="55"/>
      <c r="AA1330" s="56"/>
      <c r="AB1330" s="55"/>
      <c r="AC1330" s="57"/>
      <c r="AD1330" s="57"/>
      <c r="AE1330" s="57"/>
      <c r="AF1330" s="57"/>
      <c r="AG1330" s="57"/>
      <c r="AH1330" s="57"/>
      <c r="AI1330" s="57"/>
      <c r="AJ1330" s="57"/>
      <c r="AK1330" s="57"/>
      <c r="AL1330" s="57"/>
      <c r="AM1330" s="57"/>
      <c r="AN1330" s="57"/>
      <c r="AO1330" s="57"/>
      <c r="AP1330" s="57"/>
      <c r="AQ1330" s="58"/>
      <c r="AR1330" s="58"/>
      <c r="AS1330" s="58"/>
      <c r="AT1330" s="57"/>
      <c r="AU1330" s="57"/>
      <c r="AV1330" s="57"/>
      <c r="AW1330" s="57"/>
      <c r="AX1330" s="57"/>
      <c r="AY1330" s="57"/>
      <c r="AZ1330" s="57"/>
      <c r="BA1330" s="57"/>
    </row>
    <row r="1331" spans="16:53" ht="13.5">
      <c r="P1331" s="54"/>
      <c r="Q1331" s="48"/>
      <c r="R1331" s="48"/>
      <c r="S1331" s="48"/>
      <c r="T1331" s="48"/>
      <c r="U1331" s="55"/>
      <c r="V1331" s="55"/>
      <c r="W1331" s="55"/>
      <c r="X1331" s="55"/>
      <c r="Y1331" s="55"/>
      <c r="Z1331" s="55"/>
      <c r="AA1331" s="56"/>
      <c r="AB1331" s="55"/>
      <c r="AC1331" s="57"/>
      <c r="AD1331" s="57"/>
      <c r="AE1331" s="57"/>
      <c r="AF1331" s="57"/>
      <c r="AG1331" s="57"/>
      <c r="AH1331" s="57"/>
      <c r="AI1331" s="57"/>
      <c r="AJ1331" s="57"/>
      <c r="AK1331" s="57"/>
      <c r="AL1331" s="57"/>
      <c r="AM1331" s="57"/>
      <c r="AN1331" s="57"/>
      <c r="AO1331" s="57"/>
      <c r="AP1331" s="57"/>
      <c r="AQ1331" s="58"/>
      <c r="AR1331" s="58"/>
      <c r="AS1331" s="58"/>
      <c r="AT1331" s="57"/>
      <c r="AU1331" s="57"/>
      <c r="AV1331" s="57"/>
      <c r="AW1331" s="57"/>
      <c r="AX1331" s="57"/>
      <c r="AY1331" s="57"/>
      <c r="AZ1331" s="57"/>
      <c r="BA1331" s="57"/>
    </row>
    <row r="1332" spans="16:53" ht="13.5">
      <c r="P1332" s="54"/>
      <c r="Q1332" s="48"/>
      <c r="R1332" s="48"/>
      <c r="S1332" s="48"/>
      <c r="T1332" s="48"/>
      <c r="U1332" s="55"/>
      <c r="V1332" s="55"/>
      <c r="W1332" s="55"/>
      <c r="X1332" s="55"/>
      <c r="Y1332" s="55"/>
      <c r="Z1332" s="55"/>
      <c r="AA1332" s="56"/>
      <c r="AB1332" s="55"/>
      <c r="AC1332" s="57"/>
      <c r="AD1332" s="57"/>
      <c r="AE1332" s="57"/>
      <c r="AF1332" s="57"/>
      <c r="AG1332" s="57"/>
      <c r="AH1332" s="57"/>
      <c r="AI1332" s="57"/>
      <c r="AJ1332" s="57"/>
      <c r="AK1332" s="57"/>
      <c r="AL1332" s="57"/>
      <c r="AM1332" s="57"/>
      <c r="AN1332" s="57"/>
      <c r="AO1332" s="57"/>
      <c r="AP1332" s="57"/>
      <c r="AQ1332" s="58"/>
      <c r="AR1332" s="58"/>
      <c r="AS1332" s="58"/>
      <c r="AT1332" s="57"/>
      <c r="AU1332" s="57"/>
      <c r="AV1332" s="57"/>
      <c r="AW1332" s="57"/>
      <c r="AX1332" s="57"/>
      <c r="AY1332" s="57"/>
      <c r="AZ1332" s="57"/>
      <c r="BA1332" s="57"/>
    </row>
    <row r="1333" spans="16:53" ht="13.5">
      <c r="P1333" s="54"/>
      <c r="Q1333" s="48"/>
      <c r="R1333" s="48"/>
      <c r="S1333" s="48"/>
      <c r="T1333" s="48"/>
      <c r="U1333" s="55"/>
      <c r="V1333" s="55"/>
      <c r="W1333" s="55"/>
      <c r="X1333" s="55"/>
      <c r="Y1333" s="55"/>
      <c r="Z1333" s="55"/>
      <c r="AA1333" s="56"/>
      <c r="AB1333" s="55"/>
      <c r="AC1333" s="57"/>
      <c r="AD1333" s="57"/>
      <c r="AE1333" s="57"/>
      <c r="AF1333" s="57"/>
      <c r="AG1333" s="57"/>
      <c r="AH1333" s="57"/>
      <c r="AI1333" s="57"/>
      <c r="AJ1333" s="57"/>
      <c r="AK1333" s="57"/>
      <c r="AL1333" s="57"/>
      <c r="AM1333" s="57"/>
      <c r="AN1333" s="57"/>
      <c r="AO1333" s="57"/>
      <c r="AP1333" s="57"/>
      <c r="AQ1333" s="58"/>
      <c r="AR1333" s="58"/>
      <c r="AS1333" s="58"/>
      <c r="AT1333" s="57"/>
      <c r="AU1333" s="57"/>
      <c r="AV1333" s="57"/>
      <c r="AW1333" s="57"/>
      <c r="AX1333" s="57"/>
      <c r="AY1333" s="57"/>
      <c r="AZ1333" s="57"/>
      <c r="BA1333" s="57"/>
    </row>
    <row r="1334" spans="16:53" ht="13.5">
      <c r="P1334" s="54"/>
      <c r="Q1334" s="48"/>
      <c r="R1334" s="48"/>
      <c r="S1334" s="48"/>
      <c r="T1334" s="48"/>
      <c r="U1334" s="55"/>
      <c r="V1334" s="55"/>
      <c r="W1334" s="55"/>
      <c r="X1334" s="55"/>
      <c r="Y1334" s="55"/>
      <c r="Z1334" s="55"/>
      <c r="AA1334" s="56"/>
      <c r="AB1334" s="55"/>
      <c r="AC1334" s="57"/>
      <c r="AD1334" s="57"/>
      <c r="AE1334" s="57"/>
      <c r="AF1334" s="57"/>
      <c r="AG1334" s="57"/>
      <c r="AH1334" s="57"/>
      <c r="AI1334" s="57"/>
      <c r="AJ1334" s="57"/>
      <c r="AK1334" s="57"/>
      <c r="AL1334" s="57"/>
      <c r="AM1334" s="57"/>
      <c r="AN1334" s="57"/>
      <c r="AO1334" s="57"/>
      <c r="AP1334" s="57"/>
      <c r="AQ1334" s="58"/>
      <c r="AR1334" s="58"/>
      <c r="AS1334" s="58"/>
      <c r="AT1334" s="57"/>
      <c r="AU1334" s="57"/>
      <c r="AV1334" s="57"/>
      <c r="AW1334" s="57"/>
      <c r="AX1334" s="57"/>
      <c r="AY1334" s="57"/>
      <c r="AZ1334" s="57"/>
      <c r="BA1334" s="57"/>
    </row>
    <row r="1335" spans="16:53" ht="13.5">
      <c r="P1335" s="54"/>
      <c r="Q1335" s="48"/>
      <c r="R1335" s="48"/>
      <c r="S1335" s="48"/>
      <c r="T1335" s="48"/>
      <c r="U1335" s="55"/>
      <c r="V1335" s="55"/>
      <c r="W1335" s="55"/>
      <c r="X1335" s="55"/>
      <c r="Y1335" s="55"/>
      <c r="Z1335" s="55"/>
      <c r="AA1335" s="56"/>
      <c r="AB1335" s="55"/>
      <c r="AC1335" s="57"/>
      <c r="AD1335" s="57"/>
      <c r="AE1335" s="57"/>
      <c r="AF1335" s="57"/>
      <c r="AG1335" s="57"/>
      <c r="AH1335" s="57"/>
      <c r="AI1335" s="57"/>
      <c r="AJ1335" s="57"/>
      <c r="AK1335" s="57"/>
      <c r="AL1335" s="57"/>
      <c r="AM1335" s="57"/>
      <c r="AN1335" s="57"/>
      <c r="AO1335" s="57"/>
      <c r="AP1335" s="57"/>
      <c r="AQ1335" s="58"/>
      <c r="AR1335" s="58"/>
      <c r="AS1335" s="58"/>
      <c r="AT1335" s="57"/>
      <c r="AU1335" s="57"/>
      <c r="AV1335" s="57"/>
      <c r="AW1335" s="57"/>
      <c r="AX1335" s="57"/>
      <c r="AY1335" s="57"/>
      <c r="AZ1335" s="57"/>
      <c r="BA1335" s="57"/>
    </row>
    <row r="1336" spans="16:53" ht="13.5">
      <c r="P1336" s="54"/>
      <c r="Q1336" s="48"/>
      <c r="R1336" s="48"/>
      <c r="S1336" s="48"/>
      <c r="T1336" s="48"/>
      <c r="U1336" s="55"/>
      <c r="V1336" s="55"/>
      <c r="W1336" s="55"/>
      <c r="X1336" s="55"/>
      <c r="Y1336" s="55"/>
      <c r="Z1336" s="55"/>
      <c r="AA1336" s="56"/>
      <c r="AB1336" s="55"/>
      <c r="AC1336" s="57"/>
      <c r="AD1336" s="57"/>
      <c r="AE1336" s="57"/>
      <c r="AF1336" s="57"/>
      <c r="AG1336" s="57"/>
      <c r="AH1336" s="57"/>
      <c r="AI1336" s="57"/>
      <c r="AJ1336" s="57"/>
      <c r="AK1336" s="57"/>
      <c r="AL1336" s="57"/>
      <c r="AM1336" s="57"/>
      <c r="AN1336" s="57"/>
      <c r="AO1336" s="57"/>
      <c r="AP1336" s="57"/>
      <c r="AQ1336" s="58"/>
      <c r="AR1336" s="58"/>
      <c r="AS1336" s="58"/>
      <c r="AT1336" s="57"/>
      <c r="AU1336" s="57"/>
      <c r="AV1336" s="57"/>
      <c r="AW1336" s="57"/>
      <c r="AX1336" s="57"/>
      <c r="AY1336" s="57"/>
      <c r="AZ1336" s="57"/>
      <c r="BA1336" s="57"/>
    </row>
    <row r="1337" spans="16:53" ht="13.5">
      <c r="P1337" s="54"/>
      <c r="Q1337" s="48"/>
      <c r="R1337" s="48"/>
      <c r="S1337" s="48"/>
      <c r="T1337" s="48"/>
      <c r="U1337" s="55"/>
      <c r="V1337" s="55"/>
      <c r="W1337" s="55"/>
      <c r="X1337" s="55"/>
      <c r="Y1337" s="55"/>
      <c r="Z1337" s="55"/>
      <c r="AA1337" s="56"/>
      <c r="AB1337" s="55"/>
      <c r="AC1337" s="57"/>
      <c r="AD1337" s="57"/>
      <c r="AE1337" s="57"/>
      <c r="AF1337" s="57"/>
      <c r="AG1337" s="57"/>
      <c r="AH1337" s="57"/>
      <c r="AI1337" s="57"/>
      <c r="AJ1337" s="57"/>
      <c r="AK1337" s="57"/>
      <c r="AL1337" s="57"/>
      <c r="AM1337" s="57"/>
      <c r="AN1337" s="57"/>
      <c r="AO1337" s="57"/>
      <c r="AP1337" s="57"/>
      <c r="AQ1337" s="58"/>
      <c r="AR1337" s="58"/>
      <c r="AS1337" s="58"/>
      <c r="AT1337" s="57"/>
      <c r="AU1337" s="57"/>
      <c r="AV1337" s="57"/>
      <c r="AW1337" s="57"/>
      <c r="AX1337" s="57"/>
      <c r="AY1337" s="57"/>
      <c r="AZ1337" s="57"/>
      <c r="BA1337" s="57"/>
    </row>
    <row r="1338" spans="16:53" ht="13.5">
      <c r="P1338" s="54"/>
      <c r="Q1338" s="48"/>
      <c r="R1338" s="48"/>
      <c r="S1338" s="48"/>
      <c r="T1338" s="48"/>
      <c r="U1338" s="55"/>
      <c r="V1338" s="55"/>
      <c r="W1338" s="55"/>
      <c r="X1338" s="55"/>
      <c r="Y1338" s="55"/>
      <c r="Z1338" s="55"/>
      <c r="AA1338" s="56"/>
      <c r="AB1338" s="55"/>
      <c r="AC1338" s="57"/>
      <c r="AD1338" s="57"/>
      <c r="AE1338" s="57"/>
      <c r="AF1338" s="57"/>
      <c r="AG1338" s="57"/>
      <c r="AH1338" s="57"/>
      <c r="AI1338" s="57"/>
      <c r="AJ1338" s="57"/>
      <c r="AK1338" s="57"/>
      <c r="AL1338" s="57"/>
      <c r="AM1338" s="57"/>
      <c r="AN1338" s="57"/>
      <c r="AO1338" s="57"/>
      <c r="AP1338" s="57"/>
      <c r="AQ1338" s="58"/>
      <c r="AR1338" s="58"/>
      <c r="AS1338" s="58"/>
      <c r="AT1338" s="57"/>
      <c r="AU1338" s="57"/>
      <c r="AV1338" s="57"/>
      <c r="AW1338" s="57"/>
      <c r="AX1338" s="57"/>
      <c r="AY1338" s="57"/>
      <c r="AZ1338" s="57"/>
      <c r="BA1338" s="57"/>
    </row>
    <row r="1339" spans="16:53" ht="13.5">
      <c r="P1339" s="54"/>
      <c r="Q1339" s="48"/>
      <c r="R1339" s="48"/>
      <c r="S1339" s="48"/>
      <c r="T1339" s="48"/>
      <c r="U1339" s="55"/>
      <c r="V1339" s="55"/>
      <c r="W1339" s="55"/>
      <c r="X1339" s="55"/>
      <c r="Y1339" s="55"/>
      <c r="Z1339" s="55"/>
      <c r="AA1339" s="56"/>
      <c r="AB1339" s="55"/>
      <c r="AC1339" s="57"/>
      <c r="AD1339" s="57"/>
      <c r="AE1339" s="57"/>
      <c r="AF1339" s="57"/>
      <c r="AG1339" s="57"/>
      <c r="AH1339" s="57"/>
      <c r="AI1339" s="57"/>
      <c r="AJ1339" s="57"/>
      <c r="AK1339" s="57"/>
      <c r="AL1339" s="57"/>
      <c r="AM1339" s="57"/>
      <c r="AN1339" s="57"/>
      <c r="AO1339" s="57"/>
      <c r="AP1339" s="57"/>
      <c r="AQ1339" s="58"/>
      <c r="AR1339" s="58"/>
      <c r="AS1339" s="58"/>
      <c r="AT1339" s="57"/>
      <c r="AU1339" s="57"/>
      <c r="AV1339" s="57"/>
      <c r="AW1339" s="57"/>
      <c r="AX1339" s="57"/>
      <c r="AY1339" s="57"/>
      <c r="AZ1339" s="57"/>
      <c r="BA1339" s="57"/>
    </row>
    <row r="1340" spans="16:53" ht="13.5">
      <c r="P1340" s="54"/>
      <c r="Q1340" s="48"/>
      <c r="R1340" s="48"/>
      <c r="S1340" s="48"/>
      <c r="T1340" s="48"/>
      <c r="U1340" s="55"/>
      <c r="V1340" s="55"/>
      <c r="W1340" s="55"/>
      <c r="X1340" s="55"/>
      <c r="Y1340" s="55"/>
      <c r="Z1340" s="55"/>
      <c r="AA1340" s="56"/>
      <c r="AB1340" s="55"/>
      <c r="AC1340" s="57"/>
      <c r="AD1340" s="57"/>
      <c r="AE1340" s="57"/>
      <c r="AF1340" s="57"/>
      <c r="AG1340" s="57"/>
      <c r="AH1340" s="57"/>
      <c r="AI1340" s="57"/>
      <c r="AJ1340" s="57"/>
      <c r="AK1340" s="57"/>
      <c r="AL1340" s="57"/>
      <c r="AM1340" s="57"/>
      <c r="AN1340" s="57"/>
      <c r="AO1340" s="57"/>
      <c r="AP1340" s="57"/>
      <c r="AQ1340" s="58"/>
      <c r="AR1340" s="58"/>
      <c r="AS1340" s="58"/>
      <c r="AT1340" s="57"/>
      <c r="AU1340" s="57"/>
      <c r="AV1340" s="57"/>
      <c r="AW1340" s="57"/>
      <c r="AX1340" s="57"/>
      <c r="AY1340" s="57"/>
      <c r="AZ1340" s="57"/>
      <c r="BA1340" s="57"/>
    </row>
    <row r="1341" spans="16:53" ht="13.5">
      <c r="P1341" s="54"/>
      <c r="Q1341" s="48"/>
      <c r="R1341" s="48"/>
      <c r="S1341" s="48"/>
      <c r="T1341" s="48"/>
      <c r="U1341" s="55"/>
      <c r="V1341" s="55"/>
      <c r="W1341" s="55"/>
      <c r="X1341" s="55"/>
      <c r="Y1341" s="55"/>
      <c r="Z1341" s="55"/>
      <c r="AA1341" s="56"/>
      <c r="AB1341" s="55"/>
      <c r="AC1341" s="57"/>
      <c r="AD1341" s="57"/>
      <c r="AE1341" s="57"/>
      <c r="AF1341" s="57"/>
      <c r="AG1341" s="57"/>
      <c r="AH1341" s="57"/>
      <c r="AI1341" s="57"/>
      <c r="AJ1341" s="57"/>
      <c r="AK1341" s="57"/>
      <c r="AL1341" s="57"/>
      <c r="AM1341" s="57"/>
      <c r="AN1341" s="57"/>
      <c r="AO1341" s="57"/>
      <c r="AP1341" s="57"/>
      <c r="AQ1341" s="58"/>
      <c r="AR1341" s="58"/>
      <c r="AS1341" s="58"/>
      <c r="AT1341" s="57"/>
      <c r="AU1341" s="57"/>
      <c r="AV1341" s="57"/>
      <c r="AW1341" s="57"/>
      <c r="AX1341" s="57"/>
      <c r="AY1341" s="57"/>
      <c r="AZ1341" s="57"/>
      <c r="BA1341" s="57"/>
    </row>
    <row r="1342" spans="16:53" ht="13.5">
      <c r="P1342" s="54"/>
      <c r="Q1342" s="48"/>
      <c r="R1342" s="48"/>
      <c r="S1342" s="48"/>
      <c r="T1342" s="48"/>
      <c r="U1342" s="55"/>
      <c r="V1342" s="55"/>
      <c r="W1342" s="55"/>
      <c r="X1342" s="55"/>
      <c r="Y1342" s="55"/>
      <c r="Z1342" s="55"/>
      <c r="AA1342" s="56"/>
      <c r="AB1342" s="55"/>
      <c r="AC1342" s="57"/>
      <c r="AD1342" s="57"/>
      <c r="AE1342" s="57"/>
      <c r="AF1342" s="57"/>
      <c r="AG1342" s="57"/>
      <c r="AH1342" s="57"/>
      <c r="AI1342" s="57"/>
      <c r="AJ1342" s="57"/>
      <c r="AK1342" s="57"/>
      <c r="AL1342" s="57"/>
      <c r="AM1342" s="57"/>
      <c r="AN1342" s="57"/>
      <c r="AO1342" s="57"/>
      <c r="AP1342" s="57"/>
      <c r="AQ1342" s="58"/>
      <c r="AR1342" s="58"/>
      <c r="AS1342" s="58"/>
      <c r="AT1342" s="57"/>
      <c r="AU1342" s="57"/>
      <c r="AV1342" s="57"/>
      <c r="AW1342" s="57"/>
      <c r="AX1342" s="57"/>
      <c r="AY1342" s="57"/>
      <c r="AZ1342" s="57"/>
      <c r="BA1342" s="57"/>
    </row>
    <row r="1343" spans="16:53" ht="13.5">
      <c r="P1343" s="54"/>
      <c r="Q1343" s="48"/>
      <c r="R1343" s="48"/>
      <c r="S1343" s="48"/>
      <c r="T1343" s="48"/>
      <c r="U1343" s="55"/>
      <c r="V1343" s="55"/>
      <c r="W1343" s="55"/>
      <c r="X1343" s="55"/>
      <c r="Y1343" s="55"/>
      <c r="Z1343" s="55"/>
      <c r="AA1343" s="56"/>
      <c r="AB1343" s="55"/>
      <c r="AC1343" s="57"/>
      <c r="AD1343" s="57"/>
      <c r="AE1343" s="57"/>
      <c r="AF1343" s="57"/>
      <c r="AG1343" s="57"/>
      <c r="AH1343" s="57"/>
      <c r="AI1343" s="57"/>
      <c r="AJ1343" s="57"/>
      <c r="AK1343" s="57"/>
      <c r="AL1343" s="57"/>
      <c r="AM1343" s="57"/>
      <c r="AN1343" s="57"/>
      <c r="AO1343" s="57"/>
      <c r="AP1343" s="57"/>
      <c r="AQ1343" s="58"/>
      <c r="AR1343" s="58"/>
      <c r="AS1343" s="58"/>
      <c r="AT1343" s="57"/>
      <c r="AU1343" s="57"/>
      <c r="AV1343" s="57"/>
      <c r="AW1343" s="57"/>
      <c r="AX1343" s="57"/>
      <c r="AY1343" s="57"/>
      <c r="AZ1343" s="57"/>
      <c r="BA1343" s="57"/>
    </row>
    <row r="1344" spans="16:53" ht="13.5">
      <c r="P1344" s="54"/>
      <c r="Q1344" s="48"/>
      <c r="R1344" s="48"/>
      <c r="S1344" s="48"/>
      <c r="T1344" s="48"/>
      <c r="U1344" s="55"/>
      <c r="V1344" s="55"/>
      <c r="W1344" s="55"/>
      <c r="X1344" s="55"/>
      <c r="Y1344" s="55"/>
      <c r="Z1344" s="55"/>
      <c r="AA1344" s="56"/>
      <c r="AB1344" s="55"/>
      <c r="AC1344" s="57"/>
      <c r="AD1344" s="57"/>
      <c r="AE1344" s="57"/>
      <c r="AF1344" s="57"/>
      <c r="AG1344" s="57"/>
      <c r="AH1344" s="57"/>
      <c r="AI1344" s="57"/>
      <c r="AJ1344" s="57"/>
      <c r="AK1344" s="57"/>
      <c r="AL1344" s="57"/>
      <c r="AM1344" s="57"/>
      <c r="AN1344" s="57"/>
      <c r="AO1344" s="57"/>
      <c r="AP1344" s="57"/>
      <c r="AQ1344" s="58"/>
      <c r="AR1344" s="58"/>
      <c r="AS1344" s="58"/>
      <c r="AT1344" s="57"/>
      <c r="AU1344" s="57"/>
      <c r="AV1344" s="57"/>
      <c r="AW1344" s="57"/>
      <c r="AX1344" s="57"/>
      <c r="AY1344" s="57"/>
      <c r="AZ1344" s="57"/>
      <c r="BA1344" s="57"/>
    </row>
    <row r="1345" spans="16:53" ht="13.5">
      <c r="P1345" s="54"/>
      <c r="Q1345" s="48"/>
      <c r="R1345" s="48"/>
      <c r="S1345" s="48"/>
      <c r="T1345" s="48"/>
      <c r="U1345" s="55"/>
      <c r="V1345" s="55"/>
      <c r="W1345" s="55"/>
      <c r="X1345" s="55"/>
      <c r="Y1345" s="55"/>
      <c r="Z1345" s="55"/>
      <c r="AA1345" s="56"/>
      <c r="AB1345" s="55"/>
      <c r="AC1345" s="57"/>
      <c r="AD1345" s="57"/>
      <c r="AE1345" s="57"/>
      <c r="AF1345" s="57"/>
      <c r="AG1345" s="57"/>
      <c r="AH1345" s="57"/>
      <c r="AI1345" s="57"/>
      <c r="AJ1345" s="57"/>
      <c r="AK1345" s="57"/>
      <c r="AL1345" s="57"/>
      <c r="AM1345" s="57"/>
      <c r="AN1345" s="57"/>
      <c r="AO1345" s="57"/>
      <c r="AP1345" s="57"/>
      <c r="AQ1345" s="58"/>
      <c r="AR1345" s="58"/>
      <c r="AS1345" s="58"/>
      <c r="AT1345" s="57"/>
      <c r="AU1345" s="57"/>
      <c r="AV1345" s="57"/>
      <c r="AW1345" s="57"/>
      <c r="AX1345" s="57"/>
      <c r="AY1345" s="57"/>
      <c r="AZ1345" s="57"/>
      <c r="BA1345" s="57"/>
    </row>
    <row r="1346" spans="16:53" ht="13.5">
      <c r="P1346" s="54"/>
      <c r="Q1346" s="48"/>
      <c r="R1346" s="48"/>
      <c r="S1346" s="48"/>
      <c r="T1346" s="48"/>
      <c r="U1346" s="55"/>
      <c r="V1346" s="55"/>
      <c r="W1346" s="55"/>
      <c r="X1346" s="55"/>
      <c r="Y1346" s="55"/>
      <c r="Z1346" s="55"/>
      <c r="AA1346" s="56"/>
      <c r="AB1346" s="55"/>
      <c r="AC1346" s="57"/>
      <c r="AD1346" s="57"/>
      <c r="AE1346" s="57"/>
      <c r="AF1346" s="57"/>
      <c r="AG1346" s="57"/>
      <c r="AH1346" s="57"/>
      <c r="AI1346" s="57"/>
      <c r="AJ1346" s="57"/>
      <c r="AK1346" s="57"/>
      <c r="AL1346" s="57"/>
      <c r="AM1346" s="57"/>
      <c r="AN1346" s="57"/>
      <c r="AO1346" s="57"/>
      <c r="AP1346" s="57"/>
      <c r="AQ1346" s="58"/>
      <c r="AR1346" s="58"/>
      <c r="AS1346" s="58"/>
      <c r="AT1346" s="57"/>
      <c r="AU1346" s="57"/>
      <c r="AV1346" s="57"/>
      <c r="AW1346" s="57"/>
      <c r="AX1346" s="57"/>
      <c r="AY1346" s="57"/>
      <c r="AZ1346" s="57"/>
      <c r="BA1346" s="57"/>
    </row>
    <row r="1347" spans="16:53" ht="13.5">
      <c r="P1347" s="54"/>
      <c r="Q1347" s="48"/>
      <c r="R1347" s="48"/>
      <c r="S1347" s="48"/>
      <c r="T1347" s="48"/>
      <c r="U1347" s="55"/>
      <c r="V1347" s="55"/>
      <c r="W1347" s="55"/>
      <c r="X1347" s="55"/>
      <c r="Y1347" s="55"/>
      <c r="Z1347" s="55"/>
      <c r="AA1347" s="56"/>
      <c r="AB1347" s="55"/>
      <c r="AC1347" s="57"/>
      <c r="AD1347" s="57"/>
      <c r="AE1347" s="57"/>
      <c r="AF1347" s="57"/>
      <c r="AG1347" s="57"/>
      <c r="AH1347" s="57"/>
      <c r="AI1347" s="57"/>
      <c r="AJ1347" s="57"/>
      <c r="AK1347" s="57"/>
      <c r="AL1347" s="57"/>
      <c r="AM1347" s="57"/>
      <c r="AN1347" s="57"/>
      <c r="AO1347" s="57"/>
      <c r="AP1347" s="57"/>
      <c r="AQ1347" s="58"/>
      <c r="AR1347" s="58"/>
      <c r="AS1347" s="58"/>
      <c r="AT1347" s="57"/>
      <c r="AU1347" s="57"/>
      <c r="AV1347" s="57"/>
      <c r="AW1347" s="57"/>
      <c r="AX1347" s="57"/>
      <c r="AY1347" s="57"/>
      <c r="AZ1347" s="57"/>
      <c r="BA1347" s="57"/>
    </row>
    <row r="1348" spans="16:53" ht="13.5">
      <c r="P1348" s="54"/>
      <c r="Q1348" s="48"/>
      <c r="R1348" s="48"/>
      <c r="S1348" s="48"/>
      <c r="T1348" s="48"/>
      <c r="U1348" s="55"/>
      <c r="V1348" s="55"/>
      <c r="W1348" s="55"/>
      <c r="X1348" s="55"/>
      <c r="Y1348" s="55"/>
      <c r="Z1348" s="55"/>
      <c r="AA1348" s="56"/>
      <c r="AB1348" s="55"/>
      <c r="AC1348" s="57"/>
      <c r="AD1348" s="57"/>
      <c r="AE1348" s="57"/>
      <c r="AF1348" s="57"/>
      <c r="AG1348" s="57"/>
      <c r="AH1348" s="57"/>
      <c r="AI1348" s="57"/>
      <c r="AJ1348" s="57"/>
      <c r="AK1348" s="57"/>
      <c r="AL1348" s="57"/>
      <c r="AM1348" s="57"/>
      <c r="AN1348" s="57"/>
      <c r="AO1348" s="57"/>
      <c r="AP1348" s="57"/>
      <c r="AQ1348" s="58"/>
      <c r="AR1348" s="58"/>
      <c r="AS1348" s="58"/>
      <c r="AT1348" s="57"/>
      <c r="AU1348" s="57"/>
      <c r="AV1348" s="57"/>
      <c r="AW1348" s="57"/>
      <c r="AX1348" s="57"/>
      <c r="AY1348" s="57"/>
      <c r="AZ1348" s="57"/>
      <c r="BA1348" s="57"/>
    </row>
    <row r="1349" spans="16:53" ht="13.5">
      <c r="P1349" s="54"/>
      <c r="Q1349" s="48"/>
      <c r="R1349" s="48"/>
      <c r="S1349" s="48"/>
      <c r="T1349" s="48"/>
      <c r="U1349" s="55"/>
      <c r="V1349" s="55"/>
      <c r="W1349" s="55"/>
      <c r="X1349" s="55"/>
      <c r="Y1349" s="55"/>
      <c r="Z1349" s="55"/>
      <c r="AA1349" s="56"/>
      <c r="AB1349" s="55"/>
      <c r="AC1349" s="57"/>
      <c r="AD1349" s="57"/>
      <c r="AE1349" s="57"/>
      <c r="AF1349" s="57"/>
      <c r="AG1349" s="57"/>
      <c r="AH1349" s="57"/>
      <c r="AI1349" s="57"/>
      <c r="AJ1349" s="57"/>
      <c r="AK1349" s="57"/>
      <c r="AL1349" s="57"/>
      <c r="AM1349" s="57"/>
      <c r="AN1349" s="57"/>
      <c r="AO1349" s="57"/>
      <c r="AP1349" s="57"/>
      <c r="AQ1349" s="58"/>
      <c r="AR1349" s="58"/>
      <c r="AS1349" s="58"/>
      <c r="AT1349" s="57"/>
      <c r="AU1349" s="57"/>
      <c r="AV1349" s="57"/>
      <c r="AW1349" s="57"/>
      <c r="AX1349" s="57"/>
      <c r="AY1349" s="57"/>
      <c r="AZ1349" s="57"/>
      <c r="BA1349" s="57"/>
    </row>
    <row r="1350" spans="16:53" ht="13.5">
      <c r="P1350" s="54"/>
      <c r="Q1350" s="48"/>
      <c r="R1350" s="48"/>
      <c r="S1350" s="48"/>
      <c r="T1350" s="48"/>
      <c r="U1350" s="55"/>
      <c r="V1350" s="55"/>
      <c r="W1350" s="55"/>
      <c r="X1350" s="55"/>
      <c r="Y1350" s="55"/>
      <c r="Z1350" s="55"/>
      <c r="AA1350" s="56"/>
      <c r="AB1350" s="55"/>
      <c r="AC1350" s="57"/>
      <c r="AD1350" s="57"/>
      <c r="AE1350" s="57"/>
      <c r="AF1350" s="57"/>
      <c r="AG1350" s="57"/>
      <c r="AH1350" s="57"/>
      <c r="AI1350" s="57"/>
      <c r="AJ1350" s="57"/>
      <c r="AK1350" s="57"/>
      <c r="AL1350" s="57"/>
      <c r="AM1350" s="57"/>
      <c r="AN1350" s="57"/>
      <c r="AO1350" s="57"/>
      <c r="AP1350" s="57"/>
      <c r="AQ1350" s="58"/>
      <c r="AR1350" s="58"/>
      <c r="AS1350" s="58"/>
      <c r="AT1350" s="57"/>
      <c r="AU1350" s="57"/>
      <c r="AV1350" s="57"/>
      <c r="AW1350" s="57"/>
      <c r="AX1350" s="57"/>
      <c r="AY1350" s="57"/>
      <c r="AZ1350" s="57"/>
      <c r="BA1350" s="57"/>
    </row>
    <row r="1351" spans="16:53" ht="13.5">
      <c r="P1351" s="54"/>
      <c r="Q1351" s="48"/>
      <c r="R1351" s="48"/>
      <c r="S1351" s="48"/>
      <c r="T1351" s="48"/>
      <c r="U1351" s="55"/>
      <c r="V1351" s="55"/>
      <c r="W1351" s="55"/>
      <c r="X1351" s="55"/>
      <c r="Y1351" s="55"/>
      <c r="Z1351" s="55"/>
      <c r="AA1351" s="56"/>
      <c r="AB1351" s="55"/>
      <c r="AC1351" s="57"/>
      <c r="AD1351" s="57"/>
      <c r="AE1351" s="57"/>
      <c r="AF1351" s="57"/>
      <c r="AG1351" s="57"/>
      <c r="AH1351" s="57"/>
      <c r="AI1351" s="57"/>
      <c r="AJ1351" s="57"/>
      <c r="AK1351" s="57"/>
      <c r="AL1351" s="57"/>
      <c r="AM1351" s="57"/>
      <c r="AN1351" s="57"/>
      <c r="AO1351" s="57"/>
      <c r="AP1351" s="57"/>
      <c r="AQ1351" s="58"/>
      <c r="AR1351" s="58"/>
      <c r="AS1351" s="58"/>
      <c r="AT1351" s="57"/>
      <c r="AU1351" s="57"/>
      <c r="AV1351" s="57"/>
      <c r="AW1351" s="57"/>
      <c r="AX1351" s="57"/>
      <c r="AY1351" s="57"/>
      <c r="AZ1351" s="57"/>
      <c r="BA1351" s="57"/>
    </row>
    <row r="1352" spans="16:53" ht="13.5">
      <c r="P1352" s="54"/>
      <c r="Q1352" s="48"/>
      <c r="R1352" s="48"/>
      <c r="S1352" s="48"/>
      <c r="T1352" s="48"/>
      <c r="U1352" s="55"/>
      <c r="V1352" s="55"/>
      <c r="W1352" s="55"/>
      <c r="X1352" s="55"/>
      <c r="Y1352" s="55"/>
      <c r="Z1352" s="55"/>
      <c r="AA1352" s="56"/>
      <c r="AB1352" s="55"/>
      <c r="AC1352" s="57"/>
      <c r="AD1352" s="57"/>
      <c r="AE1352" s="57"/>
      <c r="AF1352" s="57"/>
      <c r="AG1352" s="57"/>
      <c r="AH1352" s="57"/>
      <c r="AI1352" s="57"/>
      <c r="AJ1352" s="57"/>
      <c r="AK1352" s="57"/>
      <c r="AL1352" s="57"/>
      <c r="AM1352" s="57"/>
      <c r="AN1352" s="57"/>
      <c r="AO1352" s="57"/>
      <c r="AP1352" s="57"/>
      <c r="AQ1352" s="58"/>
      <c r="AR1352" s="58"/>
      <c r="AS1352" s="58"/>
      <c r="AT1352" s="57"/>
      <c r="AU1352" s="57"/>
      <c r="AV1352" s="57"/>
      <c r="AW1352" s="57"/>
      <c r="AX1352" s="57"/>
      <c r="AY1352" s="57"/>
      <c r="AZ1352" s="57"/>
      <c r="BA1352" s="57"/>
    </row>
    <row r="1353" spans="16:53" ht="13.5">
      <c r="P1353" s="54"/>
      <c r="Q1353" s="48"/>
      <c r="R1353" s="48"/>
      <c r="S1353" s="48"/>
      <c r="T1353" s="48"/>
      <c r="U1353" s="55"/>
      <c r="V1353" s="55"/>
      <c r="W1353" s="55"/>
      <c r="X1353" s="55"/>
      <c r="Y1353" s="55"/>
      <c r="Z1353" s="55"/>
      <c r="AA1353" s="56"/>
      <c r="AB1353" s="55"/>
      <c r="AC1353" s="57"/>
      <c r="AD1353" s="57"/>
      <c r="AE1353" s="57"/>
      <c r="AF1353" s="57"/>
      <c r="AG1353" s="57"/>
      <c r="AH1353" s="57"/>
      <c r="AI1353" s="57"/>
      <c r="AJ1353" s="57"/>
      <c r="AK1353" s="57"/>
      <c r="AL1353" s="57"/>
      <c r="AM1353" s="57"/>
      <c r="AN1353" s="57"/>
      <c r="AO1353" s="57"/>
      <c r="AP1353" s="57"/>
      <c r="AQ1353" s="58"/>
      <c r="AR1353" s="58"/>
      <c r="AS1353" s="58"/>
      <c r="AT1353" s="57"/>
      <c r="AU1353" s="57"/>
      <c r="AV1353" s="57"/>
      <c r="AW1353" s="57"/>
      <c r="AX1353" s="57"/>
      <c r="AY1353" s="57"/>
      <c r="AZ1353" s="57"/>
      <c r="BA1353" s="57"/>
    </row>
    <row r="1354" spans="16:53" ht="13.5">
      <c r="P1354" s="54"/>
      <c r="Q1354" s="48"/>
      <c r="R1354" s="48"/>
      <c r="S1354" s="48"/>
      <c r="T1354" s="48"/>
      <c r="U1354" s="55"/>
      <c r="V1354" s="55"/>
      <c r="W1354" s="55"/>
      <c r="X1354" s="55"/>
      <c r="Y1354" s="55"/>
      <c r="Z1354" s="55"/>
      <c r="AA1354" s="56"/>
      <c r="AB1354" s="55"/>
      <c r="AC1354" s="57"/>
      <c r="AD1354" s="57"/>
      <c r="AE1354" s="57"/>
      <c r="AF1354" s="57"/>
      <c r="AG1354" s="57"/>
      <c r="AH1354" s="57"/>
      <c r="AI1354" s="57"/>
      <c r="AJ1354" s="57"/>
      <c r="AK1354" s="57"/>
      <c r="AL1354" s="57"/>
      <c r="AM1354" s="57"/>
      <c r="AN1354" s="57"/>
      <c r="AO1354" s="57"/>
      <c r="AP1354" s="57"/>
      <c r="AQ1354" s="58"/>
      <c r="AR1354" s="58"/>
      <c r="AS1354" s="58"/>
      <c r="AT1354" s="57"/>
      <c r="AU1354" s="57"/>
      <c r="AV1354" s="57"/>
      <c r="AW1354" s="57"/>
      <c r="AX1354" s="57"/>
      <c r="AY1354" s="57"/>
      <c r="AZ1354" s="57"/>
      <c r="BA1354" s="57"/>
    </row>
    <row r="1355" spans="16:53" ht="13.5">
      <c r="P1355" s="54"/>
      <c r="Q1355" s="48"/>
      <c r="R1355" s="48"/>
      <c r="S1355" s="48"/>
      <c r="T1355" s="48"/>
      <c r="U1355" s="55"/>
      <c r="V1355" s="55"/>
      <c r="W1355" s="55"/>
      <c r="X1355" s="55"/>
      <c r="Y1355" s="55"/>
      <c r="Z1355" s="55"/>
      <c r="AA1355" s="56"/>
      <c r="AB1355" s="55"/>
      <c r="AC1355" s="57"/>
      <c r="AD1355" s="57"/>
      <c r="AE1355" s="57"/>
      <c r="AF1355" s="57"/>
      <c r="AG1355" s="57"/>
      <c r="AH1355" s="57"/>
      <c r="AI1355" s="57"/>
      <c r="AJ1355" s="57"/>
      <c r="AK1355" s="57"/>
      <c r="AL1355" s="57"/>
      <c r="AM1355" s="57"/>
      <c r="AN1355" s="57"/>
      <c r="AO1355" s="57"/>
      <c r="AP1355" s="57"/>
      <c r="AQ1355" s="58"/>
      <c r="AR1355" s="58"/>
      <c r="AS1355" s="58"/>
      <c r="AT1355" s="57"/>
      <c r="AU1355" s="57"/>
      <c r="AV1355" s="57"/>
      <c r="AW1355" s="57"/>
      <c r="AX1355" s="57"/>
      <c r="AY1355" s="57"/>
      <c r="AZ1355" s="57"/>
      <c r="BA1355" s="57"/>
    </row>
    <row r="1356" spans="16:53" ht="13.5">
      <c r="P1356" s="54"/>
      <c r="Q1356" s="48"/>
      <c r="R1356" s="48"/>
      <c r="S1356" s="48"/>
      <c r="T1356" s="48"/>
      <c r="U1356" s="55"/>
      <c r="V1356" s="55"/>
      <c r="W1356" s="55"/>
      <c r="X1356" s="55"/>
      <c r="Y1356" s="55"/>
      <c r="Z1356" s="55"/>
      <c r="AA1356" s="56"/>
      <c r="AB1356" s="55"/>
      <c r="AC1356" s="57"/>
      <c r="AD1356" s="57"/>
      <c r="AE1356" s="57"/>
      <c r="AF1356" s="57"/>
      <c r="AG1356" s="57"/>
      <c r="AH1356" s="57"/>
      <c r="AI1356" s="57"/>
      <c r="AJ1356" s="57"/>
      <c r="AK1356" s="57"/>
      <c r="AL1356" s="57"/>
      <c r="AM1356" s="57"/>
      <c r="AN1356" s="57"/>
      <c r="AO1356" s="57"/>
      <c r="AP1356" s="57"/>
      <c r="AQ1356" s="58"/>
      <c r="AR1356" s="58"/>
      <c r="AS1356" s="58"/>
      <c r="AT1356" s="57"/>
      <c r="AU1356" s="57"/>
      <c r="AV1356" s="57"/>
      <c r="AW1356" s="57"/>
      <c r="AX1356" s="57"/>
      <c r="AY1356" s="57"/>
      <c r="AZ1356" s="57"/>
      <c r="BA1356" s="57"/>
    </row>
    <row r="1357" spans="16:53" ht="13.5">
      <c r="P1357" s="54"/>
      <c r="Q1357" s="48"/>
      <c r="R1357" s="48"/>
      <c r="S1357" s="48"/>
      <c r="T1357" s="48"/>
      <c r="U1357" s="55"/>
      <c r="V1357" s="55"/>
      <c r="W1357" s="55"/>
      <c r="X1357" s="55"/>
      <c r="Y1357" s="55"/>
      <c r="Z1357" s="55"/>
      <c r="AA1357" s="56"/>
      <c r="AB1357" s="55"/>
      <c r="AC1357" s="57"/>
      <c r="AD1357" s="57"/>
      <c r="AE1357" s="57"/>
      <c r="AF1357" s="57"/>
      <c r="AG1357" s="57"/>
      <c r="AH1357" s="57"/>
      <c r="AI1357" s="57"/>
      <c r="AJ1357" s="57"/>
      <c r="AK1357" s="57"/>
      <c r="AL1357" s="57"/>
      <c r="AM1357" s="57"/>
      <c r="AN1357" s="57"/>
      <c r="AO1357" s="57"/>
      <c r="AP1357" s="57"/>
      <c r="AQ1357" s="58"/>
      <c r="AR1357" s="58"/>
      <c r="AS1357" s="58"/>
      <c r="AT1357" s="57"/>
      <c r="AU1357" s="57"/>
      <c r="AV1357" s="57"/>
      <c r="AW1357" s="57"/>
      <c r="AX1357" s="57"/>
      <c r="AY1357" s="57"/>
      <c r="AZ1357" s="57"/>
      <c r="BA1357" s="57"/>
    </row>
    <row r="1358" spans="16:53" ht="13.5">
      <c r="P1358" s="54"/>
      <c r="Q1358" s="48"/>
      <c r="R1358" s="48"/>
      <c r="S1358" s="48"/>
      <c r="T1358" s="48"/>
      <c r="U1358" s="55"/>
      <c r="V1358" s="55"/>
      <c r="W1358" s="55"/>
      <c r="X1358" s="55"/>
      <c r="Y1358" s="55"/>
      <c r="Z1358" s="55"/>
      <c r="AA1358" s="56"/>
      <c r="AB1358" s="55"/>
      <c r="AC1358" s="57"/>
      <c r="AD1358" s="57"/>
      <c r="AE1358" s="57"/>
      <c r="AF1358" s="57"/>
      <c r="AG1358" s="57"/>
      <c r="AH1358" s="57"/>
      <c r="AI1358" s="57"/>
      <c r="AJ1358" s="57"/>
      <c r="AK1358" s="57"/>
      <c r="AL1358" s="57"/>
      <c r="AM1358" s="57"/>
      <c r="AN1358" s="57"/>
      <c r="AO1358" s="57"/>
      <c r="AP1358" s="57"/>
      <c r="AQ1358" s="58"/>
      <c r="AR1358" s="58"/>
      <c r="AS1358" s="58"/>
      <c r="AT1358" s="57"/>
      <c r="AU1358" s="57"/>
      <c r="AV1358" s="57"/>
      <c r="AW1358" s="57"/>
      <c r="AX1358" s="57"/>
      <c r="AY1358" s="57"/>
      <c r="AZ1358" s="57"/>
      <c r="BA1358" s="57"/>
    </row>
    <row r="1359" spans="16:53" ht="13.5">
      <c r="P1359" s="54"/>
      <c r="Q1359" s="48"/>
      <c r="R1359" s="48"/>
      <c r="S1359" s="48"/>
      <c r="T1359" s="48"/>
      <c r="U1359" s="55"/>
      <c r="V1359" s="55"/>
      <c r="W1359" s="55"/>
      <c r="X1359" s="55"/>
      <c r="Y1359" s="55"/>
      <c r="Z1359" s="55"/>
      <c r="AA1359" s="56"/>
      <c r="AB1359" s="55"/>
      <c r="AC1359" s="57"/>
      <c r="AD1359" s="57"/>
      <c r="AE1359" s="57"/>
      <c r="AF1359" s="57"/>
      <c r="AG1359" s="57"/>
      <c r="AH1359" s="57"/>
      <c r="AI1359" s="57"/>
      <c r="AJ1359" s="57"/>
      <c r="AK1359" s="57"/>
      <c r="AL1359" s="57"/>
      <c r="AM1359" s="57"/>
      <c r="AN1359" s="57"/>
      <c r="AO1359" s="57"/>
      <c r="AP1359" s="57"/>
      <c r="AQ1359" s="58"/>
      <c r="AR1359" s="58"/>
      <c r="AS1359" s="58"/>
      <c r="AT1359" s="57"/>
      <c r="AU1359" s="57"/>
      <c r="AV1359" s="57"/>
      <c r="AW1359" s="57"/>
      <c r="AX1359" s="57"/>
      <c r="AY1359" s="57"/>
      <c r="AZ1359" s="57"/>
      <c r="BA1359" s="57"/>
    </row>
    <row r="1360" spans="16:53" ht="13.5">
      <c r="P1360" s="54"/>
      <c r="Q1360" s="48"/>
      <c r="R1360" s="48"/>
      <c r="S1360" s="48"/>
      <c r="T1360" s="48"/>
      <c r="U1360" s="55"/>
      <c r="V1360" s="55"/>
      <c r="W1360" s="55"/>
      <c r="X1360" s="55"/>
      <c r="Y1360" s="55"/>
      <c r="Z1360" s="55"/>
      <c r="AA1360" s="56"/>
      <c r="AB1360" s="55"/>
      <c r="AC1360" s="57"/>
      <c r="AD1360" s="57"/>
      <c r="AE1360" s="57"/>
      <c r="AF1360" s="57"/>
      <c r="AG1360" s="57"/>
      <c r="AH1360" s="57"/>
      <c r="AI1360" s="57"/>
      <c r="AJ1360" s="57"/>
      <c r="AK1360" s="57"/>
      <c r="AL1360" s="57"/>
      <c r="AM1360" s="57"/>
      <c r="AN1360" s="57"/>
      <c r="AO1360" s="57"/>
      <c r="AP1360" s="57"/>
      <c r="AQ1360" s="58"/>
      <c r="AR1360" s="58"/>
      <c r="AS1360" s="58"/>
      <c r="AT1360" s="57"/>
      <c r="AU1360" s="57"/>
      <c r="AV1360" s="57"/>
      <c r="AW1360" s="57"/>
      <c r="AX1360" s="57"/>
      <c r="AY1360" s="57"/>
      <c r="AZ1360" s="57"/>
      <c r="BA1360" s="57"/>
    </row>
    <row r="1361" spans="16:53" ht="13.5">
      <c r="P1361" s="54"/>
      <c r="Q1361" s="48"/>
      <c r="R1361" s="48"/>
      <c r="S1361" s="48"/>
      <c r="T1361" s="48"/>
      <c r="U1361" s="55"/>
      <c r="V1361" s="55"/>
      <c r="W1361" s="55"/>
      <c r="X1361" s="55"/>
      <c r="Y1361" s="55"/>
      <c r="Z1361" s="55"/>
      <c r="AA1361" s="56"/>
      <c r="AB1361" s="55"/>
      <c r="AC1361" s="57"/>
      <c r="AD1361" s="57"/>
      <c r="AE1361" s="57"/>
      <c r="AF1361" s="57"/>
      <c r="AG1361" s="57"/>
      <c r="AH1361" s="57"/>
      <c r="AI1361" s="57"/>
      <c r="AJ1361" s="57"/>
      <c r="AK1361" s="57"/>
      <c r="AL1361" s="57"/>
      <c r="AM1361" s="57"/>
      <c r="AN1361" s="57"/>
      <c r="AO1361" s="57"/>
      <c r="AP1361" s="57"/>
      <c r="AQ1361" s="58"/>
      <c r="AR1361" s="58"/>
      <c r="AS1361" s="58"/>
      <c r="AT1361" s="57"/>
      <c r="AU1361" s="57"/>
      <c r="AV1361" s="57"/>
      <c r="AW1361" s="57"/>
      <c r="AX1361" s="57"/>
      <c r="AY1361" s="57"/>
      <c r="AZ1361" s="57"/>
      <c r="BA1361" s="57"/>
    </row>
    <row r="1362" spans="16:53" ht="13.5">
      <c r="P1362" s="54"/>
      <c r="Q1362" s="48"/>
      <c r="R1362" s="48"/>
      <c r="S1362" s="48"/>
      <c r="T1362" s="48"/>
      <c r="U1362" s="55"/>
      <c r="V1362" s="55"/>
      <c r="W1362" s="55"/>
      <c r="X1362" s="55"/>
      <c r="Y1362" s="55"/>
      <c r="Z1362" s="55"/>
      <c r="AA1362" s="56"/>
      <c r="AB1362" s="55"/>
      <c r="AC1362" s="57"/>
      <c r="AD1362" s="57"/>
      <c r="AE1362" s="57"/>
      <c r="AF1362" s="57"/>
      <c r="AG1362" s="57"/>
      <c r="AH1362" s="57"/>
      <c r="AI1362" s="57"/>
      <c r="AJ1362" s="57"/>
      <c r="AK1362" s="57"/>
      <c r="AL1362" s="57"/>
      <c r="AM1362" s="57"/>
      <c r="AN1362" s="57"/>
      <c r="AO1362" s="57"/>
      <c r="AP1362" s="57"/>
      <c r="AQ1362" s="58"/>
      <c r="AR1362" s="58"/>
      <c r="AS1362" s="58"/>
      <c r="AT1362" s="57"/>
      <c r="AU1362" s="57"/>
      <c r="AV1362" s="57"/>
      <c r="AW1362" s="57"/>
      <c r="AX1362" s="57"/>
      <c r="AY1362" s="57"/>
      <c r="AZ1362" s="57"/>
      <c r="BA1362" s="57"/>
    </row>
    <row r="1363" spans="16:53" ht="13.5">
      <c r="P1363" s="54"/>
      <c r="Q1363" s="48"/>
      <c r="R1363" s="48"/>
      <c r="S1363" s="48"/>
      <c r="T1363" s="48"/>
      <c r="U1363" s="55"/>
      <c r="V1363" s="55"/>
      <c r="W1363" s="55"/>
      <c r="X1363" s="55"/>
      <c r="Y1363" s="55"/>
      <c r="Z1363" s="55"/>
      <c r="AA1363" s="56"/>
      <c r="AB1363" s="55"/>
      <c r="AC1363" s="57"/>
      <c r="AD1363" s="57"/>
      <c r="AE1363" s="57"/>
      <c r="AF1363" s="57"/>
      <c r="AG1363" s="57"/>
      <c r="AH1363" s="57"/>
      <c r="AI1363" s="57"/>
      <c r="AJ1363" s="57"/>
      <c r="AK1363" s="57"/>
      <c r="AL1363" s="57"/>
      <c r="AM1363" s="57"/>
      <c r="AN1363" s="57"/>
      <c r="AO1363" s="57"/>
      <c r="AP1363" s="57"/>
      <c r="AQ1363" s="58"/>
      <c r="AR1363" s="58"/>
      <c r="AS1363" s="58"/>
      <c r="AT1363" s="57"/>
      <c r="AU1363" s="57"/>
      <c r="AV1363" s="57"/>
      <c r="AW1363" s="57"/>
      <c r="AX1363" s="57"/>
      <c r="AY1363" s="57"/>
      <c r="AZ1363" s="57"/>
      <c r="BA1363" s="57"/>
    </row>
    <row r="1364" spans="16:53" ht="13.5">
      <c r="P1364" s="54"/>
      <c r="Q1364" s="48"/>
      <c r="R1364" s="48"/>
      <c r="S1364" s="48"/>
      <c r="T1364" s="48"/>
      <c r="U1364" s="55"/>
      <c r="V1364" s="55"/>
      <c r="W1364" s="55"/>
      <c r="X1364" s="55"/>
      <c r="Y1364" s="55"/>
      <c r="Z1364" s="55"/>
      <c r="AA1364" s="56"/>
      <c r="AB1364" s="55"/>
      <c r="AC1364" s="57"/>
      <c r="AD1364" s="57"/>
      <c r="AE1364" s="57"/>
      <c r="AF1364" s="57"/>
      <c r="AG1364" s="57"/>
      <c r="AH1364" s="57"/>
      <c r="AI1364" s="57"/>
      <c r="AJ1364" s="57"/>
      <c r="AK1364" s="57"/>
      <c r="AL1364" s="57"/>
      <c r="AM1364" s="57"/>
      <c r="AN1364" s="57"/>
      <c r="AO1364" s="57"/>
      <c r="AP1364" s="57"/>
      <c r="AQ1364" s="58"/>
      <c r="AR1364" s="58"/>
      <c r="AS1364" s="58"/>
      <c r="AT1364" s="57"/>
      <c r="AU1364" s="57"/>
      <c r="AV1364" s="57"/>
      <c r="AW1364" s="57"/>
      <c r="AX1364" s="57"/>
      <c r="AY1364" s="57"/>
      <c r="AZ1364" s="57"/>
      <c r="BA1364" s="57"/>
    </row>
    <row r="1365" spans="16:53" ht="13.5">
      <c r="P1365" s="54"/>
      <c r="Q1365" s="48"/>
      <c r="R1365" s="48"/>
      <c r="S1365" s="48"/>
      <c r="T1365" s="48"/>
      <c r="U1365" s="55"/>
      <c r="V1365" s="55"/>
      <c r="W1365" s="55"/>
      <c r="X1365" s="55"/>
      <c r="Y1365" s="55"/>
      <c r="Z1365" s="55"/>
      <c r="AA1365" s="56"/>
      <c r="AB1365" s="55"/>
      <c r="AC1365" s="57"/>
      <c r="AD1365" s="57"/>
      <c r="AE1365" s="57"/>
      <c r="AF1365" s="57"/>
      <c r="AG1365" s="57"/>
      <c r="AH1365" s="57"/>
      <c r="AI1365" s="57"/>
      <c r="AJ1365" s="57"/>
      <c r="AK1365" s="57"/>
      <c r="AL1365" s="57"/>
      <c r="AM1365" s="57"/>
      <c r="AN1365" s="57"/>
      <c r="AO1365" s="57"/>
      <c r="AP1365" s="57"/>
      <c r="AQ1365" s="58"/>
      <c r="AR1365" s="58"/>
      <c r="AS1365" s="58"/>
      <c r="AT1365" s="57"/>
      <c r="AU1365" s="57"/>
      <c r="AV1365" s="57"/>
      <c r="AW1365" s="57"/>
      <c r="AX1365" s="57"/>
      <c r="AY1365" s="57"/>
      <c r="AZ1365" s="57"/>
      <c r="BA1365" s="57"/>
    </row>
    <row r="1366" spans="16:53" ht="13.5">
      <c r="P1366" s="54"/>
      <c r="Q1366" s="48"/>
      <c r="R1366" s="48"/>
      <c r="S1366" s="48"/>
      <c r="T1366" s="48"/>
      <c r="U1366" s="55"/>
      <c r="V1366" s="55"/>
      <c r="W1366" s="55"/>
      <c r="X1366" s="55"/>
      <c r="Y1366" s="55"/>
      <c r="Z1366" s="55"/>
      <c r="AA1366" s="56"/>
      <c r="AB1366" s="55"/>
      <c r="AC1366" s="57"/>
      <c r="AD1366" s="57"/>
      <c r="AE1366" s="57"/>
      <c r="AF1366" s="57"/>
      <c r="AG1366" s="57"/>
      <c r="AH1366" s="57"/>
      <c r="AI1366" s="57"/>
      <c r="AJ1366" s="57"/>
      <c r="AK1366" s="57"/>
      <c r="AL1366" s="57"/>
      <c r="AM1366" s="57"/>
      <c r="AN1366" s="57"/>
      <c r="AO1366" s="57"/>
      <c r="AP1366" s="57"/>
      <c r="AQ1366" s="58"/>
      <c r="AR1366" s="58"/>
      <c r="AS1366" s="58"/>
      <c r="AT1366" s="57"/>
      <c r="AU1366" s="57"/>
      <c r="AV1366" s="57"/>
      <c r="AW1366" s="57"/>
      <c r="AX1366" s="57"/>
      <c r="AY1366" s="57"/>
      <c r="AZ1366" s="57"/>
      <c r="BA1366" s="57"/>
    </row>
    <row r="1367" spans="16:53" ht="13.5">
      <c r="P1367" s="54"/>
      <c r="Q1367" s="48"/>
      <c r="R1367" s="48"/>
      <c r="S1367" s="48"/>
      <c r="T1367" s="48"/>
      <c r="U1367" s="55"/>
      <c r="V1367" s="55"/>
      <c r="W1367" s="55"/>
      <c r="X1367" s="55"/>
      <c r="Y1367" s="55"/>
      <c r="Z1367" s="55"/>
      <c r="AA1367" s="56"/>
      <c r="AB1367" s="55"/>
      <c r="AC1367" s="57"/>
      <c r="AD1367" s="57"/>
      <c r="AE1367" s="57"/>
      <c r="AF1367" s="57"/>
      <c r="AG1367" s="57"/>
      <c r="AH1367" s="57"/>
      <c r="AI1367" s="57"/>
      <c r="AJ1367" s="57"/>
      <c r="AK1367" s="57"/>
      <c r="AL1367" s="57"/>
      <c r="AM1367" s="57"/>
      <c r="AN1367" s="57"/>
      <c r="AO1367" s="57"/>
      <c r="AP1367" s="57"/>
      <c r="AQ1367" s="58"/>
      <c r="AR1367" s="58"/>
      <c r="AS1367" s="58"/>
      <c r="AT1367" s="57"/>
      <c r="AU1367" s="57"/>
      <c r="AV1367" s="57"/>
      <c r="AW1367" s="57"/>
      <c r="AX1367" s="57"/>
      <c r="AY1367" s="57"/>
      <c r="AZ1367" s="57"/>
      <c r="BA1367" s="57"/>
    </row>
    <row r="1368" spans="16:53" ht="13.5">
      <c r="P1368" s="54"/>
      <c r="Q1368" s="48"/>
      <c r="R1368" s="48"/>
      <c r="S1368" s="48"/>
      <c r="T1368" s="48"/>
      <c r="U1368" s="55"/>
      <c r="V1368" s="55"/>
      <c r="W1368" s="55"/>
      <c r="X1368" s="55"/>
      <c r="Y1368" s="55"/>
      <c r="Z1368" s="55"/>
      <c r="AA1368" s="56"/>
      <c r="AB1368" s="55"/>
      <c r="AC1368" s="57"/>
      <c r="AD1368" s="57"/>
      <c r="AE1368" s="57"/>
      <c r="AF1368" s="57"/>
      <c r="AG1368" s="57"/>
      <c r="AH1368" s="57"/>
      <c r="AI1368" s="57"/>
      <c r="AJ1368" s="57"/>
      <c r="AK1368" s="57"/>
      <c r="AL1368" s="57"/>
      <c r="AM1368" s="57"/>
      <c r="AN1368" s="57"/>
      <c r="AO1368" s="57"/>
      <c r="AP1368" s="57"/>
      <c r="AQ1368" s="58"/>
      <c r="AR1368" s="58"/>
      <c r="AS1368" s="58"/>
      <c r="AT1368" s="57"/>
      <c r="AU1368" s="57"/>
      <c r="AV1368" s="57"/>
      <c r="AW1368" s="57"/>
      <c r="AX1368" s="57"/>
      <c r="AY1368" s="57"/>
      <c r="AZ1368" s="57"/>
      <c r="BA1368" s="57"/>
    </row>
    <row r="1369" spans="16:53" ht="13.5">
      <c r="P1369" s="54"/>
      <c r="Q1369" s="48"/>
      <c r="R1369" s="48"/>
      <c r="S1369" s="48"/>
      <c r="T1369" s="48"/>
      <c r="U1369" s="55"/>
      <c r="V1369" s="55"/>
      <c r="W1369" s="55"/>
      <c r="X1369" s="55"/>
      <c r="Y1369" s="55"/>
      <c r="Z1369" s="55"/>
      <c r="AA1369" s="56"/>
      <c r="AB1369" s="55"/>
      <c r="AC1369" s="57"/>
      <c r="AD1369" s="57"/>
      <c r="AE1369" s="57"/>
      <c r="AF1369" s="57"/>
      <c r="AG1369" s="57"/>
      <c r="AH1369" s="57"/>
      <c r="AI1369" s="57"/>
      <c r="AJ1369" s="57"/>
      <c r="AK1369" s="57"/>
      <c r="AL1369" s="57"/>
      <c r="AM1369" s="57"/>
      <c r="AN1369" s="57"/>
      <c r="AO1369" s="57"/>
      <c r="AP1369" s="57"/>
      <c r="AQ1369" s="58"/>
      <c r="AR1369" s="58"/>
      <c r="AS1369" s="58"/>
      <c r="AT1369" s="57"/>
      <c r="AU1369" s="57"/>
      <c r="AV1369" s="57"/>
      <c r="AW1369" s="57"/>
      <c r="AX1369" s="57"/>
      <c r="AY1369" s="57"/>
      <c r="AZ1369" s="57"/>
      <c r="BA1369" s="57"/>
    </row>
    <row r="1370" spans="16:53" ht="13.5">
      <c r="P1370" s="54"/>
      <c r="Q1370" s="48"/>
      <c r="R1370" s="48"/>
      <c r="S1370" s="48"/>
      <c r="T1370" s="48"/>
      <c r="U1370" s="55"/>
      <c r="V1370" s="55"/>
      <c r="W1370" s="55"/>
      <c r="X1370" s="55"/>
      <c r="Y1370" s="55"/>
      <c r="Z1370" s="55"/>
      <c r="AA1370" s="56"/>
      <c r="AB1370" s="55"/>
      <c r="AC1370" s="57"/>
      <c r="AD1370" s="57"/>
      <c r="AE1370" s="57"/>
      <c r="AF1370" s="57"/>
      <c r="AG1370" s="57"/>
      <c r="AH1370" s="57"/>
      <c r="AI1370" s="57"/>
      <c r="AJ1370" s="57"/>
      <c r="AK1370" s="57"/>
      <c r="AL1370" s="57"/>
      <c r="AM1370" s="57"/>
      <c r="AN1370" s="57"/>
      <c r="AO1370" s="57"/>
      <c r="AP1370" s="57"/>
      <c r="AQ1370" s="58"/>
      <c r="AR1370" s="58"/>
      <c r="AS1370" s="58"/>
      <c r="AT1370" s="57"/>
      <c r="AU1370" s="57"/>
      <c r="AV1370" s="57"/>
      <c r="AW1370" s="57"/>
      <c r="AX1370" s="57"/>
      <c r="AY1370" s="57"/>
      <c r="AZ1370" s="57"/>
      <c r="BA1370" s="57"/>
    </row>
    <row r="1371" spans="16:53" ht="13.5">
      <c r="P1371" s="54"/>
      <c r="Q1371" s="48"/>
      <c r="R1371" s="48"/>
      <c r="S1371" s="48"/>
      <c r="T1371" s="48"/>
      <c r="U1371" s="55"/>
      <c r="V1371" s="55"/>
      <c r="W1371" s="55"/>
      <c r="X1371" s="55"/>
      <c r="Y1371" s="55"/>
      <c r="Z1371" s="55"/>
      <c r="AA1371" s="56"/>
      <c r="AB1371" s="55"/>
      <c r="AC1371" s="57"/>
      <c r="AD1371" s="57"/>
      <c r="AE1371" s="57"/>
      <c r="AF1371" s="57"/>
      <c r="AG1371" s="57"/>
      <c r="AH1371" s="57"/>
      <c r="AI1371" s="57"/>
      <c r="AJ1371" s="57"/>
      <c r="AK1371" s="57"/>
      <c r="AL1371" s="57"/>
      <c r="AM1371" s="57"/>
      <c r="AN1371" s="57"/>
      <c r="AO1371" s="57"/>
      <c r="AP1371" s="57"/>
      <c r="AQ1371" s="58"/>
      <c r="AR1371" s="58"/>
      <c r="AS1371" s="58"/>
      <c r="AT1371" s="57"/>
      <c r="AU1371" s="57"/>
      <c r="AV1371" s="57"/>
      <c r="AW1371" s="57"/>
      <c r="AX1371" s="57"/>
      <c r="AY1371" s="57"/>
      <c r="AZ1371" s="57"/>
      <c r="BA1371" s="57"/>
    </row>
    <row r="1372" spans="16:53" ht="13.5">
      <c r="P1372" s="54"/>
      <c r="Q1372" s="48"/>
      <c r="R1372" s="48"/>
      <c r="S1372" s="48"/>
      <c r="T1372" s="48"/>
      <c r="U1372" s="55"/>
      <c r="V1372" s="55"/>
      <c r="W1372" s="55"/>
      <c r="X1372" s="55"/>
      <c r="Y1372" s="55"/>
      <c r="Z1372" s="55"/>
      <c r="AA1372" s="56"/>
      <c r="AB1372" s="55"/>
      <c r="AC1372" s="57"/>
      <c r="AD1372" s="57"/>
      <c r="AE1372" s="57"/>
      <c r="AF1372" s="57"/>
      <c r="AG1372" s="57"/>
      <c r="AH1372" s="57"/>
      <c r="AI1372" s="57"/>
      <c r="AJ1372" s="57"/>
      <c r="AK1372" s="57"/>
      <c r="AL1372" s="57"/>
      <c r="AM1372" s="57"/>
      <c r="AN1372" s="57"/>
      <c r="AO1372" s="57"/>
      <c r="AP1372" s="57"/>
      <c r="AQ1372" s="58"/>
      <c r="AR1372" s="58"/>
      <c r="AS1372" s="58"/>
      <c r="AT1372" s="57"/>
      <c r="AU1372" s="57"/>
      <c r="AV1372" s="57"/>
      <c r="AW1372" s="57"/>
      <c r="AX1372" s="57"/>
      <c r="AY1372" s="57"/>
      <c r="AZ1372" s="57"/>
      <c r="BA1372" s="57"/>
    </row>
    <row r="1373" spans="16:53" ht="13.5">
      <c r="P1373" s="54"/>
      <c r="Q1373" s="48"/>
      <c r="R1373" s="48"/>
      <c r="S1373" s="48"/>
      <c r="T1373" s="48"/>
      <c r="U1373" s="55"/>
      <c r="V1373" s="55"/>
      <c r="W1373" s="55"/>
      <c r="X1373" s="55"/>
      <c r="Y1373" s="55"/>
      <c r="Z1373" s="55"/>
      <c r="AA1373" s="56"/>
      <c r="AB1373" s="55"/>
      <c r="AC1373" s="57"/>
      <c r="AD1373" s="57"/>
      <c r="AE1373" s="57"/>
      <c r="AF1373" s="57"/>
      <c r="AG1373" s="57"/>
      <c r="AH1373" s="57"/>
      <c r="AI1373" s="57"/>
      <c r="AJ1373" s="57"/>
      <c r="AK1373" s="57"/>
      <c r="AL1373" s="57"/>
      <c r="AM1373" s="57"/>
      <c r="AN1373" s="57"/>
      <c r="AO1373" s="57"/>
      <c r="AP1373" s="57"/>
      <c r="AQ1373" s="58"/>
      <c r="AR1373" s="58"/>
      <c r="AS1373" s="58"/>
      <c r="AT1373" s="57"/>
      <c r="AU1373" s="57"/>
      <c r="AV1373" s="57"/>
      <c r="AW1373" s="57"/>
      <c r="AX1373" s="57"/>
      <c r="AY1373" s="57"/>
      <c r="AZ1373" s="57"/>
      <c r="BA1373" s="57"/>
    </row>
    <row r="1374" spans="16:53" ht="13.5">
      <c r="P1374" s="54"/>
      <c r="Q1374" s="48"/>
      <c r="R1374" s="48"/>
      <c r="S1374" s="48"/>
      <c r="T1374" s="48"/>
      <c r="U1374" s="55"/>
      <c r="V1374" s="55"/>
      <c r="W1374" s="55"/>
      <c r="X1374" s="55"/>
      <c r="Y1374" s="55"/>
      <c r="Z1374" s="55"/>
      <c r="AA1374" s="56"/>
      <c r="AB1374" s="55"/>
      <c r="AC1374" s="57"/>
      <c r="AD1374" s="57"/>
      <c r="AE1374" s="57"/>
      <c r="AF1374" s="57"/>
      <c r="AG1374" s="57"/>
      <c r="AH1374" s="57"/>
      <c r="AI1374" s="57"/>
      <c r="AJ1374" s="57"/>
      <c r="AK1374" s="57"/>
      <c r="AL1374" s="57"/>
      <c r="AM1374" s="57"/>
      <c r="AN1374" s="57"/>
      <c r="AO1374" s="57"/>
      <c r="AP1374" s="57"/>
      <c r="AQ1374" s="58"/>
      <c r="AR1374" s="58"/>
      <c r="AS1374" s="58"/>
      <c r="AT1374" s="57"/>
      <c r="AU1374" s="57"/>
      <c r="AV1374" s="57"/>
      <c r="AW1374" s="57"/>
      <c r="AX1374" s="57"/>
      <c r="AY1374" s="57"/>
      <c r="AZ1374" s="57"/>
      <c r="BA1374" s="57"/>
    </row>
    <row r="1375" spans="16:53" ht="13.5">
      <c r="P1375" s="54"/>
      <c r="Q1375" s="48"/>
      <c r="R1375" s="48"/>
      <c r="S1375" s="48"/>
      <c r="T1375" s="48"/>
      <c r="U1375" s="55"/>
      <c r="V1375" s="55"/>
      <c r="W1375" s="55"/>
      <c r="X1375" s="55"/>
      <c r="Y1375" s="55"/>
      <c r="Z1375" s="55"/>
      <c r="AA1375" s="56"/>
      <c r="AB1375" s="55"/>
      <c r="AC1375" s="57"/>
      <c r="AD1375" s="57"/>
      <c r="AE1375" s="57"/>
      <c r="AF1375" s="57"/>
      <c r="AG1375" s="57"/>
      <c r="AH1375" s="57"/>
      <c r="AI1375" s="57"/>
      <c r="AJ1375" s="57"/>
      <c r="AK1375" s="57"/>
      <c r="AL1375" s="57"/>
      <c r="AM1375" s="57"/>
      <c r="AN1375" s="57"/>
      <c r="AO1375" s="57"/>
      <c r="AP1375" s="57"/>
      <c r="AQ1375" s="58"/>
      <c r="AR1375" s="58"/>
      <c r="AS1375" s="58"/>
      <c r="AT1375" s="57"/>
      <c r="AU1375" s="57"/>
      <c r="AV1375" s="57"/>
      <c r="AW1375" s="57"/>
      <c r="AX1375" s="57"/>
      <c r="AY1375" s="57"/>
      <c r="AZ1375" s="57"/>
      <c r="BA1375" s="57"/>
    </row>
    <row r="1376" spans="16:53" ht="13.5">
      <c r="P1376" s="54"/>
      <c r="Q1376" s="48"/>
      <c r="R1376" s="48"/>
      <c r="S1376" s="48"/>
      <c r="T1376" s="48"/>
      <c r="U1376" s="55"/>
      <c r="V1376" s="55"/>
      <c r="W1376" s="55"/>
      <c r="X1376" s="55"/>
      <c r="Y1376" s="55"/>
      <c r="Z1376" s="55"/>
      <c r="AA1376" s="56"/>
      <c r="AB1376" s="55"/>
      <c r="AC1376" s="57"/>
      <c r="AD1376" s="57"/>
      <c r="AE1376" s="57"/>
      <c r="AF1376" s="57"/>
      <c r="AG1376" s="57"/>
      <c r="AH1376" s="57"/>
      <c r="AI1376" s="57"/>
      <c r="AJ1376" s="57"/>
      <c r="AK1376" s="57"/>
      <c r="AL1376" s="57"/>
      <c r="AM1376" s="57"/>
      <c r="AN1376" s="57"/>
      <c r="AO1376" s="57"/>
      <c r="AP1376" s="57"/>
      <c r="AQ1376" s="58"/>
      <c r="AR1376" s="58"/>
      <c r="AS1376" s="58"/>
      <c r="AT1376" s="57"/>
      <c r="AU1376" s="57"/>
      <c r="AV1376" s="57"/>
      <c r="AW1376" s="57"/>
      <c r="AX1376" s="57"/>
      <c r="AY1376" s="57"/>
      <c r="AZ1376" s="57"/>
      <c r="BA1376" s="57"/>
    </row>
    <row r="1377" spans="16:53" ht="13.5">
      <c r="P1377" s="54"/>
      <c r="Q1377" s="48"/>
      <c r="R1377" s="48"/>
      <c r="S1377" s="48"/>
      <c r="T1377" s="48"/>
      <c r="U1377" s="55"/>
      <c r="V1377" s="55"/>
      <c r="W1377" s="55"/>
      <c r="X1377" s="55"/>
      <c r="Y1377" s="55"/>
      <c r="Z1377" s="55"/>
      <c r="AA1377" s="56"/>
      <c r="AB1377" s="55"/>
      <c r="AC1377" s="57"/>
      <c r="AD1377" s="57"/>
      <c r="AE1377" s="57"/>
      <c r="AF1377" s="57"/>
      <c r="AG1377" s="57"/>
      <c r="AH1377" s="57"/>
      <c r="AI1377" s="57"/>
      <c r="AJ1377" s="57"/>
      <c r="AK1377" s="57"/>
      <c r="AL1377" s="57"/>
      <c r="AM1377" s="57"/>
      <c r="AN1377" s="57"/>
      <c r="AO1377" s="57"/>
      <c r="AP1377" s="57"/>
      <c r="AQ1377" s="58"/>
      <c r="AR1377" s="58"/>
      <c r="AS1377" s="58"/>
      <c r="AT1377" s="57"/>
      <c r="AU1377" s="57"/>
      <c r="AV1377" s="57"/>
      <c r="AW1377" s="57"/>
      <c r="AX1377" s="57"/>
      <c r="AY1377" s="57"/>
      <c r="AZ1377" s="57"/>
      <c r="BA1377" s="57"/>
    </row>
    <row r="1378" spans="16:53" ht="13.5">
      <c r="P1378" s="54"/>
      <c r="Q1378" s="48"/>
      <c r="R1378" s="48"/>
      <c r="S1378" s="48"/>
      <c r="T1378" s="48"/>
      <c r="U1378" s="55"/>
      <c r="V1378" s="55"/>
      <c r="W1378" s="55"/>
      <c r="X1378" s="55"/>
      <c r="Y1378" s="55"/>
      <c r="Z1378" s="55"/>
      <c r="AA1378" s="56"/>
      <c r="AB1378" s="55"/>
      <c r="AC1378" s="57"/>
      <c r="AD1378" s="57"/>
      <c r="AE1378" s="57"/>
      <c r="AF1378" s="57"/>
      <c r="AG1378" s="57"/>
      <c r="AH1378" s="57"/>
      <c r="AI1378" s="57"/>
      <c r="AJ1378" s="57"/>
      <c r="AK1378" s="57"/>
      <c r="AL1378" s="57"/>
      <c r="AM1378" s="57"/>
      <c r="AN1378" s="57"/>
      <c r="AO1378" s="57"/>
      <c r="AP1378" s="57"/>
      <c r="AQ1378" s="58"/>
      <c r="AR1378" s="58"/>
      <c r="AS1378" s="58"/>
      <c r="AT1378" s="57"/>
      <c r="AU1378" s="57"/>
      <c r="AV1378" s="57"/>
      <c r="AW1378" s="57"/>
      <c r="AX1378" s="57"/>
      <c r="AY1378" s="57"/>
      <c r="AZ1378" s="57"/>
      <c r="BA1378" s="57"/>
    </row>
    <row r="1379" spans="16:53" ht="13.5">
      <c r="P1379" s="54"/>
      <c r="Q1379" s="48"/>
      <c r="R1379" s="48"/>
      <c r="S1379" s="48"/>
      <c r="T1379" s="48"/>
      <c r="U1379" s="55"/>
      <c r="V1379" s="55"/>
      <c r="W1379" s="55"/>
      <c r="X1379" s="55"/>
      <c r="Y1379" s="55"/>
      <c r="Z1379" s="55"/>
      <c r="AA1379" s="56"/>
      <c r="AB1379" s="55"/>
      <c r="AC1379" s="57"/>
      <c r="AD1379" s="57"/>
      <c r="AE1379" s="57"/>
      <c r="AF1379" s="57"/>
      <c r="AG1379" s="57"/>
      <c r="AH1379" s="57"/>
      <c r="AI1379" s="57"/>
      <c r="AJ1379" s="57"/>
      <c r="AK1379" s="57"/>
      <c r="AL1379" s="57"/>
      <c r="AM1379" s="57"/>
      <c r="AN1379" s="57"/>
      <c r="AO1379" s="57"/>
      <c r="AP1379" s="57"/>
      <c r="AQ1379" s="58"/>
      <c r="AR1379" s="58"/>
      <c r="AS1379" s="58"/>
      <c r="AT1379" s="57"/>
      <c r="AU1379" s="57"/>
      <c r="AV1379" s="57"/>
      <c r="AW1379" s="57"/>
      <c r="AX1379" s="57"/>
      <c r="AY1379" s="57"/>
      <c r="AZ1379" s="57"/>
      <c r="BA1379" s="57"/>
    </row>
    <row r="1380" spans="16:53" ht="13.5">
      <c r="P1380" s="54"/>
      <c r="Q1380" s="48"/>
      <c r="R1380" s="48"/>
      <c r="S1380" s="48"/>
      <c r="T1380" s="48"/>
      <c r="U1380" s="55"/>
      <c r="V1380" s="55"/>
      <c r="W1380" s="55"/>
      <c r="X1380" s="55"/>
      <c r="Y1380" s="55"/>
      <c r="Z1380" s="55"/>
      <c r="AA1380" s="56"/>
      <c r="AB1380" s="55"/>
      <c r="AC1380" s="57"/>
      <c r="AD1380" s="57"/>
      <c r="AE1380" s="57"/>
      <c r="AF1380" s="57"/>
      <c r="AG1380" s="57"/>
      <c r="AH1380" s="57"/>
      <c r="AI1380" s="57"/>
      <c r="AJ1380" s="57"/>
      <c r="AK1380" s="57"/>
      <c r="AL1380" s="57"/>
      <c r="AM1380" s="57"/>
      <c r="AN1380" s="57"/>
      <c r="AO1380" s="57"/>
      <c r="AP1380" s="57"/>
      <c r="AQ1380" s="58"/>
      <c r="AR1380" s="58"/>
      <c r="AS1380" s="58"/>
      <c r="AT1380" s="57"/>
      <c r="AU1380" s="57"/>
      <c r="AV1380" s="57"/>
      <c r="AW1380" s="57"/>
      <c r="AX1380" s="57"/>
      <c r="AY1380" s="57"/>
      <c r="AZ1380" s="57"/>
      <c r="BA1380" s="57"/>
    </row>
    <row r="1381" spans="16:53" ht="13.5">
      <c r="P1381" s="54"/>
      <c r="Q1381" s="48"/>
      <c r="R1381" s="48"/>
      <c r="S1381" s="48"/>
      <c r="T1381" s="48"/>
      <c r="U1381" s="55"/>
      <c r="V1381" s="55"/>
      <c r="W1381" s="55"/>
      <c r="X1381" s="55"/>
      <c r="Y1381" s="55"/>
      <c r="Z1381" s="55"/>
      <c r="AA1381" s="56"/>
      <c r="AB1381" s="55"/>
      <c r="AC1381" s="57"/>
      <c r="AD1381" s="57"/>
      <c r="AE1381" s="57"/>
      <c r="AF1381" s="57"/>
      <c r="AG1381" s="57"/>
      <c r="AH1381" s="57"/>
      <c r="AI1381" s="57"/>
      <c r="AJ1381" s="57"/>
      <c r="AK1381" s="57"/>
      <c r="AL1381" s="57"/>
      <c r="AM1381" s="57"/>
      <c r="AN1381" s="57"/>
      <c r="AO1381" s="57"/>
      <c r="AP1381" s="57"/>
      <c r="AQ1381" s="58"/>
      <c r="AR1381" s="58"/>
      <c r="AS1381" s="58"/>
      <c r="AT1381" s="57"/>
      <c r="AU1381" s="57"/>
      <c r="AV1381" s="57"/>
      <c r="AW1381" s="57"/>
      <c r="AX1381" s="57"/>
      <c r="AY1381" s="57"/>
      <c r="AZ1381" s="57"/>
      <c r="BA1381" s="57"/>
    </row>
    <row r="1382" spans="16:53" ht="13.5">
      <c r="P1382" s="54"/>
      <c r="Q1382" s="48"/>
      <c r="R1382" s="48"/>
      <c r="S1382" s="48"/>
      <c r="T1382" s="48"/>
      <c r="U1382" s="55"/>
      <c r="V1382" s="55"/>
      <c r="W1382" s="55"/>
      <c r="X1382" s="55"/>
      <c r="Y1382" s="55"/>
      <c r="Z1382" s="55"/>
      <c r="AA1382" s="56"/>
      <c r="AB1382" s="55"/>
      <c r="AC1382" s="57"/>
      <c r="AD1382" s="57"/>
      <c r="AE1382" s="57"/>
      <c r="AF1382" s="57"/>
      <c r="AG1382" s="57"/>
      <c r="AH1382" s="57"/>
      <c r="AI1382" s="57"/>
      <c r="AJ1382" s="57"/>
      <c r="AK1382" s="57"/>
      <c r="AL1382" s="57"/>
      <c r="AM1382" s="57"/>
      <c r="AN1382" s="57"/>
      <c r="AO1382" s="57"/>
      <c r="AP1382" s="57"/>
      <c r="AQ1382" s="58"/>
      <c r="AR1382" s="58"/>
      <c r="AS1382" s="58"/>
      <c r="AT1382" s="57"/>
      <c r="AU1382" s="57"/>
      <c r="AV1382" s="57"/>
      <c r="AW1382" s="57"/>
      <c r="AX1382" s="57"/>
      <c r="AY1382" s="57"/>
      <c r="AZ1382" s="57"/>
      <c r="BA1382" s="57"/>
    </row>
    <row r="1383" spans="16:53" ht="13.5">
      <c r="P1383" s="54"/>
      <c r="Q1383" s="48"/>
      <c r="R1383" s="48"/>
      <c r="S1383" s="48"/>
      <c r="T1383" s="48"/>
      <c r="U1383" s="55"/>
      <c r="V1383" s="55"/>
      <c r="W1383" s="55"/>
      <c r="X1383" s="55"/>
      <c r="Y1383" s="55"/>
      <c r="Z1383" s="55"/>
      <c r="AA1383" s="56"/>
      <c r="AB1383" s="55"/>
      <c r="AC1383" s="57"/>
      <c r="AD1383" s="57"/>
      <c r="AE1383" s="57"/>
      <c r="AF1383" s="57"/>
      <c r="AG1383" s="57"/>
      <c r="AH1383" s="57"/>
      <c r="AI1383" s="57"/>
      <c r="AJ1383" s="57"/>
      <c r="AK1383" s="57"/>
      <c r="AL1383" s="57"/>
      <c r="AM1383" s="57"/>
      <c r="AN1383" s="57"/>
      <c r="AO1383" s="57"/>
      <c r="AP1383" s="57"/>
      <c r="AQ1383" s="58"/>
      <c r="AR1383" s="58"/>
      <c r="AS1383" s="58"/>
      <c r="AT1383" s="57"/>
      <c r="AU1383" s="57"/>
      <c r="AV1383" s="57"/>
      <c r="AW1383" s="57"/>
      <c r="AX1383" s="57"/>
      <c r="AY1383" s="57"/>
      <c r="AZ1383" s="57"/>
      <c r="BA1383" s="57"/>
    </row>
    <row r="1384" spans="16:53" ht="13.5">
      <c r="P1384" s="54"/>
      <c r="Q1384" s="48"/>
      <c r="R1384" s="48"/>
      <c r="S1384" s="48"/>
      <c r="T1384" s="48"/>
      <c r="U1384" s="55"/>
      <c r="V1384" s="55"/>
      <c r="W1384" s="55"/>
      <c r="X1384" s="55"/>
      <c r="Y1384" s="55"/>
      <c r="Z1384" s="55"/>
      <c r="AA1384" s="56"/>
      <c r="AB1384" s="55"/>
      <c r="AC1384" s="57"/>
      <c r="AD1384" s="57"/>
      <c r="AE1384" s="57"/>
      <c r="AF1384" s="57"/>
      <c r="AG1384" s="57"/>
      <c r="AH1384" s="57"/>
      <c r="AI1384" s="57"/>
      <c r="AJ1384" s="57"/>
      <c r="AK1384" s="57"/>
      <c r="AL1384" s="57"/>
      <c r="AM1384" s="57"/>
      <c r="AN1384" s="57"/>
      <c r="AO1384" s="57"/>
      <c r="AP1384" s="57"/>
      <c r="AQ1384" s="58"/>
      <c r="AR1384" s="58"/>
      <c r="AS1384" s="58"/>
      <c r="AT1384" s="57"/>
      <c r="AU1384" s="57"/>
      <c r="AV1384" s="57"/>
      <c r="AW1384" s="57"/>
      <c r="AX1384" s="57"/>
      <c r="AY1384" s="57"/>
      <c r="AZ1384" s="57"/>
      <c r="BA1384" s="57"/>
    </row>
    <row r="1385" spans="16:53" ht="13.5">
      <c r="P1385" s="54"/>
      <c r="Q1385" s="48"/>
      <c r="R1385" s="48"/>
      <c r="S1385" s="48"/>
      <c r="T1385" s="48"/>
      <c r="U1385" s="55"/>
      <c r="V1385" s="55"/>
      <c r="W1385" s="55"/>
      <c r="X1385" s="55"/>
      <c r="Y1385" s="55"/>
      <c r="Z1385" s="55"/>
      <c r="AA1385" s="56"/>
      <c r="AB1385" s="55"/>
      <c r="AC1385" s="57"/>
      <c r="AD1385" s="57"/>
      <c r="AE1385" s="57"/>
      <c r="AF1385" s="57"/>
      <c r="AG1385" s="57"/>
      <c r="AH1385" s="57"/>
      <c r="AI1385" s="57"/>
      <c r="AJ1385" s="57"/>
      <c r="AK1385" s="57"/>
      <c r="AL1385" s="57"/>
      <c r="AM1385" s="57"/>
      <c r="AN1385" s="57"/>
      <c r="AO1385" s="57"/>
      <c r="AP1385" s="57"/>
      <c r="AQ1385" s="58"/>
      <c r="AR1385" s="58"/>
      <c r="AS1385" s="58"/>
      <c r="AT1385" s="57"/>
      <c r="AU1385" s="57"/>
      <c r="AV1385" s="57"/>
      <c r="AW1385" s="57"/>
      <c r="AX1385" s="57"/>
      <c r="AY1385" s="57"/>
      <c r="AZ1385" s="57"/>
      <c r="BA1385" s="57"/>
    </row>
    <row r="1386" spans="16:53" ht="13.5">
      <c r="P1386" s="54"/>
      <c r="Q1386" s="48"/>
      <c r="R1386" s="48"/>
      <c r="S1386" s="48"/>
      <c r="T1386" s="48"/>
      <c r="U1386" s="55"/>
      <c r="V1386" s="55"/>
      <c r="W1386" s="55"/>
      <c r="X1386" s="55"/>
      <c r="Y1386" s="55"/>
      <c r="Z1386" s="55"/>
      <c r="AA1386" s="56"/>
      <c r="AB1386" s="55"/>
      <c r="AC1386" s="57"/>
      <c r="AD1386" s="57"/>
      <c r="AE1386" s="57"/>
      <c r="AF1386" s="57"/>
      <c r="AG1386" s="57"/>
      <c r="AH1386" s="57"/>
      <c r="AI1386" s="57"/>
      <c r="AJ1386" s="57"/>
      <c r="AK1386" s="57"/>
      <c r="AL1386" s="57"/>
      <c r="AM1386" s="57"/>
      <c r="AN1386" s="57"/>
      <c r="AO1386" s="57"/>
      <c r="AP1386" s="57"/>
      <c r="AQ1386" s="58"/>
      <c r="AR1386" s="58"/>
      <c r="AS1386" s="58"/>
      <c r="AT1386" s="57"/>
      <c r="AU1386" s="57"/>
      <c r="AV1386" s="57"/>
      <c r="AW1386" s="57"/>
      <c r="AX1386" s="57"/>
      <c r="AY1386" s="57"/>
      <c r="AZ1386" s="57"/>
      <c r="BA1386" s="57"/>
    </row>
    <row r="1387" spans="16:53" ht="13.5">
      <c r="P1387" s="54"/>
      <c r="Q1387" s="48"/>
      <c r="R1387" s="48"/>
      <c r="S1387" s="48"/>
      <c r="T1387" s="48"/>
      <c r="U1387" s="55"/>
      <c r="V1387" s="55"/>
      <c r="W1387" s="55"/>
      <c r="X1387" s="55"/>
      <c r="Y1387" s="55"/>
      <c r="Z1387" s="55"/>
      <c r="AA1387" s="56"/>
      <c r="AB1387" s="55"/>
      <c r="AC1387" s="57"/>
      <c r="AD1387" s="57"/>
      <c r="AE1387" s="57"/>
      <c r="AF1387" s="57"/>
      <c r="AG1387" s="57"/>
      <c r="AH1387" s="57"/>
      <c r="AI1387" s="57"/>
      <c r="AJ1387" s="57"/>
      <c r="AK1387" s="57"/>
      <c r="AL1387" s="57"/>
      <c r="AM1387" s="57"/>
      <c r="AN1387" s="57"/>
      <c r="AO1387" s="57"/>
      <c r="AP1387" s="57"/>
      <c r="AQ1387" s="58"/>
      <c r="AR1387" s="58"/>
      <c r="AS1387" s="58"/>
      <c r="AT1387" s="57"/>
      <c r="AU1387" s="57"/>
      <c r="AV1387" s="57"/>
      <c r="AW1387" s="57"/>
      <c r="AX1387" s="57"/>
      <c r="AY1387" s="57"/>
      <c r="AZ1387" s="57"/>
      <c r="BA1387" s="57"/>
    </row>
    <row r="1388" spans="16:53" ht="13.5">
      <c r="P1388" s="54"/>
      <c r="Q1388" s="48"/>
      <c r="R1388" s="48"/>
      <c r="S1388" s="48"/>
      <c r="T1388" s="48"/>
      <c r="U1388" s="55"/>
      <c r="V1388" s="55"/>
      <c r="W1388" s="55"/>
      <c r="X1388" s="55"/>
      <c r="Y1388" s="55"/>
      <c r="Z1388" s="55"/>
      <c r="AA1388" s="56"/>
      <c r="AB1388" s="55"/>
      <c r="AC1388" s="57"/>
      <c r="AD1388" s="57"/>
      <c r="AE1388" s="57"/>
      <c r="AF1388" s="57"/>
      <c r="AG1388" s="57"/>
      <c r="AH1388" s="57"/>
      <c r="AI1388" s="57"/>
      <c r="AJ1388" s="57"/>
      <c r="AK1388" s="57"/>
      <c r="AL1388" s="57"/>
      <c r="AM1388" s="57"/>
      <c r="AN1388" s="57"/>
      <c r="AO1388" s="57"/>
      <c r="AP1388" s="57"/>
      <c r="AQ1388" s="58"/>
      <c r="AR1388" s="58"/>
      <c r="AS1388" s="58"/>
      <c r="AT1388" s="57"/>
      <c r="AU1388" s="57"/>
      <c r="AV1388" s="57"/>
      <c r="AW1388" s="57"/>
      <c r="AX1388" s="57"/>
      <c r="AY1388" s="57"/>
      <c r="AZ1388" s="57"/>
      <c r="BA1388" s="57"/>
    </row>
    <row r="1389" spans="16:53" ht="13.5">
      <c r="P1389" s="54"/>
      <c r="Q1389" s="48"/>
      <c r="R1389" s="48"/>
      <c r="S1389" s="48"/>
      <c r="T1389" s="48"/>
      <c r="U1389" s="55"/>
      <c r="V1389" s="55"/>
      <c r="W1389" s="55"/>
      <c r="X1389" s="55"/>
      <c r="Y1389" s="55"/>
      <c r="Z1389" s="55"/>
      <c r="AA1389" s="56"/>
      <c r="AB1389" s="55"/>
      <c r="AC1389" s="57"/>
      <c r="AD1389" s="57"/>
      <c r="AE1389" s="57"/>
      <c r="AF1389" s="57"/>
      <c r="AG1389" s="57"/>
      <c r="AH1389" s="57"/>
      <c r="AI1389" s="57"/>
      <c r="AJ1389" s="57"/>
      <c r="AK1389" s="57"/>
      <c r="AL1389" s="57"/>
      <c r="AM1389" s="57"/>
      <c r="AN1389" s="57"/>
      <c r="AO1389" s="57"/>
      <c r="AP1389" s="57"/>
      <c r="AQ1389" s="58"/>
      <c r="AR1389" s="58"/>
      <c r="AS1389" s="58"/>
      <c r="AT1389" s="57"/>
      <c r="AU1389" s="57"/>
      <c r="AV1389" s="57"/>
      <c r="AW1389" s="57"/>
      <c r="AX1389" s="57"/>
      <c r="AY1389" s="57"/>
      <c r="AZ1389" s="57"/>
      <c r="BA1389" s="57"/>
    </row>
    <row r="1390" spans="16:53" ht="13.5">
      <c r="P1390" s="54"/>
      <c r="Q1390" s="48"/>
      <c r="R1390" s="48"/>
      <c r="S1390" s="48"/>
      <c r="T1390" s="48"/>
      <c r="U1390" s="55"/>
      <c r="V1390" s="55"/>
      <c r="W1390" s="55"/>
      <c r="X1390" s="55"/>
      <c r="Y1390" s="55"/>
      <c r="Z1390" s="55"/>
      <c r="AA1390" s="56"/>
      <c r="AB1390" s="55"/>
      <c r="AC1390" s="57"/>
      <c r="AD1390" s="57"/>
      <c r="AE1390" s="57"/>
      <c r="AF1390" s="57"/>
      <c r="AG1390" s="57"/>
      <c r="AH1390" s="57"/>
      <c r="AI1390" s="57"/>
      <c r="AJ1390" s="57"/>
      <c r="AK1390" s="57"/>
      <c r="AL1390" s="57"/>
      <c r="AM1390" s="57"/>
      <c r="AN1390" s="57"/>
      <c r="AO1390" s="57"/>
      <c r="AP1390" s="57"/>
      <c r="AQ1390" s="58"/>
      <c r="AR1390" s="58"/>
      <c r="AS1390" s="58"/>
      <c r="AT1390" s="57"/>
      <c r="AU1390" s="57"/>
      <c r="AV1390" s="57"/>
      <c r="AW1390" s="57"/>
      <c r="AX1390" s="57"/>
      <c r="AY1390" s="57"/>
      <c r="AZ1390" s="57"/>
      <c r="BA1390" s="57"/>
    </row>
    <row r="1391" spans="16:53" ht="13.5">
      <c r="P1391" s="54"/>
      <c r="Q1391" s="48"/>
      <c r="R1391" s="48"/>
      <c r="S1391" s="48"/>
      <c r="T1391" s="48"/>
      <c r="U1391" s="55"/>
      <c r="V1391" s="55"/>
      <c r="W1391" s="55"/>
      <c r="X1391" s="55"/>
      <c r="Y1391" s="55"/>
      <c r="Z1391" s="55"/>
      <c r="AA1391" s="56"/>
      <c r="AB1391" s="55"/>
      <c r="AC1391" s="57"/>
      <c r="AD1391" s="57"/>
      <c r="AE1391" s="57"/>
      <c r="AF1391" s="57"/>
      <c r="AG1391" s="57"/>
      <c r="AH1391" s="57"/>
      <c r="AI1391" s="57"/>
      <c r="AJ1391" s="57"/>
      <c r="AK1391" s="57"/>
      <c r="AL1391" s="57"/>
      <c r="AM1391" s="57"/>
      <c r="AN1391" s="57"/>
      <c r="AO1391" s="57"/>
      <c r="AP1391" s="57"/>
      <c r="AQ1391" s="58"/>
      <c r="AR1391" s="58"/>
      <c r="AS1391" s="58"/>
      <c r="AT1391" s="57"/>
      <c r="AU1391" s="57"/>
      <c r="AV1391" s="57"/>
      <c r="AW1391" s="57"/>
      <c r="AX1391" s="57"/>
      <c r="AY1391" s="57"/>
      <c r="AZ1391" s="57"/>
      <c r="BA1391" s="57"/>
    </row>
    <row r="1392" spans="16:53" ht="13.5">
      <c r="P1392" s="54"/>
      <c r="Q1392" s="48"/>
      <c r="R1392" s="48"/>
      <c r="S1392" s="48"/>
      <c r="T1392" s="48"/>
      <c r="U1392" s="55"/>
      <c r="V1392" s="55"/>
      <c r="W1392" s="55"/>
      <c r="X1392" s="55"/>
      <c r="Y1392" s="55"/>
      <c r="Z1392" s="55"/>
      <c r="AA1392" s="56"/>
      <c r="AB1392" s="55"/>
      <c r="AC1392" s="57"/>
      <c r="AD1392" s="57"/>
      <c r="AE1392" s="57"/>
      <c r="AF1392" s="57"/>
      <c r="AG1392" s="57"/>
      <c r="AH1392" s="57"/>
      <c r="AI1392" s="57"/>
      <c r="AJ1392" s="57"/>
      <c r="AK1392" s="57"/>
      <c r="AL1392" s="57"/>
      <c r="AM1392" s="57"/>
      <c r="AN1392" s="57"/>
      <c r="AO1392" s="57"/>
      <c r="AP1392" s="57"/>
      <c r="AQ1392" s="58"/>
      <c r="AR1392" s="58"/>
      <c r="AS1392" s="58"/>
      <c r="AT1392" s="57"/>
      <c r="AU1392" s="57"/>
      <c r="AV1392" s="57"/>
      <c r="AW1392" s="57"/>
      <c r="AX1392" s="57"/>
      <c r="AY1392" s="57"/>
      <c r="AZ1392" s="57"/>
      <c r="BA1392" s="57"/>
    </row>
    <row r="1393" spans="16:53" ht="13.5">
      <c r="P1393" s="54"/>
      <c r="Q1393" s="48"/>
      <c r="R1393" s="48"/>
      <c r="S1393" s="48"/>
      <c r="T1393" s="48"/>
      <c r="U1393" s="55"/>
      <c r="V1393" s="55"/>
      <c r="W1393" s="55"/>
      <c r="X1393" s="55"/>
      <c r="Y1393" s="55"/>
      <c r="Z1393" s="55"/>
      <c r="AA1393" s="56"/>
      <c r="AB1393" s="55"/>
      <c r="AC1393" s="57"/>
      <c r="AD1393" s="57"/>
      <c r="AE1393" s="57"/>
      <c r="AF1393" s="57"/>
      <c r="AG1393" s="57"/>
      <c r="AH1393" s="57"/>
      <c r="AI1393" s="57"/>
      <c r="AJ1393" s="57"/>
      <c r="AK1393" s="57"/>
      <c r="AL1393" s="57"/>
      <c r="AM1393" s="57"/>
      <c r="AN1393" s="57"/>
      <c r="AO1393" s="57"/>
      <c r="AP1393" s="57"/>
      <c r="AQ1393" s="58"/>
      <c r="AR1393" s="58"/>
      <c r="AS1393" s="58"/>
      <c r="AT1393" s="57"/>
      <c r="AU1393" s="57"/>
      <c r="AV1393" s="57"/>
      <c r="AW1393" s="57"/>
      <c r="AX1393" s="57"/>
      <c r="AY1393" s="57"/>
      <c r="AZ1393" s="57"/>
      <c r="BA1393" s="57"/>
    </row>
    <row r="1394" spans="16:53" ht="13.5">
      <c r="P1394" s="54"/>
      <c r="Q1394" s="48"/>
      <c r="R1394" s="48"/>
      <c r="S1394" s="48"/>
      <c r="T1394" s="48"/>
      <c r="U1394" s="55"/>
      <c r="V1394" s="55"/>
      <c r="W1394" s="55"/>
      <c r="X1394" s="55"/>
      <c r="Y1394" s="55"/>
      <c r="Z1394" s="55"/>
      <c r="AA1394" s="56"/>
      <c r="AB1394" s="55"/>
      <c r="AC1394" s="57"/>
      <c r="AD1394" s="57"/>
      <c r="AE1394" s="57"/>
      <c r="AF1394" s="57"/>
      <c r="AG1394" s="57"/>
      <c r="AH1394" s="57"/>
      <c r="AI1394" s="57"/>
      <c r="AJ1394" s="57"/>
      <c r="AK1394" s="57"/>
      <c r="AL1394" s="57"/>
      <c r="AM1394" s="57"/>
      <c r="AN1394" s="57"/>
      <c r="AO1394" s="57"/>
      <c r="AP1394" s="57"/>
      <c r="AQ1394" s="58"/>
      <c r="AR1394" s="58"/>
      <c r="AS1394" s="58"/>
      <c r="AT1394" s="57"/>
      <c r="AU1394" s="57"/>
      <c r="AV1394" s="57"/>
      <c r="AW1394" s="57"/>
      <c r="AX1394" s="57"/>
      <c r="AY1394" s="57"/>
      <c r="AZ1394" s="57"/>
      <c r="BA1394" s="57"/>
    </row>
    <row r="1395" spans="16:53" ht="13.5">
      <c r="P1395" s="54"/>
      <c r="Q1395" s="48"/>
      <c r="R1395" s="48"/>
      <c r="S1395" s="48"/>
      <c r="T1395" s="48"/>
      <c r="U1395" s="55"/>
      <c r="V1395" s="55"/>
      <c r="W1395" s="55"/>
      <c r="X1395" s="55"/>
      <c r="Y1395" s="55"/>
      <c r="Z1395" s="55"/>
      <c r="AA1395" s="56"/>
      <c r="AB1395" s="55"/>
      <c r="AC1395" s="57"/>
      <c r="AD1395" s="57"/>
      <c r="AE1395" s="57"/>
      <c r="AF1395" s="57"/>
      <c r="AG1395" s="57"/>
      <c r="AH1395" s="57"/>
      <c r="AI1395" s="57"/>
      <c r="AJ1395" s="57"/>
      <c r="AK1395" s="57"/>
      <c r="AL1395" s="57"/>
      <c r="AM1395" s="57"/>
      <c r="AN1395" s="57"/>
      <c r="AO1395" s="57"/>
      <c r="AP1395" s="57"/>
      <c r="AQ1395" s="58"/>
      <c r="AR1395" s="58"/>
      <c r="AS1395" s="58"/>
      <c r="AT1395" s="57"/>
      <c r="AU1395" s="57"/>
      <c r="AV1395" s="57"/>
      <c r="AW1395" s="57"/>
      <c r="AX1395" s="57"/>
      <c r="AY1395" s="57"/>
      <c r="AZ1395" s="57"/>
      <c r="BA1395" s="57"/>
    </row>
    <row r="1396" spans="16:53" ht="13.5">
      <c r="P1396" s="54"/>
      <c r="Q1396" s="48"/>
      <c r="R1396" s="48"/>
      <c r="S1396" s="48"/>
      <c r="T1396" s="48"/>
      <c r="U1396" s="55"/>
      <c r="V1396" s="55"/>
      <c r="W1396" s="55"/>
      <c r="X1396" s="55"/>
      <c r="Y1396" s="55"/>
      <c r="Z1396" s="55"/>
      <c r="AA1396" s="56"/>
      <c r="AB1396" s="55"/>
      <c r="AC1396" s="57"/>
      <c r="AD1396" s="57"/>
      <c r="AE1396" s="57"/>
      <c r="AF1396" s="57"/>
      <c r="AG1396" s="57"/>
      <c r="AH1396" s="57"/>
      <c r="AI1396" s="57"/>
      <c r="AJ1396" s="57"/>
      <c r="AK1396" s="57"/>
      <c r="AL1396" s="57"/>
      <c r="AM1396" s="57"/>
      <c r="AN1396" s="57"/>
      <c r="AO1396" s="57"/>
      <c r="AP1396" s="57"/>
      <c r="AQ1396" s="58"/>
      <c r="AR1396" s="58"/>
      <c r="AS1396" s="58"/>
      <c r="AT1396" s="57"/>
      <c r="AU1396" s="57"/>
      <c r="AV1396" s="57"/>
      <c r="AW1396" s="57"/>
      <c r="AX1396" s="57"/>
      <c r="AY1396" s="57"/>
      <c r="AZ1396" s="57"/>
      <c r="BA1396" s="57"/>
    </row>
    <row r="1397" spans="16:53" ht="13.5">
      <c r="P1397" s="54"/>
      <c r="Q1397" s="48"/>
      <c r="R1397" s="48"/>
      <c r="S1397" s="48"/>
      <c r="T1397" s="48"/>
      <c r="U1397" s="55"/>
      <c r="V1397" s="55"/>
      <c r="W1397" s="55"/>
      <c r="X1397" s="55"/>
      <c r="Y1397" s="55"/>
      <c r="Z1397" s="55"/>
      <c r="AA1397" s="56"/>
      <c r="AB1397" s="55"/>
      <c r="AC1397" s="57"/>
      <c r="AD1397" s="57"/>
      <c r="AE1397" s="57"/>
      <c r="AF1397" s="57"/>
      <c r="AG1397" s="57"/>
      <c r="AH1397" s="57"/>
      <c r="AI1397" s="57"/>
      <c r="AJ1397" s="57"/>
      <c r="AK1397" s="57"/>
      <c r="AL1397" s="57"/>
      <c r="AM1397" s="57"/>
      <c r="AN1397" s="57"/>
      <c r="AO1397" s="57"/>
      <c r="AP1397" s="57"/>
      <c r="AQ1397" s="58"/>
      <c r="AR1397" s="58"/>
      <c r="AS1397" s="58"/>
      <c r="AT1397" s="57"/>
      <c r="AU1397" s="57"/>
      <c r="AV1397" s="57"/>
      <c r="AW1397" s="57"/>
      <c r="AX1397" s="57"/>
      <c r="AY1397" s="57"/>
      <c r="AZ1397" s="57"/>
      <c r="BA1397" s="57"/>
    </row>
    <row r="1398" spans="16:53" ht="13.5">
      <c r="P1398" s="54"/>
      <c r="Q1398" s="48"/>
      <c r="R1398" s="48"/>
      <c r="S1398" s="48"/>
      <c r="T1398" s="48"/>
      <c r="U1398" s="55"/>
      <c r="V1398" s="55"/>
      <c r="W1398" s="55"/>
      <c r="X1398" s="55"/>
      <c r="Y1398" s="55"/>
      <c r="Z1398" s="55"/>
      <c r="AA1398" s="56"/>
      <c r="AB1398" s="55"/>
      <c r="AC1398" s="57"/>
      <c r="AD1398" s="57"/>
      <c r="AE1398" s="57"/>
      <c r="AF1398" s="57"/>
      <c r="AG1398" s="57"/>
      <c r="AH1398" s="57"/>
      <c r="AI1398" s="57"/>
      <c r="AJ1398" s="57"/>
      <c r="AK1398" s="57"/>
      <c r="AL1398" s="57"/>
      <c r="AM1398" s="57"/>
      <c r="AN1398" s="57"/>
      <c r="AO1398" s="57"/>
      <c r="AP1398" s="57"/>
      <c r="AQ1398" s="58"/>
      <c r="AR1398" s="58"/>
      <c r="AS1398" s="58"/>
      <c r="AT1398" s="57"/>
      <c r="AU1398" s="57"/>
      <c r="AV1398" s="57"/>
      <c r="AW1398" s="57"/>
      <c r="AX1398" s="57"/>
      <c r="AY1398" s="57"/>
      <c r="AZ1398" s="57"/>
      <c r="BA1398" s="57"/>
    </row>
    <row r="1399" spans="16:53" ht="13.5">
      <c r="P1399" s="54"/>
      <c r="Q1399" s="48"/>
      <c r="R1399" s="48"/>
      <c r="S1399" s="48"/>
      <c r="T1399" s="48"/>
      <c r="U1399" s="55"/>
      <c r="V1399" s="55"/>
      <c r="W1399" s="55"/>
      <c r="X1399" s="55"/>
      <c r="Y1399" s="55"/>
      <c r="Z1399" s="55"/>
      <c r="AA1399" s="56"/>
      <c r="AB1399" s="55"/>
      <c r="AC1399" s="57"/>
      <c r="AD1399" s="57"/>
      <c r="AE1399" s="57"/>
      <c r="AF1399" s="57"/>
      <c r="AG1399" s="57"/>
      <c r="AH1399" s="57"/>
      <c r="AI1399" s="57"/>
      <c r="AJ1399" s="57"/>
      <c r="AK1399" s="57"/>
      <c r="AL1399" s="57"/>
      <c r="AM1399" s="57"/>
      <c r="AN1399" s="57"/>
      <c r="AO1399" s="57"/>
      <c r="AP1399" s="57"/>
      <c r="AQ1399" s="58"/>
      <c r="AR1399" s="58"/>
      <c r="AS1399" s="58"/>
      <c r="AT1399" s="57"/>
      <c r="AU1399" s="57"/>
      <c r="AV1399" s="57"/>
      <c r="AW1399" s="57"/>
      <c r="AX1399" s="57"/>
      <c r="AY1399" s="57"/>
      <c r="AZ1399" s="57"/>
      <c r="BA1399" s="57"/>
    </row>
    <row r="1400" spans="16:53" ht="13.5">
      <c r="P1400" s="54"/>
      <c r="Q1400" s="48"/>
      <c r="R1400" s="48"/>
      <c r="S1400" s="48"/>
      <c r="T1400" s="48"/>
      <c r="U1400" s="55"/>
      <c r="V1400" s="55"/>
      <c r="W1400" s="55"/>
      <c r="X1400" s="55"/>
      <c r="Y1400" s="55"/>
      <c r="Z1400" s="55"/>
      <c r="AA1400" s="56"/>
      <c r="AB1400" s="55"/>
      <c r="AC1400" s="57"/>
      <c r="AD1400" s="57"/>
      <c r="AE1400" s="57"/>
      <c r="AF1400" s="57"/>
      <c r="AG1400" s="57"/>
      <c r="AH1400" s="57"/>
      <c r="AI1400" s="57"/>
      <c r="AJ1400" s="57"/>
      <c r="AK1400" s="57"/>
      <c r="AL1400" s="57"/>
      <c r="AM1400" s="57"/>
      <c r="AN1400" s="57"/>
      <c r="AO1400" s="57"/>
      <c r="AP1400" s="57"/>
      <c r="AQ1400" s="58"/>
      <c r="AR1400" s="58"/>
      <c r="AS1400" s="58"/>
      <c r="AT1400" s="57"/>
      <c r="AU1400" s="57"/>
      <c r="AV1400" s="57"/>
      <c r="AW1400" s="57"/>
      <c r="AX1400" s="57"/>
      <c r="AY1400" s="57"/>
      <c r="AZ1400" s="57"/>
      <c r="BA1400" s="57"/>
    </row>
    <row r="1401" spans="16:53" ht="13.5">
      <c r="P1401" s="54"/>
      <c r="Q1401" s="48"/>
      <c r="R1401" s="48"/>
      <c r="S1401" s="48"/>
      <c r="T1401" s="48"/>
      <c r="U1401" s="55"/>
      <c r="V1401" s="55"/>
      <c r="W1401" s="55"/>
      <c r="X1401" s="55"/>
      <c r="Y1401" s="55"/>
      <c r="Z1401" s="55"/>
      <c r="AA1401" s="56"/>
      <c r="AB1401" s="55"/>
      <c r="AC1401" s="57"/>
      <c r="AD1401" s="57"/>
      <c r="AE1401" s="57"/>
      <c r="AF1401" s="57"/>
      <c r="AG1401" s="57"/>
      <c r="AH1401" s="57"/>
      <c r="AI1401" s="57"/>
      <c r="AJ1401" s="57"/>
      <c r="AK1401" s="57"/>
      <c r="AL1401" s="57"/>
      <c r="AM1401" s="57"/>
      <c r="AN1401" s="57"/>
      <c r="AO1401" s="57"/>
      <c r="AP1401" s="57"/>
      <c r="AQ1401" s="58"/>
      <c r="AR1401" s="58"/>
      <c r="AS1401" s="58"/>
      <c r="AT1401" s="57"/>
      <c r="AU1401" s="57"/>
      <c r="AV1401" s="57"/>
      <c r="AW1401" s="57"/>
      <c r="AX1401" s="57"/>
      <c r="AY1401" s="57"/>
      <c r="AZ1401" s="57"/>
      <c r="BA1401" s="57"/>
    </row>
    <row r="1402" spans="16:53" ht="13.5">
      <c r="P1402" s="54"/>
      <c r="Q1402" s="48"/>
      <c r="R1402" s="48"/>
      <c r="S1402" s="48"/>
      <c r="T1402" s="48"/>
      <c r="U1402" s="55"/>
      <c r="V1402" s="55"/>
      <c r="W1402" s="55"/>
      <c r="X1402" s="55"/>
      <c r="Y1402" s="55"/>
      <c r="Z1402" s="55"/>
      <c r="AA1402" s="56"/>
      <c r="AB1402" s="55"/>
      <c r="AC1402" s="57"/>
      <c r="AD1402" s="57"/>
      <c r="AE1402" s="57"/>
      <c r="AF1402" s="57"/>
      <c r="AG1402" s="57"/>
      <c r="AH1402" s="57"/>
      <c r="AI1402" s="57"/>
      <c r="AJ1402" s="57"/>
      <c r="AK1402" s="57"/>
      <c r="AL1402" s="57"/>
      <c r="AM1402" s="57"/>
      <c r="AN1402" s="57"/>
      <c r="AO1402" s="57"/>
      <c r="AP1402" s="57"/>
      <c r="AQ1402" s="58"/>
      <c r="AR1402" s="58"/>
      <c r="AS1402" s="58"/>
      <c r="AT1402" s="57"/>
      <c r="AU1402" s="57"/>
      <c r="AV1402" s="57"/>
      <c r="AW1402" s="57"/>
      <c r="AX1402" s="57"/>
      <c r="AY1402" s="57"/>
      <c r="AZ1402" s="57"/>
      <c r="BA1402" s="57"/>
    </row>
    <row r="1403" spans="16:53" ht="13.5">
      <c r="P1403" s="54"/>
      <c r="Q1403" s="48"/>
      <c r="R1403" s="48"/>
      <c r="S1403" s="48"/>
      <c r="T1403" s="48"/>
      <c r="U1403" s="55"/>
      <c r="V1403" s="55"/>
      <c r="W1403" s="55"/>
      <c r="X1403" s="55"/>
      <c r="Y1403" s="55"/>
      <c r="Z1403" s="55"/>
      <c r="AA1403" s="56"/>
      <c r="AB1403" s="55"/>
      <c r="AC1403" s="57"/>
      <c r="AD1403" s="57"/>
      <c r="AE1403" s="57"/>
      <c r="AF1403" s="57"/>
      <c r="AG1403" s="57"/>
      <c r="AH1403" s="57"/>
      <c r="AI1403" s="57"/>
      <c r="AJ1403" s="57"/>
      <c r="AK1403" s="57"/>
      <c r="AL1403" s="57"/>
      <c r="AM1403" s="57"/>
      <c r="AN1403" s="57"/>
      <c r="AO1403" s="57"/>
      <c r="AP1403" s="57"/>
      <c r="AQ1403" s="58"/>
      <c r="AR1403" s="58"/>
      <c r="AS1403" s="58"/>
      <c r="AT1403" s="57"/>
      <c r="AU1403" s="57"/>
      <c r="AV1403" s="57"/>
      <c r="AW1403" s="57"/>
      <c r="AX1403" s="57"/>
      <c r="AY1403" s="57"/>
      <c r="AZ1403" s="57"/>
      <c r="BA1403" s="57"/>
    </row>
    <row r="1404" spans="16:53" ht="13.5">
      <c r="P1404" s="54"/>
      <c r="Q1404" s="48"/>
      <c r="R1404" s="48"/>
      <c r="S1404" s="48"/>
      <c r="T1404" s="48"/>
      <c r="U1404" s="55"/>
      <c r="V1404" s="55"/>
      <c r="W1404" s="55"/>
      <c r="X1404" s="55"/>
      <c r="Y1404" s="55"/>
      <c r="Z1404" s="55"/>
      <c r="AA1404" s="56"/>
      <c r="AB1404" s="55"/>
      <c r="AC1404" s="57"/>
      <c r="AD1404" s="57"/>
      <c r="AE1404" s="57"/>
      <c r="AF1404" s="57"/>
      <c r="AG1404" s="57"/>
      <c r="AH1404" s="57"/>
      <c r="AI1404" s="57"/>
      <c r="AJ1404" s="57"/>
      <c r="AK1404" s="57"/>
      <c r="AL1404" s="57"/>
      <c r="AM1404" s="57"/>
      <c r="AN1404" s="57"/>
      <c r="AO1404" s="57"/>
      <c r="AP1404" s="57"/>
      <c r="AQ1404" s="58"/>
      <c r="AR1404" s="58"/>
      <c r="AS1404" s="58"/>
      <c r="AT1404" s="57"/>
      <c r="AU1404" s="57"/>
      <c r="AV1404" s="57"/>
      <c r="AW1404" s="57"/>
      <c r="AX1404" s="57"/>
      <c r="AY1404" s="57"/>
      <c r="AZ1404" s="57"/>
      <c r="BA1404" s="57"/>
    </row>
    <row r="1405" spans="16:53" ht="13.5">
      <c r="P1405" s="54"/>
      <c r="Q1405" s="48"/>
      <c r="R1405" s="48"/>
      <c r="S1405" s="48"/>
      <c r="T1405" s="48"/>
      <c r="U1405" s="55"/>
      <c r="V1405" s="55"/>
      <c r="W1405" s="55"/>
      <c r="X1405" s="55"/>
      <c r="Y1405" s="55"/>
      <c r="Z1405" s="55"/>
      <c r="AA1405" s="56"/>
      <c r="AB1405" s="55"/>
      <c r="AC1405" s="57"/>
      <c r="AD1405" s="57"/>
      <c r="AE1405" s="57"/>
      <c r="AF1405" s="57"/>
      <c r="AG1405" s="57"/>
      <c r="AH1405" s="57"/>
      <c r="AI1405" s="57"/>
      <c r="AJ1405" s="57"/>
      <c r="AK1405" s="57"/>
      <c r="AL1405" s="57"/>
      <c r="AM1405" s="57"/>
      <c r="AN1405" s="57"/>
      <c r="AO1405" s="57"/>
      <c r="AP1405" s="57"/>
      <c r="AQ1405" s="58"/>
      <c r="AR1405" s="58"/>
      <c r="AS1405" s="58"/>
      <c r="AT1405" s="57"/>
      <c r="AU1405" s="57"/>
      <c r="AV1405" s="57"/>
      <c r="AW1405" s="57"/>
      <c r="AX1405" s="57"/>
      <c r="AY1405" s="57"/>
      <c r="AZ1405" s="57"/>
      <c r="BA1405" s="57"/>
    </row>
    <row r="1406" spans="16:53" ht="13.5">
      <c r="P1406" s="54"/>
      <c r="Q1406" s="48"/>
      <c r="R1406" s="48"/>
      <c r="S1406" s="48"/>
      <c r="T1406" s="48"/>
      <c r="U1406" s="55"/>
      <c r="V1406" s="55"/>
      <c r="W1406" s="55"/>
      <c r="X1406" s="55"/>
      <c r="Y1406" s="55"/>
      <c r="Z1406" s="55"/>
      <c r="AA1406" s="56"/>
      <c r="AB1406" s="55"/>
      <c r="AC1406" s="57"/>
      <c r="AD1406" s="57"/>
      <c r="AE1406" s="57"/>
      <c r="AF1406" s="57"/>
      <c r="AG1406" s="57"/>
      <c r="AH1406" s="57"/>
      <c r="AI1406" s="57"/>
      <c r="AJ1406" s="57"/>
      <c r="AK1406" s="57"/>
      <c r="AL1406" s="57"/>
      <c r="AM1406" s="57"/>
      <c r="AN1406" s="57"/>
      <c r="AO1406" s="57"/>
      <c r="AP1406" s="57"/>
      <c r="AQ1406" s="58"/>
      <c r="AR1406" s="58"/>
      <c r="AS1406" s="58"/>
      <c r="AT1406" s="57"/>
      <c r="AU1406" s="57"/>
      <c r="AV1406" s="57"/>
      <c r="AW1406" s="57"/>
      <c r="AX1406" s="57"/>
      <c r="AY1406" s="57"/>
      <c r="AZ1406" s="57"/>
      <c r="BA1406" s="57"/>
    </row>
    <row r="1407" spans="16:53" ht="13.5">
      <c r="P1407" s="54"/>
      <c r="Q1407" s="48"/>
      <c r="R1407" s="48"/>
      <c r="S1407" s="48"/>
      <c r="T1407" s="48"/>
      <c r="U1407" s="55"/>
      <c r="V1407" s="55"/>
      <c r="W1407" s="55"/>
      <c r="X1407" s="55"/>
      <c r="Y1407" s="55"/>
      <c r="Z1407" s="55"/>
      <c r="AA1407" s="56"/>
      <c r="AB1407" s="55"/>
      <c r="AC1407" s="57"/>
      <c r="AD1407" s="57"/>
      <c r="AE1407" s="57"/>
      <c r="AF1407" s="57"/>
      <c r="AG1407" s="57"/>
      <c r="AH1407" s="57"/>
      <c r="AI1407" s="57"/>
      <c r="AJ1407" s="57"/>
      <c r="AK1407" s="57"/>
      <c r="AL1407" s="57"/>
      <c r="AM1407" s="57"/>
      <c r="AN1407" s="57"/>
      <c r="AO1407" s="57"/>
      <c r="AP1407" s="57"/>
      <c r="AQ1407" s="58"/>
      <c r="AR1407" s="58"/>
      <c r="AS1407" s="58"/>
      <c r="AT1407" s="57"/>
      <c r="AU1407" s="57"/>
      <c r="AV1407" s="57"/>
      <c r="AW1407" s="57"/>
      <c r="AX1407" s="57"/>
      <c r="AY1407" s="57"/>
      <c r="AZ1407" s="57"/>
      <c r="BA1407" s="57"/>
    </row>
    <row r="1408" spans="16:53" ht="13.5">
      <c r="P1408" s="54"/>
      <c r="Q1408" s="48"/>
      <c r="R1408" s="48"/>
      <c r="S1408" s="48"/>
      <c r="T1408" s="48"/>
      <c r="U1408" s="55"/>
      <c r="V1408" s="55"/>
      <c r="W1408" s="55"/>
      <c r="X1408" s="55"/>
      <c r="Y1408" s="55"/>
      <c r="Z1408" s="55"/>
      <c r="AA1408" s="56"/>
      <c r="AB1408" s="55"/>
      <c r="AC1408" s="57"/>
      <c r="AD1408" s="57"/>
      <c r="AE1408" s="57"/>
      <c r="AF1408" s="57"/>
      <c r="AG1408" s="57"/>
      <c r="AH1408" s="57"/>
      <c r="AI1408" s="57"/>
      <c r="AJ1408" s="57"/>
      <c r="AK1408" s="57"/>
      <c r="AL1408" s="57"/>
      <c r="AM1408" s="57"/>
      <c r="AN1408" s="57"/>
      <c r="AO1408" s="57"/>
      <c r="AP1408" s="57"/>
      <c r="AQ1408" s="58"/>
      <c r="AR1408" s="58"/>
      <c r="AS1408" s="58"/>
      <c r="AT1408" s="57"/>
      <c r="AU1408" s="57"/>
      <c r="AV1408" s="57"/>
      <c r="AW1408" s="57"/>
      <c r="AX1408" s="57"/>
      <c r="AY1408" s="57"/>
      <c r="AZ1408" s="57"/>
      <c r="BA1408" s="57"/>
    </row>
    <row r="1409" spans="16:53" ht="13.5">
      <c r="P1409" s="54"/>
      <c r="Q1409" s="48"/>
      <c r="R1409" s="48"/>
      <c r="S1409" s="48"/>
      <c r="T1409" s="48"/>
      <c r="U1409" s="55"/>
      <c r="V1409" s="55"/>
      <c r="W1409" s="55"/>
      <c r="X1409" s="55"/>
      <c r="Y1409" s="55"/>
      <c r="Z1409" s="55"/>
      <c r="AA1409" s="56"/>
      <c r="AB1409" s="55"/>
      <c r="AC1409" s="57"/>
      <c r="AD1409" s="57"/>
      <c r="AE1409" s="57"/>
      <c r="AF1409" s="57"/>
      <c r="AG1409" s="57"/>
      <c r="AH1409" s="57"/>
      <c r="AI1409" s="57"/>
      <c r="AJ1409" s="57"/>
      <c r="AK1409" s="57"/>
      <c r="AL1409" s="57"/>
      <c r="AM1409" s="57"/>
      <c r="AN1409" s="57"/>
      <c r="AO1409" s="57"/>
      <c r="AP1409" s="57"/>
      <c r="AQ1409" s="58"/>
      <c r="AR1409" s="58"/>
      <c r="AS1409" s="58"/>
      <c r="AT1409" s="57"/>
      <c r="AU1409" s="57"/>
      <c r="AV1409" s="57"/>
      <c r="AW1409" s="57"/>
      <c r="AX1409" s="57"/>
      <c r="AY1409" s="57"/>
      <c r="AZ1409" s="57"/>
      <c r="BA1409" s="57"/>
    </row>
    <row r="1410" spans="16:53" ht="13.5">
      <c r="P1410" s="54"/>
      <c r="Q1410" s="48"/>
      <c r="R1410" s="48"/>
      <c r="S1410" s="48"/>
      <c r="T1410" s="48"/>
      <c r="U1410" s="55"/>
      <c r="V1410" s="55"/>
      <c r="W1410" s="55"/>
      <c r="X1410" s="55"/>
      <c r="Y1410" s="55"/>
      <c r="Z1410" s="55"/>
      <c r="AA1410" s="56"/>
      <c r="AB1410" s="55"/>
      <c r="AC1410" s="57"/>
      <c r="AD1410" s="57"/>
      <c r="AE1410" s="57"/>
      <c r="AF1410" s="57"/>
      <c r="AG1410" s="57"/>
      <c r="AH1410" s="57"/>
      <c r="AI1410" s="57"/>
      <c r="AJ1410" s="57"/>
      <c r="AK1410" s="57"/>
      <c r="AL1410" s="57"/>
      <c r="AM1410" s="57"/>
      <c r="AN1410" s="57"/>
      <c r="AO1410" s="57"/>
      <c r="AP1410" s="57"/>
      <c r="AQ1410" s="58"/>
      <c r="AR1410" s="58"/>
      <c r="AS1410" s="58"/>
      <c r="AT1410" s="57"/>
      <c r="AU1410" s="57"/>
      <c r="AV1410" s="57"/>
      <c r="AW1410" s="57"/>
      <c r="AX1410" s="57"/>
      <c r="AY1410" s="57"/>
      <c r="AZ1410" s="57"/>
      <c r="BA1410" s="57"/>
    </row>
    <row r="1411" spans="16:53" ht="13.5">
      <c r="P1411" s="54"/>
      <c r="Q1411" s="48"/>
      <c r="R1411" s="48"/>
      <c r="S1411" s="48"/>
      <c r="T1411" s="48"/>
      <c r="U1411" s="55"/>
      <c r="V1411" s="55"/>
      <c r="W1411" s="55"/>
      <c r="X1411" s="55"/>
      <c r="Y1411" s="55"/>
      <c r="Z1411" s="55"/>
      <c r="AA1411" s="56"/>
      <c r="AB1411" s="55"/>
      <c r="AC1411" s="57"/>
      <c r="AD1411" s="57"/>
      <c r="AE1411" s="57"/>
      <c r="AF1411" s="57"/>
      <c r="AG1411" s="57"/>
      <c r="AH1411" s="57"/>
      <c r="AI1411" s="57"/>
      <c r="AJ1411" s="57"/>
      <c r="AK1411" s="57"/>
      <c r="AL1411" s="57"/>
      <c r="AM1411" s="57"/>
      <c r="AN1411" s="57"/>
      <c r="AO1411" s="57"/>
      <c r="AP1411" s="57"/>
      <c r="AQ1411" s="58"/>
      <c r="AR1411" s="58"/>
      <c r="AS1411" s="58"/>
      <c r="AT1411" s="57"/>
      <c r="AU1411" s="57"/>
      <c r="AV1411" s="57"/>
      <c r="AW1411" s="57"/>
      <c r="AX1411" s="57"/>
      <c r="AY1411" s="57"/>
      <c r="AZ1411" s="57"/>
      <c r="BA1411" s="57"/>
    </row>
    <row r="1412" spans="16:53" ht="13.5">
      <c r="P1412" s="54"/>
      <c r="Q1412" s="48"/>
      <c r="R1412" s="48"/>
      <c r="S1412" s="48"/>
      <c r="T1412" s="48"/>
      <c r="U1412" s="55"/>
      <c r="V1412" s="55"/>
      <c r="W1412" s="55"/>
      <c r="X1412" s="55"/>
      <c r="Y1412" s="55"/>
      <c r="Z1412" s="55"/>
      <c r="AA1412" s="56"/>
      <c r="AB1412" s="55"/>
      <c r="AC1412" s="57"/>
      <c r="AD1412" s="57"/>
      <c r="AE1412" s="57"/>
      <c r="AF1412" s="57"/>
      <c r="AG1412" s="57"/>
      <c r="AH1412" s="57"/>
      <c r="AI1412" s="57"/>
      <c r="AJ1412" s="57"/>
      <c r="AK1412" s="57"/>
      <c r="AL1412" s="57"/>
      <c r="AM1412" s="57"/>
      <c r="AN1412" s="57"/>
      <c r="AO1412" s="57"/>
      <c r="AP1412" s="57"/>
      <c r="AQ1412" s="58"/>
      <c r="AR1412" s="58"/>
      <c r="AS1412" s="58"/>
      <c r="AT1412" s="57"/>
      <c r="AU1412" s="57"/>
      <c r="AV1412" s="57"/>
      <c r="AW1412" s="57"/>
      <c r="AX1412" s="57"/>
      <c r="AY1412" s="57"/>
      <c r="AZ1412" s="57"/>
      <c r="BA1412" s="57"/>
    </row>
    <row r="1413" spans="16:53" ht="13.5">
      <c r="P1413" s="54"/>
      <c r="Q1413" s="48"/>
      <c r="R1413" s="48"/>
      <c r="S1413" s="48"/>
      <c r="T1413" s="48"/>
      <c r="U1413" s="55"/>
      <c r="V1413" s="55"/>
      <c r="W1413" s="55"/>
      <c r="X1413" s="55"/>
      <c r="Y1413" s="55"/>
      <c r="Z1413" s="55"/>
      <c r="AA1413" s="56"/>
      <c r="AB1413" s="55"/>
      <c r="AC1413" s="57"/>
      <c r="AD1413" s="57"/>
      <c r="AE1413" s="57"/>
      <c r="AF1413" s="57"/>
      <c r="AG1413" s="57"/>
      <c r="AH1413" s="57"/>
      <c r="AI1413" s="57"/>
      <c r="AJ1413" s="57"/>
      <c r="AK1413" s="57"/>
      <c r="AL1413" s="57"/>
      <c r="AM1413" s="57"/>
      <c r="AN1413" s="57"/>
      <c r="AO1413" s="57"/>
      <c r="AP1413" s="57"/>
      <c r="AQ1413" s="58"/>
      <c r="AR1413" s="58"/>
      <c r="AS1413" s="58"/>
      <c r="AT1413" s="57"/>
      <c r="AU1413" s="57"/>
      <c r="AV1413" s="57"/>
      <c r="AW1413" s="57"/>
      <c r="AX1413" s="57"/>
      <c r="AY1413" s="57"/>
      <c r="AZ1413" s="57"/>
      <c r="BA1413" s="57"/>
    </row>
    <row r="1414" spans="16:53" ht="13.5">
      <c r="P1414" s="54"/>
      <c r="Q1414" s="48"/>
      <c r="R1414" s="48"/>
      <c r="S1414" s="48"/>
      <c r="T1414" s="48"/>
      <c r="U1414" s="55"/>
      <c r="V1414" s="55"/>
      <c r="W1414" s="55"/>
      <c r="X1414" s="55"/>
      <c r="Y1414" s="55"/>
      <c r="Z1414" s="55"/>
      <c r="AA1414" s="56"/>
      <c r="AB1414" s="55"/>
      <c r="AC1414" s="57"/>
      <c r="AD1414" s="57"/>
      <c r="AE1414" s="57"/>
      <c r="AF1414" s="57"/>
      <c r="AG1414" s="57"/>
      <c r="AH1414" s="57"/>
      <c r="AI1414" s="57"/>
      <c r="AJ1414" s="57"/>
      <c r="AK1414" s="57"/>
      <c r="AL1414" s="57"/>
      <c r="AM1414" s="57"/>
      <c r="AN1414" s="57"/>
      <c r="AO1414" s="57"/>
      <c r="AP1414" s="57"/>
      <c r="AQ1414" s="58"/>
      <c r="AR1414" s="58"/>
      <c r="AS1414" s="58"/>
      <c r="AT1414" s="57"/>
      <c r="AU1414" s="57"/>
      <c r="AV1414" s="57"/>
      <c r="AW1414" s="57"/>
      <c r="AX1414" s="57"/>
      <c r="AY1414" s="57"/>
      <c r="AZ1414" s="57"/>
      <c r="BA1414" s="57"/>
    </row>
    <row r="1415" spans="16:53" ht="13.5">
      <c r="P1415" s="54"/>
      <c r="Q1415" s="48"/>
      <c r="R1415" s="48"/>
      <c r="S1415" s="48"/>
      <c r="T1415" s="48"/>
      <c r="U1415" s="55"/>
      <c r="V1415" s="55"/>
      <c r="W1415" s="55"/>
      <c r="X1415" s="55"/>
      <c r="Y1415" s="55"/>
      <c r="Z1415" s="55"/>
      <c r="AA1415" s="56"/>
      <c r="AB1415" s="55"/>
      <c r="AC1415" s="57"/>
      <c r="AD1415" s="57"/>
      <c r="AE1415" s="57"/>
      <c r="AF1415" s="57"/>
      <c r="AG1415" s="57"/>
      <c r="AH1415" s="57"/>
      <c r="AI1415" s="57"/>
      <c r="AJ1415" s="57"/>
      <c r="AK1415" s="57"/>
      <c r="AL1415" s="57"/>
      <c r="AM1415" s="57"/>
      <c r="AN1415" s="57"/>
      <c r="AO1415" s="57"/>
      <c r="AP1415" s="57"/>
      <c r="AQ1415" s="58"/>
      <c r="AR1415" s="58"/>
      <c r="AS1415" s="58"/>
      <c r="AT1415" s="57"/>
      <c r="AU1415" s="57"/>
      <c r="AV1415" s="57"/>
      <c r="AW1415" s="57"/>
      <c r="AX1415" s="57"/>
      <c r="AY1415" s="57"/>
      <c r="AZ1415" s="57"/>
      <c r="BA1415" s="57"/>
    </row>
    <row r="1416" spans="16:53" ht="13.5">
      <c r="P1416" s="54"/>
      <c r="Q1416" s="48"/>
      <c r="R1416" s="48"/>
      <c r="S1416" s="48"/>
      <c r="T1416" s="48"/>
      <c r="U1416" s="55"/>
      <c r="V1416" s="55"/>
      <c r="W1416" s="55"/>
      <c r="X1416" s="55"/>
      <c r="Y1416" s="55"/>
      <c r="Z1416" s="55"/>
      <c r="AA1416" s="56"/>
      <c r="AB1416" s="55"/>
      <c r="AC1416" s="57"/>
      <c r="AD1416" s="57"/>
      <c r="AE1416" s="57"/>
      <c r="AF1416" s="57"/>
      <c r="AG1416" s="57"/>
      <c r="AH1416" s="57"/>
      <c r="AI1416" s="57"/>
      <c r="AJ1416" s="57"/>
      <c r="AK1416" s="57"/>
      <c r="AL1416" s="57"/>
      <c r="AM1416" s="57"/>
      <c r="AN1416" s="57"/>
      <c r="AO1416" s="57"/>
      <c r="AP1416" s="57"/>
      <c r="AQ1416" s="58"/>
      <c r="AR1416" s="58"/>
      <c r="AS1416" s="58"/>
      <c r="AT1416" s="57"/>
      <c r="AU1416" s="57"/>
      <c r="AV1416" s="57"/>
      <c r="AW1416" s="57"/>
      <c r="AX1416" s="57"/>
      <c r="AY1416" s="57"/>
      <c r="AZ1416" s="57"/>
      <c r="BA1416" s="57"/>
    </row>
    <row r="1417" spans="16:53" ht="13.5">
      <c r="P1417" s="54"/>
      <c r="Q1417" s="48"/>
      <c r="R1417" s="48"/>
      <c r="S1417" s="48"/>
      <c r="T1417" s="48"/>
      <c r="U1417" s="55"/>
      <c r="V1417" s="55"/>
      <c r="W1417" s="55"/>
      <c r="X1417" s="55"/>
      <c r="Y1417" s="55"/>
      <c r="Z1417" s="55"/>
      <c r="AA1417" s="56"/>
      <c r="AB1417" s="55"/>
      <c r="AC1417" s="57"/>
      <c r="AD1417" s="57"/>
      <c r="AE1417" s="57"/>
      <c r="AF1417" s="57"/>
      <c r="AG1417" s="57"/>
      <c r="AH1417" s="57"/>
      <c r="AI1417" s="57"/>
      <c r="AJ1417" s="57"/>
      <c r="AK1417" s="57"/>
      <c r="AL1417" s="57"/>
      <c r="AM1417" s="57"/>
      <c r="AN1417" s="57"/>
      <c r="AO1417" s="57"/>
      <c r="AP1417" s="57"/>
      <c r="AQ1417" s="58"/>
      <c r="AR1417" s="58"/>
      <c r="AS1417" s="58"/>
      <c r="AT1417" s="57"/>
      <c r="AU1417" s="57"/>
      <c r="AV1417" s="57"/>
      <c r="AW1417" s="57"/>
      <c r="AX1417" s="57"/>
      <c r="AY1417" s="57"/>
      <c r="AZ1417" s="57"/>
      <c r="BA1417" s="57"/>
    </row>
    <row r="1418" spans="16:53" ht="13.5">
      <c r="P1418" s="54"/>
      <c r="Q1418" s="48"/>
      <c r="R1418" s="48"/>
      <c r="S1418" s="48"/>
      <c r="T1418" s="48"/>
      <c r="U1418" s="55"/>
      <c r="V1418" s="55"/>
      <c r="W1418" s="55"/>
      <c r="X1418" s="55"/>
      <c r="Y1418" s="55"/>
      <c r="Z1418" s="55"/>
      <c r="AA1418" s="56"/>
      <c r="AB1418" s="55"/>
      <c r="AC1418" s="57"/>
      <c r="AD1418" s="57"/>
      <c r="AE1418" s="57"/>
      <c r="AF1418" s="57"/>
      <c r="AG1418" s="57"/>
      <c r="AH1418" s="57"/>
      <c r="AI1418" s="57"/>
      <c r="AJ1418" s="57"/>
      <c r="AK1418" s="57"/>
      <c r="AL1418" s="57"/>
      <c r="AM1418" s="57"/>
      <c r="AN1418" s="57"/>
      <c r="AO1418" s="57"/>
      <c r="AP1418" s="57"/>
      <c r="AQ1418" s="58"/>
      <c r="AR1418" s="58"/>
      <c r="AS1418" s="58"/>
      <c r="AT1418" s="57"/>
      <c r="AU1418" s="57"/>
      <c r="AV1418" s="57"/>
      <c r="AW1418" s="57"/>
      <c r="AX1418" s="57"/>
      <c r="AY1418" s="57"/>
      <c r="AZ1418" s="57"/>
      <c r="BA1418" s="57"/>
    </row>
    <row r="1419" spans="16:53" ht="13.5">
      <c r="P1419" s="54"/>
      <c r="Q1419" s="48"/>
      <c r="R1419" s="48"/>
      <c r="S1419" s="48"/>
      <c r="T1419" s="48"/>
      <c r="U1419" s="55"/>
      <c r="V1419" s="55"/>
      <c r="W1419" s="55"/>
      <c r="X1419" s="55"/>
      <c r="Y1419" s="55"/>
      <c r="Z1419" s="55"/>
      <c r="AA1419" s="56"/>
      <c r="AB1419" s="55"/>
      <c r="AC1419" s="57"/>
      <c r="AD1419" s="57"/>
      <c r="AE1419" s="57"/>
      <c r="AF1419" s="57"/>
      <c r="AG1419" s="57"/>
      <c r="AH1419" s="57"/>
      <c r="AI1419" s="57"/>
      <c r="AJ1419" s="57"/>
      <c r="AK1419" s="57"/>
      <c r="AL1419" s="57"/>
      <c r="AM1419" s="57"/>
      <c r="AN1419" s="57"/>
      <c r="AO1419" s="57"/>
      <c r="AP1419" s="57"/>
      <c r="AQ1419" s="58"/>
      <c r="AR1419" s="58"/>
      <c r="AS1419" s="58"/>
      <c r="AT1419" s="57"/>
      <c r="AU1419" s="57"/>
      <c r="AV1419" s="57"/>
      <c r="AW1419" s="57"/>
      <c r="AX1419" s="57"/>
      <c r="AY1419" s="57"/>
      <c r="AZ1419" s="57"/>
      <c r="BA1419" s="57"/>
    </row>
    <row r="1420" spans="16:53" ht="13.5">
      <c r="P1420" s="54"/>
      <c r="Q1420" s="48"/>
      <c r="R1420" s="48"/>
      <c r="S1420" s="48"/>
      <c r="T1420" s="48"/>
      <c r="U1420" s="55"/>
      <c r="V1420" s="55"/>
      <c r="W1420" s="55"/>
      <c r="X1420" s="55"/>
      <c r="Y1420" s="55"/>
      <c r="Z1420" s="55"/>
      <c r="AA1420" s="56"/>
      <c r="AB1420" s="55"/>
      <c r="AC1420" s="57"/>
      <c r="AD1420" s="57"/>
      <c r="AE1420" s="57"/>
      <c r="AF1420" s="57"/>
      <c r="AG1420" s="57"/>
      <c r="AH1420" s="57"/>
      <c r="AI1420" s="57"/>
      <c r="AJ1420" s="57"/>
      <c r="AK1420" s="57"/>
      <c r="AL1420" s="57"/>
      <c r="AM1420" s="57"/>
      <c r="AN1420" s="57"/>
      <c r="AO1420" s="57"/>
      <c r="AP1420" s="57"/>
      <c r="AQ1420" s="58"/>
      <c r="AR1420" s="58"/>
      <c r="AS1420" s="58"/>
      <c r="AT1420" s="57"/>
      <c r="AU1420" s="57"/>
      <c r="AV1420" s="57"/>
      <c r="AW1420" s="57"/>
      <c r="AX1420" s="57"/>
      <c r="AY1420" s="57"/>
      <c r="AZ1420" s="57"/>
      <c r="BA1420" s="57"/>
    </row>
    <row r="1421" spans="16:53" ht="13.5">
      <c r="P1421" s="54"/>
      <c r="Q1421" s="48"/>
      <c r="R1421" s="48"/>
      <c r="S1421" s="48"/>
      <c r="T1421" s="48"/>
      <c r="U1421" s="55"/>
      <c r="V1421" s="55"/>
      <c r="W1421" s="55"/>
      <c r="X1421" s="55"/>
      <c r="Y1421" s="55"/>
      <c r="Z1421" s="55"/>
      <c r="AA1421" s="56"/>
      <c r="AB1421" s="55"/>
      <c r="AC1421" s="57"/>
      <c r="AD1421" s="57"/>
      <c r="AE1421" s="57"/>
      <c r="AF1421" s="57"/>
      <c r="AG1421" s="57"/>
      <c r="AH1421" s="57"/>
      <c r="AI1421" s="57"/>
      <c r="AJ1421" s="57"/>
      <c r="AK1421" s="57"/>
      <c r="AL1421" s="57"/>
      <c r="AM1421" s="57"/>
      <c r="AN1421" s="57"/>
      <c r="AO1421" s="57"/>
      <c r="AP1421" s="57"/>
      <c r="AQ1421" s="58"/>
      <c r="AR1421" s="58"/>
      <c r="AS1421" s="58"/>
      <c r="AT1421" s="57"/>
      <c r="AU1421" s="57"/>
      <c r="AV1421" s="57"/>
      <c r="AW1421" s="57"/>
      <c r="AX1421" s="57"/>
      <c r="AY1421" s="57"/>
      <c r="AZ1421" s="57"/>
      <c r="BA1421" s="57"/>
    </row>
    <row r="1422" spans="16:53" ht="13.5">
      <c r="P1422" s="54"/>
      <c r="Q1422" s="48"/>
      <c r="R1422" s="48"/>
      <c r="S1422" s="48"/>
      <c r="T1422" s="48"/>
      <c r="U1422" s="55"/>
      <c r="V1422" s="55"/>
      <c r="W1422" s="55"/>
      <c r="X1422" s="55"/>
      <c r="Y1422" s="55"/>
      <c r="Z1422" s="55"/>
      <c r="AA1422" s="56"/>
      <c r="AB1422" s="55"/>
      <c r="AC1422" s="57"/>
      <c r="AD1422" s="57"/>
      <c r="AE1422" s="57"/>
      <c r="AF1422" s="57"/>
      <c r="AG1422" s="57"/>
      <c r="AH1422" s="57"/>
      <c r="AI1422" s="57"/>
      <c r="AJ1422" s="57"/>
      <c r="AK1422" s="57"/>
      <c r="AL1422" s="57"/>
      <c r="AM1422" s="57"/>
      <c r="AN1422" s="57"/>
      <c r="AO1422" s="57"/>
      <c r="AP1422" s="57"/>
      <c r="AQ1422" s="58"/>
      <c r="AR1422" s="58"/>
      <c r="AS1422" s="58"/>
      <c r="AT1422" s="57"/>
      <c r="AU1422" s="57"/>
      <c r="AV1422" s="57"/>
      <c r="AW1422" s="57"/>
      <c r="AX1422" s="57"/>
      <c r="AY1422" s="57"/>
      <c r="AZ1422" s="57"/>
      <c r="BA1422" s="57"/>
    </row>
    <row r="1423" spans="16:53" ht="13.5">
      <c r="P1423" s="54"/>
      <c r="Q1423" s="48"/>
      <c r="R1423" s="48"/>
      <c r="S1423" s="48"/>
      <c r="T1423" s="48"/>
      <c r="U1423" s="55"/>
      <c r="V1423" s="55"/>
      <c r="W1423" s="55"/>
      <c r="X1423" s="55"/>
      <c r="Y1423" s="55"/>
      <c r="Z1423" s="55"/>
      <c r="AA1423" s="56"/>
      <c r="AB1423" s="55"/>
      <c r="AC1423" s="57"/>
      <c r="AD1423" s="57"/>
      <c r="AE1423" s="57"/>
      <c r="AF1423" s="57"/>
      <c r="AG1423" s="57"/>
      <c r="AH1423" s="57"/>
      <c r="AI1423" s="57"/>
      <c r="AJ1423" s="57"/>
      <c r="AK1423" s="57"/>
      <c r="AL1423" s="57"/>
      <c r="AM1423" s="57"/>
      <c r="AN1423" s="57"/>
      <c r="AO1423" s="57"/>
      <c r="AP1423" s="57"/>
      <c r="AQ1423" s="58"/>
      <c r="AR1423" s="58"/>
      <c r="AS1423" s="58"/>
      <c r="AT1423" s="57"/>
      <c r="AU1423" s="57"/>
      <c r="AV1423" s="57"/>
      <c r="AW1423" s="57"/>
      <c r="AX1423" s="57"/>
      <c r="AY1423" s="57"/>
      <c r="AZ1423" s="57"/>
      <c r="BA1423" s="57"/>
    </row>
    <row r="1424" spans="16:53" ht="13.5">
      <c r="P1424" s="54"/>
      <c r="Q1424" s="48"/>
      <c r="R1424" s="48"/>
      <c r="S1424" s="48"/>
      <c r="T1424" s="48"/>
      <c r="U1424" s="55"/>
      <c r="V1424" s="55"/>
      <c r="W1424" s="55"/>
      <c r="X1424" s="55"/>
      <c r="Y1424" s="55"/>
      <c r="Z1424" s="55"/>
      <c r="AA1424" s="56"/>
      <c r="AB1424" s="55"/>
      <c r="AC1424" s="57"/>
      <c r="AD1424" s="57"/>
      <c r="AE1424" s="57"/>
      <c r="AF1424" s="57"/>
      <c r="AG1424" s="57"/>
      <c r="AH1424" s="57"/>
      <c r="AI1424" s="57"/>
      <c r="AJ1424" s="57"/>
      <c r="AK1424" s="57"/>
      <c r="AL1424" s="57"/>
      <c r="AM1424" s="57"/>
      <c r="AN1424" s="57"/>
      <c r="AO1424" s="57"/>
      <c r="AP1424" s="57"/>
      <c r="AQ1424" s="58"/>
      <c r="AR1424" s="58"/>
      <c r="AS1424" s="58"/>
      <c r="AT1424" s="57"/>
      <c r="AU1424" s="57"/>
      <c r="AV1424" s="57"/>
      <c r="AW1424" s="57"/>
      <c r="AX1424" s="57"/>
      <c r="AY1424" s="57"/>
      <c r="AZ1424" s="57"/>
      <c r="BA1424" s="57"/>
    </row>
    <row r="1425" spans="16:53" ht="13.5">
      <c r="P1425" s="54"/>
      <c r="Q1425" s="48"/>
      <c r="R1425" s="48"/>
      <c r="S1425" s="48"/>
      <c r="T1425" s="48"/>
      <c r="U1425" s="55"/>
      <c r="V1425" s="55"/>
      <c r="W1425" s="55"/>
      <c r="X1425" s="55"/>
      <c r="Y1425" s="55"/>
      <c r="Z1425" s="55"/>
      <c r="AA1425" s="56"/>
      <c r="AB1425" s="55"/>
      <c r="AC1425" s="57"/>
      <c r="AD1425" s="57"/>
      <c r="AE1425" s="57"/>
      <c r="AF1425" s="57"/>
      <c r="AG1425" s="57"/>
      <c r="AH1425" s="57"/>
      <c r="AI1425" s="57"/>
      <c r="AJ1425" s="57"/>
      <c r="AK1425" s="57"/>
      <c r="AL1425" s="57"/>
      <c r="AM1425" s="57"/>
      <c r="AN1425" s="57"/>
      <c r="AO1425" s="57"/>
      <c r="AP1425" s="57"/>
      <c r="AQ1425" s="58"/>
      <c r="AR1425" s="58"/>
      <c r="AS1425" s="58"/>
      <c r="AT1425" s="57"/>
      <c r="AU1425" s="57"/>
      <c r="AV1425" s="57"/>
      <c r="AW1425" s="57"/>
      <c r="AX1425" s="57"/>
      <c r="AY1425" s="57"/>
      <c r="AZ1425" s="57"/>
      <c r="BA1425" s="57"/>
    </row>
    <row r="1426" spans="16:53" ht="13.5">
      <c r="P1426" s="54"/>
      <c r="Q1426" s="48"/>
      <c r="R1426" s="48"/>
      <c r="S1426" s="48"/>
      <c r="T1426" s="48"/>
      <c r="U1426" s="55"/>
      <c r="V1426" s="55"/>
      <c r="W1426" s="55"/>
      <c r="X1426" s="55"/>
      <c r="Y1426" s="55"/>
      <c r="Z1426" s="55"/>
      <c r="AA1426" s="56"/>
      <c r="AB1426" s="55"/>
      <c r="AC1426" s="57"/>
      <c r="AD1426" s="57"/>
      <c r="AE1426" s="57"/>
      <c r="AF1426" s="57"/>
      <c r="AG1426" s="57"/>
      <c r="AH1426" s="57"/>
      <c r="AI1426" s="57"/>
      <c r="AJ1426" s="57"/>
      <c r="AK1426" s="57"/>
      <c r="AL1426" s="57"/>
      <c r="AM1426" s="57"/>
      <c r="AN1426" s="57"/>
      <c r="AO1426" s="57"/>
      <c r="AP1426" s="57"/>
      <c r="AQ1426" s="58"/>
      <c r="AR1426" s="58"/>
      <c r="AS1426" s="58"/>
      <c r="AT1426" s="57"/>
      <c r="AU1426" s="57"/>
      <c r="AV1426" s="57"/>
      <c r="AW1426" s="57"/>
      <c r="AX1426" s="57"/>
      <c r="AY1426" s="57"/>
      <c r="AZ1426" s="57"/>
      <c r="BA1426" s="57"/>
    </row>
    <row r="1427" spans="16:53" ht="13.5">
      <c r="P1427" s="54"/>
      <c r="Q1427" s="48"/>
      <c r="R1427" s="48"/>
      <c r="S1427" s="48"/>
      <c r="T1427" s="48"/>
      <c r="U1427" s="55"/>
      <c r="V1427" s="55"/>
      <c r="W1427" s="55"/>
      <c r="X1427" s="55"/>
      <c r="Y1427" s="55"/>
      <c r="Z1427" s="55"/>
      <c r="AA1427" s="56"/>
      <c r="AB1427" s="55"/>
      <c r="AC1427" s="57"/>
      <c r="AD1427" s="57"/>
      <c r="AE1427" s="57"/>
      <c r="AF1427" s="57"/>
      <c r="AG1427" s="57"/>
      <c r="AH1427" s="57"/>
      <c r="AI1427" s="57"/>
      <c r="AJ1427" s="57"/>
      <c r="AK1427" s="57"/>
      <c r="AL1427" s="57"/>
      <c r="AM1427" s="57"/>
      <c r="AN1427" s="57"/>
      <c r="AO1427" s="57"/>
      <c r="AP1427" s="57"/>
      <c r="AQ1427" s="58"/>
      <c r="AR1427" s="58"/>
      <c r="AS1427" s="58"/>
      <c r="AT1427" s="57"/>
      <c r="AU1427" s="57"/>
      <c r="AV1427" s="57"/>
      <c r="AW1427" s="57"/>
      <c r="AX1427" s="57"/>
      <c r="AY1427" s="57"/>
      <c r="AZ1427" s="57"/>
      <c r="BA1427" s="57"/>
    </row>
    <row r="1428" spans="16:53" ht="13.5">
      <c r="P1428" s="54"/>
      <c r="Q1428" s="48"/>
      <c r="R1428" s="48"/>
      <c r="S1428" s="48"/>
      <c r="T1428" s="48"/>
      <c r="U1428" s="55"/>
      <c r="V1428" s="55"/>
      <c r="W1428" s="55"/>
      <c r="X1428" s="55"/>
      <c r="Y1428" s="55"/>
      <c r="Z1428" s="55"/>
      <c r="AA1428" s="56"/>
      <c r="AB1428" s="55"/>
      <c r="AC1428" s="57"/>
      <c r="AD1428" s="57"/>
      <c r="AE1428" s="57"/>
      <c r="AF1428" s="57"/>
      <c r="AG1428" s="57"/>
      <c r="AH1428" s="57"/>
      <c r="AI1428" s="57"/>
      <c r="AJ1428" s="57"/>
      <c r="AK1428" s="57"/>
      <c r="AL1428" s="57"/>
      <c r="AM1428" s="57"/>
      <c r="AN1428" s="57"/>
      <c r="AO1428" s="57"/>
      <c r="AP1428" s="57"/>
      <c r="AQ1428" s="58"/>
      <c r="AR1428" s="58"/>
      <c r="AS1428" s="58"/>
      <c r="AT1428" s="57"/>
      <c r="AU1428" s="57"/>
      <c r="AV1428" s="57"/>
      <c r="AW1428" s="57"/>
      <c r="AX1428" s="57"/>
      <c r="AY1428" s="57"/>
      <c r="AZ1428" s="57"/>
      <c r="BA1428" s="57"/>
    </row>
    <row r="1429" spans="16:53" ht="13.5">
      <c r="P1429" s="54"/>
      <c r="Q1429" s="48"/>
      <c r="R1429" s="48"/>
      <c r="S1429" s="48"/>
      <c r="T1429" s="48"/>
      <c r="U1429" s="55"/>
      <c r="V1429" s="55"/>
      <c r="W1429" s="55"/>
      <c r="X1429" s="55"/>
      <c r="Y1429" s="55"/>
      <c r="Z1429" s="55"/>
      <c r="AA1429" s="56"/>
      <c r="AB1429" s="55"/>
      <c r="AC1429" s="57"/>
      <c r="AD1429" s="57"/>
      <c r="AE1429" s="57"/>
      <c r="AF1429" s="57"/>
      <c r="AG1429" s="57"/>
      <c r="AH1429" s="57"/>
      <c r="AI1429" s="57"/>
      <c r="AJ1429" s="57"/>
      <c r="AK1429" s="57"/>
      <c r="AL1429" s="57"/>
      <c r="AM1429" s="57"/>
      <c r="AN1429" s="57"/>
      <c r="AO1429" s="57"/>
      <c r="AP1429" s="57"/>
      <c r="AQ1429" s="58"/>
      <c r="AR1429" s="58"/>
      <c r="AS1429" s="58"/>
      <c r="AT1429" s="57"/>
      <c r="AU1429" s="57"/>
      <c r="AV1429" s="57"/>
      <c r="AW1429" s="57"/>
      <c r="AX1429" s="57"/>
      <c r="AY1429" s="57"/>
      <c r="AZ1429" s="57"/>
      <c r="BA1429" s="57"/>
    </row>
    <row r="1430" spans="16:53" ht="13.5">
      <c r="P1430" s="54"/>
      <c r="Q1430" s="48"/>
      <c r="R1430" s="48"/>
      <c r="S1430" s="48"/>
      <c r="T1430" s="48"/>
      <c r="U1430" s="55"/>
      <c r="V1430" s="55"/>
      <c r="W1430" s="55"/>
      <c r="X1430" s="55"/>
      <c r="Y1430" s="55"/>
      <c r="Z1430" s="55"/>
      <c r="AA1430" s="56"/>
      <c r="AB1430" s="55"/>
      <c r="AC1430" s="57"/>
      <c r="AD1430" s="57"/>
      <c r="AE1430" s="57"/>
      <c r="AF1430" s="57"/>
      <c r="AG1430" s="57"/>
      <c r="AH1430" s="57"/>
      <c r="AI1430" s="57"/>
      <c r="AJ1430" s="57"/>
      <c r="AK1430" s="57"/>
      <c r="AL1430" s="57"/>
      <c r="AM1430" s="57"/>
      <c r="AN1430" s="57"/>
      <c r="AO1430" s="57"/>
      <c r="AP1430" s="57"/>
      <c r="AQ1430" s="58"/>
      <c r="AR1430" s="58"/>
      <c r="AS1430" s="58"/>
      <c r="AT1430" s="57"/>
      <c r="AU1430" s="57"/>
      <c r="AV1430" s="57"/>
      <c r="AW1430" s="57"/>
      <c r="AX1430" s="57"/>
      <c r="AY1430" s="57"/>
      <c r="AZ1430" s="57"/>
      <c r="BA1430" s="57"/>
    </row>
    <row r="1431" spans="16:53" ht="13.5">
      <c r="P1431" s="54"/>
      <c r="Q1431" s="48"/>
      <c r="R1431" s="48"/>
      <c r="S1431" s="48"/>
      <c r="T1431" s="48"/>
      <c r="U1431" s="55"/>
      <c r="V1431" s="55"/>
      <c r="W1431" s="55"/>
      <c r="X1431" s="55"/>
      <c r="Y1431" s="55"/>
      <c r="Z1431" s="55"/>
      <c r="AA1431" s="56"/>
      <c r="AB1431" s="55"/>
      <c r="AC1431" s="57"/>
      <c r="AD1431" s="57"/>
      <c r="AE1431" s="57"/>
      <c r="AF1431" s="57"/>
      <c r="AG1431" s="57"/>
      <c r="AH1431" s="57"/>
      <c r="AI1431" s="57"/>
      <c r="AJ1431" s="57"/>
      <c r="AK1431" s="57"/>
      <c r="AL1431" s="57"/>
      <c r="AM1431" s="57"/>
      <c r="AN1431" s="57"/>
      <c r="AO1431" s="57"/>
      <c r="AP1431" s="57"/>
      <c r="AQ1431" s="58"/>
      <c r="AR1431" s="58"/>
      <c r="AS1431" s="58"/>
      <c r="AT1431" s="57"/>
      <c r="AU1431" s="57"/>
      <c r="AV1431" s="57"/>
      <c r="AW1431" s="57"/>
      <c r="AX1431" s="57"/>
      <c r="AY1431" s="57"/>
      <c r="AZ1431" s="57"/>
      <c r="BA1431" s="57"/>
    </row>
    <row r="1432" spans="16:53" ht="13.5">
      <c r="P1432" s="54"/>
      <c r="Q1432" s="48"/>
      <c r="R1432" s="48"/>
      <c r="S1432" s="48"/>
      <c r="T1432" s="48"/>
      <c r="U1432" s="55"/>
      <c r="V1432" s="55"/>
      <c r="W1432" s="55"/>
      <c r="X1432" s="55"/>
      <c r="Y1432" s="55"/>
      <c r="Z1432" s="55"/>
      <c r="AA1432" s="56"/>
      <c r="AB1432" s="55"/>
      <c r="AC1432" s="57"/>
      <c r="AD1432" s="57"/>
      <c r="AE1432" s="57"/>
      <c r="AF1432" s="57"/>
      <c r="AG1432" s="57"/>
      <c r="AH1432" s="57"/>
      <c r="AI1432" s="57"/>
      <c r="AJ1432" s="57"/>
      <c r="AK1432" s="57"/>
      <c r="AL1432" s="57"/>
      <c r="AM1432" s="57"/>
      <c r="AN1432" s="57"/>
      <c r="AO1432" s="57"/>
      <c r="AP1432" s="57"/>
      <c r="AQ1432" s="58"/>
      <c r="AR1432" s="58"/>
      <c r="AS1432" s="58"/>
      <c r="AT1432" s="57"/>
      <c r="AU1432" s="57"/>
      <c r="AV1432" s="57"/>
      <c r="AW1432" s="57"/>
      <c r="AX1432" s="57"/>
      <c r="AY1432" s="57"/>
      <c r="AZ1432" s="57"/>
      <c r="BA1432" s="57"/>
    </row>
    <row r="1433" spans="16:53" ht="13.5">
      <c r="P1433" s="54"/>
      <c r="Q1433" s="48"/>
      <c r="R1433" s="48"/>
      <c r="S1433" s="48"/>
      <c r="T1433" s="48"/>
      <c r="U1433" s="55"/>
      <c r="V1433" s="55"/>
      <c r="W1433" s="55"/>
      <c r="X1433" s="55"/>
      <c r="Y1433" s="55"/>
      <c r="Z1433" s="55"/>
      <c r="AA1433" s="56"/>
      <c r="AB1433" s="55"/>
      <c r="AC1433" s="57"/>
      <c r="AD1433" s="57"/>
      <c r="AE1433" s="57"/>
      <c r="AF1433" s="57"/>
      <c r="AG1433" s="57"/>
      <c r="AH1433" s="57"/>
      <c r="AI1433" s="57"/>
      <c r="AJ1433" s="57"/>
      <c r="AK1433" s="57"/>
      <c r="AL1433" s="57"/>
      <c r="AM1433" s="57"/>
      <c r="AN1433" s="57"/>
      <c r="AO1433" s="57"/>
      <c r="AP1433" s="57"/>
      <c r="AQ1433" s="58"/>
      <c r="AR1433" s="58"/>
      <c r="AS1433" s="58"/>
      <c r="AT1433" s="57"/>
      <c r="AU1433" s="57"/>
      <c r="AV1433" s="57"/>
      <c r="AW1433" s="57"/>
      <c r="AX1433" s="57"/>
      <c r="AY1433" s="57"/>
      <c r="AZ1433" s="57"/>
      <c r="BA1433" s="57"/>
    </row>
    <row r="1434" spans="16:53" ht="13.5">
      <c r="P1434" s="54"/>
      <c r="Q1434" s="48"/>
      <c r="R1434" s="48"/>
      <c r="S1434" s="48"/>
      <c r="T1434" s="48"/>
      <c r="U1434" s="55"/>
      <c r="V1434" s="55"/>
      <c r="W1434" s="55"/>
      <c r="X1434" s="55"/>
      <c r="Y1434" s="55"/>
      <c r="Z1434" s="55"/>
      <c r="AA1434" s="56"/>
      <c r="AB1434" s="55"/>
      <c r="AC1434" s="57"/>
      <c r="AD1434" s="57"/>
      <c r="AE1434" s="57"/>
      <c r="AF1434" s="57"/>
      <c r="AG1434" s="57"/>
      <c r="AH1434" s="57"/>
      <c r="AI1434" s="57"/>
      <c r="AJ1434" s="57"/>
      <c r="AK1434" s="57"/>
      <c r="AL1434" s="57"/>
      <c r="AM1434" s="57"/>
      <c r="AN1434" s="57"/>
      <c r="AO1434" s="57"/>
      <c r="AP1434" s="57"/>
      <c r="AQ1434" s="58"/>
      <c r="AR1434" s="58"/>
      <c r="AS1434" s="58"/>
      <c r="AT1434" s="57"/>
      <c r="AU1434" s="57"/>
      <c r="AV1434" s="57"/>
      <c r="AW1434" s="57"/>
      <c r="AX1434" s="57"/>
      <c r="AY1434" s="57"/>
      <c r="AZ1434" s="57"/>
      <c r="BA1434" s="57"/>
    </row>
    <row r="1435" spans="16:53" ht="13.5">
      <c r="P1435" s="54"/>
      <c r="Q1435" s="48"/>
      <c r="R1435" s="48"/>
      <c r="S1435" s="48"/>
      <c r="T1435" s="48"/>
      <c r="U1435" s="55"/>
      <c r="V1435" s="55"/>
      <c r="W1435" s="55"/>
      <c r="X1435" s="55"/>
      <c r="Y1435" s="55"/>
      <c r="Z1435" s="55"/>
      <c r="AA1435" s="56"/>
      <c r="AB1435" s="55"/>
      <c r="AC1435" s="57"/>
      <c r="AD1435" s="57"/>
      <c r="AE1435" s="57"/>
      <c r="AF1435" s="57"/>
      <c r="AG1435" s="57"/>
      <c r="AH1435" s="57"/>
      <c r="AI1435" s="57"/>
      <c r="AJ1435" s="57"/>
      <c r="AK1435" s="57"/>
      <c r="AL1435" s="57"/>
      <c r="AM1435" s="57"/>
      <c r="AN1435" s="57"/>
      <c r="AO1435" s="57"/>
      <c r="AP1435" s="57"/>
      <c r="AQ1435" s="58"/>
      <c r="AR1435" s="58"/>
      <c r="AS1435" s="58"/>
      <c r="AT1435" s="57"/>
      <c r="AU1435" s="57"/>
      <c r="AV1435" s="57"/>
      <c r="AW1435" s="57"/>
      <c r="AX1435" s="57"/>
      <c r="AY1435" s="57"/>
      <c r="AZ1435" s="57"/>
      <c r="BA1435" s="57"/>
    </row>
    <row r="1436" spans="16:53" ht="13.5">
      <c r="P1436" s="54"/>
      <c r="Q1436" s="48"/>
      <c r="R1436" s="48"/>
      <c r="S1436" s="48"/>
      <c r="T1436" s="48"/>
      <c r="U1436" s="55"/>
      <c r="V1436" s="55"/>
      <c r="W1436" s="55"/>
      <c r="X1436" s="55"/>
      <c r="Y1436" s="55"/>
      <c r="Z1436" s="55"/>
      <c r="AA1436" s="56"/>
      <c r="AB1436" s="55"/>
      <c r="AC1436" s="57"/>
      <c r="AD1436" s="57"/>
      <c r="AE1436" s="57"/>
      <c r="AF1436" s="57"/>
      <c r="AG1436" s="57"/>
      <c r="AH1436" s="57"/>
      <c r="AI1436" s="57"/>
      <c r="AJ1436" s="57"/>
      <c r="AK1436" s="57"/>
      <c r="AL1436" s="57"/>
      <c r="AM1436" s="57"/>
      <c r="AN1436" s="57"/>
      <c r="AO1436" s="57"/>
      <c r="AP1436" s="57"/>
      <c r="AQ1436" s="58"/>
      <c r="AR1436" s="58"/>
      <c r="AS1436" s="58"/>
      <c r="AT1436" s="57"/>
      <c r="AU1436" s="57"/>
      <c r="AV1436" s="57"/>
      <c r="AW1436" s="57"/>
      <c r="AX1436" s="57"/>
      <c r="AY1436" s="57"/>
      <c r="AZ1436" s="57"/>
      <c r="BA1436" s="57"/>
    </row>
    <row r="1437" spans="16:53" ht="13.5">
      <c r="P1437" s="54"/>
      <c r="Q1437" s="48"/>
      <c r="R1437" s="48"/>
      <c r="S1437" s="48"/>
      <c r="T1437" s="48"/>
      <c r="U1437" s="55"/>
      <c r="V1437" s="55"/>
      <c r="W1437" s="55"/>
      <c r="X1437" s="55"/>
      <c r="Y1437" s="55"/>
      <c r="Z1437" s="55"/>
      <c r="AA1437" s="56"/>
      <c r="AB1437" s="55"/>
      <c r="AC1437" s="57"/>
      <c r="AD1437" s="57"/>
      <c r="AE1437" s="57"/>
      <c r="AF1437" s="57"/>
      <c r="AG1437" s="57"/>
      <c r="AH1437" s="57"/>
      <c r="AI1437" s="57"/>
      <c r="AJ1437" s="57"/>
      <c r="AK1437" s="57"/>
      <c r="AL1437" s="57"/>
      <c r="AM1437" s="57"/>
      <c r="AN1437" s="57"/>
      <c r="AO1437" s="57"/>
      <c r="AP1437" s="57"/>
      <c r="AQ1437" s="58"/>
      <c r="AR1437" s="58"/>
      <c r="AS1437" s="58"/>
      <c r="AT1437" s="57"/>
      <c r="AU1437" s="57"/>
      <c r="AV1437" s="57"/>
      <c r="AW1437" s="57"/>
      <c r="AX1437" s="57"/>
      <c r="AY1437" s="57"/>
      <c r="AZ1437" s="57"/>
      <c r="BA1437" s="57"/>
    </row>
    <row r="1438" spans="16:53" ht="13.5">
      <c r="P1438" s="54"/>
      <c r="Q1438" s="48"/>
      <c r="R1438" s="48"/>
      <c r="S1438" s="48"/>
      <c r="T1438" s="48"/>
      <c r="U1438" s="55"/>
      <c r="V1438" s="55"/>
      <c r="W1438" s="55"/>
      <c r="X1438" s="55"/>
      <c r="Y1438" s="55"/>
      <c r="Z1438" s="55"/>
      <c r="AA1438" s="56"/>
      <c r="AB1438" s="55"/>
      <c r="AC1438" s="57"/>
      <c r="AD1438" s="57"/>
      <c r="AE1438" s="57"/>
      <c r="AF1438" s="57"/>
      <c r="AG1438" s="57"/>
      <c r="AH1438" s="57"/>
      <c r="AI1438" s="57"/>
      <c r="AJ1438" s="57"/>
      <c r="AK1438" s="57"/>
      <c r="AL1438" s="57"/>
      <c r="AM1438" s="57"/>
      <c r="AN1438" s="57"/>
      <c r="AO1438" s="57"/>
      <c r="AP1438" s="57"/>
      <c r="AQ1438" s="58"/>
      <c r="AR1438" s="58"/>
      <c r="AS1438" s="58"/>
      <c r="AT1438" s="57"/>
      <c r="AU1438" s="57"/>
      <c r="AV1438" s="57"/>
      <c r="AW1438" s="57"/>
      <c r="AX1438" s="57"/>
      <c r="AY1438" s="57"/>
      <c r="AZ1438" s="57"/>
      <c r="BA1438" s="57"/>
    </row>
    <row r="1439" spans="16:53" ht="13.5">
      <c r="P1439" s="54"/>
      <c r="Q1439" s="48"/>
      <c r="R1439" s="48"/>
      <c r="S1439" s="48"/>
      <c r="T1439" s="48"/>
      <c r="U1439" s="55"/>
      <c r="V1439" s="55"/>
      <c r="W1439" s="55"/>
      <c r="X1439" s="55"/>
      <c r="Y1439" s="55"/>
      <c r="Z1439" s="55"/>
      <c r="AA1439" s="56"/>
      <c r="AB1439" s="55"/>
      <c r="AC1439" s="57"/>
      <c r="AD1439" s="57"/>
      <c r="AE1439" s="57"/>
      <c r="AF1439" s="57"/>
      <c r="AG1439" s="57"/>
      <c r="AH1439" s="57"/>
      <c r="AI1439" s="57"/>
      <c r="AJ1439" s="57"/>
      <c r="AK1439" s="57"/>
      <c r="AL1439" s="57"/>
      <c r="AM1439" s="57"/>
      <c r="AN1439" s="57"/>
      <c r="AO1439" s="57"/>
      <c r="AP1439" s="57"/>
      <c r="AQ1439" s="58"/>
      <c r="AR1439" s="58"/>
      <c r="AS1439" s="58"/>
      <c r="AT1439" s="57"/>
      <c r="AU1439" s="57"/>
      <c r="AV1439" s="57"/>
      <c r="AW1439" s="57"/>
      <c r="AX1439" s="57"/>
      <c r="AY1439" s="57"/>
      <c r="AZ1439" s="57"/>
      <c r="BA1439" s="57"/>
    </row>
    <row r="1440" spans="16:53" ht="13.5">
      <c r="P1440" s="54"/>
      <c r="Q1440" s="48"/>
      <c r="R1440" s="48"/>
      <c r="S1440" s="48"/>
      <c r="T1440" s="48"/>
      <c r="U1440" s="55"/>
      <c r="V1440" s="55"/>
      <c r="W1440" s="55"/>
      <c r="X1440" s="55"/>
      <c r="Y1440" s="55"/>
      <c r="Z1440" s="55"/>
      <c r="AA1440" s="56"/>
      <c r="AB1440" s="55"/>
      <c r="AC1440" s="57"/>
      <c r="AD1440" s="57"/>
      <c r="AE1440" s="57"/>
      <c r="AF1440" s="57"/>
      <c r="AG1440" s="57"/>
      <c r="AH1440" s="57"/>
      <c r="AI1440" s="57"/>
      <c r="AJ1440" s="57"/>
      <c r="AK1440" s="57"/>
      <c r="AL1440" s="57"/>
      <c r="AM1440" s="57"/>
      <c r="AN1440" s="57"/>
      <c r="AO1440" s="57"/>
      <c r="AP1440" s="57"/>
      <c r="AQ1440" s="58"/>
      <c r="AR1440" s="58"/>
      <c r="AS1440" s="58"/>
      <c r="AT1440" s="57"/>
      <c r="AU1440" s="57"/>
      <c r="AV1440" s="57"/>
      <c r="AW1440" s="57"/>
      <c r="AX1440" s="57"/>
      <c r="AY1440" s="57"/>
      <c r="AZ1440" s="57"/>
      <c r="BA1440" s="57"/>
    </row>
    <row r="1441" spans="16:53" ht="13.5">
      <c r="P1441" s="54"/>
      <c r="Q1441" s="48"/>
      <c r="R1441" s="48"/>
      <c r="S1441" s="48"/>
      <c r="T1441" s="48"/>
      <c r="U1441" s="55"/>
      <c r="V1441" s="55"/>
      <c r="W1441" s="55"/>
      <c r="X1441" s="55"/>
      <c r="Y1441" s="55"/>
      <c r="Z1441" s="55"/>
      <c r="AA1441" s="56"/>
      <c r="AB1441" s="55"/>
      <c r="AC1441" s="57"/>
      <c r="AD1441" s="57"/>
      <c r="AE1441" s="57"/>
      <c r="AF1441" s="57"/>
      <c r="AG1441" s="57"/>
      <c r="AH1441" s="57"/>
      <c r="AI1441" s="57"/>
      <c r="AJ1441" s="57"/>
      <c r="AK1441" s="57"/>
      <c r="AL1441" s="57"/>
      <c r="AM1441" s="57"/>
      <c r="AN1441" s="57"/>
      <c r="AO1441" s="57"/>
      <c r="AP1441" s="57"/>
      <c r="AQ1441" s="58"/>
      <c r="AR1441" s="58"/>
      <c r="AS1441" s="58"/>
      <c r="AT1441" s="57"/>
      <c r="AU1441" s="57"/>
      <c r="AV1441" s="57"/>
      <c r="AW1441" s="57"/>
      <c r="AX1441" s="57"/>
      <c r="AY1441" s="57"/>
      <c r="AZ1441" s="57"/>
      <c r="BA1441" s="57"/>
    </row>
    <row r="1442" spans="16:53" ht="13.5">
      <c r="P1442" s="54"/>
      <c r="Q1442" s="48"/>
      <c r="R1442" s="48"/>
      <c r="S1442" s="48"/>
      <c r="T1442" s="48"/>
      <c r="U1442" s="55"/>
      <c r="V1442" s="55"/>
      <c r="W1442" s="55"/>
      <c r="X1442" s="55"/>
      <c r="Y1442" s="55"/>
      <c r="Z1442" s="55"/>
      <c r="AA1442" s="56"/>
      <c r="AB1442" s="55"/>
      <c r="AC1442" s="57"/>
      <c r="AD1442" s="57"/>
      <c r="AE1442" s="57"/>
      <c r="AF1442" s="57"/>
      <c r="AG1442" s="57"/>
      <c r="AH1442" s="57"/>
      <c r="AI1442" s="57"/>
      <c r="AJ1442" s="57"/>
      <c r="AK1442" s="57"/>
      <c r="AL1442" s="57"/>
      <c r="AM1442" s="57"/>
      <c r="AN1442" s="57"/>
      <c r="AO1442" s="57"/>
      <c r="AP1442" s="57"/>
      <c r="AQ1442" s="58"/>
      <c r="AR1442" s="58"/>
      <c r="AS1442" s="58"/>
      <c r="AT1442" s="57"/>
      <c r="AU1442" s="57"/>
      <c r="AV1442" s="57"/>
      <c r="AW1442" s="57"/>
      <c r="AX1442" s="57"/>
      <c r="AY1442" s="57"/>
      <c r="AZ1442" s="57"/>
      <c r="BA1442" s="57"/>
    </row>
    <row r="1443" spans="16:53" ht="13.5">
      <c r="P1443" s="54"/>
      <c r="Q1443" s="48"/>
      <c r="R1443" s="48"/>
      <c r="S1443" s="48"/>
      <c r="T1443" s="48"/>
      <c r="U1443" s="55"/>
      <c r="V1443" s="55"/>
      <c r="W1443" s="55"/>
      <c r="X1443" s="55"/>
      <c r="Y1443" s="55"/>
      <c r="Z1443" s="55"/>
      <c r="AA1443" s="56"/>
      <c r="AB1443" s="55"/>
      <c r="AC1443" s="57"/>
      <c r="AD1443" s="57"/>
      <c r="AE1443" s="57"/>
      <c r="AF1443" s="57"/>
      <c r="AG1443" s="57"/>
      <c r="AH1443" s="57"/>
      <c r="AI1443" s="57"/>
      <c r="AJ1443" s="57"/>
      <c r="AK1443" s="57"/>
      <c r="AL1443" s="57"/>
      <c r="AM1443" s="57"/>
      <c r="AN1443" s="57"/>
      <c r="AO1443" s="57"/>
      <c r="AP1443" s="57"/>
      <c r="AQ1443" s="58"/>
      <c r="AR1443" s="58"/>
      <c r="AS1443" s="58"/>
      <c r="AT1443" s="57"/>
      <c r="AU1443" s="57"/>
      <c r="AV1443" s="57"/>
      <c r="AW1443" s="57"/>
      <c r="AX1443" s="57"/>
      <c r="AY1443" s="57"/>
      <c r="AZ1443" s="57"/>
      <c r="BA1443" s="57"/>
    </row>
    <row r="1444" spans="16:53" ht="13.5">
      <c r="P1444" s="54"/>
      <c r="Q1444" s="48"/>
      <c r="R1444" s="48"/>
      <c r="S1444" s="48"/>
      <c r="T1444" s="48"/>
      <c r="U1444" s="55"/>
      <c r="V1444" s="55"/>
      <c r="W1444" s="55"/>
      <c r="X1444" s="55"/>
      <c r="Y1444" s="55"/>
      <c r="Z1444" s="55"/>
      <c r="AA1444" s="56"/>
      <c r="AB1444" s="55"/>
      <c r="AC1444" s="57"/>
      <c r="AD1444" s="57"/>
      <c r="AE1444" s="57"/>
      <c r="AF1444" s="57"/>
      <c r="AG1444" s="57"/>
      <c r="AH1444" s="57"/>
      <c r="AI1444" s="57"/>
      <c r="AJ1444" s="57"/>
      <c r="AK1444" s="57"/>
      <c r="AL1444" s="57"/>
      <c r="AM1444" s="57"/>
      <c r="AN1444" s="57"/>
      <c r="AO1444" s="57"/>
      <c r="AP1444" s="57"/>
      <c r="AQ1444" s="58"/>
      <c r="AR1444" s="58"/>
      <c r="AS1444" s="58"/>
      <c r="AT1444" s="57"/>
      <c r="AU1444" s="57"/>
      <c r="AV1444" s="57"/>
      <c r="AW1444" s="57"/>
      <c r="AX1444" s="57"/>
      <c r="AY1444" s="57"/>
      <c r="AZ1444" s="57"/>
      <c r="BA1444" s="57"/>
    </row>
    <row r="1445" spans="16:53" ht="13.5">
      <c r="P1445" s="54"/>
      <c r="Q1445" s="48"/>
      <c r="R1445" s="48"/>
      <c r="S1445" s="48"/>
      <c r="T1445" s="48"/>
      <c r="U1445" s="55"/>
      <c r="V1445" s="55"/>
      <c r="W1445" s="55"/>
      <c r="X1445" s="55"/>
      <c r="Y1445" s="55"/>
      <c r="Z1445" s="55"/>
      <c r="AA1445" s="56"/>
      <c r="AB1445" s="55"/>
      <c r="AC1445" s="57"/>
      <c r="AD1445" s="57"/>
      <c r="AE1445" s="57"/>
      <c r="AF1445" s="57"/>
      <c r="AG1445" s="57"/>
      <c r="AH1445" s="57"/>
      <c r="AI1445" s="57"/>
      <c r="AJ1445" s="57"/>
      <c r="AK1445" s="57"/>
      <c r="AL1445" s="57"/>
      <c r="AM1445" s="57"/>
      <c r="AN1445" s="57"/>
      <c r="AO1445" s="57"/>
      <c r="AP1445" s="57"/>
      <c r="AQ1445" s="58"/>
      <c r="AR1445" s="58"/>
      <c r="AS1445" s="58"/>
      <c r="AT1445" s="57"/>
      <c r="AU1445" s="57"/>
      <c r="AV1445" s="57"/>
      <c r="AW1445" s="57"/>
      <c r="AX1445" s="57"/>
      <c r="AY1445" s="57"/>
      <c r="AZ1445" s="57"/>
      <c r="BA1445" s="57"/>
    </row>
    <row r="1446" spans="16:53" ht="13.5">
      <c r="P1446" s="54"/>
      <c r="Q1446" s="48"/>
      <c r="R1446" s="48"/>
      <c r="S1446" s="48"/>
      <c r="T1446" s="48"/>
      <c r="U1446" s="55"/>
      <c r="V1446" s="55"/>
      <c r="W1446" s="55"/>
      <c r="X1446" s="55"/>
      <c r="Y1446" s="55"/>
      <c r="Z1446" s="55"/>
      <c r="AA1446" s="56"/>
      <c r="AB1446" s="55"/>
      <c r="AC1446" s="57"/>
      <c r="AD1446" s="57"/>
      <c r="AE1446" s="57"/>
      <c r="AF1446" s="57"/>
      <c r="AG1446" s="57"/>
      <c r="AH1446" s="57"/>
      <c r="AI1446" s="57"/>
      <c r="AJ1446" s="57"/>
      <c r="AK1446" s="57"/>
      <c r="AL1446" s="57"/>
      <c r="AM1446" s="57"/>
      <c r="AN1446" s="57"/>
      <c r="AO1446" s="57"/>
      <c r="AP1446" s="57"/>
      <c r="AQ1446" s="58"/>
      <c r="AR1446" s="58"/>
      <c r="AS1446" s="58"/>
      <c r="AT1446" s="57"/>
      <c r="AU1446" s="57"/>
      <c r="AV1446" s="57"/>
      <c r="AW1446" s="57"/>
      <c r="AX1446" s="57"/>
      <c r="AY1446" s="57"/>
      <c r="AZ1446" s="57"/>
      <c r="BA1446" s="57"/>
    </row>
    <row r="1447" spans="16:53" ht="13.5">
      <c r="P1447" s="54"/>
      <c r="Q1447" s="48"/>
      <c r="R1447" s="48"/>
      <c r="S1447" s="48"/>
      <c r="T1447" s="48"/>
      <c r="U1447" s="55"/>
      <c r="V1447" s="55"/>
      <c r="W1447" s="55"/>
      <c r="X1447" s="55"/>
      <c r="Y1447" s="55"/>
      <c r="Z1447" s="55"/>
      <c r="AA1447" s="56"/>
      <c r="AB1447" s="55"/>
      <c r="AC1447" s="57"/>
      <c r="AD1447" s="57"/>
      <c r="AE1447" s="57"/>
      <c r="AF1447" s="57"/>
      <c r="AG1447" s="57"/>
      <c r="AH1447" s="57"/>
      <c r="AI1447" s="57"/>
      <c r="AJ1447" s="57"/>
      <c r="AK1447" s="57"/>
      <c r="AL1447" s="57"/>
      <c r="AM1447" s="57"/>
      <c r="AN1447" s="57"/>
      <c r="AO1447" s="57"/>
      <c r="AP1447" s="57"/>
      <c r="AQ1447" s="58"/>
      <c r="AR1447" s="58"/>
      <c r="AS1447" s="58"/>
      <c r="AT1447" s="57"/>
      <c r="AU1447" s="57"/>
      <c r="AV1447" s="57"/>
      <c r="AW1447" s="57"/>
      <c r="AX1447" s="57"/>
      <c r="AY1447" s="57"/>
      <c r="AZ1447" s="57"/>
      <c r="BA1447" s="57"/>
    </row>
    <row r="1448" spans="16:53" ht="13.5">
      <c r="P1448" s="54"/>
      <c r="Q1448" s="48"/>
      <c r="R1448" s="48"/>
      <c r="S1448" s="48"/>
      <c r="T1448" s="48"/>
      <c r="U1448" s="55"/>
      <c r="V1448" s="55"/>
      <c r="W1448" s="55"/>
      <c r="X1448" s="55"/>
      <c r="Y1448" s="55"/>
      <c r="Z1448" s="55"/>
      <c r="AA1448" s="56"/>
      <c r="AB1448" s="55"/>
      <c r="AC1448" s="57"/>
      <c r="AD1448" s="57"/>
      <c r="AE1448" s="57"/>
      <c r="AF1448" s="57"/>
      <c r="AG1448" s="57"/>
      <c r="AH1448" s="57"/>
      <c r="AI1448" s="57"/>
      <c r="AJ1448" s="57"/>
      <c r="AK1448" s="57"/>
      <c r="AL1448" s="57"/>
      <c r="AM1448" s="57"/>
      <c r="AN1448" s="57"/>
      <c r="AO1448" s="57"/>
      <c r="AP1448" s="57"/>
      <c r="AQ1448" s="58"/>
      <c r="AR1448" s="58"/>
      <c r="AS1448" s="58"/>
      <c r="AT1448" s="57"/>
      <c r="AU1448" s="57"/>
      <c r="AV1448" s="57"/>
      <c r="AW1448" s="57"/>
      <c r="AX1448" s="57"/>
      <c r="AY1448" s="57"/>
      <c r="AZ1448" s="57"/>
      <c r="BA1448" s="57"/>
    </row>
    <row r="1449" spans="16:53" ht="13.5">
      <c r="P1449" s="54"/>
      <c r="Q1449" s="48"/>
      <c r="R1449" s="48"/>
      <c r="S1449" s="48"/>
      <c r="T1449" s="48"/>
      <c r="U1449" s="55"/>
      <c r="V1449" s="55"/>
      <c r="W1449" s="55"/>
      <c r="X1449" s="55"/>
      <c r="Y1449" s="55"/>
      <c r="Z1449" s="55"/>
      <c r="AA1449" s="56"/>
      <c r="AB1449" s="55"/>
      <c r="AC1449" s="57"/>
      <c r="AD1449" s="57"/>
      <c r="AE1449" s="57"/>
      <c r="AF1449" s="57"/>
      <c r="AG1449" s="57"/>
      <c r="AH1449" s="57"/>
      <c r="AI1449" s="57"/>
      <c r="AJ1449" s="57"/>
      <c r="AK1449" s="57"/>
      <c r="AL1449" s="57"/>
      <c r="AM1449" s="57"/>
      <c r="AN1449" s="57"/>
      <c r="AO1449" s="57"/>
      <c r="AP1449" s="57"/>
      <c r="AQ1449" s="58"/>
      <c r="AR1449" s="58"/>
      <c r="AS1449" s="58"/>
      <c r="AT1449" s="57"/>
      <c r="AU1449" s="57"/>
      <c r="AV1449" s="57"/>
      <c r="AW1449" s="57"/>
      <c r="AX1449" s="57"/>
      <c r="AY1449" s="57"/>
      <c r="AZ1449" s="57"/>
      <c r="BA1449" s="57"/>
    </row>
    <row r="1450" spans="16:53" ht="13.5">
      <c r="P1450" s="54"/>
      <c r="Q1450" s="48"/>
      <c r="R1450" s="48"/>
      <c r="S1450" s="48"/>
      <c r="T1450" s="48"/>
      <c r="U1450" s="55"/>
      <c r="V1450" s="55"/>
      <c r="W1450" s="55"/>
      <c r="X1450" s="55"/>
      <c r="Y1450" s="55"/>
      <c r="Z1450" s="55"/>
      <c r="AA1450" s="56"/>
      <c r="AB1450" s="55"/>
      <c r="AC1450" s="57"/>
      <c r="AD1450" s="57"/>
      <c r="AE1450" s="57"/>
      <c r="AF1450" s="57"/>
      <c r="AG1450" s="57"/>
      <c r="AH1450" s="57"/>
      <c r="AI1450" s="57"/>
      <c r="AJ1450" s="57"/>
      <c r="AK1450" s="57"/>
      <c r="AL1450" s="57"/>
      <c r="AM1450" s="57"/>
      <c r="AN1450" s="57"/>
      <c r="AO1450" s="57"/>
      <c r="AP1450" s="57"/>
      <c r="AQ1450" s="58"/>
      <c r="AR1450" s="58"/>
      <c r="AS1450" s="58"/>
      <c r="AT1450" s="57"/>
      <c r="AU1450" s="57"/>
      <c r="AV1450" s="57"/>
      <c r="AW1450" s="57"/>
      <c r="AX1450" s="57"/>
      <c r="AY1450" s="57"/>
      <c r="AZ1450" s="57"/>
      <c r="BA1450" s="57"/>
    </row>
    <row r="1451" spans="16:53" ht="13.5">
      <c r="P1451" s="54"/>
      <c r="Q1451" s="48"/>
      <c r="R1451" s="48"/>
      <c r="S1451" s="48"/>
      <c r="T1451" s="48"/>
      <c r="U1451" s="55"/>
      <c r="V1451" s="55"/>
      <c r="W1451" s="55"/>
      <c r="X1451" s="55"/>
      <c r="Y1451" s="55"/>
      <c r="Z1451" s="55"/>
      <c r="AA1451" s="56"/>
      <c r="AB1451" s="55"/>
      <c r="AC1451" s="57"/>
      <c r="AD1451" s="57"/>
      <c r="AE1451" s="57"/>
      <c r="AF1451" s="57"/>
      <c r="AG1451" s="57"/>
      <c r="AH1451" s="57"/>
      <c r="AI1451" s="57"/>
      <c r="AJ1451" s="57"/>
      <c r="AK1451" s="57"/>
      <c r="AL1451" s="57"/>
      <c r="AM1451" s="57"/>
      <c r="AN1451" s="57"/>
      <c r="AO1451" s="57"/>
      <c r="AP1451" s="57"/>
      <c r="AQ1451" s="58"/>
      <c r="AR1451" s="58"/>
      <c r="AS1451" s="58"/>
      <c r="AT1451" s="57"/>
      <c r="AU1451" s="57"/>
      <c r="AV1451" s="57"/>
      <c r="AW1451" s="57"/>
      <c r="AX1451" s="57"/>
      <c r="AY1451" s="57"/>
      <c r="AZ1451" s="57"/>
      <c r="BA1451" s="57"/>
    </row>
    <row r="1452" spans="16:53" ht="13.5">
      <c r="P1452" s="54"/>
      <c r="Q1452" s="48"/>
      <c r="R1452" s="48"/>
      <c r="S1452" s="48"/>
      <c r="T1452" s="48"/>
      <c r="U1452" s="55"/>
      <c r="V1452" s="55"/>
      <c r="W1452" s="55"/>
      <c r="X1452" s="55"/>
      <c r="Y1452" s="55"/>
      <c r="Z1452" s="55"/>
      <c r="AA1452" s="56"/>
      <c r="AB1452" s="55"/>
      <c r="AC1452" s="57"/>
      <c r="AD1452" s="57"/>
      <c r="AE1452" s="57"/>
      <c r="AF1452" s="57"/>
      <c r="AG1452" s="57"/>
      <c r="AH1452" s="57"/>
      <c r="AI1452" s="57"/>
      <c r="AJ1452" s="57"/>
      <c r="AK1452" s="57"/>
      <c r="AL1452" s="57"/>
      <c r="AM1452" s="57"/>
      <c r="AN1452" s="57"/>
      <c r="AO1452" s="57"/>
      <c r="AP1452" s="57"/>
      <c r="AQ1452" s="58"/>
      <c r="AR1452" s="58"/>
      <c r="AS1452" s="58"/>
      <c r="AT1452" s="57"/>
      <c r="AU1452" s="57"/>
      <c r="AV1452" s="57"/>
      <c r="AW1452" s="57"/>
      <c r="AX1452" s="57"/>
      <c r="AY1452" s="57"/>
      <c r="AZ1452" s="57"/>
      <c r="BA1452" s="57"/>
    </row>
    <row r="1453" spans="16:53" ht="13.5">
      <c r="P1453" s="54"/>
      <c r="Q1453" s="48"/>
      <c r="R1453" s="48"/>
      <c r="S1453" s="48"/>
      <c r="T1453" s="48"/>
      <c r="U1453" s="55"/>
      <c r="V1453" s="55"/>
      <c r="W1453" s="55"/>
      <c r="X1453" s="55"/>
      <c r="Y1453" s="55"/>
      <c r="Z1453" s="55"/>
      <c r="AA1453" s="56"/>
      <c r="AB1453" s="55"/>
      <c r="AC1453" s="57"/>
      <c r="AD1453" s="57"/>
      <c r="AE1453" s="57"/>
      <c r="AF1453" s="57"/>
      <c r="AG1453" s="57"/>
      <c r="AH1453" s="57"/>
      <c r="AI1453" s="57"/>
      <c r="AJ1453" s="57"/>
      <c r="AK1453" s="57"/>
      <c r="AL1453" s="57"/>
      <c r="AM1453" s="57"/>
      <c r="AN1453" s="57"/>
      <c r="AO1453" s="57"/>
      <c r="AP1453" s="57"/>
      <c r="AQ1453" s="58"/>
      <c r="AR1453" s="58"/>
      <c r="AS1453" s="58"/>
      <c r="AT1453" s="57"/>
      <c r="AU1453" s="57"/>
      <c r="AV1453" s="57"/>
      <c r="AW1453" s="57"/>
      <c r="AX1453" s="57"/>
      <c r="AY1453" s="57"/>
      <c r="AZ1453" s="57"/>
      <c r="BA1453" s="57"/>
    </row>
    <row r="1454" spans="16:53" ht="13.5">
      <c r="P1454" s="54"/>
      <c r="Q1454" s="48"/>
      <c r="R1454" s="48"/>
      <c r="S1454" s="48"/>
      <c r="T1454" s="48"/>
      <c r="U1454" s="55"/>
      <c r="V1454" s="55"/>
      <c r="W1454" s="55"/>
      <c r="X1454" s="55"/>
      <c r="Y1454" s="55"/>
      <c r="Z1454" s="55"/>
      <c r="AA1454" s="56"/>
      <c r="AB1454" s="55"/>
      <c r="AC1454" s="57"/>
      <c r="AD1454" s="57"/>
      <c r="AE1454" s="57"/>
      <c r="AF1454" s="57"/>
      <c r="AG1454" s="57"/>
      <c r="AH1454" s="57"/>
      <c r="AI1454" s="57"/>
      <c r="AJ1454" s="57"/>
      <c r="AK1454" s="57"/>
      <c r="AL1454" s="57"/>
      <c r="AM1454" s="57"/>
      <c r="AN1454" s="57"/>
      <c r="AO1454" s="57"/>
      <c r="AP1454" s="57"/>
      <c r="AQ1454" s="58"/>
      <c r="AR1454" s="58"/>
      <c r="AS1454" s="58"/>
      <c r="AT1454" s="57"/>
      <c r="AU1454" s="57"/>
      <c r="AV1454" s="57"/>
      <c r="AW1454" s="57"/>
      <c r="AX1454" s="57"/>
      <c r="AY1454" s="57"/>
      <c r="AZ1454" s="57"/>
      <c r="BA1454" s="57"/>
    </row>
    <row r="1455" spans="16:53" ht="13.5">
      <c r="P1455" s="54"/>
      <c r="Q1455" s="48"/>
      <c r="R1455" s="48"/>
      <c r="S1455" s="48"/>
      <c r="T1455" s="48"/>
      <c r="U1455" s="55"/>
      <c r="V1455" s="55"/>
      <c r="W1455" s="55"/>
      <c r="X1455" s="55"/>
      <c r="Y1455" s="55"/>
      <c r="Z1455" s="55"/>
      <c r="AA1455" s="56"/>
      <c r="AB1455" s="55"/>
      <c r="AC1455" s="57"/>
      <c r="AD1455" s="57"/>
      <c r="AE1455" s="57"/>
      <c r="AF1455" s="57"/>
      <c r="AG1455" s="57"/>
      <c r="AH1455" s="57"/>
      <c r="AI1455" s="57"/>
      <c r="AJ1455" s="57"/>
      <c r="AK1455" s="57"/>
      <c r="AL1455" s="57"/>
      <c r="AM1455" s="57"/>
      <c r="AN1455" s="57"/>
      <c r="AO1455" s="57"/>
      <c r="AP1455" s="57"/>
      <c r="AQ1455" s="58"/>
      <c r="AR1455" s="58"/>
      <c r="AS1455" s="58"/>
      <c r="AT1455" s="57"/>
      <c r="AU1455" s="57"/>
      <c r="AV1455" s="57"/>
      <c r="AW1455" s="57"/>
      <c r="AX1455" s="57"/>
      <c r="AY1455" s="57"/>
      <c r="AZ1455" s="57"/>
      <c r="BA1455" s="57"/>
    </row>
    <row r="1456" spans="16:53" ht="13.5">
      <c r="P1456" s="54"/>
      <c r="Q1456" s="48"/>
      <c r="R1456" s="48"/>
      <c r="S1456" s="48"/>
      <c r="T1456" s="48"/>
      <c r="U1456" s="55"/>
      <c r="V1456" s="55"/>
      <c r="W1456" s="55"/>
      <c r="X1456" s="55"/>
      <c r="Y1456" s="55"/>
      <c r="Z1456" s="55"/>
      <c r="AA1456" s="56"/>
      <c r="AB1456" s="55"/>
      <c r="AC1456" s="57"/>
      <c r="AD1456" s="57"/>
      <c r="AE1456" s="57"/>
      <c r="AF1456" s="57"/>
      <c r="AG1456" s="57"/>
      <c r="AH1456" s="57"/>
      <c r="AI1456" s="57"/>
      <c r="AJ1456" s="57"/>
      <c r="AK1456" s="57"/>
      <c r="AL1456" s="57"/>
      <c r="AM1456" s="57"/>
      <c r="AN1456" s="57"/>
      <c r="AO1456" s="57"/>
      <c r="AP1456" s="57"/>
      <c r="AQ1456" s="58"/>
      <c r="AR1456" s="58"/>
      <c r="AS1456" s="58"/>
      <c r="AT1456" s="57"/>
      <c r="AU1456" s="57"/>
      <c r="AV1456" s="57"/>
      <c r="AW1456" s="57"/>
      <c r="AX1456" s="57"/>
      <c r="AY1456" s="57"/>
      <c r="AZ1456" s="57"/>
      <c r="BA1456" s="57"/>
    </row>
    <row r="1457" spans="16:53" ht="13.5">
      <c r="P1457" s="54"/>
      <c r="Q1457" s="48"/>
      <c r="R1457" s="48"/>
      <c r="S1457" s="48"/>
      <c r="T1457" s="48"/>
      <c r="U1457" s="55"/>
      <c r="V1457" s="55"/>
      <c r="W1457" s="55"/>
      <c r="X1457" s="55"/>
      <c r="Y1457" s="55"/>
      <c r="Z1457" s="55"/>
      <c r="AA1457" s="56"/>
      <c r="AB1457" s="55"/>
      <c r="AC1457" s="57"/>
      <c r="AD1457" s="57"/>
      <c r="AE1457" s="57"/>
      <c r="AF1457" s="57"/>
      <c r="AG1457" s="57"/>
      <c r="AH1457" s="57"/>
      <c r="AI1457" s="57"/>
      <c r="AJ1457" s="57"/>
      <c r="AK1457" s="57"/>
      <c r="AL1457" s="57"/>
      <c r="AM1457" s="57"/>
      <c r="AN1457" s="57"/>
      <c r="AO1457" s="57"/>
      <c r="AP1457" s="57"/>
      <c r="AQ1457" s="58"/>
      <c r="AR1457" s="58"/>
      <c r="AS1457" s="58"/>
      <c r="AT1457" s="57"/>
      <c r="AU1457" s="57"/>
      <c r="AV1457" s="57"/>
      <c r="AW1457" s="57"/>
      <c r="AX1457" s="57"/>
      <c r="AY1457" s="57"/>
      <c r="AZ1457" s="57"/>
      <c r="BA1457" s="57"/>
    </row>
    <row r="1458" spans="16:53" ht="13.5">
      <c r="P1458" s="54"/>
      <c r="Q1458" s="48"/>
      <c r="R1458" s="48"/>
      <c r="S1458" s="48"/>
      <c r="T1458" s="48"/>
      <c r="U1458" s="55"/>
      <c r="V1458" s="55"/>
      <c r="W1458" s="55"/>
      <c r="X1458" s="55"/>
      <c r="Y1458" s="55"/>
      <c r="Z1458" s="55"/>
      <c r="AA1458" s="56"/>
      <c r="AB1458" s="55"/>
      <c r="AC1458" s="57"/>
      <c r="AD1458" s="57"/>
      <c r="AE1458" s="57"/>
      <c r="AF1458" s="57"/>
      <c r="AG1458" s="57"/>
      <c r="AH1458" s="57"/>
      <c r="AI1458" s="57"/>
      <c r="AJ1458" s="57"/>
      <c r="AK1458" s="57"/>
      <c r="AL1458" s="57"/>
      <c r="AM1458" s="57"/>
      <c r="AN1458" s="57"/>
      <c r="AO1458" s="57"/>
      <c r="AP1458" s="57"/>
      <c r="AQ1458" s="58"/>
      <c r="AR1458" s="58"/>
      <c r="AS1458" s="58"/>
      <c r="AT1458" s="57"/>
      <c r="AU1458" s="57"/>
      <c r="AV1458" s="57"/>
      <c r="AW1458" s="57"/>
      <c r="AX1458" s="57"/>
      <c r="AY1458" s="57"/>
      <c r="AZ1458" s="57"/>
      <c r="BA1458" s="57"/>
    </row>
    <row r="1459" spans="16:53" ht="13.5">
      <c r="P1459" s="54"/>
      <c r="Q1459" s="48"/>
      <c r="R1459" s="48"/>
      <c r="S1459" s="48"/>
      <c r="T1459" s="48"/>
      <c r="U1459" s="55"/>
      <c r="V1459" s="55"/>
      <c r="W1459" s="55"/>
      <c r="X1459" s="55"/>
      <c r="Y1459" s="55"/>
      <c r="Z1459" s="55"/>
      <c r="AA1459" s="56"/>
      <c r="AB1459" s="55"/>
      <c r="AC1459" s="57"/>
      <c r="AD1459" s="57"/>
      <c r="AE1459" s="57"/>
      <c r="AF1459" s="57"/>
      <c r="AG1459" s="57"/>
      <c r="AH1459" s="57"/>
      <c r="AI1459" s="57"/>
      <c r="AJ1459" s="57"/>
      <c r="AK1459" s="57"/>
      <c r="AL1459" s="57"/>
      <c r="AM1459" s="57"/>
      <c r="AN1459" s="57"/>
      <c r="AO1459" s="57"/>
      <c r="AP1459" s="57"/>
      <c r="AQ1459" s="58"/>
      <c r="AR1459" s="58"/>
      <c r="AS1459" s="58"/>
      <c r="AT1459" s="57"/>
      <c r="AU1459" s="57"/>
      <c r="AV1459" s="57"/>
      <c r="AW1459" s="57"/>
      <c r="AX1459" s="57"/>
      <c r="AY1459" s="57"/>
      <c r="AZ1459" s="57"/>
      <c r="BA1459" s="57"/>
    </row>
    <row r="1460" spans="16:53" ht="13.5">
      <c r="P1460" s="54"/>
      <c r="Q1460" s="48"/>
      <c r="R1460" s="48"/>
      <c r="S1460" s="48"/>
      <c r="T1460" s="48"/>
      <c r="U1460" s="55"/>
      <c r="V1460" s="55"/>
      <c r="W1460" s="55"/>
      <c r="X1460" s="55"/>
      <c r="Y1460" s="55"/>
      <c r="Z1460" s="55"/>
      <c r="AA1460" s="56"/>
      <c r="AB1460" s="55"/>
      <c r="AC1460" s="57"/>
      <c r="AD1460" s="57"/>
      <c r="AE1460" s="57"/>
      <c r="AF1460" s="57"/>
      <c r="AG1460" s="57"/>
      <c r="AH1460" s="57"/>
      <c r="AI1460" s="57"/>
      <c r="AJ1460" s="57"/>
      <c r="AK1460" s="57"/>
      <c r="AL1460" s="57"/>
      <c r="AM1460" s="57"/>
      <c r="AN1460" s="57"/>
      <c r="AO1460" s="57"/>
      <c r="AP1460" s="57"/>
      <c r="AQ1460" s="58"/>
      <c r="AR1460" s="58"/>
      <c r="AS1460" s="58"/>
      <c r="AT1460" s="57"/>
      <c r="AU1460" s="57"/>
      <c r="AV1460" s="57"/>
      <c r="AW1460" s="57"/>
      <c r="AX1460" s="57"/>
      <c r="AY1460" s="57"/>
      <c r="AZ1460" s="57"/>
      <c r="BA1460" s="57"/>
    </row>
    <row r="1461" spans="16:53" ht="13.5">
      <c r="P1461" s="54"/>
      <c r="Q1461" s="48"/>
      <c r="R1461" s="48"/>
      <c r="S1461" s="48"/>
      <c r="T1461" s="48"/>
      <c r="U1461" s="55"/>
      <c r="V1461" s="55"/>
      <c r="W1461" s="55"/>
      <c r="X1461" s="55"/>
      <c r="Y1461" s="55"/>
      <c r="Z1461" s="55"/>
      <c r="AA1461" s="56"/>
      <c r="AB1461" s="55"/>
      <c r="AC1461" s="57"/>
      <c r="AD1461" s="57"/>
      <c r="AE1461" s="57"/>
      <c r="AF1461" s="57"/>
      <c r="AG1461" s="57"/>
      <c r="AH1461" s="57"/>
      <c r="AI1461" s="57"/>
      <c r="AJ1461" s="57"/>
      <c r="AK1461" s="57"/>
      <c r="AL1461" s="57"/>
      <c r="AM1461" s="57"/>
      <c r="AN1461" s="57"/>
      <c r="AO1461" s="57"/>
      <c r="AP1461" s="57"/>
      <c r="AQ1461" s="58"/>
      <c r="AR1461" s="58"/>
      <c r="AS1461" s="58"/>
      <c r="AT1461" s="57"/>
      <c r="AU1461" s="57"/>
      <c r="AV1461" s="57"/>
      <c r="AW1461" s="57"/>
      <c r="AX1461" s="57"/>
      <c r="AY1461" s="57"/>
      <c r="AZ1461" s="57"/>
      <c r="BA1461" s="57"/>
    </row>
    <row r="1462" spans="16:53" ht="13.5">
      <c r="P1462" s="54"/>
      <c r="Q1462" s="48"/>
      <c r="R1462" s="48"/>
      <c r="S1462" s="48"/>
      <c r="T1462" s="48"/>
      <c r="U1462" s="55"/>
      <c r="V1462" s="55"/>
      <c r="W1462" s="55"/>
      <c r="X1462" s="55"/>
      <c r="Y1462" s="55"/>
      <c r="Z1462" s="55"/>
      <c r="AA1462" s="56"/>
      <c r="AB1462" s="55"/>
      <c r="AC1462" s="57"/>
      <c r="AD1462" s="57"/>
      <c r="AE1462" s="57"/>
      <c r="AF1462" s="57"/>
      <c r="AG1462" s="57"/>
      <c r="AH1462" s="57"/>
      <c r="AI1462" s="57"/>
      <c r="AJ1462" s="57"/>
      <c r="AK1462" s="57"/>
      <c r="AL1462" s="57"/>
      <c r="AM1462" s="57"/>
      <c r="AN1462" s="57"/>
      <c r="AO1462" s="57"/>
      <c r="AP1462" s="57"/>
      <c r="AQ1462" s="58"/>
      <c r="AR1462" s="58"/>
      <c r="AS1462" s="58"/>
      <c r="AT1462" s="57"/>
      <c r="AU1462" s="57"/>
      <c r="AV1462" s="57"/>
      <c r="AW1462" s="57"/>
      <c r="AX1462" s="57"/>
      <c r="AY1462" s="57"/>
      <c r="AZ1462" s="57"/>
      <c r="BA1462" s="57"/>
    </row>
    <row r="1463" spans="16:53" ht="13.5">
      <c r="P1463" s="54"/>
      <c r="Q1463" s="48"/>
      <c r="R1463" s="48"/>
      <c r="S1463" s="48"/>
      <c r="T1463" s="48"/>
      <c r="U1463" s="55"/>
      <c r="V1463" s="55"/>
      <c r="W1463" s="55"/>
      <c r="X1463" s="55"/>
      <c r="Y1463" s="55"/>
      <c r="Z1463" s="55"/>
      <c r="AA1463" s="56"/>
      <c r="AB1463" s="55"/>
      <c r="AC1463" s="57"/>
      <c r="AD1463" s="57"/>
      <c r="AE1463" s="57"/>
      <c r="AF1463" s="57"/>
      <c r="AG1463" s="57"/>
      <c r="AH1463" s="57"/>
      <c r="AI1463" s="57"/>
      <c r="AJ1463" s="57"/>
      <c r="AK1463" s="57"/>
      <c r="AL1463" s="57"/>
      <c r="AM1463" s="57"/>
      <c r="AN1463" s="57"/>
      <c r="AO1463" s="57"/>
      <c r="AP1463" s="57"/>
      <c r="AQ1463" s="58"/>
      <c r="AR1463" s="58"/>
      <c r="AS1463" s="58"/>
      <c r="AT1463" s="57"/>
      <c r="AU1463" s="57"/>
      <c r="AV1463" s="57"/>
      <c r="AW1463" s="57"/>
      <c r="AX1463" s="57"/>
      <c r="AY1463" s="57"/>
      <c r="AZ1463" s="57"/>
      <c r="BA1463" s="57"/>
    </row>
    <row r="1464" spans="16:53" ht="13.5">
      <c r="P1464" s="54"/>
      <c r="Q1464" s="48"/>
      <c r="R1464" s="48"/>
      <c r="S1464" s="48"/>
      <c r="T1464" s="48"/>
      <c r="U1464" s="55"/>
      <c r="V1464" s="55"/>
      <c r="W1464" s="55"/>
      <c r="X1464" s="55"/>
      <c r="Y1464" s="55"/>
      <c r="Z1464" s="55"/>
      <c r="AA1464" s="56"/>
      <c r="AB1464" s="55"/>
      <c r="AC1464" s="57"/>
      <c r="AD1464" s="57"/>
      <c r="AE1464" s="57"/>
      <c r="AF1464" s="57"/>
      <c r="AG1464" s="57"/>
      <c r="AH1464" s="57"/>
      <c r="AI1464" s="57"/>
      <c r="AJ1464" s="57"/>
      <c r="AK1464" s="57"/>
      <c r="AL1464" s="57"/>
      <c r="AM1464" s="57"/>
      <c r="AN1464" s="57"/>
      <c r="AO1464" s="57"/>
      <c r="AP1464" s="57"/>
      <c r="AQ1464" s="58"/>
      <c r="AR1464" s="58"/>
      <c r="AS1464" s="58"/>
      <c r="AT1464" s="57"/>
      <c r="AU1464" s="57"/>
      <c r="AV1464" s="57"/>
      <c r="AW1464" s="57"/>
      <c r="AX1464" s="57"/>
      <c r="AY1464" s="57"/>
      <c r="AZ1464" s="57"/>
      <c r="BA1464" s="57"/>
    </row>
    <row r="1465" spans="16:53" ht="13.5">
      <c r="P1465" s="54"/>
      <c r="Q1465" s="48"/>
      <c r="R1465" s="48"/>
      <c r="S1465" s="48"/>
      <c r="T1465" s="48"/>
      <c r="U1465" s="55"/>
      <c r="V1465" s="55"/>
      <c r="W1465" s="55"/>
      <c r="X1465" s="55"/>
      <c r="Y1465" s="55"/>
      <c r="Z1465" s="55"/>
      <c r="AA1465" s="56"/>
      <c r="AB1465" s="55"/>
      <c r="AC1465" s="57"/>
      <c r="AD1465" s="57"/>
      <c r="AE1465" s="57"/>
      <c r="AF1465" s="57"/>
      <c r="AG1465" s="57"/>
      <c r="AH1465" s="57"/>
      <c r="AI1465" s="57"/>
      <c r="AJ1465" s="57"/>
      <c r="AK1465" s="57"/>
      <c r="AL1465" s="57"/>
      <c r="AM1465" s="57"/>
      <c r="AN1465" s="57"/>
      <c r="AO1465" s="57"/>
      <c r="AP1465" s="57"/>
      <c r="AQ1465" s="58"/>
      <c r="AR1465" s="58"/>
      <c r="AS1465" s="58"/>
      <c r="AT1465" s="57"/>
      <c r="AU1465" s="57"/>
      <c r="AV1465" s="57"/>
      <c r="AW1465" s="57"/>
      <c r="AX1465" s="57"/>
      <c r="AY1465" s="57"/>
      <c r="AZ1465" s="57"/>
      <c r="BA1465" s="57"/>
    </row>
    <row r="1466" spans="16:53" ht="13.5">
      <c r="P1466" s="54"/>
      <c r="Q1466" s="48"/>
      <c r="R1466" s="48"/>
      <c r="S1466" s="48"/>
      <c r="T1466" s="48"/>
      <c r="U1466" s="55"/>
      <c r="V1466" s="55"/>
      <c r="W1466" s="55"/>
      <c r="X1466" s="55"/>
      <c r="Y1466" s="55"/>
      <c r="Z1466" s="55"/>
      <c r="AA1466" s="56"/>
      <c r="AB1466" s="55"/>
      <c r="AC1466" s="57"/>
      <c r="AD1466" s="57"/>
      <c r="AE1466" s="57"/>
      <c r="AF1466" s="57"/>
      <c r="AG1466" s="57"/>
      <c r="AH1466" s="57"/>
      <c r="AI1466" s="57"/>
      <c r="AJ1466" s="57"/>
      <c r="AK1466" s="57"/>
      <c r="AL1466" s="57"/>
      <c r="AM1466" s="57"/>
      <c r="AN1466" s="57"/>
      <c r="AO1466" s="57"/>
      <c r="AP1466" s="57"/>
      <c r="AQ1466" s="58"/>
      <c r="AR1466" s="58"/>
      <c r="AS1466" s="58"/>
      <c r="AT1466" s="57"/>
      <c r="AU1466" s="57"/>
      <c r="AV1466" s="57"/>
      <c r="AW1466" s="57"/>
      <c r="AX1466" s="57"/>
      <c r="AY1466" s="57"/>
      <c r="AZ1466" s="57"/>
      <c r="BA1466" s="57"/>
    </row>
    <row r="1467" spans="16:53" ht="13.5">
      <c r="P1467" s="54"/>
      <c r="Q1467" s="48"/>
      <c r="R1467" s="48"/>
      <c r="S1467" s="48"/>
      <c r="T1467" s="48"/>
      <c r="U1467" s="55"/>
      <c r="V1467" s="55"/>
      <c r="W1467" s="55"/>
      <c r="X1467" s="55"/>
      <c r="Y1467" s="55"/>
      <c r="Z1467" s="55"/>
      <c r="AA1467" s="56"/>
      <c r="AB1467" s="55"/>
      <c r="AC1467" s="57"/>
      <c r="AD1467" s="57"/>
      <c r="AE1467" s="57"/>
      <c r="AF1467" s="57"/>
      <c r="AG1467" s="57"/>
      <c r="AH1467" s="57"/>
      <c r="AI1467" s="57"/>
      <c r="AJ1467" s="57"/>
      <c r="AK1467" s="57"/>
      <c r="AL1467" s="57"/>
      <c r="AM1467" s="57"/>
      <c r="AN1467" s="57"/>
      <c r="AO1467" s="57"/>
      <c r="AP1467" s="57"/>
      <c r="AQ1467" s="58"/>
      <c r="AR1467" s="58"/>
      <c r="AS1467" s="58"/>
      <c r="AT1467" s="57"/>
      <c r="AU1467" s="57"/>
      <c r="AV1467" s="57"/>
      <c r="AW1467" s="57"/>
      <c r="AX1467" s="57"/>
      <c r="AY1467" s="57"/>
      <c r="AZ1467" s="57"/>
      <c r="BA1467" s="57"/>
    </row>
    <row r="1468" spans="16:53" ht="13.5">
      <c r="P1468" s="54"/>
      <c r="Q1468" s="48"/>
      <c r="R1468" s="48"/>
      <c r="S1468" s="48"/>
      <c r="T1468" s="48"/>
      <c r="U1468" s="55"/>
      <c r="V1468" s="55"/>
      <c r="W1468" s="55"/>
      <c r="X1468" s="55"/>
      <c r="Y1468" s="55"/>
      <c r="Z1468" s="55"/>
      <c r="AA1468" s="56"/>
      <c r="AB1468" s="55"/>
      <c r="AC1468" s="57"/>
      <c r="AD1468" s="57"/>
      <c r="AE1468" s="57"/>
      <c r="AF1468" s="57"/>
      <c r="AG1468" s="57"/>
      <c r="AH1468" s="57"/>
      <c r="AI1468" s="57"/>
      <c r="AJ1468" s="57"/>
      <c r="AK1468" s="57"/>
      <c r="AL1468" s="57"/>
      <c r="AM1468" s="57"/>
      <c r="AN1468" s="57"/>
      <c r="AO1468" s="57"/>
      <c r="AP1468" s="57"/>
      <c r="AQ1468" s="58"/>
      <c r="AR1468" s="58"/>
      <c r="AS1468" s="58"/>
      <c r="AT1468" s="57"/>
      <c r="AU1468" s="57"/>
      <c r="AV1468" s="57"/>
      <c r="AW1468" s="57"/>
      <c r="AX1468" s="57"/>
      <c r="AY1468" s="57"/>
      <c r="AZ1468" s="57"/>
      <c r="BA1468" s="57"/>
    </row>
    <row r="1469" spans="16:53" ht="13.5">
      <c r="P1469" s="54"/>
      <c r="Q1469" s="48"/>
      <c r="R1469" s="48"/>
      <c r="S1469" s="48"/>
      <c r="T1469" s="48"/>
      <c r="U1469" s="55"/>
      <c r="V1469" s="55"/>
      <c r="W1469" s="55"/>
      <c r="X1469" s="55"/>
      <c r="Y1469" s="55"/>
      <c r="Z1469" s="55"/>
      <c r="AA1469" s="56"/>
      <c r="AB1469" s="55"/>
      <c r="AC1469" s="57"/>
      <c r="AD1469" s="57"/>
      <c r="AE1469" s="57"/>
      <c r="AF1469" s="57"/>
      <c r="AG1469" s="57"/>
      <c r="AH1469" s="57"/>
      <c r="AI1469" s="57"/>
      <c r="AJ1469" s="57"/>
      <c r="AK1469" s="57"/>
      <c r="AL1469" s="57"/>
      <c r="AM1469" s="57"/>
      <c r="AN1469" s="57"/>
      <c r="AO1469" s="57"/>
      <c r="AP1469" s="57"/>
      <c r="AQ1469" s="58"/>
      <c r="AR1469" s="58"/>
      <c r="AS1469" s="58"/>
      <c r="AT1469" s="57"/>
      <c r="AU1469" s="57"/>
      <c r="AV1469" s="57"/>
      <c r="AW1469" s="57"/>
      <c r="AX1469" s="57"/>
      <c r="AY1469" s="57"/>
      <c r="AZ1469" s="57"/>
      <c r="BA1469" s="57"/>
    </row>
    <row r="1470" spans="16:53" ht="13.5">
      <c r="P1470" s="54"/>
      <c r="Q1470" s="48"/>
      <c r="R1470" s="48"/>
      <c r="S1470" s="48"/>
      <c r="T1470" s="48"/>
      <c r="U1470" s="55"/>
      <c r="V1470" s="55"/>
      <c r="W1470" s="55"/>
      <c r="X1470" s="55"/>
      <c r="Y1470" s="55"/>
      <c r="Z1470" s="55"/>
      <c r="AA1470" s="56"/>
      <c r="AB1470" s="55"/>
      <c r="AC1470" s="57"/>
      <c r="AD1470" s="57"/>
      <c r="AE1470" s="57"/>
      <c r="AF1470" s="57"/>
      <c r="AG1470" s="57"/>
      <c r="AH1470" s="57"/>
      <c r="AI1470" s="57"/>
      <c r="AJ1470" s="57"/>
      <c r="AK1470" s="57"/>
      <c r="AL1470" s="57"/>
      <c r="AM1470" s="57"/>
      <c r="AN1470" s="57"/>
      <c r="AO1470" s="57"/>
      <c r="AP1470" s="57"/>
      <c r="AQ1470" s="58"/>
      <c r="AR1470" s="58"/>
      <c r="AS1470" s="58"/>
      <c r="AT1470" s="57"/>
      <c r="AU1470" s="57"/>
      <c r="AV1470" s="57"/>
      <c r="AW1470" s="57"/>
      <c r="AX1470" s="57"/>
      <c r="AY1470" s="57"/>
      <c r="AZ1470" s="57"/>
      <c r="BA1470" s="57"/>
    </row>
    <row r="1471" spans="16:53" ht="13.5">
      <c r="P1471" s="54"/>
      <c r="Q1471" s="48"/>
      <c r="R1471" s="48"/>
      <c r="S1471" s="48"/>
      <c r="T1471" s="48"/>
      <c r="U1471" s="55"/>
      <c r="V1471" s="55"/>
      <c r="W1471" s="55"/>
      <c r="X1471" s="55"/>
      <c r="Y1471" s="55"/>
      <c r="Z1471" s="55"/>
      <c r="AA1471" s="56"/>
      <c r="AB1471" s="55"/>
      <c r="AC1471" s="57"/>
      <c r="AD1471" s="57"/>
      <c r="AE1471" s="57"/>
      <c r="AF1471" s="57"/>
      <c r="AG1471" s="57"/>
      <c r="AH1471" s="57"/>
      <c r="AI1471" s="57"/>
      <c r="AJ1471" s="57"/>
      <c r="AK1471" s="57"/>
      <c r="AL1471" s="57"/>
      <c r="AM1471" s="57"/>
      <c r="AN1471" s="57"/>
      <c r="AO1471" s="57"/>
      <c r="AP1471" s="57"/>
      <c r="AQ1471" s="58"/>
      <c r="AR1471" s="58"/>
      <c r="AS1471" s="58"/>
      <c r="AT1471" s="57"/>
      <c r="AU1471" s="57"/>
      <c r="AV1471" s="57"/>
      <c r="AW1471" s="57"/>
      <c r="AX1471" s="57"/>
      <c r="AY1471" s="57"/>
      <c r="AZ1471" s="57"/>
      <c r="BA1471" s="57"/>
    </row>
    <row r="1472" spans="16:53" ht="13.5">
      <c r="P1472" s="54"/>
      <c r="Q1472" s="48"/>
      <c r="R1472" s="48"/>
      <c r="S1472" s="48"/>
      <c r="T1472" s="48"/>
      <c r="U1472" s="55"/>
      <c r="V1472" s="55"/>
      <c r="W1472" s="55"/>
      <c r="X1472" s="55"/>
      <c r="Y1472" s="55"/>
      <c r="Z1472" s="55"/>
      <c r="AA1472" s="56"/>
      <c r="AB1472" s="55"/>
      <c r="AC1472" s="57"/>
      <c r="AD1472" s="57"/>
      <c r="AE1472" s="57"/>
      <c r="AF1472" s="57"/>
      <c r="AG1472" s="57"/>
      <c r="AH1472" s="57"/>
      <c r="AI1472" s="57"/>
      <c r="AJ1472" s="57"/>
      <c r="AK1472" s="57"/>
      <c r="AL1472" s="57"/>
      <c r="AM1472" s="57"/>
      <c r="AN1472" s="57"/>
      <c r="AO1472" s="57"/>
      <c r="AP1472" s="57"/>
      <c r="AQ1472" s="58"/>
      <c r="AR1472" s="58"/>
      <c r="AS1472" s="58"/>
      <c r="AT1472" s="57"/>
      <c r="AU1472" s="57"/>
      <c r="AV1472" s="57"/>
      <c r="AW1472" s="57"/>
      <c r="AX1472" s="57"/>
      <c r="AY1472" s="57"/>
      <c r="AZ1472" s="57"/>
      <c r="BA1472" s="57"/>
    </row>
    <row r="1473" spans="16:53" ht="13.5">
      <c r="P1473" s="54"/>
      <c r="Q1473" s="48"/>
      <c r="R1473" s="48"/>
      <c r="S1473" s="48"/>
      <c r="T1473" s="48"/>
      <c r="U1473" s="55"/>
      <c r="V1473" s="55"/>
      <c r="W1473" s="55"/>
      <c r="X1473" s="55"/>
      <c r="Y1473" s="55"/>
      <c r="Z1473" s="55"/>
      <c r="AA1473" s="56"/>
      <c r="AB1473" s="55"/>
      <c r="AC1473" s="57"/>
      <c r="AD1473" s="57"/>
      <c r="AE1473" s="57"/>
      <c r="AF1473" s="57"/>
      <c r="AG1473" s="57"/>
      <c r="AH1473" s="57"/>
      <c r="AI1473" s="57"/>
      <c r="AJ1473" s="57"/>
      <c r="AK1473" s="57"/>
      <c r="AL1473" s="57"/>
      <c r="AM1473" s="57"/>
      <c r="AN1473" s="57"/>
      <c r="AO1473" s="57"/>
      <c r="AP1473" s="57"/>
      <c r="AQ1473" s="58"/>
      <c r="AR1473" s="58"/>
      <c r="AS1473" s="58"/>
      <c r="AT1473" s="57"/>
      <c r="AU1473" s="57"/>
      <c r="AV1473" s="57"/>
      <c r="AW1473" s="57"/>
      <c r="AX1473" s="57"/>
      <c r="AY1473" s="57"/>
      <c r="AZ1473" s="57"/>
      <c r="BA1473" s="57"/>
    </row>
    <row r="1474" spans="16:53" ht="13.5">
      <c r="P1474" s="54"/>
      <c r="Q1474" s="48"/>
      <c r="R1474" s="48"/>
      <c r="S1474" s="48"/>
      <c r="T1474" s="48"/>
      <c r="U1474" s="55"/>
      <c r="V1474" s="55"/>
      <c r="W1474" s="55"/>
      <c r="X1474" s="55"/>
      <c r="Y1474" s="55"/>
      <c r="Z1474" s="55"/>
      <c r="AA1474" s="56"/>
      <c r="AB1474" s="55"/>
      <c r="AC1474" s="57"/>
      <c r="AD1474" s="57"/>
      <c r="AE1474" s="57"/>
      <c r="AF1474" s="57"/>
      <c r="AG1474" s="57"/>
      <c r="AH1474" s="57"/>
      <c r="AI1474" s="57"/>
      <c r="AJ1474" s="57"/>
      <c r="AK1474" s="57"/>
      <c r="AL1474" s="57"/>
      <c r="AM1474" s="57"/>
      <c r="AN1474" s="57"/>
      <c r="AO1474" s="57"/>
      <c r="AP1474" s="57"/>
      <c r="AQ1474" s="58"/>
      <c r="AR1474" s="58"/>
      <c r="AS1474" s="58"/>
      <c r="AT1474" s="57"/>
      <c r="AU1474" s="57"/>
      <c r="AV1474" s="57"/>
      <c r="AW1474" s="57"/>
      <c r="AX1474" s="57"/>
      <c r="AY1474" s="57"/>
      <c r="AZ1474" s="57"/>
      <c r="BA1474" s="57"/>
    </row>
    <row r="1475" spans="16:53" ht="13.5">
      <c r="P1475" s="54"/>
      <c r="Q1475" s="48"/>
      <c r="R1475" s="48"/>
      <c r="S1475" s="48"/>
      <c r="T1475" s="48"/>
      <c r="U1475" s="55"/>
      <c r="V1475" s="55"/>
      <c r="W1475" s="55"/>
      <c r="X1475" s="55"/>
      <c r="Y1475" s="55"/>
      <c r="Z1475" s="55"/>
      <c r="AA1475" s="56"/>
      <c r="AB1475" s="55"/>
      <c r="AC1475" s="57"/>
      <c r="AD1475" s="57"/>
      <c r="AE1475" s="57"/>
      <c r="AF1475" s="57"/>
      <c r="AG1475" s="57"/>
      <c r="AH1475" s="57"/>
      <c r="AI1475" s="57"/>
      <c r="AJ1475" s="57"/>
      <c r="AK1475" s="57"/>
      <c r="AL1475" s="57"/>
      <c r="AM1475" s="57"/>
      <c r="AN1475" s="57"/>
      <c r="AO1475" s="57"/>
      <c r="AP1475" s="57"/>
      <c r="AQ1475" s="58"/>
      <c r="AR1475" s="58"/>
      <c r="AS1475" s="58"/>
      <c r="AT1475" s="57"/>
      <c r="AU1475" s="57"/>
      <c r="AV1475" s="57"/>
      <c r="AW1475" s="57"/>
      <c r="AX1475" s="57"/>
      <c r="AY1475" s="57"/>
      <c r="AZ1475" s="57"/>
      <c r="BA1475" s="57"/>
    </row>
    <row r="1476" spans="16:53" ht="13.5">
      <c r="P1476" s="54"/>
      <c r="Q1476" s="48"/>
      <c r="R1476" s="48"/>
      <c r="S1476" s="48"/>
      <c r="T1476" s="48"/>
      <c r="U1476" s="55"/>
      <c r="V1476" s="55"/>
      <c r="W1476" s="55"/>
      <c r="X1476" s="55"/>
      <c r="Y1476" s="55"/>
      <c r="Z1476" s="55"/>
      <c r="AA1476" s="56"/>
      <c r="AB1476" s="55"/>
      <c r="AC1476" s="57"/>
      <c r="AD1476" s="57"/>
      <c r="AE1476" s="57"/>
      <c r="AF1476" s="57"/>
      <c r="AG1476" s="57"/>
      <c r="AH1476" s="57"/>
      <c r="AI1476" s="57"/>
      <c r="AJ1476" s="57"/>
      <c r="AK1476" s="57"/>
      <c r="AL1476" s="57"/>
      <c r="AM1476" s="57"/>
      <c r="AN1476" s="57"/>
      <c r="AO1476" s="57"/>
      <c r="AP1476" s="57"/>
      <c r="AQ1476" s="58"/>
      <c r="AR1476" s="58"/>
      <c r="AS1476" s="58"/>
      <c r="AT1476" s="57"/>
      <c r="AU1476" s="57"/>
      <c r="AV1476" s="57"/>
      <c r="AW1476" s="57"/>
      <c r="AX1476" s="57"/>
      <c r="AY1476" s="57"/>
      <c r="AZ1476" s="57"/>
      <c r="BA1476" s="57"/>
    </row>
    <row r="1477" spans="16:53" ht="13.5">
      <c r="P1477" s="54"/>
      <c r="Q1477" s="48"/>
      <c r="R1477" s="48"/>
      <c r="S1477" s="48"/>
      <c r="T1477" s="48"/>
      <c r="U1477" s="55"/>
      <c r="V1477" s="55"/>
      <c r="W1477" s="55"/>
      <c r="X1477" s="55"/>
      <c r="Y1477" s="55"/>
      <c r="Z1477" s="55"/>
      <c r="AA1477" s="56"/>
      <c r="AB1477" s="55"/>
      <c r="AC1477" s="57"/>
      <c r="AD1477" s="57"/>
      <c r="AE1477" s="57"/>
      <c r="AF1477" s="57"/>
      <c r="AG1477" s="57"/>
      <c r="AH1477" s="57"/>
      <c r="AI1477" s="57"/>
      <c r="AJ1477" s="57"/>
      <c r="AK1477" s="57"/>
      <c r="AL1477" s="57"/>
      <c r="AM1477" s="57"/>
      <c r="AN1477" s="57"/>
      <c r="AO1477" s="57"/>
      <c r="AP1477" s="57"/>
      <c r="AQ1477" s="58"/>
      <c r="AR1477" s="58"/>
      <c r="AS1477" s="58"/>
      <c r="AT1477" s="57"/>
      <c r="AU1477" s="57"/>
      <c r="AV1477" s="57"/>
      <c r="AW1477" s="57"/>
      <c r="AX1477" s="57"/>
      <c r="AY1477" s="57"/>
      <c r="AZ1477" s="57"/>
      <c r="BA1477" s="57"/>
    </row>
    <row r="1478" spans="16:53" ht="13.5">
      <c r="P1478" s="54"/>
      <c r="Q1478" s="48"/>
      <c r="R1478" s="48"/>
      <c r="S1478" s="48"/>
      <c r="T1478" s="48"/>
      <c r="U1478" s="55"/>
      <c r="V1478" s="55"/>
      <c r="W1478" s="55"/>
      <c r="X1478" s="55"/>
      <c r="Y1478" s="55"/>
      <c r="Z1478" s="55"/>
      <c r="AA1478" s="56"/>
      <c r="AB1478" s="55"/>
      <c r="AC1478" s="57"/>
      <c r="AD1478" s="57"/>
      <c r="AE1478" s="57"/>
      <c r="AF1478" s="57"/>
      <c r="AG1478" s="57"/>
      <c r="AH1478" s="57"/>
      <c r="AI1478" s="57"/>
      <c r="AJ1478" s="57"/>
      <c r="AK1478" s="57"/>
      <c r="AL1478" s="57"/>
      <c r="AM1478" s="57"/>
      <c r="AN1478" s="57"/>
      <c r="AO1478" s="57"/>
      <c r="AP1478" s="57"/>
      <c r="AQ1478" s="58"/>
      <c r="AR1478" s="58"/>
      <c r="AS1478" s="58"/>
      <c r="AT1478" s="57"/>
      <c r="AU1478" s="57"/>
      <c r="AV1478" s="57"/>
      <c r="AW1478" s="57"/>
      <c r="AX1478" s="57"/>
      <c r="AY1478" s="57"/>
      <c r="AZ1478" s="57"/>
      <c r="BA1478" s="57"/>
    </row>
    <row r="1479" spans="16:53" ht="13.5">
      <c r="P1479" s="54"/>
      <c r="Q1479" s="48"/>
      <c r="R1479" s="48"/>
      <c r="S1479" s="48"/>
      <c r="T1479" s="48"/>
      <c r="U1479" s="55"/>
      <c r="V1479" s="55"/>
      <c r="W1479" s="55"/>
      <c r="X1479" s="55"/>
      <c r="Y1479" s="55"/>
      <c r="Z1479" s="55"/>
      <c r="AA1479" s="56"/>
      <c r="AB1479" s="55"/>
      <c r="AC1479" s="57"/>
      <c r="AD1479" s="57"/>
      <c r="AE1479" s="57"/>
      <c r="AF1479" s="57"/>
      <c r="AG1479" s="57"/>
      <c r="AH1479" s="57"/>
      <c r="AI1479" s="57"/>
      <c r="AJ1479" s="57"/>
      <c r="AK1479" s="57"/>
      <c r="AL1479" s="57"/>
      <c r="AM1479" s="57"/>
      <c r="AN1479" s="57"/>
      <c r="AO1479" s="57"/>
      <c r="AP1479" s="57"/>
      <c r="AQ1479" s="58"/>
      <c r="AR1479" s="58"/>
      <c r="AS1479" s="58"/>
      <c r="AT1479" s="57"/>
      <c r="AU1479" s="57"/>
      <c r="AV1479" s="57"/>
      <c r="AW1479" s="57"/>
      <c r="AX1479" s="57"/>
      <c r="AY1479" s="57"/>
      <c r="AZ1479" s="57"/>
      <c r="BA1479" s="57"/>
    </row>
    <row r="1480" spans="16:53" ht="13.5">
      <c r="P1480" s="54"/>
      <c r="Q1480" s="48"/>
      <c r="R1480" s="48"/>
      <c r="S1480" s="48"/>
      <c r="T1480" s="48"/>
      <c r="U1480" s="55"/>
      <c r="V1480" s="55"/>
      <c r="W1480" s="55"/>
      <c r="X1480" s="55"/>
      <c r="Y1480" s="55"/>
      <c r="Z1480" s="55"/>
      <c r="AA1480" s="56"/>
      <c r="AB1480" s="55"/>
      <c r="AC1480" s="57"/>
      <c r="AD1480" s="57"/>
      <c r="AE1480" s="57"/>
      <c r="AF1480" s="57"/>
      <c r="AG1480" s="57"/>
      <c r="AH1480" s="57"/>
      <c r="AI1480" s="57"/>
      <c r="AJ1480" s="57"/>
      <c r="AK1480" s="57"/>
      <c r="AL1480" s="57"/>
      <c r="AM1480" s="57"/>
      <c r="AN1480" s="57"/>
      <c r="AO1480" s="57"/>
      <c r="AP1480" s="57"/>
      <c r="AQ1480" s="58"/>
      <c r="AR1480" s="58"/>
      <c r="AS1480" s="58"/>
      <c r="AT1480" s="57"/>
      <c r="AU1480" s="57"/>
      <c r="AV1480" s="57"/>
      <c r="AW1480" s="57"/>
      <c r="AX1480" s="57"/>
      <c r="AY1480" s="57"/>
      <c r="AZ1480" s="57"/>
      <c r="BA1480" s="57"/>
    </row>
    <row r="1481" spans="16:53" ht="13.5">
      <c r="P1481" s="54"/>
      <c r="Q1481" s="48"/>
      <c r="R1481" s="48"/>
      <c r="S1481" s="48"/>
      <c r="T1481" s="48"/>
      <c r="U1481" s="55"/>
      <c r="V1481" s="55"/>
      <c r="W1481" s="55"/>
      <c r="X1481" s="55"/>
      <c r="Y1481" s="55"/>
      <c r="Z1481" s="55"/>
      <c r="AA1481" s="56"/>
      <c r="AB1481" s="55"/>
      <c r="AC1481" s="57"/>
      <c r="AD1481" s="57"/>
      <c r="AE1481" s="57"/>
      <c r="AF1481" s="57"/>
      <c r="AG1481" s="57"/>
      <c r="AH1481" s="57"/>
      <c r="AI1481" s="57"/>
      <c r="AJ1481" s="57"/>
      <c r="AK1481" s="57"/>
      <c r="AL1481" s="57"/>
      <c r="AM1481" s="57"/>
      <c r="AN1481" s="57"/>
      <c r="AO1481" s="57"/>
      <c r="AP1481" s="57"/>
      <c r="AQ1481" s="58"/>
      <c r="AR1481" s="58"/>
      <c r="AS1481" s="58"/>
      <c r="AT1481" s="57"/>
      <c r="AU1481" s="57"/>
      <c r="AV1481" s="57"/>
      <c r="AW1481" s="57"/>
      <c r="AX1481" s="57"/>
      <c r="AY1481" s="57"/>
      <c r="AZ1481" s="57"/>
      <c r="BA1481" s="57"/>
    </row>
    <row r="1482" spans="16:53" ht="13.5">
      <c r="P1482" s="54"/>
      <c r="Q1482" s="48"/>
      <c r="R1482" s="48"/>
      <c r="S1482" s="48"/>
      <c r="T1482" s="48"/>
      <c r="U1482" s="55"/>
      <c r="V1482" s="55"/>
      <c r="W1482" s="55"/>
      <c r="X1482" s="55"/>
      <c r="Y1482" s="55"/>
      <c r="Z1482" s="55"/>
      <c r="AA1482" s="56"/>
      <c r="AB1482" s="55"/>
      <c r="AC1482" s="57"/>
      <c r="AD1482" s="57"/>
      <c r="AE1482" s="57"/>
      <c r="AF1482" s="57"/>
      <c r="AG1482" s="57"/>
      <c r="AH1482" s="57"/>
      <c r="AI1482" s="57"/>
      <c r="AJ1482" s="57"/>
      <c r="AK1482" s="57"/>
      <c r="AL1482" s="57"/>
      <c r="AM1482" s="57"/>
      <c r="AN1482" s="57"/>
      <c r="AO1482" s="57"/>
      <c r="AP1482" s="57"/>
      <c r="AQ1482" s="58"/>
      <c r="AR1482" s="58"/>
      <c r="AS1482" s="58"/>
      <c r="AT1482" s="57"/>
      <c r="AU1482" s="57"/>
      <c r="AV1482" s="57"/>
      <c r="AW1482" s="57"/>
      <c r="AX1482" s="57"/>
      <c r="AY1482" s="57"/>
      <c r="AZ1482" s="57"/>
      <c r="BA1482" s="57"/>
    </row>
    <row r="1483" spans="16:53" ht="13.5">
      <c r="P1483" s="54"/>
      <c r="Q1483" s="48"/>
      <c r="R1483" s="48"/>
      <c r="S1483" s="48"/>
      <c r="T1483" s="48"/>
      <c r="U1483" s="55"/>
      <c r="V1483" s="55"/>
      <c r="W1483" s="55"/>
      <c r="X1483" s="55"/>
      <c r="Y1483" s="55"/>
      <c r="Z1483" s="55"/>
      <c r="AA1483" s="56"/>
      <c r="AB1483" s="55"/>
      <c r="AC1483" s="57"/>
      <c r="AD1483" s="57"/>
      <c r="AE1483" s="57"/>
      <c r="AF1483" s="57"/>
      <c r="AG1483" s="57"/>
      <c r="AH1483" s="57"/>
      <c r="AI1483" s="57"/>
      <c r="AJ1483" s="57"/>
      <c r="AK1483" s="57"/>
      <c r="AL1483" s="57"/>
      <c r="AM1483" s="57"/>
      <c r="AN1483" s="57"/>
      <c r="AO1483" s="57"/>
      <c r="AP1483" s="57"/>
      <c r="AQ1483" s="58"/>
      <c r="AR1483" s="58"/>
      <c r="AS1483" s="58"/>
      <c r="AT1483" s="57"/>
      <c r="AU1483" s="57"/>
      <c r="AV1483" s="57"/>
      <c r="AW1483" s="57"/>
      <c r="AX1483" s="57"/>
      <c r="AY1483" s="57"/>
      <c r="AZ1483" s="57"/>
      <c r="BA1483" s="57"/>
    </row>
    <row r="1484" spans="16:53" ht="13.5">
      <c r="P1484" s="54"/>
      <c r="Q1484" s="48"/>
      <c r="R1484" s="48"/>
      <c r="S1484" s="48"/>
      <c r="T1484" s="48"/>
      <c r="U1484" s="55"/>
      <c r="V1484" s="55"/>
      <c r="W1484" s="55"/>
      <c r="X1484" s="55"/>
      <c r="Y1484" s="55"/>
      <c r="Z1484" s="55"/>
      <c r="AA1484" s="56"/>
      <c r="AB1484" s="55"/>
      <c r="AC1484" s="57"/>
      <c r="AD1484" s="57"/>
      <c r="AE1484" s="57"/>
      <c r="AF1484" s="57"/>
      <c r="AG1484" s="57"/>
      <c r="AH1484" s="57"/>
      <c r="AI1484" s="57"/>
      <c r="AJ1484" s="57"/>
      <c r="AK1484" s="57"/>
      <c r="AL1484" s="57"/>
      <c r="AM1484" s="57"/>
      <c r="AN1484" s="57"/>
      <c r="AO1484" s="57"/>
      <c r="AP1484" s="57"/>
      <c r="AQ1484" s="58"/>
      <c r="AR1484" s="58"/>
      <c r="AS1484" s="58"/>
      <c r="AT1484" s="57"/>
      <c r="AU1484" s="57"/>
      <c r="AV1484" s="57"/>
      <c r="AW1484" s="57"/>
      <c r="AX1484" s="57"/>
      <c r="AY1484" s="57"/>
      <c r="AZ1484" s="57"/>
      <c r="BA1484" s="57"/>
    </row>
    <row r="1485" spans="16:53" ht="13.5">
      <c r="P1485" s="54"/>
      <c r="Q1485" s="42"/>
      <c r="R1485" s="48"/>
      <c r="S1485" s="48"/>
      <c r="T1485" s="48"/>
      <c r="U1485" s="55"/>
      <c r="V1485" s="55"/>
      <c r="W1485" s="55"/>
      <c r="X1485" s="55"/>
      <c r="Y1485" s="55"/>
      <c r="Z1485" s="55"/>
      <c r="AA1485" s="56"/>
      <c r="AB1485" s="55"/>
      <c r="AC1485" s="57"/>
      <c r="AD1485" s="57"/>
      <c r="AE1485" s="57"/>
      <c r="AF1485" s="57"/>
      <c r="AG1485" s="57"/>
      <c r="AH1485" s="57"/>
      <c r="AI1485" s="57"/>
      <c r="AJ1485" s="57"/>
      <c r="AK1485" s="57"/>
      <c r="AL1485" s="57"/>
      <c r="AM1485" s="57"/>
      <c r="AN1485" s="57"/>
      <c r="AO1485" s="57"/>
      <c r="AP1485" s="57"/>
      <c r="AQ1485" s="58"/>
      <c r="AR1485" s="58"/>
      <c r="AS1485" s="58"/>
      <c r="AT1485" s="57"/>
      <c r="AU1485" s="57"/>
      <c r="AV1485" s="57"/>
      <c r="AW1485" s="57"/>
      <c r="AX1485" s="57"/>
      <c r="AY1485" s="57"/>
      <c r="AZ1485" s="57"/>
      <c r="BA1485" s="57"/>
    </row>
    <row r="1486" spans="16:53" ht="13.5">
      <c r="P1486" s="54"/>
      <c r="Q1486" s="48"/>
      <c r="R1486" s="48"/>
      <c r="S1486" s="48"/>
      <c r="T1486" s="48"/>
      <c r="U1486" s="55"/>
      <c r="V1486" s="55"/>
      <c r="W1486" s="55"/>
      <c r="X1486" s="55"/>
      <c r="Y1486" s="55"/>
      <c r="Z1486" s="55"/>
      <c r="AA1486" s="56"/>
      <c r="AB1486" s="55"/>
      <c r="AC1486" s="57"/>
      <c r="AD1486" s="57"/>
      <c r="AE1486" s="57"/>
      <c r="AF1486" s="57"/>
      <c r="AG1486" s="57"/>
      <c r="AH1486" s="57"/>
      <c r="AI1486" s="57"/>
      <c r="AJ1486" s="57"/>
      <c r="AK1486" s="57"/>
      <c r="AL1486" s="57"/>
      <c r="AM1486" s="57"/>
      <c r="AN1486" s="57"/>
      <c r="AO1486" s="57"/>
      <c r="AP1486" s="57"/>
      <c r="AQ1486" s="58"/>
      <c r="AR1486" s="58"/>
      <c r="AS1486" s="58"/>
      <c r="AT1486" s="57"/>
      <c r="AU1486" s="57"/>
      <c r="AV1486" s="57"/>
      <c r="AW1486" s="57"/>
      <c r="AX1486" s="57"/>
      <c r="AY1486" s="57"/>
      <c r="AZ1486" s="57"/>
      <c r="BA1486" s="57"/>
    </row>
    <row r="1487" spans="16:53" ht="13.5">
      <c r="P1487" s="54"/>
      <c r="Q1487" s="48"/>
      <c r="R1487" s="48"/>
      <c r="S1487" s="48"/>
      <c r="T1487" s="48"/>
      <c r="U1487" s="55"/>
      <c r="V1487" s="55"/>
      <c r="W1487" s="55"/>
      <c r="X1487" s="55"/>
      <c r="Y1487" s="55"/>
      <c r="Z1487" s="55"/>
      <c r="AA1487" s="56"/>
      <c r="AB1487" s="55"/>
      <c r="AC1487" s="57"/>
      <c r="AD1487" s="57"/>
      <c r="AE1487" s="57"/>
      <c r="AF1487" s="57"/>
      <c r="AG1487" s="57"/>
      <c r="AH1487" s="57"/>
      <c r="AI1487" s="57"/>
      <c r="AJ1487" s="57"/>
      <c r="AK1487" s="57"/>
      <c r="AL1487" s="57"/>
      <c r="AM1487" s="57"/>
      <c r="AN1487" s="57"/>
      <c r="AO1487" s="57"/>
      <c r="AP1487" s="57"/>
      <c r="AQ1487" s="58"/>
      <c r="AR1487" s="58"/>
      <c r="AS1487" s="58"/>
      <c r="AT1487" s="57"/>
      <c r="AU1487" s="57"/>
      <c r="AV1487" s="57"/>
      <c r="AW1487" s="57"/>
      <c r="AX1487" s="57"/>
      <c r="AY1487" s="57"/>
      <c r="AZ1487" s="57"/>
      <c r="BA1487" s="57"/>
    </row>
    <row r="1488" spans="16:53" ht="13.5">
      <c r="P1488" s="54"/>
      <c r="Q1488" s="48"/>
      <c r="R1488" s="48"/>
      <c r="S1488" s="48"/>
      <c r="T1488" s="48"/>
      <c r="U1488" s="55"/>
      <c r="V1488" s="55"/>
      <c r="W1488" s="55"/>
      <c r="X1488" s="55"/>
      <c r="Y1488" s="55"/>
      <c r="Z1488" s="55"/>
      <c r="AA1488" s="56"/>
      <c r="AB1488" s="55"/>
      <c r="AC1488" s="57"/>
      <c r="AD1488" s="57"/>
      <c r="AE1488" s="57"/>
      <c r="AF1488" s="57"/>
      <c r="AG1488" s="57"/>
      <c r="AH1488" s="57"/>
      <c r="AI1488" s="57"/>
      <c r="AJ1488" s="57"/>
      <c r="AK1488" s="57"/>
      <c r="AL1488" s="57"/>
      <c r="AM1488" s="57"/>
      <c r="AN1488" s="57"/>
      <c r="AO1488" s="57"/>
      <c r="AP1488" s="57"/>
      <c r="AQ1488" s="58"/>
      <c r="AR1488" s="58"/>
      <c r="AS1488" s="58"/>
      <c r="AT1488" s="57"/>
      <c r="AU1488" s="57"/>
      <c r="AV1488" s="57"/>
      <c r="AW1488" s="57"/>
      <c r="AX1488" s="57"/>
      <c r="AY1488" s="57"/>
      <c r="AZ1488" s="57"/>
      <c r="BA1488" s="57"/>
    </row>
    <row r="1489" spans="16:53" ht="13.5">
      <c r="P1489" s="54"/>
      <c r="Q1489" s="48"/>
      <c r="R1489" s="48"/>
      <c r="S1489" s="48"/>
      <c r="T1489" s="48"/>
      <c r="U1489" s="55"/>
      <c r="V1489" s="55"/>
      <c r="W1489" s="55"/>
      <c r="X1489" s="55"/>
      <c r="Y1489" s="55"/>
      <c r="Z1489" s="55"/>
      <c r="AA1489" s="56"/>
      <c r="AB1489" s="55"/>
      <c r="AC1489" s="57"/>
      <c r="AD1489" s="57"/>
      <c r="AE1489" s="57"/>
      <c r="AF1489" s="57"/>
      <c r="AG1489" s="57"/>
      <c r="AH1489" s="57"/>
      <c r="AI1489" s="57"/>
      <c r="AJ1489" s="57"/>
      <c r="AK1489" s="57"/>
      <c r="AL1489" s="57"/>
      <c r="AM1489" s="57"/>
      <c r="AN1489" s="57"/>
      <c r="AO1489" s="57"/>
      <c r="AP1489" s="57"/>
      <c r="AQ1489" s="58"/>
      <c r="AR1489" s="58"/>
      <c r="AS1489" s="58"/>
      <c r="AT1489" s="57"/>
      <c r="AU1489" s="57"/>
      <c r="AV1489" s="57"/>
      <c r="AW1489" s="57"/>
      <c r="AX1489" s="57"/>
      <c r="AY1489" s="57"/>
      <c r="AZ1489" s="57"/>
      <c r="BA1489" s="57"/>
    </row>
    <row r="1490" spans="16:53" ht="13.5">
      <c r="P1490" s="54"/>
      <c r="Q1490" s="48"/>
      <c r="R1490" s="48"/>
      <c r="S1490" s="48"/>
      <c r="T1490" s="48"/>
      <c r="U1490" s="55"/>
      <c r="V1490" s="55"/>
      <c r="W1490" s="55"/>
      <c r="X1490" s="55"/>
      <c r="Y1490" s="55"/>
      <c r="Z1490" s="55"/>
      <c r="AA1490" s="56"/>
      <c r="AB1490" s="55"/>
      <c r="AC1490" s="57"/>
      <c r="AD1490" s="57"/>
      <c r="AE1490" s="57"/>
      <c r="AF1490" s="57"/>
      <c r="AG1490" s="57"/>
      <c r="AH1490" s="57"/>
      <c r="AI1490" s="57"/>
      <c r="AJ1490" s="57"/>
      <c r="AK1490" s="57"/>
      <c r="AL1490" s="57"/>
      <c r="AM1490" s="57"/>
      <c r="AN1490" s="57"/>
      <c r="AO1490" s="57"/>
      <c r="AP1490" s="57"/>
      <c r="AQ1490" s="58"/>
      <c r="AR1490" s="58"/>
      <c r="AS1490" s="58"/>
      <c r="AT1490" s="57"/>
      <c r="AU1490" s="57"/>
      <c r="AV1490" s="57"/>
      <c r="AW1490" s="57"/>
      <c r="AX1490" s="57"/>
      <c r="AY1490" s="57"/>
      <c r="AZ1490" s="57"/>
      <c r="BA1490" s="57"/>
    </row>
    <row r="1491" spans="16:53" ht="13.5">
      <c r="P1491" s="54"/>
      <c r="Q1491" s="48"/>
      <c r="R1491" s="48"/>
      <c r="S1491" s="48"/>
      <c r="T1491" s="48"/>
      <c r="U1491" s="55"/>
      <c r="V1491" s="55"/>
      <c r="W1491" s="55"/>
      <c r="X1491" s="55"/>
      <c r="Y1491" s="55"/>
      <c r="Z1491" s="55"/>
      <c r="AA1491" s="56"/>
      <c r="AB1491" s="55"/>
      <c r="AC1491" s="57"/>
      <c r="AD1491" s="57"/>
      <c r="AE1491" s="57"/>
      <c r="AF1491" s="57"/>
      <c r="AG1491" s="57"/>
      <c r="AH1491" s="57"/>
      <c r="AI1491" s="57"/>
      <c r="AJ1491" s="57"/>
      <c r="AK1491" s="57"/>
      <c r="AL1491" s="57"/>
      <c r="AM1491" s="57"/>
      <c r="AN1491" s="57"/>
      <c r="AO1491" s="57"/>
      <c r="AP1491" s="57"/>
      <c r="AQ1491" s="58"/>
      <c r="AR1491" s="58"/>
      <c r="AS1491" s="58"/>
      <c r="AT1491" s="57"/>
      <c r="AU1491" s="57"/>
      <c r="AV1491" s="57"/>
      <c r="AW1491" s="57"/>
      <c r="AX1491" s="57"/>
      <c r="AY1491" s="57"/>
      <c r="AZ1491" s="57"/>
      <c r="BA1491" s="57"/>
    </row>
    <row r="1492" spans="16:53" ht="13.5">
      <c r="P1492" s="54"/>
      <c r="Q1492" s="48"/>
      <c r="R1492" s="48"/>
      <c r="S1492" s="48"/>
      <c r="T1492" s="48"/>
      <c r="U1492" s="55"/>
      <c r="V1492" s="55"/>
      <c r="W1492" s="55"/>
      <c r="X1492" s="55"/>
      <c r="Y1492" s="55"/>
      <c r="Z1492" s="55"/>
      <c r="AA1492" s="56"/>
      <c r="AB1492" s="55"/>
      <c r="AC1492" s="57"/>
      <c r="AD1492" s="57"/>
      <c r="AE1492" s="57"/>
      <c r="AF1492" s="57"/>
      <c r="AG1492" s="57"/>
      <c r="AH1492" s="57"/>
      <c r="AI1492" s="57"/>
      <c r="AJ1492" s="57"/>
      <c r="AK1492" s="57"/>
      <c r="AL1492" s="57"/>
      <c r="AM1492" s="57"/>
      <c r="AN1492" s="57"/>
      <c r="AO1492" s="57"/>
      <c r="AP1492" s="57"/>
      <c r="AQ1492" s="58"/>
      <c r="AR1492" s="58"/>
      <c r="AS1492" s="58"/>
      <c r="AT1492" s="57"/>
      <c r="AU1492" s="57"/>
      <c r="AV1492" s="57"/>
      <c r="AW1492" s="57"/>
      <c r="AX1492" s="57"/>
      <c r="AY1492" s="57"/>
      <c r="AZ1492" s="57"/>
      <c r="BA1492" s="57"/>
    </row>
    <row r="1493" spans="16:53" ht="13.5">
      <c r="P1493" s="54"/>
      <c r="Q1493" s="48"/>
      <c r="R1493" s="48"/>
      <c r="S1493" s="48"/>
      <c r="T1493" s="48"/>
      <c r="U1493" s="55"/>
      <c r="V1493" s="55"/>
      <c r="W1493" s="55"/>
      <c r="X1493" s="55"/>
      <c r="Y1493" s="55"/>
      <c r="Z1493" s="55"/>
      <c r="AA1493" s="56"/>
      <c r="AB1493" s="55"/>
      <c r="AC1493" s="57"/>
      <c r="AD1493" s="57"/>
      <c r="AE1493" s="57"/>
      <c r="AF1493" s="57"/>
      <c r="AG1493" s="57"/>
      <c r="AH1493" s="57"/>
      <c r="AI1493" s="57"/>
      <c r="AJ1493" s="57"/>
      <c r="AK1493" s="57"/>
      <c r="AL1493" s="57"/>
      <c r="AM1493" s="57"/>
      <c r="AN1493" s="57"/>
      <c r="AO1493" s="57"/>
      <c r="AP1493" s="57"/>
      <c r="AQ1493" s="58"/>
      <c r="AR1493" s="58"/>
      <c r="AS1493" s="58"/>
      <c r="AT1493" s="57"/>
      <c r="AU1493" s="57"/>
      <c r="AV1493" s="57"/>
      <c r="AW1493" s="57"/>
      <c r="AX1493" s="57"/>
      <c r="AY1493" s="57"/>
      <c r="AZ1493" s="57"/>
      <c r="BA1493" s="57"/>
    </row>
    <row r="1494" spans="16:53" ht="13.5">
      <c r="P1494" s="54"/>
      <c r="Q1494" s="48"/>
      <c r="R1494" s="48"/>
      <c r="S1494" s="48"/>
      <c r="T1494" s="48"/>
      <c r="U1494" s="55"/>
      <c r="V1494" s="55"/>
      <c r="W1494" s="55"/>
      <c r="X1494" s="55"/>
      <c r="Y1494" s="55"/>
      <c r="Z1494" s="55"/>
      <c r="AA1494" s="56"/>
      <c r="AB1494" s="55"/>
      <c r="AC1494" s="57"/>
      <c r="AD1494" s="57"/>
      <c r="AE1494" s="57"/>
      <c r="AF1494" s="57"/>
      <c r="AG1494" s="57"/>
      <c r="AH1494" s="57"/>
      <c r="AI1494" s="57"/>
      <c r="AJ1494" s="57"/>
      <c r="AK1494" s="57"/>
      <c r="AL1494" s="57"/>
      <c r="AM1494" s="57"/>
      <c r="AN1494" s="57"/>
      <c r="AO1494" s="57"/>
      <c r="AP1494" s="57"/>
      <c r="AQ1494" s="58"/>
      <c r="AR1494" s="58"/>
      <c r="AS1494" s="58"/>
      <c r="AT1494" s="57"/>
      <c r="AU1494" s="57"/>
      <c r="AV1494" s="57"/>
      <c r="AW1494" s="57"/>
      <c r="AX1494" s="57"/>
      <c r="AY1494" s="57"/>
      <c r="AZ1494" s="57"/>
      <c r="BA1494" s="57"/>
    </row>
    <row r="1495" spans="16:53" ht="13.5">
      <c r="P1495" s="54"/>
      <c r="Q1495" s="48"/>
      <c r="R1495" s="48"/>
      <c r="S1495" s="48"/>
      <c r="T1495" s="48"/>
      <c r="U1495" s="55"/>
      <c r="V1495" s="55"/>
      <c r="W1495" s="55"/>
      <c r="X1495" s="55"/>
      <c r="Y1495" s="55"/>
      <c r="Z1495" s="55"/>
      <c r="AA1495" s="56"/>
      <c r="AB1495" s="55"/>
      <c r="AC1495" s="57"/>
      <c r="AD1495" s="57"/>
      <c r="AE1495" s="57"/>
      <c r="AF1495" s="57"/>
      <c r="AG1495" s="57"/>
      <c r="AH1495" s="57"/>
      <c r="AI1495" s="57"/>
      <c r="AJ1495" s="57"/>
      <c r="AK1495" s="57"/>
      <c r="AL1495" s="57"/>
      <c r="AM1495" s="57"/>
      <c r="AN1495" s="57"/>
      <c r="AO1495" s="57"/>
      <c r="AP1495" s="57"/>
      <c r="AQ1495" s="58"/>
      <c r="AR1495" s="58"/>
      <c r="AS1495" s="58"/>
      <c r="AT1495" s="57"/>
      <c r="AU1495" s="57"/>
      <c r="AV1495" s="57"/>
      <c r="AW1495" s="57"/>
      <c r="AX1495" s="57"/>
      <c r="AY1495" s="57"/>
      <c r="AZ1495" s="57"/>
      <c r="BA1495" s="57"/>
    </row>
    <row r="1496" spans="16:53" ht="13.5">
      <c r="P1496" s="54"/>
      <c r="Q1496" s="48"/>
      <c r="R1496" s="48"/>
      <c r="S1496" s="48"/>
      <c r="T1496" s="48"/>
      <c r="U1496" s="55"/>
      <c r="V1496" s="55"/>
      <c r="W1496" s="55"/>
      <c r="X1496" s="55"/>
      <c r="Y1496" s="55"/>
      <c r="Z1496" s="55"/>
      <c r="AA1496" s="56"/>
      <c r="AB1496" s="55"/>
      <c r="AC1496" s="57"/>
      <c r="AD1496" s="57"/>
      <c r="AE1496" s="57"/>
      <c r="AF1496" s="57"/>
      <c r="AG1496" s="57"/>
      <c r="AH1496" s="57"/>
      <c r="AI1496" s="57"/>
      <c r="AJ1496" s="57"/>
      <c r="AK1496" s="57"/>
      <c r="AL1496" s="57"/>
      <c r="AM1496" s="57"/>
      <c r="AN1496" s="57"/>
      <c r="AO1496" s="57"/>
      <c r="AP1496" s="57"/>
      <c r="AQ1496" s="58"/>
      <c r="AR1496" s="58"/>
      <c r="AS1496" s="58"/>
      <c r="AT1496" s="57"/>
      <c r="AU1496" s="57"/>
      <c r="AV1496" s="57"/>
      <c r="AW1496" s="57"/>
      <c r="AX1496" s="57"/>
      <c r="AY1496" s="57"/>
      <c r="AZ1496" s="57"/>
      <c r="BA1496" s="57"/>
    </row>
    <row r="1497" spans="16:53" ht="13.5">
      <c r="P1497" s="54"/>
      <c r="Q1497" s="48"/>
      <c r="R1497" s="48"/>
      <c r="S1497" s="48"/>
      <c r="T1497" s="48"/>
      <c r="U1497" s="55"/>
      <c r="V1497" s="55"/>
      <c r="W1497" s="55"/>
      <c r="X1497" s="55"/>
      <c r="Y1497" s="55"/>
      <c r="Z1497" s="55"/>
      <c r="AA1497" s="56"/>
      <c r="AB1497" s="55"/>
      <c r="AC1497" s="57"/>
      <c r="AD1497" s="57"/>
      <c r="AE1497" s="57"/>
      <c r="AF1497" s="57"/>
      <c r="AG1497" s="57"/>
      <c r="AH1497" s="57"/>
      <c r="AI1497" s="57"/>
      <c r="AJ1497" s="57"/>
      <c r="AK1497" s="57"/>
      <c r="AL1497" s="57"/>
      <c r="AM1497" s="57"/>
      <c r="AN1497" s="57"/>
      <c r="AO1497" s="57"/>
      <c r="AP1497" s="57"/>
      <c r="AQ1497" s="58"/>
      <c r="AR1497" s="58"/>
      <c r="AS1497" s="58"/>
      <c r="AT1497" s="57"/>
      <c r="AU1497" s="57"/>
      <c r="AV1497" s="57"/>
      <c r="AW1497" s="57"/>
      <c r="AX1497" s="57"/>
      <c r="AY1497" s="57"/>
      <c r="AZ1497" s="57"/>
      <c r="BA1497" s="57"/>
    </row>
    <row r="1498" spans="16:53" ht="13.5">
      <c r="P1498" s="54"/>
      <c r="Q1498" s="48"/>
      <c r="R1498" s="48"/>
      <c r="S1498" s="48"/>
      <c r="T1498" s="48"/>
      <c r="U1498" s="55"/>
      <c r="V1498" s="55"/>
      <c r="W1498" s="55"/>
      <c r="X1498" s="55"/>
      <c r="Y1498" s="55"/>
      <c r="Z1498" s="55"/>
      <c r="AA1498" s="56"/>
      <c r="AB1498" s="55"/>
      <c r="AC1498" s="57"/>
      <c r="AD1498" s="57"/>
      <c r="AE1498" s="57"/>
      <c r="AF1498" s="57"/>
      <c r="AG1498" s="57"/>
      <c r="AH1498" s="57"/>
      <c r="AI1498" s="57"/>
      <c r="AJ1498" s="57"/>
      <c r="AK1498" s="57"/>
      <c r="AL1498" s="57"/>
      <c r="AM1498" s="57"/>
      <c r="AN1498" s="57"/>
      <c r="AO1498" s="57"/>
      <c r="AP1498" s="57"/>
      <c r="AQ1498" s="58"/>
      <c r="AR1498" s="58"/>
      <c r="AS1498" s="58"/>
      <c r="AT1498" s="57"/>
      <c r="AU1498" s="57"/>
      <c r="AV1498" s="57"/>
      <c r="AW1498" s="57"/>
      <c r="AX1498" s="57"/>
      <c r="AY1498" s="57"/>
      <c r="AZ1498" s="57"/>
      <c r="BA1498" s="57"/>
    </row>
    <row r="1499" spans="16:53" ht="13.5">
      <c r="P1499" s="54"/>
      <c r="Q1499" s="48"/>
      <c r="R1499" s="48"/>
      <c r="S1499" s="48"/>
      <c r="T1499" s="48"/>
      <c r="U1499" s="55"/>
      <c r="V1499" s="55"/>
      <c r="W1499" s="55"/>
      <c r="X1499" s="55"/>
      <c r="Y1499" s="55"/>
      <c r="Z1499" s="55"/>
      <c r="AA1499" s="56"/>
      <c r="AB1499" s="55"/>
      <c r="AC1499" s="57"/>
      <c r="AD1499" s="57"/>
      <c r="AE1499" s="57"/>
      <c r="AF1499" s="57"/>
      <c r="AG1499" s="57"/>
      <c r="AH1499" s="57"/>
      <c r="AI1499" s="57"/>
      <c r="AJ1499" s="57"/>
      <c r="AK1499" s="57"/>
      <c r="AL1499" s="57"/>
      <c r="AM1499" s="57"/>
      <c r="AN1499" s="57"/>
      <c r="AO1499" s="57"/>
      <c r="AP1499" s="57"/>
      <c r="AQ1499" s="58"/>
      <c r="AR1499" s="58"/>
      <c r="AS1499" s="58"/>
      <c r="AT1499" s="57"/>
      <c r="AU1499" s="57"/>
      <c r="AV1499" s="57"/>
      <c r="AW1499" s="57"/>
      <c r="AX1499" s="57"/>
      <c r="AY1499" s="57"/>
      <c r="AZ1499" s="57"/>
      <c r="BA1499" s="57"/>
    </row>
    <row r="1500" spans="16:53" ht="13.5">
      <c r="P1500" s="54"/>
      <c r="Q1500" s="48"/>
      <c r="R1500" s="48"/>
      <c r="S1500" s="48"/>
      <c r="T1500" s="48"/>
      <c r="U1500" s="55"/>
      <c r="V1500" s="55"/>
      <c r="W1500" s="55"/>
      <c r="X1500" s="55"/>
      <c r="Y1500" s="55"/>
      <c r="Z1500" s="55"/>
      <c r="AA1500" s="56"/>
      <c r="AB1500" s="55"/>
      <c r="AC1500" s="57"/>
      <c r="AD1500" s="57"/>
      <c r="AE1500" s="57"/>
      <c r="AF1500" s="57"/>
      <c r="AG1500" s="57"/>
      <c r="AH1500" s="57"/>
      <c r="AI1500" s="57"/>
      <c r="AJ1500" s="57"/>
      <c r="AK1500" s="57"/>
      <c r="AL1500" s="57"/>
      <c r="AM1500" s="57"/>
      <c r="AN1500" s="57"/>
      <c r="AO1500" s="57"/>
      <c r="AP1500" s="57"/>
      <c r="AQ1500" s="58"/>
      <c r="AR1500" s="58"/>
      <c r="AS1500" s="58"/>
      <c r="AT1500" s="57"/>
      <c r="AU1500" s="57"/>
      <c r="AV1500" s="57"/>
      <c r="AW1500" s="57"/>
      <c r="AX1500" s="57"/>
      <c r="AY1500" s="57"/>
      <c r="AZ1500" s="57"/>
      <c r="BA1500" s="57"/>
    </row>
    <row r="1501" spans="16:53" ht="13.5">
      <c r="P1501" s="54"/>
      <c r="Q1501" s="48"/>
      <c r="R1501" s="48"/>
      <c r="S1501" s="48"/>
      <c r="T1501" s="48"/>
      <c r="U1501" s="55"/>
      <c r="V1501" s="55"/>
      <c r="W1501" s="55"/>
      <c r="X1501" s="55"/>
      <c r="Y1501" s="55"/>
      <c r="Z1501" s="55"/>
      <c r="AA1501" s="56"/>
      <c r="AB1501" s="55"/>
      <c r="AC1501" s="57"/>
      <c r="AD1501" s="57"/>
      <c r="AE1501" s="57"/>
      <c r="AF1501" s="57"/>
      <c r="AG1501" s="57"/>
      <c r="AH1501" s="57"/>
      <c r="AI1501" s="57"/>
      <c r="AJ1501" s="57"/>
      <c r="AK1501" s="57"/>
      <c r="AL1501" s="57"/>
      <c r="AM1501" s="57"/>
      <c r="AN1501" s="57"/>
      <c r="AO1501" s="57"/>
      <c r="AP1501" s="57"/>
      <c r="AQ1501" s="58"/>
      <c r="AR1501" s="58"/>
      <c r="AS1501" s="58"/>
      <c r="AT1501" s="57"/>
      <c r="AU1501" s="57"/>
      <c r="AV1501" s="57"/>
      <c r="AW1501" s="57"/>
      <c r="AX1501" s="57"/>
      <c r="AY1501" s="57"/>
      <c r="AZ1501" s="57"/>
      <c r="BA1501" s="57"/>
    </row>
    <row r="1502" spans="16:53" ht="13.5">
      <c r="P1502" s="54"/>
      <c r="Q1502" s="48"/>
      <c r="R1502" s="48"/>
      <c r="S1502" s="48"/>
      <c r="T1502" s="48"/>
      <c r="U1502" s="55"/>
      <c r="V1502" s="55"/>
      <c r="W1502" s="55"/>
      <c r="X1502" s="55"/>
      <c r="Y1502" s="55"/>
      <c r="Z1502" s="55"/>
      <c r="AA1502" s="56"/>
      <c r="AB1502" s="55"/>
      <c r="AC1502" s="57"/>
      <c r="AD1502" s="57"/>
      <c r="AE1502" s="57"/>
      <c r="AF1502" s="57"/>
      <c r="AG1502" s="57"/>
      <c r="AH1502" s="57"/>
      <c r="AI1502" s="57"/>
      <c r="AJ1502" s="57"/>
      <c r="AK1502" s="57"/>
      <c r="AL1502" s="57"/>
      <c r="AM1502" s="57"/>
      <c r="AN1502" s="57"/>
      <c r="AO1502" s="57"/>
      <c r="AP1502" s="57"/>
      <c r="AQ1502" s="58"/>
      <c r="AR1502" s="58"/>
      <c r="AS1502" s="58"/>
      <c r="AT1502" s="57"/>
      <c r="AU1502" s="57"/>
      <c r="AV1502" s="57"/>
      <c r="AW1502" s="57"/>
      <c r="AX1502" s="57"/>
      <c r="AY1502" s="57"/>
      <c r="AZ1502" s="57"/>
      <c r="BA1502" s="57"/>
    </row>
    <row r="1503" spans="16:53" ht="13.5">
      <c r="P1503" s="54"/>
      <c r="Q1503" s="48"/>
      <c r="R1503" s="48"/>
      <c r="S1503" s="48"/>
      <c r="T1503" s="48"/>
      <c r="U1503" s="55"/>
      <c r="V1503" s="55"/>
      <c r="W1503" s="55"/>
      <c r="X1503" s="55"/>
      <c r="Y1503" s="55"/>
      <c r="Z1503" s="55"/>
      <c r="AA1503" s="56"/>
      <c r="AB1503" s="55"/>
      <c r="AC1503" s="57"/>
      <c r="AD1503" s="57"/>
      <c r="AE1503" s="57"/>
      <c r="AF1503" s="57"/>
      <c r="AG1503" s="57"/>
      <c r="AH1503" s="57"/>
      <c r="AI1503" s="57"/>
      <c r="AJ1503" s="57"/>
      <c r="AK1503" s="57"/>
      <c r="AL1503" s="57"/>
      <c r="AM1503" s="57"/>
      <c r="AN1503" s="57"/>
      <c r="AO1503" s="57"/>
      <c r="AP1503" s="57"/>
      <c r="AQ1503" s="58"/>
      <c r="AR1503" s="58"/>
      <c r="AS1503" s="58"/>
      <c r="AT1503" s="57"/>
      <c r="AU1503" s="57"/>
      <c r="AV1503" s="57"/>
      <c r="AW1503" s="57"/>
      <c r="AX1503" s="57"/>
      <c r="AY1503" s="57"/>
      <c r="AZ1503" s="57"/>
      <c r="BA1503" s="57"/>
    </row>
    <row r="1504" spans="16:53" ht="13.5">
      <c r="P1504" s="54"/>
      <c r="Q1504" s="48"/>
      <c r="R1504" s="48"/>
      <c r="S1504" s="48"/>
      <c r="T1504" s="48"/>
      <c r="U1504" s="55"/>
      <c r="V1504" s="55"/>
      <c r="W1504" s="55"/>
      <c r="X1504" s="55"/>
      <c r="Y1504" s="55"/>
      <c r="Z1504" s="55"/>
      <c r="AA1504" s="56"/>
      <c r="AB1504" s="55"/>
      <c r="AC1504" s="57"/>
      <c r="AD1504" s="57"/>
      <c r="AE1504" s="57"/>
      <c r="AF1504" s="57"/>
      <c r="AG1504" s="57"/>
      <c r="AH1504" s="57"/>
      <c r="AI1504" s="57"/>
      <c r="AJ1504" s="57"/>
      <c r="AK1504" s="57"/>
      <c r="AL1504" s="57"/>
      <c r="AM1504" s="57"/>
      <c r="AN1504" s="57"/>
      <c r="AO1504" s="57"/>
      <c r="AP1504" s="57"/>
      <c r="AQ1504" s="58"/>
      <c r="AR1504" s="58"/>
      <c r="AS1504" s="58"/>
      <c r="AT1504" s="57"/>
      <c r="AU1504" s="57"/>
      <c r="AV1504" s="57"/>
      <c r="AW1504" s="57"/>
      <c r="AX1504" s="57"/>
      <c r="AY1504" s="57"/>
      <c r="AZ1504" s="57"/>
      <c r="BA1504" s="57"/>
    </row>
    <row r="1505" spans="16:53" ht="13.5">
      <c r="P1505" s="54"/>
      <c r="Q1505" s="48"/>
      <c r="R1505" s="48"/>
      <c r="S1505" s="48"/>
      <c r="T1505" s="48"/>
      <c r="U1505" s="55"/>
      <c r="V1505" s="55"/>
      <c r="W1505" s="55"/>
      <c r="X1505" s="55"/>
      <c r="Y1505" s="55"/>
      <c r="Z1505" s="55"/>
      <c r="AA1505" s="56"/>
      <c r="AB1505" s="55"/>
      <c r="AC1505" s="57"/>
      <c r="AD1505" s="57"/>
      <c r="AE1505" s="57"/>
      <c r="AF1505" s="57"/>
      <c r="AG1505" s="57"/>
      <c r="AH1505" s="57"/>
      <c r="AI1505" s="57"/>
      <c r="AJ1505" s="57"/>
      <c r="AK1505" s="57"/>
      <c r="AL1505" s="57"/>
      <c r="AM1505" s="57"/>
      <c r="AN1505" s="57"/>
      <c r="AO1505" s="57"/>
      <c r="AP1505" s="57"/>
      <c r="AQ1505" s="58"/>
      <c r="AR1505" s="58"/>
      <c r="AS1505" s="58"/>
      <c r="AT1505" s="57"/>
      <c r="AU1505" s="57"/>
      <c r="AV1505" s="57"/>
      <c r="AW1505" s="57"/>
      <c r="AX1505" s="57"/>
      <c r="AY1505" s="57"/>
      <c r="AZ1505" s="57"/>
      <c r="BA1505" s="57"/>
    </row>
    <row r="1506" spans="16:53" ht="13.5">
      <c r="P1506" s="54"/>
      <c r="Q1506" s="48"/>
      <c r="R1506" s="48"/>
      <c r="S1506" s="48"/>
      <c r="T1506" s="48"/>
      <c r="U1506" s="55"/>
      <c r="V1506" s="55"/>
      <c r="W1506" s="55"/>
      <c r="X1506" s="55"/>
      <c r="Y1506" s="55"/>
      <c r="Z1506" s="55"/>
      <c r="AA1506" s="56"/>
      <c r="AB1506" s="55"/>
      <c r="AC1506" s="57"/>
      <c r="AD1506" s="57"/>
      <c r="AE1506" s="57"/>
      <c r="AF1506" s="57"/>
      <c r="AG1506" s="57"/>
      <c r="AH1506" s="57"/>
      <c r="AI1506" s="57"/>
      <c r="AJ1506" s="57"/>
      <c r="AK1506" s="57"/>
      <c r="AL1506" s="57"/>
      <c r="AM1506" s="57"/>
      <c r="AN1506" s="57"/>
      <c r="AO1506" s="57"/>
      <c r="AP1506" s="57"/>
      <c r="AQ1506" s="58"/>
      <c r="AR1506" s="58"/>
      <c r="AS1506" s="58"/>
      <c r="AT1506" s="57"/>
      <c r="AU1506" s="57"/>
      <c r="AV1506" s="57"/>
      <c r="AW1506" s="57"/>
      <c r="AX1506" s="57"/>
      <c r="AY1506" s="57"/>
      <c r="AZ1506" s="57"/>
      <c r="BA1506" s="57"/>
    </row>
    <row r="1507" spans="16:53" ht="13.5">
      <c r="P1507" s="54"/>
      <c r="Q1507" s="48"/>
      <c r="R1507" s="48"/>
      <c r="S1507" s="48"/>
      <c r="T1507" s="48"/>
      <c r="U1507" s="55"/>
      <c r="V1507" s="55"/>
      <c r="W1507" s="55"/>
      <c r="X1507" s="55"/>
      <c r="Y1507" s="55"/>
      <c r="Z1507" s="55"/>
      <c r="AA1507" s="56"/>
      <c r="AB1507" s="55"/>
      <c r="AC1507" s="57"/>
      <c r="AD1507" s="57"/>
      <c r="AE1507" s="57"/>
      <c r="AF1507" s="57"/>
      <c r="AG1507" s="57"/>
      <c r="AH1507" s="57"/>
      <c r="AI1507" s="57"/>
      <c r="AJ1507" s="57"/>
      <c r="AK1507" s="57"/>
      <c r="AL1507" s="57"/>
      <c r="AM1507" s="57"/>
      <c r="AN1507" s="57"/>
      <c r="AO1507" s="57"/>
      <c r="AP1507" s="57"/>
      <c r="AQ1507" s="58"/>
      <c r="AR1507" s="58"/>
      <c r="AS1507" s="58"/>
      <c r="AT1507" s="57"/>
      <c r="AU1507" s="57"/>
      <c r="AV1507" s="57"/>
      <c r="AW1507" s="57"/>
      <c r="AX1507" s="57"/>
      <c r="AY1507" s="57"/>
      <c r="AZ1507" s="57"/>
      <c r="BA1507" s="57"/>
    </row>
    <row r="1508" spans="16:53" ht="13.5">
      <c r="P1508" s="54"/>
      <c r="Q1508" s="48"/>
      <c r="R1508" s="48"/>
      <c r="S1508" s="48"/>
      <c r="T1508" s="48"/>
      <c r="U1508" s="55"/>
      <c r="V1508" s="55"/>
      <c r="W1508" s="55"/>
      <c r="X1508" s="55"/>
      <c r="Y1508" s="55"/>
      <c r="Z1508" s="55"/>
      <c r="AA1508" s="56"/>
      <c r="AB1508" s="55"/>
      <c r="AC1508" s="57"/>
      <c r="AD1508" s="57"/>
      <c r="AE1508" s="57"/>
      <c r="AF1508" s="57"/>
      <c r="AG1508" s="57"/>
      <c r="AH1508" s="57"/>
      <c r="AI1508" s="57"/>
      <c r="AJ1508" s="57"/>
      <c r="AK1508" s="57"/>
      <c r="AL1508" s="57"/>
      <c r="AM1508" s="57"/>
      <c r="AN1508" s="57"/>
      <c r="AO1508" s="57"/>
      <c r="AP1508" s="57"/>
      <c r="AQ1508" s="58"/>
      <c r="AR1508" s="58"/>
      <c r="AS1508" s="58"/>
      <c r="AT1508" s="57"/>
      <c r="AU1508" s="57"/>
      <c r="AV1508" s="57"/>
      <c r="AW1508" s="57"/>
      <c r="AX1508" s="57"/>
      <c r="AY1508" s="57"/>
      <c r="AZ1508" s="57"/>
      <c r="BA1508" s="57"/>
    </row>
    <row r="1509" spans="16:53" ht="13.5">
      <c r="P1509" s="54"/>
      <c r="Q1509" s="48"/>
      <c r="R1509" s="48"/>
      <c r="S1509" s="48"/>
      <c r="T1509" s="48"/>
      <c r="U1509" s="55"/>
      <c r="V1509" s="55"/>
      <c r="W1509" s="55"/>
      <c r="X1509" s="55"/>
      <c r="Y1509" s="55"/>
      <c r="Z1509" s="55"/>
      <c r="AA1509" s="56"/>
      <c r="AB1509" s="55"/>
      <c r="AC1509" s="57"/>
      <c r="AD1509" s="57"/>
      <c r="AE1509" s="57"/>
      <c r="AF1509" s="57"/>
      <c r="AG1509" s="57"/>
      <c r="AH1509" s="57"/>
      <c r="AI1509" s="57"/>
      <c r="AJ1509" s="57"/>
      <c r="AK1509" s="57"/>
      <c r="AL1509" s="57"/>
      <c r="AM1509" s="57"/>
      <c r="AN1509" s="57"/>
      <c r="AO1509" s="57"/>
      <c r="AP1509" s="57"/>
      <c r="AQ1509" s="58"/>
      <c r="AR1509" s="58"/>
      <c r="AS1509" s="58"/>
      <c r="AT1509" s="57"/>
      <c r="AU1509" s="57"/>
      <c r="AV1509" s="57"/>
      <c r="AW1509" s="57"/>
      <c r="AX1509" s="57"/>
      <c r="AY1509" s="57"/>
      <c r="AZ1509" s="57"/>
      <c r="BA1509" s="57"/>
    </row>
    <row r="1510" spans="16:53" ht="13.5">
      <c r="P1510" s="54"/>
      <c r="Q1510" s="48"/>
      <c r="R1510" s="48"/>
      <c r="S1510" s="48"/>
      <c r="T1510" s="48"/>
      <c r="U1510" s="55"/>
      <c r="V1510" s="55"/>
      <c r="W1510" s="55"/>
      <c r="X1510" s="55"/>
      <c r="Y1510" s="55"/>
      <c r="Z1510" s="55"/>
      <c r="AA1510" s="56"/>
      <c r="AB1510" s="55"/>
      <c r="AC1510" s="57"/>
      <c r="AD1510" s="57"/>
      <c r="AE1510" s="57"/>
      <c r="AF1510" s="57"/>
      <c r="AG1510" s="57"/>
      <c r="AH1510" s="57"/>
      <c r="AI1510" s="57"/>
      <c r="AJ1510" s="57"/>
      <c r="AK1510" s="57"/>
      <c r="AL1510" s="57"/>
      <c r="AM1510" s="57"/>
      <c r="AN1510" s="57"/>
      <c r="AO1510" s="57"/>
      <c r="AP1510" s="57"/>
      <c r="AQ1510" s="58"/>
      <c r="AR1510" s="58"/>
      <c r="AS1510" s="58"/>
      <c r="AT1510" s="57"/>
      <c r="AU1510" s="57"/>
      <c r="AV1510" s="57"/>
      <c r="AW1510" s="57"/>
      <c r="AX1510" s="57"/>
      <c r="AY1510" s="57"/>
      <c r="AZ1510" s="57"/>
      <c r="BA1510" s="57"/>
    </row>
    <row r="1511" spans="16:53" ht="13.5">
      <c r="P1511" s="54"/>
      <c r="Q1511" s="48"/>
      <c r="R1511" s="48"/>
      <c r="S1511" s="48"/>
      <c r="T1511" s="48"/>
      <c r="U1511" s="55"/>
      <c r="V1511" s="55"/>
      <c r="W1511" s="55"/>
      <c r="X1511" s="55"/>
      <c r="Y1511" s="55"/>
      <c r="Z1511" s="55"/>
      <c r="AA1511" s="56"/>
      <c r="AB1511" s="55"/>
      <c r="AC1511" s="57"/>
      <c r="AD1511" s="57"/>
      <c r="AE1511" s="57"/>
      <c r="AF1511" s="57"/>
      <c r="AG1511" s="57"/>
      <c r="AH1511" s="57"/>
      <c r="AI1511" s="57"/>
      <c r="AJ1511" s="57"/>
      <c r="AK1511" s="57"/>
      <c r="AL1511" s="57"/>
      <c r="AM1511" s="57"/>
      <c r="AN1511" s="57"/>
      <c r="AO1511" s="57"/>
      <c r="AP1511" s="57"/>
      <c r="AQ1511" s="58"/>
      <c r="AR1511" s="58"/>
      <c r="AS1511" s="58"/>
      <c r="AT1511" s="57"/>
      <c r="AU1511" s="57"/>
      <c r="AV1511" s="57"/>
      <c r="AW1511" s="57"/>
      <c r="AX1511" s="57"/>
      <c r="AY1511" s="57"/>
      <c r="AZ1511" s="57"/>
      <c r="BA1511" s="57"/>
    </row>
    <row r="1512" spans="16:53" ht="13.5">
      <c r="P1512" s="54"/>
      <c r="Q1512" s="48"/>
      <c r="R1512" s="48"/>
      <c r="S1512" s="48"/>
      <c r="T1512" s="48"/>
      <c r="U1512" s="55"/>
      <c r="V1512" s="55"/>
      <c r="W1512" s="55"/>
      <c r="X1512" s="55"/>
      <c r="Y1512" s="55"/>
      <c r="Z1512" s="55"/>
      <c r="AA1512" s="56"/>
      <c r="AB1512" s="55"/>
      <c r="AC1512" s="57"/>
      <c r="AD1512" s="57"/>
      <c r="AE1512" s="57"/>
      <c r="AF1512" s="57"/>
      <c r="AG1512" s="57"/>
      <c r="AH1512" s="57"/>
      <c r="AI1512" s="57"/>
      <c r="AJ1512" s="57"/>
      <c r="AK1512" s="57"/>
      <c r="AL1512" s="57"/>
      <c r="AM1512" s="57"/>
      <c r="AN1512" s="57"/>
      <c r="AO1512" s="57"/>
      <c r="AP1512" s="57"/>
      <c r="AQ1512" s="58"/>
      <c r="AR1512" s="58"/>
      <c r="AS1512" s="58"/>
      <c r="AT1512" s="57"/>
      <c r="AU1512" s="57"/>
      <c r="AV1512" s="57"/>
      <c r="AW1512" s="57"/>
      <c r="AX1512" s="57"/>
      <c r="AY1512" s="57"/>
      <c r="AZ1512" s="57"/>
      <c r="BA1512" s="57"/>
    </row>
    <row r="1513" spans="16:53" ht="13.5">
      <c r="P1513" s="54"/>
      <c r="Q1513" s="48"/>
      <c r="R1513" s="48"/>
      <c r="S1513" s="48"/>
      <c r="T1513" s="48"/>
      <c r="U1513" s="55"/>
      <c r="V1513" s="55"/>
      <c r="W1513" s="55"/>
      <c r="X1513" s="55"/>
      <c r="Y1513" s="55"/>
      <c r="Z1513" s="55"/>
      <c r="AA1513" s="56"/>
      <c r="AB1513" s="55"/>
      <c r="AC1513" s="57"/>
      <c r="AD1513" s="57"/>
      <c r="AE1513" s="57"/>
      <c r="AF1513" s="57"/>
      <c r="AG1513" s="57"/>
      <c r="AH1513" s="57"/>
      <c r="AI1513" s="57"/>
      <c r="AJ1513" s="57"/>
      <c r="AK1513" s="57"/>
      <c r="AL1513" s="57"/>
      <c r="AM1513" s="57"/>
      <c r="AN1513" s="57"/>
      <c r="AO1513" s="57"/>
      <c r="AP1513" s="57"/>
      <c r="AQ1513" s="58"/>
      <c r="AR1513" s="58"/>
      <c r="AS1513" s="58"/>
      <c r="AT1513" s="57"/>
      <c r="AU1513" s="57"/>
      <c r="AV1513" s="57"/>
      <c r="AW1513" s="57"/>
      <c r="AX1513" s="57"/>
      <c r="AY1513" s="57"/>
      <c r="AZ1513" s="57"/>
      <c r="BA1513" s="57"/>
    </row>
    <row r="1514" spans="16:53" ht="13.5">
      <c r="P1514" s="54"/>
      <c r="Q1514" s="48"/>
      <c r="R1514" s="48"/>
      <c r="S1514" s="48"/>
      <c r="T1514" s="48"/>
      <c r="U1514" s="55"/>
      <c r="V1514" s="55"/>
      <c r="W1514" s="55"/>
      <c r="X1514" s="55"/>
      <c r="Y1514" s="55"/>
      <c r="Z1514" s="55"/>
      <c r="AA1514" s="56"/>
      <c r="AB1514" s="55"/>
      <c r="AC1514" s="57"/>
      <c r="AD1514" s="57"/>
      <c r="AE1514" s="57"/>
      <c r="AF1514" s="57"/>
      <c r="AG1514" s="57"/>
      <c r="AH1514" s="57"/>
      <c r="AI1514" s="57"/>
      <c r="AJ1514" s="57"/>
      <c r="AK1514" s="57"/>
      <c r="AL1514" s="57"/>
      <c r="AM1514" s="57"/>
      <c r="AN1514" s="57"/>
      <c r="AO1514" s="57"/>
      <c r="AP1514" s="57"/>
      <c r="AQ1514" s="58"/>
      <c r="AR1514" s="58"/>
      <c r="AS1514" s="58"/>
      <c r="AT1514" s="57"/>
      <c r="AU1514" s="57"/>
      <c r="AV1514" s="57"/>
      <c r="AW1514" s="57"/>
      <c r="AX1514" s="57"/>
      <c r="AY1514" s="57"/>
      <c r="AZ1514" s="57"/>
      <c r="BA1514" s="57"/>
    </row>
    <row r="1515" spans="16:53" ht="13.5">
      <c r="P1515" s="54"/>
      <c r="Q1515" s="48"/>
      <c r="R1515" s="48"/>
      <c r="S1515" s="48"/>
      <c r="T1515" s="48"/>
      <c r="U1515" s="55"/>
      <c r="V1515" s="55"/>
      <c r="W1515" s="55"/>
      <c r="X1515" s="55"/>
      <c r="Y1515" s="55"/>
      <c r="Z1515" s="55"/>
      <c r="AA1515" s="56"/>
      <c r="AB1515" s="55"/>
      <c r="AC1515" s="57"/>
      <c r="AD1515" s="57"/>
      <c r="AE1515" s="57"/>
      <c r="AF1515" s="57"/>
      <c r="AG1515" s="57"/>
      <c r="AH1515" s="57"/>
      <c r="AI1515" s="57"/>
      <c r="AJ1515" s="57"/>
      <c r="AK1515" s="57"/>
      <c r="AL1515" s="57"/>
      <c r="AM1515" s="57"/>
      <c r="AN1515" s="57"/>
      <c r="AO1515" s="57"/>
      <c r="AP1515" s="57"/>
      <c r="AQ1515" s="58"/>
      <c r="AR1515" s="58"/>
      <c r="AS1515" s="58"/>
      <c r="AT1515" s="57"/>
      <c r="AU1515" s="57"/>
      <c r="AV1515" s="57"/>
      <c r="AW1515" s="57"/>
      <c r="AX1515" s="57"/>
      <c r="AY1515" s="57"/>
      <c r="AZ1515" s="57"/>
      <c r="BA1515" s="57"/>
    </row>
    <row r="1516" spans="16:53" ht="13.5">
      <c r="P1516" s="54"/>
      <c r="Q1516" s="48"/>
      <c r="R1516" s="48"/>
      <c r="S1516" s="48"/>
      <c r="T1516" s="48"/>
      <c r="U1516" s="55"/>
      <c r="V1516" s="55"/>
      <c r="W1516" s="55"/>
      <c r="X1516" s="55"/>
      <c r="Y1516" s="55"/>
      <c r="Z1516" s="55"/>
      <c r="AA1516" s="56"/>
      <c r="AB1516" s="55"/>
      <c r="AC1516" s="57"/>
      <c r="AD1516" s="57"/>
      <c r="AE1516" s="57"/>
      <c r="AF1516" s="57"/>
      <c r="AG1516" s="57"/>
      <c r="AH1516" s="57"/>
      <c r="AI1516" s="57"/>
      <c r="AJ1516" s="57"/>
      <c r="AK1516" s="57"/>
      <c r="AL1516" s="57"/>
      <c r="AM1516" s="57"/>
      <c r="AN1516" s="57"/>
      <c r="AO1516" s="57"/>
      <c r="AP1516" s="57"/>
      <c r="AQ1516" s="58"/>
      <c r="AR1516" s="58"/>
      <c r="AS1516" s="58"/>
      <c r="AT1516" s="57"/>
      <c r="AU1516" s="57"/>
      <c r="AV1516" s="57"/>
      <c r="AW1516" s="57"/>
      <c r="AX1516" s="57"/>
      <c r="AY1516" s="57"/>
      <c r="AZ1516" s="57"/>
      <c r="BA1516" s="57"/>
    </row>
    <row r="1517" spans="16:53" ht="13.5">
      <c r="P1517" s="54"/>
      <c r="Q1517" s="48"/>
      <c r="R1517" s="48"/>
      <c r="S1517" s="48"/>
      <c r="T1517" s="48"/>
      <c r="U1517" s="55"/>
      <c r="V1517" s="55"/>
      <c r="W1517" s="55"/>
      <c r="X1517" s="55"/>
      <c r="Y1517" s="55"/>
      <c r="Z1517" s="55"/>
      <c r="AA1517" s="56"/>
      <c r="AB1517" s="55"/>
      <c r="AC1517" s="57"/>
      <c r="AD1517" s="57"/>
      <c r="AE1517" s="57"/>
      <c r="AF1517" s="57"/>
      <c r="AG1517" s="57"/>
      <c r="AH1517" s="57"/>
      <c r="AI1517" s="57"/>
      <c r="AJ1517" s="57"/>
      <c r="AK1517" s="57"/>
      <c r="AL1517" s="57"/>
      <c r="AM1517" s="57"/>
      <c r="AN1517" s="57"/>
      <c r="AO1517" s="57"/>
      <c r="AP1517" s="57"/>
      <c r="AQ1517" s="58"/>
      <c r="AR1517" s="58"/>
      <c r="AS1517" s="58"/>
      <c r="AT1517" s="57"/>
      <c r="AU1517" s="57"/>
      <c r="AV1517" s="57"/>
      <c r="AW1517" s="57"/>
      <c r="AX1517" s="57"/>
      <c r="AY1517" s="57"/>
      <c r="AZ1517" s="57"/>
      <c r="BA1517" s="57"/>
    </row>
    <row r="1518" spans="16:53" ht="13.5">
      <c r="P1518" s="54"/>
      <c r="Q1518" s="48"/>
      <c r="R1518" s="48"/>
      <c r="S1518" s="48"/>
      <c r="T1518" s="48"/>
      <c r="U1518" s="55"/>
      <c r="V1518" s="55"/>
      <c r="W1518" s="55"/>
      <c r="X1518" s="55"/>
      <c r="Y1518" s="55"/>
      <c r="Z1518" s="55"/>
      <c r="AA1518" s="56"/>
      <c r="AB1518" s="55"/>
      <c r="AC1518" s="57"/>
      <c r="AD1518" s="57"/>
      <c r="AE1518" s="57"/>
      <c r="AF1518" s="57"/>
      <c r="AG1518" s="57"/>
      <c r="AH1518" s="57"/>
      <c r="AI1518" s="57"/>
      <c r="AJ1518" s="57"/>
      <c r="AK1518" s="57"/>
      <c r="AL1518" s="57"/>
      <c r="AM1518" s="57"/>
      <c r="AN1518" s="57"/>
      <c r="AO1518" s="57"/>
      <c r="AP1518" s="57"/>
      <c r="AQ1518" s="58"/>
      <c r="AR1518" s="58"/>
      <c r="AS1518" s="58"/>
      <c r="AT1518" s="57"/>
      <c r="AU1518" s="57"/>
      <c r="AV1518" s="57"/>
      <c r="AW1518" s="57"/>
      <c r="AX1518" s="57"/>
      <c r="AY1518" s="57"/>
      <c r="AZ1518" s="57"/>
      <c r="BA1518" s="57"/>
    </row>
    <row r="1519" spans="16:53" ht="13.5">
      <c r="P1519" s="54"/>
      <c r="Q1519" s="48"/>
      <c r="R1519" s="48"/>
      <c r="S1519" s="48"/>
      <c r="T1519" s="48"/>
      <c r="U1519" s="55"/>
      <c r="V1519" s="55"/>
      <c r="W1519" s="55"/>
      <c r="X1519" s="55"/>
      <c r="Y1519" s="55"/>
      <c r="Z1519" s="55"/>
      <c r="AA1519" s="56"/>
      <c r="AB1519" s="55"/>
      <c r="AC1519" s="57"/>
      <c r="AD1519" s="57"/>
      <c r="AE1519" s="57"/>
      <c r="AF1519" s="57"/>
      <c r="AG1519" s="57"/>
      <c r="AH1519" s="57"/>
      <c r="AI1519" s="57"/>
      <c r="AJ1519" s="57"/>
      <c r="AK1519" s="57"/>
      <c r="AL1519" s="57"/>
      <c r="AM1519" s="57"/>
      <c r="AN1519" s="57"/>
      <c r="AO1519" s="57"/>
      <c r="AP1519" s="57"/>
      <c r="AQ1519" s="58"/>
      <c r="AR1519" s="58"/>
      <c r="AS1519" s="58"/>
      <c r="AT1519" s="57"/>
      <c r="AU1519" s="57"/>
      <c r="AV1519" s="57"/>
      <c r="AW1519" s="57"/>
      <c r="AX1519" s="57"/>
      <c r="AY1519" s="57"/>
      <c r="AZ1519" s="57"/>
      <c r="BA1519" s="57"/>
    </row>
    <row r="1520" spans="16:53" ht="13.5">
      <c r="P1520" s="54"/>
      <c r="Q1520" s="48"/>
      <c r="R1520" s="48"/>
      <c r="S1520" s="48"/>
      <c r="T1520" s="48"/>
      <c r="U1520" s="55"/>
      <c r="V1520" s="55"/>
      <c r="W1520" s="55"/>
      <c r="X1520" s="55"/>
      <c r="Y1520" s="55"/>
      <c r="Z1520" s="55"/>
      <c r="AA1520" s="56"/>
      <c r="AB1520" s="55"/>
      <c r="AC1520" s="57"/>
      <c r="AD1520" s="57"/>
      <c r="AE1520" s="57"/>
      <c r="AF1520" s="57"/>
      <c r="AG1520" s="57"/>
      <c r="AH1520" s="57"/>
      <c r="AI1520" s="57"/>
      <c r="AJ1520" s="57"/>
      <c r="AK1520" s="57"/>
      <c r="AL1520" s="57"/>
      <c r="AM1520" s="57"/>
      <c r="AN1520" s="57"/>
      <c r="AO1520" s="57"/>
      <c r="AP1520" s="57"/>
      <c r="AQ1520" s="58"/>
      <c r="AR1520" s="58"/>
      <c r="AS1520" s="58"/>
      <c r="AT1520" s="57"/>
      <c r="AU1520" s="57"/>
      <c r="AV1520" s="57"/>
      <c r="AW1520" s="57"/>
      <c r="AX1520" s="57"/>
      <c r="AY1520" s="57"/>
      <c r="AZ1520" s="57"/>
      <c r="BA1520" s="57"/>
    </row>
    <row r="1521" spans="16:53" ht="13.5">
      <c r="P1521" s="54"/>
      <c r="Q1521" s="48"/>
      <c r="R1521" s="48"/>
      <c r="S1521" s="48"/>
      <c r="T1521" s="48"/>
      <c r="U1521" s="55"/>
      <c r="V1521" s="55"/>
      <c r="W1521" s="55"/>
      <c r="X1521" s="55"/>
      <c r="Y1521" s="55"/>
      <c r="Z1521" s="55"/>
      <c r="AA1521" s="56"/>
      <c r="AB1521" s="55"/>
      <c r="AC1521" s="57"/>
      <c r="AD1521" s="57"/>
      <c r="AE1521" s="57"/>
      <c r="AF1521" s="57"/>
      <c r="AG1521" s="57"/>
      <c r="AH1521" s="57"/>
      <c r="AI1521" s="57"/>
      <c r="AJ1521" s="57"/>
      <c r="AK1521" s="57"/>
      <c r="AL1521" s="57"/>
      <c r="AM1521" s="57"/>
      <c r="AN1521" s="57"/>
      <c r="AO1521" s="57"/>
      <c r="AP1521" s="57"/>
      <c r="AQ1521" s="58"/>
      <c r="AR1521" s="58"/>
      <c r="AS1521" s="58"/>
      <c r="AT1521" s="57"/>
      <c r="AU1521" s="57"/>
      <c r="AV1521" s="57"/>
      <c r="AW1521" s="57"/>
      <c r="AX1521" s="57"/>
      <c r="AY1521" s="57"/>
      <c r="AZ1521" s="57"/>
      <c r="BA1521" s="57"/>
    </row>
    <row r="1522" spans="16:53" ht="13.5">
      <c r="P1522" s="54"/>
      <c r="Q1522" s="48"/>
      <c r="R1522" s="48"/>
      <c r="S1522" s="48"/>
      <c r="T1522" s="48"/>
      <c r="U1522" s="55"/>
      <c r="V1522" s="55"/>
      <c r="W1522" s="55"/>
      <c r="X1522" s="55"/>
      <c r="Y1522" s="55"/>
      <c r="Z1522" s="55"/>
      <c r="AA1522" s="56"/>
      <c r="AB1522" s="55"/>
      <c r="AC1522" s="57"/>
      <c r="AD1522" s="57"/>
      <c r="AE1522" s="57"/>
      <c r="AF1522" s="57"/>
      <c r="AG1522" s="57"/>
      <c r="AH1522" s="57"/>
      <c r="AI1522" s="57"/>
      <c r="AJ1522" s="57"/>
      <c r="AK1522" s="57"/>
      <c r="AL1522" s="57"/>
      <c r="AM1522" s="57"/>
      <c r="AN1522" s="57"/>
      <c r="AO1522" s="57"/>
      <c r="AP1522" s="57"/>
      <c r="AQ1522" s="58"/>
      <c r="AR1522" s="58"/>
      <c r="AS1522" s="58"/>
      <c r="AT1522" s="57"/>
      <c r="AU1522" s="57"/>
      <c r="AV1522" s="57"/>
      <c r="AW1522" s="57"/>
      <c r="AX1522" s="57"/>
      <c r="AY1522" s="57"/>
      <c r="AZ1522" s="57"/>
      <c r="BA1522" s="57"/>
    </row>
    <row r="1523" spans="16:53" ht="13.5">
      <c r="P1523" s="54"/>
      <c r="Q1523" s="48"/>
      <c r="R1523" s="48"/>
      <c r="S1523" s="48"/>
      <c r="T1523" s="48"/>
      <c r="U1523" s="55"/>
      <c r="V1523" s="55"/>
      <c r="W1523" s="55"/>
      <c r="X1523" s="55"/>
      <c r="Y1523" s="55"/>
      <c r="Z1523" s="55"/>
      <c r="AA1523" s="56"/>
      <c r="AB1523" s="55"/>
      <c r="AC1523" s="57"/>
      <c r="AD1523" s="57"/>
      <c r="AE1523" s="57"/>
      <c r="AF1523" s="57"/>
      <c r="AG1523" s="57"/>
      <c r="AH1523" s="57"/>
      <c r="AI1523" s="57"/>
      <c r="AJ1523" s="57"/>
      <c r="AK1523" s="57"/>
      <c r="AL1523" s="57"/>
      <c r="AM1523" s="57"/>
      <c r="AN1523" s="57"/>
      <c r="AO1523" s="57"/>
      <c r="AP1523" s="57"/>
      <c r="AQ1523" s="58"/>
      <c r="AR1523" s="58"/>
      <c r="AS1523" s="58"/>
      <c r="AT1523" s="57"/>
      <c r="AU1523" s="57"/>
      <c r="AV1523" s="57"/>
      <c r="AW1523" s="57"/>
      <c r="AX1523" s="57"/>
      <c r="AY1523" s="57"/>
      <c r="AZ1523" s="57"/>
      <c r="BA1523" s="57"/>
    </row>
    <row r="1524" spans="16:53" ht="13.5">
      <c r="P1524" s="54"/>
      <c r="Q1524" s="48"/>
      <c r="R1524" s="48"/>
      <c r="S1524" s="48"/>
      <c r="T1524" s="48"/>
      <c r="U1524" s="55"/>
      <c r="V1524" s="55"/>
      <c r="W1524" s="55"/>
      <c r="X1524" s="55"/>
      <c r="Y1524" s="55"/>
      <c r="Z1524" s="55"/>
      <c r="AA1524" s="56"/>
      <c r="AB1524" s="55"/>
      <c r="AC1524" s="57"/>
      <c r="AD1524" s="57"/>
      <c r="AE1524" s="57"/>
      <c r="AF1524" s="57"/>
      <c r="AG1524" s="57"/>
      <c r="AH1524" s="57"/>
      <c r="AI1524" s="57"/>
      <c r="AJ1524" s="57"/>
      <c r="AK1524" s="57"/>
      <c r="AL1524" s="57"/>
      <c r="AM1524" s="57"/>
      <c r="AN1524" s="57"/>
      <c r="AO1524" s="57"/>
      <c r="AP1524" s="57"/>
      <c r="AQ1524" s="58"/>
      <c r="AR1524" s="58"/>
      <c r="AS1524" s="58"/>
      <c r="AT1524" s="57"/>
      <c r="AU1524" s="57"/>
      <c r="AV1524" s="57"/>
      <c r="AW1524" s="57"/>
      <c r="AX1524" s="57"/>
      <c r="AY1524" s="57"/>
      <c r="AZ1524" s="57"/>
      <c r="BA1524" s="57"/>
    </row>
    <row r="1525" spans="16:53" ht="13.5">
      <c r="P1525" s="54"/>
      <c r="Q1525" s="48"/>
      <c r="R1525" s="48"/>
      <c r="S1525" s="48"/>
      <c r="T1525" s="48"/>
      <c r="U1525" s="55"/>
      <c r="V1525" s="55"/>
      <c r="W1525" s="55"/>
      <c r="X1525" s="55"/>
      <c r="Y1525" s="55"/>
      <c r="Z1525" s="55"/>
      <c r="AA1525" s="56"/>
      <c r="AB1525" s="55"/>
      <c r="AC1525" s="57"/>
      <c r="AD1525" s="57"/>
      <c r="AE1525" s="57"/>
      <c r="AF1525" s="57"/>
      <c r="AG1525" s="57"/>
      <c r="AH1525" s="57"/>
      <c r="AI1525" s="57"/>
      <c r="AJ1525" s="57"/>
      <c r="AK1525" s="57"/>
      <c r="AL1525" s="57"/>
      <c r="AM1525" s="57"/>
      <c r="AN1525" s="57"/>
      <c r="AO1525" s="57"/>
      <c r="AP1525" s="57"/>
      <c r="AQ1525" s="58"/>
      <c r="AR1525" s="58"/>
      <c r="AS1525" s="58"/>
      <c r="AT1525" s="57"/>
      <c r="AU1525" s="57"/>
      <c r="AV1525" s="57"/>
      <c r="AW1525" s="57"/>
      <c r="AX1525" s="57"/>
      <c r="AY1525" s="57"/>
      <c r="AZ1525" s="57"/>
      <c r="BA1525" s="57"/>
    </row>
    <row r="1526" spans="16:53" ht="13.5">
      <c r="P1526" s="54"/>
      <c r="Q1526" s="48"/>
      <c r="R1526" s="48"/>
      <c r="S1526" s="48"/>
      <c r="T1526" s="48"/>
      <c r="U1526" s="55"/>
      <c r="V1526" s="55"/>
      <c r="W1526" s="55"/>
      <c r="X1526" s="55"/>
      <c r="Y1526" s="55"/>
      <c r="Z1526" s="55"/>
      <c r="AA1526" s="56"/>
      <c r="AB1526" s="55"/>
      <c r="AC1526" s="57"/>
      <c r="AD1526" s="57"/>
      <c r="AE1526" s="57"/>
      <c r="AF1526" s="57"/>
      <c r="AG1526" s="57"/>
      <c r="AH1526" s="57"/>
      <c r="AI1526" s="57"/>
      <c r="AJ1526" s="57"/>
      <c r="AK1526" s="57"/>
      <c r="AL1526" s="57"/>
      <c r="AM1526" s="57"/>
      <c r="AN1526" s="57"/>
      <c r="AO1526" s="57"/>
      <c r="AP1526" s="57"/>
      <c r="AQ1526" s="58"/>
      <c r="AR1526" s="58"/>
      <c r="AS1526" s="58"/>
      <c r="AT1526" s="57"/>
      <c r="AU1526" s="57"/>
      <c r="AV1526" s="57"/>
      <c r="AW1526" s="57"/>
      <c r="AX1526" s="57"/>
      <c r="AY1526" s="57"/>
      <c r="AZ1526" s="57"/>
      <c r="BA1526" s="57"/>
    </row>
    <row r="1527" spans="16:53" ht="13.5">
      <c r="P1527" s="54"/>
      <c r="Q1527" s="48"/>
      <c r="R1527" s="48"/>
      <c r="S1527" s="48"/>
      <c r="T1527" s="48"/>
      <c r="U1527" s="55"/>
      <c r="V1527" s="55"/>
      <c r="W1527" s="55"/>
      <c r="X1527" s="55"/>
      <c r="Y1527" s="55"/>
      <c r="Z1527" s="55"/>
      <c r="AA1527" s="56"/>
      <c r="AB1527" s="55"/>
      <c r="AC1527" s="57"/>
      <c r="AD1527" s="57"/>
      <c r="AE1527" s="57"/>
      <c r="AF1527" s="57"/>
      <c r="AG1527" s="57"/>
      <c r="AH1527" s="57"/>
      <c r="AI1527" s="57"/>
      <c r="AJ1527" s="57"/>
      <c r="AK1527" s="57"/>
      <c r="AL1527" s="57"/>
      <c r="AM1527" s="57"/>
      <c r="AN1527" s="57"/>
      <c r="AO1527" s="57"/>
      <c r="AP1527" s="57"/>
      <c r="AQ1527" s="58"/>
      <c r="AR1527" s="58"/>
      <c r="AS1527" s="58"/>
      <c r="AT1527" s="57"/>
      <c r="AU1527" s="57"/>
      <c r="AV1527" s="57"/>
      <c r="AW1527" s="57"/>
      <c r="AX1527" s="57"/>
      <c r="AY1527" s="57"/>
      <c r="AZ1527" s="57"/>
      <c r="BA1527" s="57"/>
    </row>
    <row r="1528" spans="16:53" ht="13.5">
      <c r="P1528" s="54"/>
      <c r="Q1528" s="48"/>
      <c r="R1528" s="48"/>
      <c r="S1528" s="48"/>
      <c r="T1528" s="48"/>
      <c r="U1528" s="55"/>
      <c r="V1528" s="55"/>
      <c r="W1528" s="55"/>
      <c r="X1528" s="55"/>
      <c r="Y1528" s="55"/>
      <c r="Z1528" s="55"/>
      <c r="AA1528" s="56"/>
      <c r="AB1528" s="55"/>
      <c r="AC1528" s="57"/>
      <c r="AD1528" s="57"/>
      <c r="AE1528" s="57"/>
      <c r="AF1528" s="57"/>
      <c r="AG1528" s="57"/>
      <c r="AH1528" s="57"/>
      <c r="AI1528" s="57"/>
      <c r="AJ1528" s="57"/>
      <c r="AK1528" s="57"/>
      <c r="AL1528" s="57"/>
      <c r="AM1528" s="57"/>
      <c r="AN1528" s="57"/>
      <c r="AO1528" s="57"/>
      <c r="AP1528" s="57"/>
      <c r="AQ1528" s="58"/>
      <c r="AR1528" s="58"/>
      <c r="AS1528" s="58"/>
      <c r="AT1528" s="57"/>
      <c r="AU1528" s="57"/>
      <c r="AV1528" s="57"/>
      <c r="AW1528" s="57"/>
      <c r="AX1528" s="57"/>
      <c r="AY1528" s="57"/>
      <c r="AZ1528" s="57"/>
      <c r="BA1528" s="57"/>
    </row>
    <row r="1529" spans="16:53" ht="13.5">
      <c r="P1529" s="54"/>
      <c r="Q1529" s="48"/>
      <c r="R1529" s="48"/>
      <c r="S1529" s="48"/>
      <c r="T1529" s="48"/>
      <c r="U1529" s="55"/>
      <c r="V1529" s="55"/>
      <c r="W1529" s="55"/>
      <c r="X1529" s="55"/>
      <c r="Y1529" s="55"/>
      <c r="Z1529" s="55"/>
      <c r="AA1529" s="56"/>
      <c r="AB1529" s="55"/>
      <c r="AC1529" s="57"/>
      <c r="AD1529" s="57"/>
      <c r="AE1529" s="57"/>
      <c r="AF1529" s="57"/>
      <c r="AG1529" s="57"/>
      <c r="AH1529" s="57"/>
      <c r="AI1529" s="57"/>
      <c r="AJ1529" s="57"/>
      <c r="AK1529" s="57"/>
      <c r="AL1529" s="57"/>
      <c r="AM1529" s="57"/>
      <c r="AN1529" s="57"/>
      <c r="AO1529" s="57"/>
      <c r="AP1529" s="57"/>
      <c r="AQ1529" s="58"/>
      <c r="AR1529" s="58"/>
      <c r="AS1529" s="58"/>
      <c r="AT1529" s="57"/>
      <c r="AU1529" s="57"/>
      <c r="AV1529" s="57"/>
      <c r="AW1529" s="57"/>
      <c r="AX1529" s="57"/>
      <c r="AY1529" s="57"/>
      <c r="AZ1529" s="57"/>
      <c r="BA1529" s="57"/>
    </row>
    <row r="1530" spans="16:53" ht="13.5">
      <c r="P1530" s="54"/>
      <c r="Q1530" s="48"/>
      <c r="R1530" s="48"/>
      <c r="S1530" s="48"/>
      <c r="T1530" s="48"/>
      <c r="U1530" s="55"/>
      <c r="V1530" s="55"/>
      <c r="W1530" s="55"/>
      <c r="X1530" s="55"/>
      <c r="Y1530" s="55"/>
      <c r="Z1530" s="55"/>
      <c r="AA1530" s="56"/>
      <c r="AB1530" s="55"/>
      <c r="AC1530" s="57"/>
      <c r="AD1530" s="57"/>
      <c r="AE1530" s="57"/>
      <c r="AF1530" s="57"/>
      <c r="AG1530" s="57"/>
      <c r="AH1530" s="57"/>
      <c r="AI1530" s="57"/>
      <c r="AJ1530" s="57"/>
      <c r="AK1530" s="57"/>
      <c r="AL1530" s="57"/>
      <c r="AM1530" s="57"/>
      <c r="AN1530" s="57"/>
      <c r="AO1530" s="57"/>
      <c r="AP1530" s="57"/>
      <c r="AQ1530" s="58"/>
      <c r="AR1530" s="58"/>
      <c r="AS1530" s="58"/>
      <c r="AT1530" s="57"/>
      <c r="AU1530" s="57"/>
      <c r="AV1530" s="57"/>
      <c r="AW1530" s="57"/>
      <c r="AX1530" s="57"/>
      <c r="AY1530" s="57"/>
      <c r="AZ1530" s="57"/>
      <c r="BA1530" s="57"/>
    </row>
    <row r="1531" spans="16:53" ht="13.5">
      <c r="P1531" s="54"/>
      <c r="Q1531" s="48"/>
      <c r="R1531" s="48"/>
      <c r="S1531" s="48"/>
      <c r="T1531" s="48"/>
      <c r="U1531" s="55"/>
      <c r="V1531" s="55"/>
      <c r="W1531" s="55"/>
      <c r="X1531" s="55"/>
      <c r="Y1531" s="55"/>
      <c r="Z1531" s="55"/>
      <c r="AA1531" s="56"/>
      <c r="AB1531" s="55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8"/>
      <c r="AR1531" s="58"/>
      <c r="AS1531" s="58"/>
      <c r="AT1531" s="57"/>
      <c r="AU1531" s="57"/>
      <c r="AV1531" s="57"/>
      <c r="AW1531" s="57"/>
      <c r="AX1531" s="57"/>
      <c r="AY1531" s="57"/>
      <c r="AZ1531" s="57"/>
      <c r="BA1531" s="57"/>
    </row>
    <row r="1532" spans="16:53" ht="13.5">
      <c r="P1532" s="54"/>
      <c r="Q1532" s="48"/>
      <c r="R1532" s="48"/>
      <c r="S1532" s="48"/>
      <c r="T1532" s="48"/>
      <c r="U1532" s="55"/>
      <c r="V1532" s="55"/>
      <c r="W1532" s="55"/>
      <c r="X1532" s="55"/>
      <c r="Y1532" s="55"/>
      <c r="Z1532" s="55"/>
      <c r="AA1532" s="56"/>
      <c r="AB1532" s="55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8"/>
      <c r="AR1532" s="58"/>
      <c r="AS1532" s="58"/>
      <c r="AT1532" s="57"/>
      <c r="AU1532" s="57"/>
      <c r="AV1532" s="57"/>
      <c r="AW1532" s="57"/>
      <c r="AX1532" s="57"/>
      <c r="AY1532" s="57"/>
      <c r="AZ1532" s="57"/>
      <c r="BA1532" s="57"/>
    </row>
    <row r="1533" spans="16:53" ht="13.5">
      <c r="P1533" s="54"/>
      <c r="Q1533" s="48"/>
      <c r="R1533" s="48"/>
      <c r="S1533" s="48"/>
      <c r="T1533" s="48"/>
      <c r="U1533" s="55"/>
      <c r="V1533" s="55"/>
      <c r="W1533" s="55"/>
      <c r="X1533" s="55"/>
      <c r="Y1533" s="55"/>
      <c r="Z1533" s="55"/>
      <c r="AA1533" s="56"/>
      <c r="AB1533" s="55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8"/>
      <c r="AR1533" s="58"/>
      <c r="AS1533" s="58"/>
      <c r="AT1533" s="57"/>
      <c r="AU1533" s="57"/>
      <c r="AV1533" s="57"/>
      <c r="AW1533" s="57"/>
      <c r="AX1533" s="57"/>
      <c r="AY1533" s="57"/>
      <c r="AZ1533" s="57"/>
      <c r="BA1533" s="57"/>
    </row>
    <row r="1534" spans="16:53" ht="13.5">
      <c r="P1534" s="54"/>
      <c r="Q1534" s="48"/>
      <c r="R1534" s="48"/>
      <c r="S1534" s="48"/>
      <c r="T1534" s="48"/>
      <c r="U1534" s="55"/>
      <c r="V1534" s="55"/>
      <c r="W1534" s="55"/>
      <c r="X1534" s="55"/>
      <c r="Y1534" s="55"/>
      <c r="Z1534" s="55"/>
      <c r="AA1534" s="56"/>
      <c r="AB1534" s="55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8"/>
      <c r="AR1534" s="58"/>
      <c r="AS1534" s="58"/>
      <c r="AT1534" s="57"/>
      <c r="AU1534" s="57"/>
      <c r="AV1534" s="57"/>
      <c r="AW1534" s="57"/>
      <c r="AX1534" s="57"/>
      <c r="AY1534" s="57"/>
      <c r="AZ1534" s="57"/>
      <c r="BA1534" s="57"/>
    </row>
    <row r="1535" spans="16:53" ht="13.5">
      <c r="P1535" s="54"/>
      <c r="Q1535" s="48"/>
      <c r="R1535" s="48"/>
      <c r="S1535" s="48"/>
      <c r="T1535" s="48"/>
      <c r="U1535" s="55"/>
      <c r="V1535" s="55"/>
      <c r="W1535" s="55"/>
      <c r="X1535" s="55"/>
      <c r="Y1535" s="55"/>
      <c r="Z1535" s="55"/>
      <c r="AA1535" s="56"/>
      <c r="AB1535" s="55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8"/>
      <c r="AR1535" s="58"/>
      <c r="AS1535" s="58"/>
      <c r="AT1535" s="57"/>
      <c r="AU1535" s="57"/>
      <c r="AV1535" s="57"/>
      <c r="AW1535" s="57"/>
      <c r="AX1535" s="57"/>
      <c r="AY1535" s="57"/>
      <c r="AZ1535" s="57"/>
      <c r="BA1535" s="57"/>
    </row>
    <row r="1536" spans="16:53" ht="13.5">
      <c r="P1536" s="54"/>
      <c r="Q1536" s="48"/>
      <c r="R1536" s="48"/>
      <c r="S1536" s="48"/>
      <c r="T1536" s="48"/>
      <c r="U1536" s="55"/>
      <c r="V1536" s="55"/>
      <c r="W1536" s="55"/>
      <c r="X1536" s="55"/>
      <c r="Y1536" s="55"/>
      <c r="Z1536" s="55"/>
      <c r="AA1536" s="56"/>
      <c r="AB1536" s="55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8"/>
      <c r="AR1536" s="58"/>
      <c r="AS1536" s="58"/>
      <c r="AT1536" s="57"/>
      <c r="AU1536" s="57"/>
      <c r="AV1536" s="57"/>
      <c r="AW1536" s="57"/>
      <c r="AX1536" s="57"/>
      <c r="AY1536" s="57"/>
      <c r="AZ1536" s="57"/>
      <c r="BA1536" s="57"/>
    </row>
    <row r="1537" spans="16:53" ht="13.5">
      <c r="P1537" s="54"/>
      <c r="Q1537" s="48"/>
      <c r="R1537" s="48"/>
      <c r="S1537" s="48"/>
      <c r="T1537" s="48"/>
      <c r="U1537" s="55"/>
      <c r="V1537" s="55"/>
      <c r="W1537" s="55"/>
      <c r="X1537" s="55"/>
      <c r="Y1537" s="55"/>
      <c r="Z1537" s="55"/>
      <c r="AA1537" s="56"/>
      <c r="AB1537" s="55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8"/>
      <c r="AR1537" s="58"/>
      <c r="AS1537" s="58"/>
      <c r="AT1537" s="57"/>
      <c r="AU1537" s="57"/>
      <c r="AV1537" s="57"/>
      <c r="AW1537" s="57"/>
      <c r="AX1537" s="57"/>
      <c r="AY1537" s="57"/>
      <c r="AZ1537" s="57"/>
      <c r="BA1537" s="57"/>
    </row>
    <row r="1538" spans="16:53" ht="13.5">
      <c r="P1538" s="54"/>
      <c r="Q1538" s="48"/>
      <c r="R1538" s="48"/>
      <c r="S1538" s="48"/>
      <c r="T1538" s="48"/>
      <c r="U1538" s="55"/>
      <c r="V1538" s="55"/>
      <c r="W1538" s="55"/>
      <c r="X1538" s="55"/>
      <c r="Y1538" s="55"/>
      <c r="Z1538" s="55"/>
      <c r="AA1538" s="56"/>
      <c r="AB1538" s="55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8"/>
      <c r="AR1538" s="58"/>
      <c r="AS1538" s="58"/>
      <c r="AT1538" s="57"/>
      <c r="AU1538" s="57"/>
      <c r="AV1538" s="57"/>
      <c r="AW1538" s="57"/>
      <c r="AX1538" s="57"/>
      <c r="AY1538" s="57"/>
      <c r="AZ1538" s="57"/>
      <c r="BA1538" s="57"/>
    </row>
    <row r="1539" spans="16:53" ht="13.5">
      <c r="P1539" s="54"/>
      <c r="Q1539" s="48"/>
      <c r="R1539" s="48"/>
      <c r="S1539" s="48"/>
      <c r="T1539" s="48"/>
      <c r="U1539" s="55"/>
      <c r="V1539" s="55"/>
      <c r="W1539" s="55"/>
      <c r="X1539" s="55"/>
      <c r="Y1539" s="55"/>
      <c r="Z1539" s="55"/>
      <c r="AA1539" s="56"/>
      <c r="AB1539" s="55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8"/>
      <c r="AR1539" s="58"/>
      <c r="AS1539" s="58"/>
      <c r="AT1539" s="57"/>
      <c r="AU1539" s="57"/>
      <c r="AV1539" s="57"/>
      <c r="AW1539" s="57"/>
      <c r="AX1539" s="57"/>
      <c r="AY1539" s="57"/>
      <c r="AZ1539" s="57"/>
      <c r="BA1539" s="57"/>
    </row>
    <row r="1540" spans="16:53" ht="13.5">
      <c r="P1540" s="54"/>
      <c r="Q1540" s="48"/>
      <c r="R1540" s="48"/>
      <c r="S1540" s="48"/>
      <c r="T1540" s="48"/>
      <c r="U1540" s="55"/>
      <c r="V1540" s="55"/>
      <c r="W1540" s="55"/>
      <c r="X1540" s="55"/>
      <c r="Y1540" s="55"/>
      <c r="Z1540" s="55"/>
      <c r="AA1540" s="56"/>
      <c r="AB1540" s="55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8"/>
      <c r="AR1540" s="58"/>
      <c r="AS1540" s="58"/>
      <c r="AT1540" s="57"/>
      <c r="AU1540" s="57"/>
      <c r="AV1540" s="57"/>
      <c r="AW1540" s="57"/>
      <c r="AX1540" s="57"/>
      <c r="AY1540" s="57"/>
      <c r="AZ1540" s="57"/>
      <c r="BA1540" s="57"/>
    </row>
    <row r="1541" spans="16:53" ht="13.5">
      <c r="P1541" s="54"/>
      <c r="Q1541" s="48"/>
      <c r="R1541" s="48"/>
      <c r="S1541" s="48"/>
      <c r="T1541" s="48"/>
      <c r="U1541" s="55"/>
      <c r="V1541" s="55"/>
      <c r="W1541" s="55"/>
      <c r="X1541" s="55"/>
      <c r="Y1541" s="55"/>
      <c r="Z1541" s="55"/>
      <c r="AA1541" s="56"/>
      <c r="AB1541" s="55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8"/>
      <c r="AR1541" s="58"/>
      <c r="AS1541" s="58"/>
      <c r="AT1541" s="57"/>
      <c r="AU1541" s="57"/>
      <c r="AV1541" s="57"/>
      <c r="AW1541" s="57"/>
      <c r="AX1541" s="57"/>
      <c r="AY1541" s="57"/>
      <c r="AZ1541" s="57"/>
      <c r="BA1541" s="57"/>
    </row>
    <row r="1542" spans="16:53" ht="13.5">
      <c r="P1542" s="54"/>
      <c r="Q1542" s="48"/>
      <c r="R1542" s="48"/>
      <c r="S1542" s="48"/>
      <c r="T1542" s="48"/>
      <c r="U1542" s="55"/>
      <c r="V1542" s="55"/>
      <c r="W1542" s="55"/>
      <c r="X1542" s="55"/>
      <c r="Y1542" s="55"/>
      <c r="Z1542" s="55"/>
      <c r="AA1542" s="56"/>
      <c r="AB1542" s="55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8"/>
      <c r="AR1542" s="58"/>
      <c r="AS1542" s="58"/>
      <c r="AT1542" s="57"/>
      <c r="AU1542" s="57"/>
      <c r="AV1542" s="57"/>
      <c r="AW1542" s="57"/>
      <c r="AX1542" s="57"/>
      <c r="AY1542" s="57"/>
      <c r="AZ1542" s="57"/>
      <c r="BA1542" s="57"/>
    </row>
    <row r="1543" spans="16:53" ht="13.5">
      <c r="P1543" s="54"/>
      <c r="Q1543" s="48"/>
      <c r="R1543" s="48"/>
      <c r="S1543" s="48"/>
      <c r="T1543" s="48"/>
      <c r="U1543" s="55"/>
      <c r="V1543" s="55"/>
      <c r="W1543" s="55"/>
      <c r="X1543" s="55"/>
      <c r="Y1543" s="55"/>
      <c r="Z1543" s="55"/>
      <c r="AA1543" s="56"/>
      <c r="AB1543" s="55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8"/>
      <c r="AR1543" s="58"/>
      <c r="AS1543" s="58"/>
      <c r="AT1543" s="57"/>
      <c r="AU1543" s="57"/>
      <c r="AV1543" s="57"/>
      <c r="AW1543" s="57"/>
      <c r="AX1543" s="57"/>
      <c r="AY1543" s="57"/>
      <c r="AZ1543" s="57"/>
      <c r="BA1543" s="57"/>
    </row>
    <row r="1544" spans="16:53" ht="13.5">
      <c r="P1544" s="54"/>
      <c r="Q1544" s="48"/>
      <c r="R1544" s="48"/>
      <c r="S1544" s="48"/>
      <c r="T1544" s="48"/>
      <c r="U1544" s="55"/>
      <c r="V1544" s="55"/>
      <c r="W1544" s="55"/>
      <c r="X1544" s="55"/>
      <c r="Y1544" s="55"/>
      <c r="Z1544" s="55"/>
      <c r="AA1544" s="56"/>
      <c r="AB1544" s="55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8"/>
      <c r="AR1544" s="58"/>
      <c r="AS1544" s="58"/>
      <c r="AT1544" s="57"/>
      <c r="AU1544" s="57"/>
      <c r="AV1544" s="57"/>
      <c r="AW1544" s="57"/>
      <c r="AX1544" s="57"/>
      <c r="AY1544" s="57"/>
      <c r="AZ1544" s="57"/>
      <c r="BA1544" s="57"/>
    </row>
    <row r="1545" spans="16:53" ht="13.5">
      <c r="P1545" s="54"/>
      <c r="Q1545" s="48"/>
      <c r="R1545" s="48"/>
      <c r="S1545" s="48"/>
      <c r="T1545" s="48"/>
      <c r="U1545" s="55"/>
      <c r="V1545" s="55"/>
      <c r="W1545" s="55"/>
      <c r="X1545" s="55"/>
      <c r="Y1545" s="55"/>
      <c r="Z1545" s="55"/>
      <c r="AA1545" s="56"/>
      <c r="AB1545" s="55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8"/>
      <c r="AR1545" s="58"/>
      <c r="AS1545" s="58"/>
      <c r="AT1545" s="57"/>
      <c r="AU1545" s="57"/>
      <c r="AV1545" s="57"/>
      <c r="AW1545" s="57"/>
      <c r="AX1545" s="57"/>
      <c r="AY1545" s="57"/>
      <c r="AZ1545" s="57"/>
      <c r="BA1545" s="57"/>
    </row>
    <row r="1546" spans="16:53" ht="13.5">
      <c r="P1546" s="54"/>
      <c r="Q1546" s="48"/>
      <c r="R1546" s="48"/>
      <c r="S1546" s="48"/>
      <c r="T1546" s="48"/>
      <c r="U1546" s="55"/>
      <c r="V1546" s="55"/>
      <c r="W1546" s="55"/>
      <c r="X1546" s="55"/>
      <c r="Y1546" s="55"/>
      <c r="Z1546" s="55"/>
      <c r="AA1546" s="56"/>
      <c r="AB1546" s="55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8"/>
      <c r="AR1546" s="58"/>
      <c r="AS1546" s="58"/>
      <c r="AT1546" s="57"/>
      <c r="AU1546" s="57"/>
      <c r="AV1546" s="57"/>
      <c r="AW1546" s="57"/>
      <c r="AX1546" s="57"/>
      <c r="AY1546" s="57"/>
      <c r="AZ1546" s="57"/>
      <c r="BA1546" s="57"/>
    </row>
    <row r="1547" spans="16:53" ht="13.5">
      <c r="P1547" s="54"/>
      <c r="Q1547" s="48"/>
      <c r="R1547" s="48"/>
      <c r="S1547" s="48"/>
      <c r="T1547" s="48"/>
      <c r="U1547" s="55"/>
      <c r="V1547" s="55"/>
      <c r="W1547" s="55"/>
      <c r="X1547" s="55"/>
      <c r="Y1547" s="55"/>
      <c r="Z1547" s="55"/>
      <c r="AA1547" s="56"/>
      <c r="AB1547" s="55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8"/>
      <c r="AR1547" s="58"/>
      <c r="AS1547" s="58"/>
      <c r="AT1547" s="57"/>
      <c r="AU1547" s="57"/>
      <c r="AV1547" s="57"/>
      <c r="AW1547" s="57"/>
      <c r="AX1547" s="57"/>
      <c r="AY1547" s="57"/>
      <c r="AZ1547" s="57"/>
      <c r="BA1547" s="57"/>
    </row>
    <row r="1548" spans="16:53" ht="13.5">
      <c r="P1548" s="54"/>
      <c r="Q1548" s="48"/>
      <c r="R1548" s="48"/>
      <c r="S1548" s="48"/>
      <c r="T1548" s="48"/>
      <c r="U1548" s="55"/>
      <c r="V1548" s="55"/>
      <c r="W1548" s="55"/>
      <c r="X1548" s="55"/>
      <c r="Y1548" s="55"/>
      <c r="Z1548" s="55"/>
      <c r="AA1548" s="56"/>
      <c r="AB1548" s="55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8"/>
      <c r="AR1548" s="58"/>
      <c r="AS1548" s="58"/>
      <c r="AT1548" s="57"/>
      <c r="AU1548" s="57"/>
      <c r="AV1548" s="57"/>
      <c r="AW1548" s="57"/>
      <c r="AX1548" s="57"/>
      <c r="AY1548" s="57"/>
      <c r="AZ1548" s="57"/>
      <c r="BA1548" s="57"/>
    </row>
    <row r="1549" spans="16:53" ht="13.5">
      <c r="P1549" s="54"/>
      <c r="Q1549" s="48"/>
      <c r="R1549" s="48"/>
      <c r="S1549" s="48"/>
      <c r="T1549" s="48"/>
      <c r="U1549" s="55"/>
      <c r="V1549" s="55"/>
      <c r="W1549" s="55"/>
      <c r="X1549" s="55"/>
      <c r="Y1549" s="55"/>
      <c r="Z1549" s="55"/>
      <c r="AA1549" s="56"/>
      <c r="AB1549" s="55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8"/>
      <c r="AR1549" s="58"/>
      <c r="AS1549" s="58"/>
      <c r="AT1549" s="57"/>
      <c r="AU1549" s="57"/>
      <c r="AV1549" s="57"/>
      <c r="AW1549" s="57"/>
      <c r="AX1549" s="57"/>
      <c r="AY1549" s="57"/>
      <c r="AZ1549" s="57"/>
      <c r="BA1549" s="57"/>
    </row>
    <row r="1550" spans="16:53" ht="13.5">
      <c r="P1550" s="54"/>
      <c r="Q1550" s="48"/>
      <c r="R1550" s="48"/>
      <c r="S1550" s="48"/>
      <c r="T1550" s="48"/>
      <c r="U1550" s="55"/>
      <c r="V1550" s="55"/>
      <c r="W1550" s="55"/>
      <c r="X1550" s="55"/>
      <c r="Y1550" s="55"/>
      <c r="Z1550" s="55"/>
      <c r="AA1550" s="56"/>
      <c r="AB1550" s="55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8"/>
      <c r="AR1550" s="58"/>
      <c r="AS1550" s="58"/>
      <c r="AT1550" s="57"/>
      <c r="AU1550" s="57"/>
      <c r="AV1550" s="57"/>
      <c r="AW1550" s="57"/>
      <c r="AX1550" s="57"/>
      <c r="AY1550" s="57"/>
      <c r="AZ1550" s="57"/>
      <c r="BA1550" s="57"/>
    </row>
    <row r="1551" spans="16:53" ht="13.5">
      <c r="P1551" s="54"/>
      <c r="Q1551" s="48"/>
      <c r="R1551" s="48"/>
      <c r="S1551" s="48"/>
      <c r="T1551" s="48"/>
      <c r="U1551" s="55"/>
      <c r="V1551" s="55"/>
      <c r="W1551" s="55"/>
      <c r="X1551" s="55"/>
      <c r="Y1551" s="55"/>
      <c r="Z1551" s="55"/>
      <c r="AA1551" s="56"/>
      <c r="AB1551" s="55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8"/>
      <c r="AR1551" s="58"/>
      <c r="AS1551" s="58"/>
      <c r="AT1551" s="57"/>
      <c r="AU1551" s="57"/>
      <c r="AV1551" s="57"/>
      <c r="AW1551" s="57"/>
      <c r="AX1551" s="57"/>
      <c r="AY1551" s="57"/>
      <c r="AZ1551" s="57"/>
      <c r="BA1551" s="57"/>
    </row>
    <row r="1552" spans="16:53" ht="13.5">
      <c r="P1552" s="54"/>
      <c r="Q1552" s="48"/>
      <c r="R1552" s="48"/>
      <c r="S1552" s="48"/>
      <c r="T1552" s="48"/>
      <c r="U1552" s="55"/>
      <c r="V1552" s="55"/>
      <c r="W1552" s="55"/>
      <c r="X1552" s="55"/>
      <c r="Y1552" s="55"/>
      <c r="Z1552" s="55"/>
      <c r="AA1552" s="56"/>
      <c r="AB1552" s="55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8"/>
      <c r="AR1552" s="58"/>
      <c r="AS1552" s="58"/>
      <c r="AT1552" s="57"/>
      <c r="AU1552" s="57"/>
      <c r="AV1552" s="57"/>
      <c r="AW1552" s="57"/>
      <c r="AX1552" s="57"/>
      <c r="AY1552" s="57"/>
      <c r="AZ1552" s="57"/>
      <c r="BA1552" s="57"/>
    </row>
    <row r="1553" spans="16:53" ht="13.5">
      <c r="P1553" s="54"/>
      <c r="Q1553" s="48"/>
      <c r="R1553" s="48"/>
      <c r="S1553" s="48"/>
      <c r="T1553" s="48"/>
      <c r="U1553" s="55"/>
      <c r="V1553" s="55"/>
      <c r="W1553" s="55"/>
      <c r="X1553" s="55"/>
      <c r="Y1553" s="55"/>
      <c r="Z1553" s="55"/>
      <c r="AA1553" s="56"/>
      <c r="AB1553" s="55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8"/>
      <c r="AR1553" s="58"/>
      <c r="AS1553" s="58"/>
      <c r="AT1553" s="57"/>
      <c r="AU1553" s="57"/>
      <c r="AV1553" s="57"/>
      <c r="AW1553" s="57"/>
      <c r="AX1553" s="57"/>
      <c r="AY1553" s="57"/>
      <c r="AZ1553" s="57"/>
      <c r="BA1553" s="57"/>
    </row>
    <row r="1554" spans="16:53" ht="13.5">
      <c r="P1554" s="54"/>
      <c r="Q1554" s="48"/>
      <c r="R1554" s="48"/>
      <c r="S1554" s="48"/>
      <c r="T1554" s="48"/>
      <c r="U1554" s="55"/>
      <c r="V1554" s="55"/>
      <c r="W1554" s="55"/>
      <c r="X1554" s="55"/>
      <c r="Y1554" s="55"/>
      <c r="Z1554" s="55"/>
      <c r="AA1554" s="56"/>
      <c r="AB1554" s="55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8"/>
      <c r="AR1554" s="58"/>
      <c r="AS1554" s="58"/>
      <c r="AT1554" s="57"/>
      <c r="AU1554" s="57"/>
      <c r="AV1554" s="57"/>
      <c r="AW1554" s="57"/>
      <c r="AX1554" s="57"/>
      <c r="AY1554" s="57"/>
      <c r="AZ1554" s="57"/>
      <c r="BA1554" s="57"/>
    </row>
    <row r="1555" spans="16:53" ht="13.5">
      <c r="P1555" s="54"/>
      <c r="Q1555" s="48"/>
      <c r="R1555" s="48"/>
      <c r="S1555" s="48"/>
      <c r="T1555" s="48"/>
      <c r="U1555" s="55"/>
      <c r="V1555" s="55"/>
      <c r="W1555" s="55"/>
      <c r="X1555" s="55"/>
      <c r="Y1555" s="55"/>
      <c r="Z1555" s="55"/>
      <c r="AA1555" s="56"/>
      <c r="AB1555" s="55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8"/>
      <c r="AR1555" s="58"/>
      <c r="AS1555" s="58"/>
      <c r="AT1555" s="57"/>
      <c r="AU1555" s="57"/>
      <c r="AV1555" s="57"/>
      <c r="AW1555" s="57"/>
      <c r="AX1555" s="57"/>
      <c r="AY1555" s="57"/>
      <c r="AZ1555" s="57"/>
      <c r="BA1555" s="57"/>
    </row>
    <row r="1556" spans="16:53" ht="13.5">
      <c r="P1556" s="54"/>
      <c r="Q1556" s="48"/>
      <c r="R1556" s="48"/>
      <c r="S1556" s="48"/>
      <c r="T1556" s="48"/>
      <c r="U1556" s="55"/>
      <c r="V1556" s="55"/>
      <c r="W1556" s="55"/>
      <c r="X1556" s="55"/>
      <c r="Y1556" s="55"/>
      <c r="Z1556" s="55"/>
      <c r="AA1556" s="56"/>
      <c r="AB1556" s="55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8"/>
      <c r="AR1556" s="58"/>
      <c r="AS1556" s="58"/>
      <c r="AT1556" s="57"/>
      <c r="AU1556" s="57"/>
      <c r="AV1556" s="57"/>
      <c r="AW1556" s="57"/>
      <c r="AX1556" s="57"/>
      <c r="AY1556" s="57"/>
      <c r="AZ1556" s="57"/>
      <c r="BA1556" s="57"/>
    </row>
    <row r="1557" spans="16:53" ht="13.5">
      <c r="P1557" s="54"/>
      <c r="Q1557" s="48"/>
      <c r="R1557" s="48"/>
      <c r="S1557" s="48"/>
      <c r="T1557" s="48"/>
      <c r="U1557" s="55"/>
      <c r="V1557" s="55"/>
      <c r="W1557" s="55"/>
      <c r="X1557" s="55"/>
      <c r="Y1557" s="55"/>
      <c r="Z1557" s="55"/>
      <c r="AA1557" s="56"/>
      <c r="AB1557" s="55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8"/>
      <c r="AR1557" s="58"/>
      <c r="AS1557" s="58"/>
      <c r="AT1557" s="57"/>
      <c r="AU1557" s="57"/>
      <c r="AV1557" s="57"/>
      <c r="AW1557" s="57"/>
      <c r="AX1557" s="57"/>
      <c r="AY1557" s="57"/>
      <c r="AZ1557" s="57"/>
      <c r="BA1557" s="57"/>
    </row>
    <row r="1558" spans="16:53" ht="13.5">
      <c r="P1558" s="54"/>
      <c r="Q1558" s="48"/>
      <c r="R1558" s="48"/>
      <c r="S1558" s="48"/>
      <c r="T1558" s="48"/>
      <c r="U1558" s="55"/>
      <c r="V1558" s="55"/>
      <c r="W1558" s="55"/>
      <c r="X1558" s="55"/>
      <c r="Y1558" s="55"/>
      <c r="Z1558" s="55"/>
      <c r="AA1558" s="56"/>
      <c r="AB1558" s="55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8"/>
      <c r="AR1558" s="58"/>
      <c r="AS1558" s="58"/>
      <c r="AT1558" s="57"/>
      <c r="AU1558" s="57"/>
      <c r="AV1558" s="57"/>
      <c r="AW1558" s="57"/>
      <c r="AX1558" s="57"/>
      <c r="AY1558" s="57"/>
      <c r="AZ1558" s="57"/>
      <c r="BA1558" s="57"/>
    </row>
    <row r="1559" spans="16:53" ht="13.5">
      <c r="P1559" s="54"/>
      <c r="Q1559" s="48"/>
      <c r="R1559" s="48"/>
      <c r="S1559" s="48"/>
      <c r="T1559" s="48"/>
      <c r="U1559" s="55"/>
      <c r="V1559" s="55"/>
      <c r="W1559" s="55"/>
      <c r="X1559" s="55"/>
      <c r="Y1559" s="55"/>
      <c r="Z1559" s="55"/>
      <c r="AA1559" s="56"/>
      <c r="AB1559" s="55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8"/>
      <c r="AR1559" s="58"/>
      <c r="AS1559" s="58"/>
      <c r="AT1559" s="57"/>
      <c r="AU1559" s="57"/>
      <c r="AV1559" s="57"/>
      <c r="AW1559" s="57"/>
      <c r="AX1559" s="57"/>
      <c r="AY1559" s="57"/>
      <c r="AZ1559" s="57"/>
      <c r="BA1559" s="57"/>
    </row>
    <row r="1560" spans="16:53" ht="13.5">
      <c r="P1560" s="54"/>
      <c r="Q1560" s="48"/>
      <c r="R1560" s="48"/>
      <c r="S1560" s="48"/>
      <c r="T1560" s="48"/>
      <c r="U1560" s="55"/>
      <c r="V1560" s="55"/>
      <c r="W1560" s="55"/>
      <c r="X1560" s="55"/>
      <c r="Y1560" s="55"/>
      <c r="Z1560" s="55"/>
      <c r="AA1560" s="56"/>
      <c r="AB1560" s="55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8"/>
      <c r="AR1560" s="58"/>
      <c r="AS1560" s="58"/>
      <c r="AT1560" s="57"/>
      <c r="AU1560" s="57"/>
      <c r="AV1560" s="57"/>
      <c r="AW1560" s="57"/>
      <c r="AX1560" s="57"/>
      <c r="AY1560" s="57"/>
      <c r="AZ1560" s="57"/>
      <c r="BA1560" s="57"/>
    </row>
    <row r="1561" spans="16:53" ht="13.5">
      <c r="P1561" s="54"/>
      <c r="Q1561" s="48"/>
      <c r="R1561" s="48"/>
      <c r="S1561" s="48"/>
      <c r="T1561" s="48"/>
      <c r="U1561" s="55"/>
      <c r="V1561" s="55"/>
      <c r="W1561" s="55"/>
      <c r="X1561" s="55"/>
      <c r="Y1561" s="55"/>
      <c r="Z1561" s="55"/>
      <c r="AA1561" s="56"/>
      <c r="AB1561" s="55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8"/>
      <c r="AR1561" s="58"/>
      <c r="AS1561" s="58"/>
      <c r="AT1561" s="57"/>
      <c r="AU1561" s="57"/>
      <c r="AV1561" s="57"/>
      <c r="AW1561" s="57"/>
      <c r="AX1561" s="57"/>
      <c r="AY1561" s="57"/>
      <c r="AZ1561" s="57"/>
      <c r="BA1561" s="57"/>
    </row>
    <row r="1562" spans="16:53" ht="13.5">
      <c r="P1562" s="54"/>
      <c r="Q1562" s="48"/>
      <c r="R1562" s="48"/>
      <c r="S1562" s="48"/>
      <c r="T1562" s="48"/>
      <c r="U1562" s="55"/>
      <c r="V1562" s="55"/>
      <c r="W1562" s="55"/>
      <c r="X1562" s="55"/>
      <c r="Y1562" s="55"/>
      <c r="Z1562" s="55"/>
      <c r="AA1562" s="56"/>
      <c r="AB1562" s="55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8"/>
      <c r="AR1562" s="58"/>
      <c r="AS1562" s="58"/>
      <c r="AT1562" s="57"/>
      <c r="AU1562" s="57"/>
      <c r="AV1562" s="57"/>
      <c r="AW1562" s="57"/>
      <c r="AX1562" s="57"/>
      <c r="AY1562" s="57"/>
      <c r="AZ1562" s="57"/>
      <c r="BA1562" s="57"/>
    </row>
    <row r="1563" spans="16:53" ht="13.5">
      <c r="P1563" s="54"/>
      <c r="Q1563" s="48"/>
      <c r="R1563" s="48"/>
      <c r="S1563" s="48"/>
      <c r="T1563" s="48"/>
      <c r="U1563" s="55"/>
      <c r="V1563" s="55"/>
      <c r="W1563" s="55"/>
      <c r="X1563" s="55"/>
      <c r="Y1563" s="55"/>
      <c r="Z1563" s="55"/>
      <c r="AA1563" s="56"/>
      <c r="AB1563" s="55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8"/>
      <c r="AR1563" s="58"/>
      <c r="AS1563" s="58"/>
      <c r="AT1563" s="57"/>
      <c r="AU1563" s="57"/>
      <c r="AV1563" s="57"/>
      <c r="AW1563" s="57"/>
      <c r="AX1563" s="57"/>
      <c r="AY1563" s="57"/>
      <c r="AZ1563" s="57"/>
      <c r="BA1563" s="57"/>
    </row>
    <row r="1564" spans="16:53" ht="13.5">
      <c r="P1564" s="54"/>
      <c r="Q1564" s="48"/>
      <c r="R1564" s="48"/>
      <c r="S1564" s="48"/>
      <c r="T1564" s="48"/>
      <c r="U1564" s="55"/>
      <c r="V1564" s="55"/>
      <c r="W1564" s="55"/>
      <c r="X1564" s="55"/>
      <c r="Y1564" s="55"/>
      <c r="Z1564" s="55"/>
      <c r="AA1564" s="56"/>
      <c r="AB1564" s="55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8"/>
      <c r="AR1564" s="58"/>
      <c r="AS1564" s="58"/>
      <c r="AT1564" s="57"/>
      <c r="AU1564" s="57"/>
      <c r="AV1564" s="57"/>
      <c r="AW1564" s="57"/>
      <c r="AX1564" s="57"/>
      <c r="AY1564" s="57"/>
      <c r="AZ1564" s="57"/>
      <c r="BA1564" s="57"/>
    </row>
    <row r="1565" spans="16:53" ht="13.5">
      <c r="P1565" s="54"/>
      <c r="Q1565" s="48"/>
      <c r="R1565" s="48"/>
      <c r="S1565" s="48"/>
      <c r="T1565" s="48"/>
      <c r="U1565" s="55"/>
      <c r="V1565" s="55"/>
      <c r="W1565" s="55"/>
      <c r="X1565" s="55"/>
      <c r="Y1565" s="55"/>
      <c r="Z1565" s="55"/>
      <c r="AA1565" s="56"/>
      <c r="AB1565" s="55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8"/>
      <c r="AR1565" s="58"/>
      <c r="AS1565" s="58"/>
      <c r="AT1565" s="57"/>
      <c r="AU1565" s="57"/>
      <c r="AV1565" s="57"/>
      <c r="AW1565" s="57"/>
      <c r="AX1565" s="57"/>
      <c r="AY1565" s="57"/>
      <c r="AZ1565" s="57"/>
      <c r="BA1565" s="57"/>
    </row>
    <row r="1566" spans="16:53" ht="13.5">
      <c r="P1566" s="54"/>
      <c r="Q1566" s="48"/>
      <c r="R1566" s="48"/>
      <c r="S1566" s="48"/>
      <c r="T1566" s="48"/>
      <c r="U1566" s="55"/>
      <c r="V1566" s="55"/>
      <c r="W1566" s="55"/>
      <c r="X1566" s="55"/>
      <c r="Y1566" s="55"/>
      <c r="Z1566" s="55"/>
      <c r="AA1566" s="56"/>
      <c r="AB1566" s="55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8"/>
      <c r="AR1566" s="58"/>
      <c r="AS1566" s="58"/>
      <c r="AT1566" s="57"/>
      <c r="AU1566" s="57"/>
      <c r="AV1566" s="57"/>
      <c r="AW1566" s="57"/>
      <c r="AX1566" s="57"/>
      <c r="AY1566" s="57"/>
      <c r="AZ1566" s="57"/>
      <c r="BA1566" s="57"/>
    </row>
    <row r="1567" spans="16:53" ht="13.5">
      <c r="P1567" s="54"/>
      <c r="Q1567" s="48"/>
      <c r="R1567" s="48"/>
      <c r="S1567" s="48"/>
      <c r="T1567" s="48"/>
      <c r="U1567" s="55"/>
      <c r="V1567" s="55"/>
      <c r="W1567" s="55"/>
      <c r="X1567" s="55"/>
      <c r="Y1567" s="55"/>
      <c r="Z1567" s="55"/>
      <c r="AA1567" s="56"/>
      <c r="AB1567" s="55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8"/>
      <c r="AR1567" s="58"/>
      <c r="AS1567" s="58"/>
      <c r="AT1567" s="57"/>
      <c r="AU1567" s="57"/>
      <c r="AV1567" s="57"/>
      <c r="AW1567" s="57"/>
      <c r="AX1567" s="57"/>
      <c r="AY1567" s="57"/>
      <c r="AZ1567" s="57"/>
      <c r="BA1567" s="57"/>
    </row>
    <row r="1568" spans="16:53" ht="13.5">
      <c r="P1568" s="54"/>
      <c r="Q1568" s="48"/>
      <c r="R1568" s="48"/>
      <c r="S1568" s="48"/>
      <c r="T1568" s="48"/>
      <c r="U1568" s="55"/>
      <c r="V1568" s="55"/>
      <c r="W1568" s="55"/>
      <c r="X1568" s="55"/>
      <c r="Y1568" s="55"/>
      <c r="Z1568" s="55"/>
      <c r="AA1568" s="56"/>
      <c r="AB1568" s="55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8"/>
      <c r="AR1568" s="58"/>
      <c r="AS1568" s="58"/>
      <c r="AT1568" s="57"/>
      <c r="AU1568" s="57"/>
      <c r="AV1568" s="57"/>
      <c r="AW1568" s="57"/>
      <c r="AX1568" s="57"/>
      <c r="AY1568" s="57"/>
      <c r="AZ1568" s="57"/>
      <c r="BA1568" s="57"/>
    </row>
    <row r="1569" spans="16:53" ht="13.5">
      <c r="P1569" s="54"/>
      <c r="Q1569" s="48"/>
      <c r="R1569" s="48"/>
      <c r="S1569" s="48"/>
      <c r="T1569" s="48"/>
      <c r="U1569" s="55"/>
      <c r="V1569" s="55"/>
      <c r="W1569" s="55"/>
      <c r="X1569" s="55"/>
      <c r="Y1569" s="55"/>
      <c r="Z1569" s="55"/>
      <c r="AA1569" s="56"/>
      <c r="AB1569" s="55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8"/>
      <c r="AR1569" s="58"/>
      <c r="AS1569" s="58"/>
      <c r="AT1569" s="57"/>
      <c r="AU1569" s="57"/>
      <c r="AV1569" s="57"/>
      <c r="AW1569" s="57"/>
      <c r="AX1569" s="57"/>
      <c r="AY1569" s="57"/>
      <c r="AZ1569" s="57"/>
      <c r="BA1569" s="57"/>
    </row>
    <row r="1570" spans="16:53" ht="13.5">
      <c r="P1570" s="54"/>
      <c r="Q1570" s="48"/>
      <c r="R1570" s="48"/>
      <c r="S1570" s="48"/>
      <c r="T1570" s="48"/>
      <c r="U1570" s="55"/>
      <c r="V1570" s="55"/>
      <c r="W1570" s="55"/>
      <c r="X1570" s="55"/>
      <c r="Y1570" s="55"/>
      <c r="Z1570" s="55"/>
      <c r="AA1570" s="56"/>
      <c r="AB1570" s="55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8"/>
      <c r="AR1570" s="58"/>
      <c r="AS1570" s="58"/>
      <c r="AT1570" s="57"/>
      <c r="AU1570" s="57"/>
      <c r="AV1570" s="57"/>
      <c r="AW1570" s="57"/>
      <c r="AX1570" s="57"/>
      <c r="AY1570" s="57"/>
      <c r="AZ1570" s="57"/>
      <c r="BA1570" s="57"/>
    </row>
    <row r="1571" spans="16:53" ht="13.5">
      <c r="P1571" s="54"/>
      <c r="Q1571" s="48"/>
      <c r="R1571" s="48"/>
      <c r="S1571" s="48"/>
      <c r="T1571" s="48"/>
      <c r="U1571" s="55"/>
      <c r="V1571" s="55"/>
      <c r="W1571" s="55"/>
      <c r="X1571" s="55"/>
      <c r="Y1571" s="55"/>
      <c r="Z1571" s="55"/>
      <c r="AA1571" s="56"/>
      <c r="AB1571" s="55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8"/>
      <c r="AR1571" s="58"/>
      <c r="AS1571" s="58"/>
      <c r="AT1571" s="57"/>
      <c r="AU1571" s="57"/>
      <c r="AV1571" s="57"/>
      <c r="AW1571" s="57"/>
      <c r="AX1571" s="57"/>
      <c r="AY1571" s="57"/>
      <c r="AZ1571" s="57"/>
      <c r="BA1571" s="57"/>
    </row>
    <row r="1572" spans="16:53" ht="13.5">
      <c r="P1572" s="54"/>
      <c r="Q1572" s="48"/>
      <c r="R1572" s="48"/>
      <c r="S1572" s="48"/>
      <c r="T1572" s="48"/>
      <c r="U1572" s="55"/>
      <c r="V1572" s="55"/>
      <c r="W1572" s="55"/>
      <c r="X1572" s="55"/>
      <c r="Y1572" s="55"/>
      <c r="Z1572" s="55"/>
      <c r="AA1572" s="56"/>
      <c r="AB1572" s="55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8"/>
      <c r="AR1572" s="58"/>
      <c r="AS1572" s="58"/>
      <c r="AT1572" s="57"/>
      <c r="AU1572" s="57"/>
      <c r="AV1572" s="57"/>
      <c r="AW1572" s="57"/>
      <c r="AX1572" s="57"/>
      <c r="AY1572" s="57"/>
      <c r="AZ1572" s="57"/>
      <c r="BA1572" s="57"/>
    </row>
    <row r="1573" spans="16:53" ht="13.5">
      <c r="P1573" s="54"/>
      <c r="Q1573" s="48"/>
      <c r="R1573" s="48"/>
      <c r="S1573" s="48"/>
      <c r="T1573" s="48"/>
      <c r="U1573" s="55"/>
      <c r="V1573" s="55"/>
      <c r="W1573" s="55"/>
      <c r="X1573" s="55"/>
      <c r="Y1573" s="55"/>
      <c r="Z1573" s="55"/>
      <c r="AA1573" s="56"/>
      <c r="AB1573" s="55"/>
      <c r="AC1573" s="57"/>
      <c r="AD1573" s="57"/>
      <c r="AE1573" s="57"/>
      <c r="AF1573" s="57"/>
      <c r="AG1573" s="57"/>
      <c r="AH1573" s="57"/>
      <c r="AI1573" s="57"/>
      <c r="AJ1573" s="57"/>
      <c r="AK1573" s="57"/>
      <c r="AL1573" s="57"/>
      <c r="AM1573" s="57"/>
      <c r="AN1573" s="57"/>
      <c r="AO1573" s="57"/>
      <c r="AP1573" s="57"/>
      <c r="AQ1573" s="58"/>
      <c r="AR1573" s="58"/>
      <c r="AS1573" s="58"/>
      <c r="AT1573" s="57"/>
      <c r="AU1573" s="57"/>
      <c r="AV1573" s="57"/>
      <c r="AW1573" s="57"/>
      <c r="AX1573" s="57"/>
      <c r="AY1573" s="57"/>
      <c r="AZ1573" s="57"/>
      <c r="BA1573" s="57"/>
    </row>
    <row r="1574" spans="16:53" ht="13.5">
      <c r="P1574" s="54"/>
      <c r="Q1574" s="48"/>
      <c r="R1574" s="48"/>
      <c r="S1574" s="48"/>
      <c r="T1574" s="48"/>
      <c r="U1574" s="55"/>
      <c r="V1574" s="55"/>
      <c r="W1574" s="55"/>
      <c r="X1574" s="55"/>
      <c r="Y1574" s="55"/>
      <c r="Z1574" s="55"/>
      <c r="AA1574" s="56"/>
      <c r="AB1574" s="55"/>
      <c r="AC1574" s="57"/>
      <c r="AD1574" s="57"/>
      <c r="AE1574" s="57"/>
      <c r="AF1574" s="57"/>
      <c r="AG1574" s="57"/>
      <c r="AH1574" s="57"/>
      <c r="AI1574" s="57"/>
      <c r="AJ1574" s="57"/>
      <c r="AK1574" s="57"/>
      <c r="AL1574" s="57"/>
      <c r="AM1574" s="57"/>
      <c r="AN1574" s="57"/>
      <c r="AO1574" s="57"/>
      <c r="AP1574" s="57"/>
      <c r="AQ1574" s="58"/>
      <c r="AR1574" s="58"/>
      <c r="AS1574" s="58"/>
      <c r="AT1574" s="57"/>
      <c r="AU1574" s="57"/>
      <c r="AV1574" s="57"/>
      <c r="AW1574" s="57"/>
      <c r="AX1574" s="57"/>
      <c r="AY1574" s="57"/>
      <c r="AZ1574" s="57"/>
      <c r="BA1574" s="57"/>
    </row>
    <row r="1575" spans="16:53" ht="13.5">
      <c r="P1575" s="54"/>
      <c r="Q1575" s="48"/>
      <c r="R1575" s="48"/>
      <c r="S1575" s="48"/>
      <c r="T1575" s="48"/>
      <c r="U1575" s="55"/>
      <c r="V1575" s="55"/>
      <c r="W1575" s="55"/>
      <c r="X1575" s="55"/>
      <c r="Y1575" s="55"/>
      <c r="Z1575" s="55"/>
      <c r="AA1575" s="56"/>
      <c r="AB1575" s="55"/>
      <c r="AC1575" s="57"/>
      <c r="AD1575" s="57"/>
      <c r="AE1575" s="57"/>
      <c r="AF1575" s="57"/>
      <c r="AG1575" s="57"/>
      <c r="AH1575" s="57"/>
      <c r="AI1575" s="57"/>
      <c r="AJ1575" s="57"/>
      <c r="AK1575" s="57"/>
      <c r="AL1575" s="57"/>
      <c r="AM1575" s="57"/>
      <c r="AN1575" s="57"/>
      <c r="AO1575" s="57"/>
      <c r="AP1575" s="57"/>
      <c r="AQ1575" s="58"/>
      <c r="AR1575" s="58"/>
      <c r="AS1575" s="58"/>
      <c r="AT1575" s="57"/>
      <c r="AU1575" s="57"/>
      <c r="AV1575" s="57"/>
      <c r="AW1575" s="57"/>
      <c r="AX1575" s="57"/>
      <c r="AY1575" s="57"/>
      <c r="AZ1575" s="57"/>
      <c r="BA1575" s="57"/>
    </row>
    <row r="1576" spans="16:53" ht="13.5">
      <c r="P1576" s="54"/>
      <c r="Q1576" s="48"/>
      <c r="R1576" s="48"/>
      <c r="S1576" s="48"/>
      <c r="T1576" s="48"/>
      <c r="U1576" s="55"/>
      <c r="V1576" s="55"/>
      <c r="W1576" s="55"/>
      <c r="X1576" s="55"/>
      <c r="Y1576" s="55"/>
      <c r="Z1576" s="55"/>
      <c r="AA1576" s="56"/>
      <c r="AB1576" s="55"/>
      <c r="AC1576" s="57"/>
      <c r="AD1576" s="57"/>
      <c r="AE1576" s="57"/>
      <c r="AF1576" s="57"/>
      <c r="AG1576" s="57"/>
      <c r="AH1576" s="57"/>
      <c r="AI1576" s="57"/>
      <c r="AJ1576" s="57"/>
      <c r="AK1576" s="57"/>
      <c r="AL1576" s="57"/>
      <c r="AM1576" s="57"/>
      <c r="AN1576" s="57"/>
      <c r="AO1576" s="57"/>
      <c r="AP1576" s="57"/>
      <c r="AQ1576" s="58"/>
      <c r="AR1576" s="58"/>
      <c r="AS1576" s="58"/>
      <c r="AT1576" s="57"/>
      <c r="AU1576" s="57"/>
      <c r="AV1576" s="57"/>
      <c r="AW1576" s="57"/>
      <c r="AX1576" s="57"/>
      <c r="AY1576" s="57"/>
      <c r="AZ1576" s="57"/>
      <c r="BA1576" s="57"/>
    </row>
    <row r="1577" spans="16:53" ht="13.5">
      <c r="P1577" s="54"/>
      <c r="Q1577" s="48"/>
      <c r="R1577" s="48"/>
      <c r="S1577" s="48"/>
      <c r="T1577" s="48"/>
      <c r="U1577" s="55"/>
      <c r="V1577" s="55"/>
      <c r="W1577" s="55"/>
      <c r="X1577" s="55"/>
      <c r="Y1577" s="55"/>
      <c r="Z1577" s="55"/>
      <c r="AA1577" s="56"/>
      <c r="AB1577" s="55"/>
      <c r="AC1577" s="57"/>
      <c r="AD1577" s="57"/>
      <c r="AE1577" s="57"/>
      <c r="AF1577" s="57"/>
      <c r="AG1577" s="57"/>
      <c r="AH1577" s="57"/>
      <c r="AI1577" s="57"/>
      <c r="AJ1577" s="57"/>
      <c r="AK1577" s="57"/>
      <c r="AL1577" s="57"/>
      <c r="AM1577" s="57"/>
      <c r="AN1577" s="57"/>
      <c r="AO1577" s="57"/>
      <c r="AP1577" s="57"/>
      <c r="AQ1577" s="58"/>
      <c r="AR1577" s="58"/>
      <c r="AS1577" s="58"/>
      <c r="AT1577" s="57"/>
      <c r="AU1577" s="57"/>
      <c r="AV1577" s="57"/>
      <c r="AW1577" s="57"/>
      <c r="AX1577" s="57"/>
      <c r="AY1577" s="57"/>
      <c r="AZ1577" s="57"/>
      <c r="BA1577" s="57"/>
    </row>
    <row r="1578" spans="16:53" ht="13.5">
      <c r="P1578" s="54"/>
      <c r="Q1578" s="48"/>
      <c r="R1578" s="48"/>
      <c r="S1578" s="48"/>
      <c r="T1578" s="48"/>
      <c r="U1578" s="55"/>
      <c r="V1578" s="55"/>
      <c r="W1578" s="55"/>
      <c r="X1578" s="55"/>
      <c r="Y1578" s="55"/>
      <c r="Z1578" s="55"/>
      <c r="AA1578" s="56"/>
      <c r="AB1578" s="55"/>
      <c r="AC1578" s="57"/>
      <c r="AD1578" s="57"/>
      <c r="AE1578" s="57"/>
      <c r="AF1578" s="57"/>
      <c r="AG1578" s="57"/>
      <c r="AH1578" s="57"/>
      <c r="AI1578" s="57"/>
      <c r="AJ1578" s="57"/>
      <c r="AK1578" s="57"/>
      <c r="AL1578" s="57"/>
      <c r="AM1578" s="57"/>
      <c r="AN1578" s="57"/>
      <c r="AO1578" s="57"/>
      <c r="AP1578" s="57"/>
      <c r="AQ1578" s="58"/>
      <c r="AR1578" s="58"/>
      <c r="AS1578" s="58"/>
      <c r="AT1578" s="57"/>
      <c r="AU1578" s="57"/>
      <c r="AV1578" s="57"/>
      <c r="AW1578" s="57"/>
      <c r="AX1578" s="57"/>
      <c r="AY1578" s="57"/>
      <c r="AZ1578" s="57"/>
      <c r="BA1578" s="57"/>
    </row>
    <row r="1579" spans="16:53" ht="13.5">
      <c r="P1579" s="54"/>
      <c r="Q1579" s="48"/>
      <c r="R1579" s="48"/>
      <c r="S1579" s="48"/>
      <c r="T1579" s="48"/>
      <c r="U1579" s="55"/>
      <c r="V1579" s="55"/>
      <c r="W1579" s="55"/>
      <c r="X1579" s="55"/>
      <c r="Y1579" s="55"/>
      <c r="Z1579" s="55"/>
      <c r="AA1579" s="56"/>
      <c r="AB1579" s="55"/>
      <c r="AC1579" s="57"/>
      <c r="AD1579" s="57"/>
      <c r="AE1579" s="57"/>
      <c r="AF1579" s="57"/>
      <c r="AG1579" s="57"/>
      <c r="AH1579" s="57"/>
      <c r="AI1579" s="57"/>
      <c r="AJ1579" s="57"/>
      <c r="AK1579" s="57"/>
      <c r="AL1579" s="57"/>
      <c r="AM1579" s="57"/>
      <c r="AN1579" s="57"/>
      <c r="AO1579" s="57"/>
      <c r="AP1579" s="57"/>
      <c r="AQ1579" s="58"/>
      <c r="AR1579" s="58"/>
      <c r="AS1579" s="58"/>
      <c r="AT1579" s="57"/>
      <c r="AU1579" s="57"/>
      <c r="AV1579" s="57"/>
      <c r="AW1579" s="57"/>
      <c r="AX1579" s="57"/>
      <c r="AY1579" s="57"/>
      <c r="AZ1579" s="57"/>
      <c r="BA1579" s="57"/>
    </row>
    <row r="1580" spans="16:53" ht="13.5">
      <c r="P1580" s="54"/>
      <c r="Q1580" s="48"/>
      <c r="R1580" s="48"/>
      <c r="S1580" s="48"/>
      <c r="T1580" s="48"/>
      <c r="U1580" s="55"/>
      <c r="V1580" s="55"/>
      <c r="W1580" s="55"/>
      <c r="X1580" s="55"/>
      <c r="Y1580" s="55"/>
      <c r="Z1580" s="55"/>
      <c r="AA1580" s="56"/>
      <c r="AB1580" s="55"/>
      <c r="AC1580" s="57"/>
      <c r="AD1580" s="57"/>
      <c r="AE1580" s="57"/>
      <c r="AF1580" s="57"/>
      <c r="AG1580" s="57"/>
      <c r="AH1580" s="57"/>
      <c r="AI1580" s="57"/>
      <c r="AJ1580" s="57"/>
      <c r="AK1580" s="57"/>
      <c r="AL1580" s="57"/>
      <c r="AM1580" s="57"/>
      <c r="AN1580" s="57"/>
      <c r="AO1580" s="57"/>
      <c r="AP1580" s="57"/>
      <c r="AQ1580" s="58"/>
      <c r="AR1580" s="58"/>
      <c r="AS1580" s="58"/>
      <c r="AT1580" s="57"/>
      <c r="AU1580" s="57"/>
      <c r="AV1580" s="57"/>
      <c r="AW1580" s="57"/>
      <c r="AX1580" s="57"/>
      <c r="AY1580" s="57"/>
      <c r="AZ1580" s="57"/>
      <c r="BA1580" s="57"/>
    </row>
    <row r="1581" spans="16:53" ht="13.5">
      <c r="P1581" s="54"/>
      <c r="Q1581" s="48"/>
      <c r="R1581" s="48"/>
      <c r="S1581" s="48"/>
      <c r="T1581" s="48"/>
      <c r="U1581" s="55"/>
      <c r="V1581" s="55"/>
      <c r="W1581" s="55"/>
      <c r="X1581" s="55"/>
      <c r="Y1581" s="55"/>
      <c r="Z1581" s="55"/>
      <c r="AA1581" s="56"/>
      <c r="AB1581" s="55"/>
      <c r="AC1581" s="57"/>
      <c r="AD1581" s="57"/>
      <c r="AE1581" s="57"/>
      <c r="AF1581" s="57"/>
      <c r="AG1581" s="57"/>
      <c r="AH1581" s="57"/>
      <c r="AI1581" s="57"/>
      <c r="AJ1581" s="57"/>
      <c r="AK1581" s="57"/>
      <c r="AL1581" s="57"/>
      <c r="AM1581" s="57"/>
      <c r="AN1581" s="57"/>
      <c r="AO1581" s="57"/>
      <c r="AP1581" s="57"/>
      <c r="AQ1581" s="58"/>
      <c r="AR1581" s="58"/>
      <c r="AS1581" s="58"/>
      <c r="AT1581" s="57"/>
      <c r="AU1581" s="57"/>
      <c r="AV1581" s="57"/>
      <c r="AW1581" s="57"/>
      <c r="AX1581" s="57"/>
      <c r="AY1581" s="57"/>
      <c r="AZ1581" s="57"/>
      <c r="BA1581" s="57"/>
    </row>
    <row r="1582" spans="16:53" ht="13.5">
      <c r="P1582" s="54"/>
      <c r="Q1582" s="48"/>
      <c r="R1582" s="48"/>
      <c r="S1582" s="48"/>
      <c r="T1582" s="48"/>
      <c r="U1582" s="55"/>
      <c r="V1582" s="55"/>
      <c r="W1582" s="55"/>
      <c r="X1582" s="55"/>
      <c r="Y1582" s="55"/>
      <c r="Z1582" s="55"/>
      <c r="AA1582" s="56"/>
      <c r="AB1582" s="55"/>
      <c r="AC1582" s="57"/>
      <c r="AD1582" s="57"/>
      <c r="AE1582" s="57"/>
      <c r="AF1582" s="57"/>
      <c r="AG1582" s="57"/>
      <c r="AH1582" s="57"/>
      <c r="AI1582" s="57"/>
      <c r="AJ1582" s="57"/>
      <c r="AK1582" s="57"/>
      <c r="AL1582" s="57"/>
      <c r="AM1582" s="57"/>
      <c r="AN1582" s="57"/>
      <c r="AO1582" s="57"/>
      <c r="AP1582" s="57"/>
      <c r="AQ1582" s="58"/>
      <c r="AR1582" s="58"/>
      <c r="AS1582" s="58"/>
      <c r="AT1582" s="57"/>
      <c r="AU1582" s="57"/>
      <c r="AV1582" s="57"/>
      <c r="AW1582" s="57"/>
      <c r="AX1582" s="57"/>
      <c r="AY1582" s="57"/>
      <c r="AZ1582" s="57"/>
      <c r="BA1582" s="57"/>
    </row>
    <row r="1583" spans="16:53" ht="13.5">
      <c r="P1583" s="54"/>
      <c r="Q1583" s="48"/>
      <c r="R1583" s="48"/>
      <c r="S1583" s="48"/>
      <c r="T1583" s="48"/>
      <c r="U1583" s="55"/>
      <c r="V1583" s="55"/>
      <c r="W1583" s="55"/>
      <c r="X1583" s="55"/>
      <c r="Y1583" s="55"/>
      <c r="Z1583" s="55"/>
      <c r="AA1583" s="56"/>
      <c r="AB1583" s="55"/>
      <c r="AC1583" s="57"/>
      <c r="AD1583" s="57"/>
      <c r="AE1583" s="57"/>
      <c r="AF1583" s="57"/>
      <c r="AG1583" s="57"/>
      <c r="AH1583" s="57"/>
      <c r="AI1583" s="57"/>
      <c r="AJ1583" s="57"/>
      <c r="AK1583" s="57"/>
      <c r="AL1583" s="57"/>
      <c r="AM1583" s="57"/>
      <c r="AN1583" s="57"/>
      <c r="AO1583" s="57"/>
      <c r="AP1583" s="57"/>
      <c r="AQ1583" s="58"/>
      <c r="AR1583" s="58"/>
      <c r="AS1583" s="58"/>
      <c r="AT1583" s="57"/>
      <c r="AU1583" s="57"/>
      <c r="AV1583" s="57"/>
      <c r="AW1583" s="57"/>
      <c r="AX1583" s="57"/>
      <c r="AY1583" s="57"/>
      <c r="AZ1583" s="57"/>
      <c r="BA1583" s="57"/>
    </row>
    <row r="1584" spans="16:53" ht="13.5">
      <c r="P1584" s="54"/>
      <c r="Q1584" s="48"/>
      <c r="R1584" s="48"/>
      <c r="S1584" s="48"/>
      <c r="T1584" s="48"/>
      <c r="U1584" s="55"/>
      <c r="V1584" s="55"/>
      <c r="W1584" s="55"/>
      <c r="X1584" s="55"/>
      <c r="Y1584" s="55"/>
      <c r="Z1584" s="55"/>
      <c r="AA1584" s="56"/>
      <c r="AB1584" s="55"/>
      <c r="AC1584" s="57"/>
      <c r="AD1584" s="57"/>
      <c r="AE1584" s="57"/>
      <c r="AF1584" s="57"/>
      <c r="AG1584" s="57"/>
      <c r="AH1584" s="57"/>
      <c r="AI1584" s="57"/>
      <c r="AJ1584" s="57"/>
      <c r="AK1584" s="57"/>
      <c r="AL1584" s="57"/>
      <c r="AM1584" s="57"/>
      <c r="AN1584" s="57"/>
      <c r="AO1584" s="57"/>
      <c r="AP1584" s="57"/>
      <c r="AQ1584" s="58"/>
      <c r="AR1584" s="58"/>
      <c r="AS1584" s="58"/>
      <c r="AT1584" s="57"/>
      <c r="AU1584" s="57"/>
      <c r="AV1584" s="57"/>
      <c r="AW1584" s="57"/>
      <c r="AX1584" s="57"/>
      <c r="AY1584" s="57"/>
      <c r="AZ1584" s="57"/>
      <c r="BA1584" s="57"/>
    </row>
    <row r="1585" spans="16:53" ht="13.5">
      <c r="P1585" s="54"/>
      <c r="Q1585" s="48"/>
      <c r="R1585" s="48"/>
      <c r="S1585" s="48"/>
      <c r="T1585" s="48"/>
      <c r="U1585" s="55"/>
      <c r="V1585" s="55"/>
      <c r="W1585" s="55"/>
      <c r="X1585" s="55"/>
      <c r="Y1585" s="55"/>
      <c r="Z1585" s="55"/>
      <c r="AA1585" s="56"/>
      <c r="AB1585" s="55"/>
      <c r="AC1585" s="57"/>
      <c r="AD1585" s="57"/>
      <c r="AE1585" s="57"/>
      <c r="AF1585" s="57"/>
      <c r="AG1585" s="57"/>
      <c r="AH1585" s="57"/>
      <c r="AI1585" s="57"/>
      <c r="AJ1585" s="57"/>
      <c r="AK1585" s="57"/>
      <c r="AL1585" s="57"/>
      <c r="AM1585" s="57"/>
      <c r="AN1585" s="57"/>
      <c r="AO1585" s="57"/>
      <c r="AP1585" s="57"/>
      <c r="AQ1585" s="58"/>
      <c r="AR1585" s="58"/>
      <c r="AS1585" s="58"/>
      <c r="AT1585" s="57"/>
      <c r="AU1585" s="57"/>
      <c r="AV1585" s="57"/>
      <c r="AW1585" s="57"/>
      <c r="AX1585" s="57"/>
      <c r="AY1585" s="57"/>
      <c r="AZ1585" s="57"/>
      <c r="BA1585" s="57"/>
    </row>
    <row r="1586" spans="16:53" ht="13.5">
      <c r="P1586" s="54"/>
      <c r="Q1586" s="48"/>
      <c r="R1586" s="48"/>
      <c r="S1586" s="48"/>
      <c r="T1586" s="48"/>
      <c r="U1586" s="55"/>
      <c r="V1586" s="55"/>
      <c r="W1586" s="55"/>
      <c r="X1586" s="55"/>
      <c r="Y1586" s="55"/>
      <c r="Z1586" s="55"/>
      <c r="AA1586" s="56"/>
      <c r="AB1586" s="55"/>
      <c r="AC1586" s="57"/>
      <c r="AD1586" s="57"/>
      <c r="AE1586" s="57"/>
      <c r="AF1586" s="57"/>
      <c r="AG1586" s="57"/>
      <c r="AH1586" s="57"/>
      <c r="AI1586" s="57"/>
      <c r="AJ1586" s="57"/>
      <c r="AK1586" s="57"/>
      <c r="AL1586" s="57"/>
      <c r="AM1586" s="57"/>
      <c r="AN1586" s="57"/>
      <c r="AO1586" s="57"/>
      <c r="AP1586" s="57"/>
      <c r="AQ1586" s="58"/>
      <c r="AR1586" s="58"/>
      <c r="AS1586" s="58"/>
      <c r="AT1586" s="57"/>
      <c r="AU1586" s="57"/>
      <c r="AV1586" s="57"/>
      <c r="AW1586" s="57"/>
      <c r="AX1586" s="57"/>
      <c r="AY1586" s="57"/>
      <c r="AZ1586" s="57"/>
      <c r="BA1586" s="57"/>
    </row>
    <row r="1587" spans="16:53" ht="13.5">
      <c r="P1587" s="54"/>
      <c r="Q1587" s="48"/>
      <c r="R1587" s="48"/>
      <c r="S1587" s="48"/>
      <c r="T1587" s="48"/>
      <c r="U1587" s="55"/>
      <c r="V1587" s="55"/>
      <c r="W1587" s="55"/>
      <c r="X1587" s="55"/>
      <c r="Y1587" s="55"/>
      <c r="Z1587" s="55"/>
      <c r="AA1587" s="56"/>
      <c r="AB1587" s="55"/>
      <c r="AC1587" s="57"/>
      <c r="AD1587" s="57"/>
      <c r="AE1587" s="57"/>
      <c r="AF1587" s="57"/>
      <c r="AG1587" s="57"/>
      <c r="AH1587" s="57"/>
      <c r="AI1587" s="57"/>
      <c r="AJ1587" s="57"/>
      <c r="AK1587" s="57"/>
      <c r="AL1587" s="57"/>
      <c r="AM1587" s="57"/>
      <c r="AN1587" s="57"/>
      <c r="AO1587" s="57"/>
      <c r="AP1587" s="57"/>
      <c r="AQ1587" s="58"/>
      <c r="AR1587" s="58"/>
      <c r="AS1587" s="58"/>
      <c r="AT1587" s="57"/>
      <c r="AU1587" s="57"/>
      <c r="AV1587" s="57"/>
      <c r="AW1587" s="57"/>
      <c r="AX1587" s="57"/>
      <c r="AY1587" s="57"/>
      <c r="AZ1587" s="57"/>
      <c r="BA1587" s="57"/>
    </row>
    <row r="1588" spans="16:53" ht="13.5">
      <c r="P1588" s="54"/>
      <c r="Q1588" s="48"/>
      <c r="R1588" s="48"/>
      <c r="S1588" s="48"/>
      <c r="T1588" s="48"/>
      <c r="U1588" s="55"/>
      <c r="V1588" s="55"/>
      <c r="W1588" s="55"/>
      <c r="X1588" s="55"/>
      <c r="Y1588" s="55"/>
      <c r="Z1588" s="55"/>
      <c r="AA1588" s="56"/>
      <c r="AB1588" s="55"/>
      <c r="AC1588" s="57"/>
      <c r="AD1588" s="57"/>
      <c r="AE1588" s="57"/>
      <c r="AF1588" s="57"/>
      <c r="AG1588" s="57"/>
      <c r="AH1588" s="57"/>
      <c r="AI1588" s="57"/>
      <c r="AJ1588" s="57"/>
      <c r="AK1588" s="57"/>
      <c r="AL1588" s="57"/>
      <c r="AM1588" s="57"/>
      <c r="AN1588" s="57"/>
      <c r="AO1588" s="57"/>
      <c r="AP1588" s="57"/>
      <c r="AQ1588" s="58"/>
      <c r="AR1588" s="58"/>
      <c r="AS1588" s="58"/>
      <c r="AT1588" s="57"/>
      <c r="AU1588" s="57"/>
      <c r="AV1588" s="57"/>
      <c r="AW1588" s="57"/>
      <c r="AX1588" s="57"/>
      <c r="AY1588" s="57"/>
      <c r="AZ1588" s="57"/>
      <c r="BA1588" s="57"/>
    </row>
    <row r="1589" spans="16:53" ht="13.5">
      <c r="P1589" s="54"/>
      <c r="Q1589" s="48"/>
      <c r="R1589" s="48"/>
      <c r="S1589" s="48"/>
      <c r="T1589" s="48"/>
      <c r="U1589" s="55"/>
      <c r="V1589" s="55"/>
      <c r="W1589" s="55"/>
      <c r="X1589" s="55"/>
      <c r="Y1589" s="55"/>
      <c r="Z1589" s="55"/>
      <c r="AA1589" s="56"/>
      <c r="AB1589" s="55"/>
      <c r="AC1589" s="57"/>
      <c r="AD1589" s="57"/>
      <c r="AE1589" s="57"/>
      <c r="AF1589" s="57"/>
      <c r="AG1589" s="57"/>
      <c r="AH1589" s="57"/>
      <c r="AI1589" s="57"/>
      <c r="AJ1589" s="57"/>
      <c r="AK1589" s="57"/>
      <c r="AL1589" s="57"/>
      <c r="AM1589" s="57"/>
      <c r="AN1589" s="57"/>
      <c r="AO1589" s="57"/>
      <c r="AP1589" s="57"/>
      <c r="AQ1589" s="58"/>
      <c r="AR1589" s="58"/>
      <c r="AS1589" s="58"/>
      <c r="AT1589" s="57"/>
      <c r="AU1589" s="57"/>
      <c r="AV1589" s="57"/>
      <c r="AW1589" s="57"/>
      <c r="AX1589" s="57"/>
      <c r="AY1589" s="57"/>
      <c r="AZ1589" s="57"/>
      <c r="BA1589" s="57"/>
    </row>
    <row r="1590" spans="16:53" ht="13.5">
      <c r="P1590" s="54"/>
      <c r="Q1590" s="48"/>
      <c r="R1590" s="48"/>
      <c r="S1590" s="48"/>
      <c r="T1590" s="48"/>
      <c r="U1590" s="55"/>
      <c r="V1590" s="55"/>
      <c r="W1590" s="55"/>
      <c r="X1590" s="55"/>
      <c r="Y1590" s="55"/>
      <c r="Z1590" s="55"/>
      <c r="AA1590" s="56"/>
      <c r="AB1590" s="55"/>
      <c r="AC1590" s="57"/>
      <c r="AD1590" s="57"/>
      <c r="AE1590" s="57"/>
      <c r="AF1590" s="57"/>
      <c r="AG1590" s="57"/>
      <c r="AH1590" s="57"/>
      <c r="AI1590" s="57"/>
      <c r="AJ1590" s="57"/>
      <c r="AK1590" s="57"/>
      <c r="AL1590" s="57"/>
      <c r="AM1590" s="57"/>
      <c r="AN1590" s="57"/>
      <c r="AO1590" s="57"/>
      <c r="AP1590" s="57"/>
      <c r="AQ1590" s="58"/>
      <c r="AR1590" s="58"/>
      <c r="AS1590" s="58"/>
      <c r="AT1590" s="57"/>
      <c r="AU1590" s="57"/>
      <c r="AV1590" s="57"/>
      <c r="AW1590" s="57"/>
      <c r="AX1590" s="57"/>
      <c r="AY1590" s="57"/>
      <c r="AZ1590" s="57"/>
      <c r="BA1590" s="57"/>
    </row>
    <row r="1591" spans="16:53" ht="13.5">
      <c r="P1591" s="54"/>
      <c r="Q1591" s="48"/>
      <c r="R1591" s="48"/>
      <c r="S1591" s="48"/>
      <c r="T1591" s="48"/>
      <c r="U1591" s="55"/>
      <c r="V1591" s="55"/>
      <c r="W1591" s="55"/>
      <c r="X1591" s="55"/>
      <c r="Y1591" s="55"/>
      <c r="Z1591" s="55"/>
      <c r="AA1591" s="56"/>
      <c r="AB1591" s="55"/>
      <c r="AC1591" s="57"/>
      <c r="AD1591" s="57"/>
      <c r="AE1591" s="57"/>
      <c r="AF1591" s="57"/>
      <c r="AG1591" s="57"/>
      <c r="AH1591" s="57"/>
      <c r="AI1591" s="57"/>
      <c r="AJ1591" s="57"/>
      <c r="AK1591" s="57"/>
      <c r="AL1591" s="57"/>
      <c r="AM1591" s="57"/>
      <c r="AN1591" s="57"/>
      <c r="AO1591" s="57"/>
      <c r="AP1591" s="57"/>
      <c r="AQ1591" s="58"/>
      <c r="AR1591" s="58"/>
      <c r="AS1591" s="58"/>
      <c r="AT1591" s="57"/>
      <c r="AU1591" s="57"/>
      <c r="AV1591" s="57"/>
      <c r="AW1591" s="57"/>
      <c r="AX1591" s="57"/>
      <c r="AY1591" s="57"/>
      <c r="AZ1591" s="57"/>
      <c r="BA1591" s="57"/>
    </row>
    <row r="1592" spans="16:53" ht="13.5">
      <c r="P1592" s="54"/>
      <c r="Q1592" s="48"/>
      <c r="R1592" s="48"/>
      <c r="S1592" s="48"/>
      <c r="T1592" s="48"/>
      <c r="U1592" s="55"/>
      <c r="V1592" s="55"/>
      <c r="W1592" s="55"/>
      <c r="X1592" s="55"/>
      <c r="Y1592" s="55"/>
      <c r="Z1592" s="55"/>
      <c r="AA1592" s="56"/>
      <c r="AB1592" s="55"/>
      <c r="AC1592" s="57"/>
      <c r="AD1592" s="57"/>
      <c r="AE1592" s="57"/>
      <c r="AF1592" s="57"/>
      <c r="AG1592" s="57"/>
      <c r="AH1592" s="57"/>
      <c r="AI1592" s="57"/>
      <c r="AJ1592" s="57"/>
      <c r="AK1592" s="57"/>
      <c r="AL1592" s="57"/>
      <c r="AM1592" s="57"/>
      <c r="AN1592" s="57"/>
      <c r="AO1592" s="57"/>
      <c r="AP1592" s="57"/>
      <c r="AQ1592" s="58"/>
      <c r="AR1592" s="58"/>
      <c r="AS1592" s="58"/>
      <c r="AT1592" s="57"/>
      <c r="AU1592" s="57"/>
      <c r="AV1592" s="57"/>
      <c r="AW1592" s="57"/>
      <c r="AX1592" s="57"/>
      <c r="AY1592" s="57"/>
      <c r="AZ1592" s="57"/>
      <c r="BA1592" s="57"/>
    </row>
    <row r="1593" spans="16:53" ht="13.5">
      <c r="P1593" s="54"/>
      <c r="Q1593" s="48"/>
      <c r="R1593" s="48"/>
      <c r="S1593" s="48"/>
      <c r="T1593" s="48"/>
      <c r="U1593" s="55"/>
      <c r="V1593" s="55"/>
      <c r="W1593" s="55"/>
      <c r="X1593" s="55"/>
      <c r="Y1593" s="55"/>
      <c r="Z1593" s="55"/>
      <c r="AA1593" s="56"/>
      <c r="AB1593" s="55"/>
      <c r="AC1593" s="57"/>
      <c r="AD1593" s="57"/>
      <c r="AE1593" s="57"/>
      <c r="AF1593" s="57"/>
      <c r="AG1593" s="57"/>
      <c r="AH1593" s="57"/>
      <c r="AI1593" s="57"/>
      <c r="AJ1593" s="57"/>
      <c r="AK1593" s="57"/>
      <c r="AL1593" s="57"/>
      <c r="AM1593" s="57"/>
      <c r="AN1593" s="57"/>
      <c r="AO1593" s="57"/>
      <c r="AP1593" s="57"/>
      <c r="AQ1593" s="58"/>
      <c r="AR1593" s="58"/>
      <c r="AS1593" s="58"/>
      <c r="AT1593" s="57"/>
      <c r="AU1593" s="57"/>
      <c r="AV1593" s="57"/>
      <c r="AW1593" s="57"/>
      <c r="AX1593" s="57"/>
      <c r="AY1593" s="57"/>
      <c r="AZ1593" s="57"/>
      <c r="BA1593" s="57"/>
    </row>
    <row r="1594" spans="16:53" ht="13.5">
      <c r="P1594" s="54"/>
      <c r="Q1594" s="48"/>
      <c r="R1594" s="48"/>
      <c r="S1594" s="48"/>
      <c r="T1594" s="48"/>
      <c r="U1594" s="55"/>
      <c r="V1594" s="55"/>
      <c r="W1594" s="55"/>
      <c r="X1594" s="55"/>
      <c r="Y1594" s="55"/>
      <c r="Z1594" s="55"/>
      <c r="AA1594" s="56"/>
      <c r="AB1594" s="55"/>
      <c r="AC1594" s="57"/>
      <c r="AD1594" s="57"/>
      <c r="AE1594" s="57"/>
      <c r="AF1594" s="57"/>
      <c r="AG1594" s="57"/>
      <c r="AH1594" s="57"/>
      <c r="AI1594" s="57"/>
      <c r="AJ1594" s="57"/>
      <c r="AK1594" s="57"/>
      <c r="AL1594" s="57"/>
      <c r="AM1594" s="57"/>
      <c r="AN1594" s="57"/>
      <c r="AO1594" s="57"/>
      <c r="AP1594" s="57"/>
      <c r="AQ1594" s="58"/>
      <c r="AR1594" s="58"/>
      <c r="AS1594" s="58"/>
      <c r="AT1594" s="57"/>
      <c r="AU1594" s="57"/>
      <c r="AV1594" s="57"/>
      <c r="AW1594" s="57"/>
      <c r="AX1594" s="57"/>
      <c r="AY1594" s="57"/>
      <c r="AZ1594" s="57"/>
      <c r="BA1594" s="57"/>
    </row>
    <row r="1595" spans="16:53" ht="13.5">
      <c r="P1595" s="54"/>
      <c r="Q1595" s="48"/>
      <c r="R1595" s="48"/>
      <c r="S1595" s="48"/>
      <c r="T1595" s="48"/>
      <c r="U1595" s="55"/>
      <c r="V1595" s="55"/>
      <c r="W1595" s="55"/>
      <c r="X1595" s="55"/>
      <c r="Y1595" s="55"/>
      <c r="Z1595" s="55"/>
      <c r="AA1595" s="56"/>
      <c r="AB1595" s="55"/>
      <c r="AC1595" s="57"/>
      <c r="AD1595" s="57"/>
      <c r="AE1595" s="57"/>
      <c r="AF1595" s="57"/>
      <c r="AG1595" s="57"/>
      <c r="AH1595" s="57"/>
      <c r="AI1595" s="57"/>
      <c r="AJ1595" s="57"/>
      <c r="AK1595" s="57"/>
      <c r="AL1595" s="57"/>
      <c r="AM1595" s="57"/>
      <c r="AN1595" s="57"/>
      <c r="AO1595" s="57"/>
      <c r="AP1595" s="57"/>
      <c r="AQ1595" s="58"/>
      <c r="AR1595" s="58"/>
      <c r="AS1595" s="58"/>
      <c r="AT1595" s="57"/>
      <c r="AU1595" s="57"/>
      <c r="AV1595" s="57"/>
      <c r="AW1595" s="57"/>
      <c r="AX1595" s="57"/>
      <c r="AY1595" s="57"/>
      <c r="AZ1595" s="57"/>
      <c r="BA1595" s="57"/>
    </row>
    <row r="1596" spans="16:53" ht="13.5">
      <c r="P1596" s="54"/>
      <c r="Q1596" s="48"/>
      <c r="R1596" s="48"/>
      <c r="S1596" s="48"/>
      <c r="T1596" s="48"/>
      <c r="U1596" s="55"/>
      <c r="V1596" s="55"/>
      <c r="W1596" s="55"/>
      <c r="X1596" s="55"/>
      <c r="Y1596" s="55"/>
      <c r="Z1596" s="55"/>
      <c r="AA1596" s="56"/>
      <c r="AB1596" s="55"/>
      <c r="AC1596" s="57"/>
      <c r="AD1596" s="57"/>
      <c r="AE1596" s="57"/>
      <c r="AF1596" s="57"/>
      <c r="AG1596" s="57"/>
      <c r="AH1596" s="57"/>
      <c r="AI1596" s="57"/>
      <c r="AJ1596" s="57"/>
      <c r="AK1596" s="57"/>
      <c r="AL1596" s="57"/>
      <c r="AM1596" s="57"/>
      <c r="AN1596" s="57"/>
      <c r="AO1596" s="57"/>
      <c r="AP1596" s="57"/>
      <c r="AQ1596" s="58"/>
      <c r="AR1596" s="58"/>
      <c r="AS1596" s="58"/>
      <c r="AT1596" s="57"/>
      <c r="AU1596" s="57"/>
      <c r="AV1596" s="57"/>
      <c r="AW1596" s="57"/>
      <c r="AX1596" s="57"/>
      <c r="AY1596" s="57"/>
      <c r="AZ1596" s="57"/>
      <c r="BA1596" s="57"/>
    </row>
    <row r="1597" spans="16:53" ht="13.5">
      <c r="P1597" s="54"/>
      <c r="Q1597" s="48"/>
      <c r="R1597" s="48"/>
      <c r="S1597" s="48"/>
      <c r="T1597" s="48"/>
      <c r="U1597" s="55"/>
      <c r="V1597" s="55"/>
      <c r="W1597" s="55"/>
      <c r="X1597" s="55"/>
      <c r="Y1597" s="55"/>
      <c r="Z1597" s="55"/>
      <c r="AA1597" s="56"/>
      <c r="AB1597" s="55"/>
      <c r="AC1597" s="57"/>
      <c r="AD1597" s="57"/>
      <c r="AE1597" s="57"/>
      <c r="AF1597" s="57"/>
      <c r="AG1597" s="57"/>
      <c r="AH1597" s="57"/>
      <c r="AI1597" s="57"/>
      <c r="AJ1597" s="57"/>
      <c r="AK1597" s="57"/>
      <c r="AL1597" s="57"/>
      <c r="AM1597" s="57"/>
      <c r="AN1597" s="57"/>
      <c r="AO1597" s="57"/>
      <c r="AP1597" s="57"/>
      <c r="AQ1597" s="58"/>
      <c r="AR1597" s="58"/>
      <c r="AS1597" s="58"/>
      <c r="AT1597" s="57"/>
      <c r="AU1597" s="57"/>
      <c r="AV1597" s="57"/>
      <c r="AW1597" s="57"/>
      <c r="AX1597" s="57"/>
      <c r="AY1597" s="57"/>
      <c r="AZ1597" s="57"/>
      <c r="BA1597" s="57"/>
    </row>
    <row r="1598" spans="16:53" ht="13.5">
      <c r="P1598" s="54"/>
      <c r="Q1598" s="48"/>
      <c r="R1598" s="48"/>
      <c r="S1598" s="48"/>
      <c r="T1598" s="48"/>
      <c r="U1598" s="55"/>
      <c r="V1598" s="55"/>
      <c r="W1598" s="55"/>
      <c r="X1598" s="55"/>
      <c r="Y1598" s="55"/>
      <c r="Z1598" s="55"/>
      <c r="AA1598" s="56"/>
      <c r="AB1598" s="55"/>
      <c r="AC1598" s="57"/>
      <c r="AD1598" s="57"/>
      <c r="AE1598" s="57"/>
      <c r="AF1598" s="57"/>
      <c r="AG1598" s="57"/>
      <c r="AH1598" s="57"/>
      <c r="AI1598" s="57"/>
      <c r="AJ1598" s="57"/>
      <c r="AK1598" s="57"/>
      <c r="AL1598" s="57"/>
      <c r="AM1598" s="57"/>
      <c r="AN1598" s="57"/>
      <c r="AO1598" s="57"/>
      <c r="AP1598" s="57"/>
      <c r="AQ1598" s="58"/>
      <c r="AR1598" s="58"/>
      <c r="AS1598" s="58"/>
      <c r="AT1598" s="57"/>
      <c r="AU1598" s="57"/>
      <c r="AV1598" s="57"/>
      <c r="AW1598" s="57"/>
      <c r="AX1598" s="57"/>
      <c r="AY1598" s="57"/>
      <c r="AZ1598" s="57"/>
      <c r="BA1598" s="57"/>
    </row>
    <row r="1599" spans="16:53" ht="13.5">
      <c r="P1599" s="54"/>
      <c r="Q1599" s="48"/>
      <c r="R1599" s="48"/>
      <c r="S1599" s="48"/>
      <c r="T1599" s="48"/>
      <c r="U1599" s="55"/>
      <c r="V1599" s="55"/>
      <c r="W1599" s="55"/>
      <c r="X1599" s="55"/>
      <c r="Y1599" s="55"/>
      <c r="Z1599" s="55"/>
      <c r="AA1599" s="56"/>
      <c r="AB1599" s="55"/>
      <c r="AC1599" s="57"/>
      <c r="AD1599" s="57"/>
      <c r="AE1599" s="57"/>
      <c r="AF1599" s="57"/>
      <c r="AG1599" s="57"/>
      <c r="AH1599" s="57"/>
      <c r="AI1599" s="57"/>
      <c r="AJ1599" s="57"/>
      <c r="AK1599" s="57"/>
      <c r="AL1599" s="57"/>
      <c r="AM1599" s="57"/>
      <c r="AN1599" s="57"/>
      <c r="AO1599" s="57"/>
      <c r="AP1599" s="57"/>
      <c r="AQ1599" s="58"/>
      <c r="AR1599" s="58"/>
      <c r="AS1599" s="58"/>
      <c r="AT1599" s="57"/>
      <c r="AU1599" s="57"/>
      <c r="AV1599" s="57"/>
      <c r="AW1599" s="57"/>
      <c r="AX1599" s="57"/>
      <c r="AY1599" s="57"/>
      <c r="AZ1599" s="57"/>
      <c r="BA1599" s="57"/>
    </row>
    <row r="1600" spans="16:53" ht="13.5">
      <c r="P1600" s="54"/>
      <c r="Q1600" s="48"/>
      <c r="R1600" s="48"/>
      <c r="S1600" s="48"/>
      <c r="T1600" s="48"/>
      <c r="U1600" s="55"/>
      <c r="V1600" s="55"/>
      <c r="W1600" s="55"/>
      <c r="X1600" s="55"/>
      <c r="Y1600" s="55"/>
      <c r="Z1600" s="55"/>
      <c r="AA1600" s="56"/>
      <c r="AB1600" s="55"/>
      <c r="AC1600" s="57"/>
      <c r="AD1600" s="57"/>
      <c r="AE1600" s="57"/>
      <c r="AF1600" s="57"/>
      <c r="AG1600" s="57"/>
      <c r="AH1600" s="57"/>
      <c r="AI1600" s="57"/>
      <c r="AJ1600" s="57"/>
      <c r="AK1600" s="57"/>
      <c r="AL1600" s="57"/>
      <c r="AM1600" s="57"/>
      <c r="AN1600" s="57"/>
      <c r="AO1600" s="57"/>
      <c r="AP1600" s="57"/>
      <c r="AQ1600" s="58"/>
      <c r="AR1600" s="58"/>
      <c r="AS1600" s="58"/>
      <c r="AT1600" s="57"/>
      <c r="AU1600" s="57"/>
      <c r="AV1600" s="57"/>
      <c r="AW1600" s="57"/>
      <c r="AX1600" s="57"/>
      <c r="AY1600" s="57"/>
      <c r="AZ1600" s="57"/>
      <c r="BA1600" s="57"/>
    </row>
    <row r="1601" spans="16:53" ht="13.5">
      <c r="P1601" s="54"/>
      <c r="Q1601" s="48"/>
      <c r="R1601" s="48"/>
      <c r="S1601" s="48"/>
      <c r="T1601" s="48"/>
      <c r="U1601" s="55"/>
      <c r="V1601" s="55"/>
      <c r="W1601" s="55"/>
      <c r="X1601" s="55"/>
      <c r="Y1601" s="55"/>
      <c r="Z1601" s="55"/>
      <c r="AA1601" s="56"/>
      <c r="AB1601" s="55"/>
      <c r="AC1601" s="57"/>
      <c r="AD1601" s="57"/>
      <c r="AE1601" s="57"/>
      <c r="AF1601" s="57"/>
      <c r="AG1601" s="57"/>
      <c r="AH1601" s="57"/>
      <c r="AI1601" s="57"/>
      <c r="AJ1601" s="57"/>
      <c r="AK1601" s="57"/>
      <c r="AL1601" s="57"/>
      <c r="AM1601" s="57"/>
      <c r="AN1601" s="57"/>
      <c r="AO1601" s="57"/>
      <c r="AP1601" s="57"/>
      <c r="AQ1601" s="58"/>
      <c r="AR1601" s="58"/>
      <c r="AS1601" s="58"/>
      <c r="AT1601" s="57"/>
      <c r="AU1601" s="57"/>
      <c r="AV1601" s="57"/>
      <c r="AW1601" s="57"/>
      <c r="AX1601" s="57"/>
      <c r="AY1601" s="57"/>
      <c r="AZ1601" s="57"/>
      <c r="BA1601" s="57"/>
    </row>
    <row r="1602" spans="16:53" ht="13.5">
      <c r="P1602" s="54"/>
      <c r="Q1602" s="48"/>
      <c r="R1602" s="48"/>
      <c r="S1602" s="48"/>
      <c r="T1602" s="48"/>
      <c r="U1602" s="55"/>
      <c r="V1602" s="55"/>
      <c r="W1602" s="55"/>
      <c r="X1602" s="55"/>
      <c r="Y1602" s="55"/>
      <c r="Z1602" s="55"/>
      <c r="AA1602" s="56"/>
      <c r="AB1602" s="55"/>
      <c r="AC1602" s="57"/>
      <c r="AD1602" s="57"/>
      <c r="AE1602" s="57"/>
      <c r="AF1602" s="57"/>
      <c r="AG1602" s="57"/>
      <c r="AH1602" s="57"/>
      <c r="AI1602" s="57"/>
      <c r="AJ1602" s="57"/>
      <c r="AK1602" s="57"/>
      <c r="AL1602" s="57"/>
      <c r="AM1602" s="57"/>
      <c r="AN1602" s="57"/>
      <c r="AO1602" s="57"/>
      <c r="AP1602" s="57"/>
      <c r="AQ1602" s="58"/>
      <c r="AR1602" s="58"/>
      <c r="AS1602" s="58"/>
      <c r="AT1602" s="57"/>
      <c r="AU1602" s="57"/>
      <c r="AV1602" s="57"/>
      <c r="AW1602" s="57"/>
      <c r="AX1602" s="57"/>
      <c r="AY1602" s="57"/>
      <c r="AZ1602" s="57"/>
      <c r="BA1602" s="57"/>
    </row>
    <row r="1603" spans="16:53" ht="13.5">
      <c r="P1603" s="54"/>
      <c r="Q1603" s="48"/>
      <c r="R1603" s="48"/>
      <c r="S1603" s="48"/>
      <c r="T1603" s="48"/>
      <c r="U1603" s="55"/>
      <c r="V1603" s="55"/>
      <c r="W1603" s="55"/>
      <c r="X1603" s="55"/>
      <c r="Y1603" s="55"/>
      <c r="Z1603" s="55"/>
      <c r="AA1603" s="56"/>
      <c r="AB1603" s="55"/>
      <c r="AC1603" s="57"/>
      <c r="AD1603" s="57"/>
      <c r="AE1603" s="57"/>
      <c r="AF1603" s="57"/>
      <c r="AG1603" s="57"/>
      <c r="AH1603" s="57"/>
      <c r="AI1603" s="57"/>
      <c r="AJ1603" s="57"/>
      <c r="AK1603" s="57"/>
      <c r="AL1603" s="57"/>
      <c r="AM1603" s="57"/>
      <c r="AN1603" s="57"/>
      <c r="AO1603" s="57"/>
      <c r="AP1603" s="57"/>
      <c r="AQ1603" s="58"/>
      <c r="AR1603" s="58"/>
      <c r="AS1603" s="58"/>
      <c r="AT1603" s="57"/>
      <c r="AU1603" s="57"/>
      <c r="AV1603" s="57"/>
      <c r="AW1603" s="57"/>
      <c r="AX1603" s="57"/>
      <c r="AY1603" s="57"/>
      <c r="AZ1603" s="57"/>
      <c r="BA1603" s="57"/>
    </row>
    <row r="1604" spans="16:53" ht="13.5">
      <c r="P1604" s="54"/>
      <c r="Q1604" s="48"/>
      <c r="R1604" s="48"/>
      <c r="S1604" s="48"/>
      <c r="T1604" s="48"/>
      <c r="U1604" s="55"/>
      <c r="V1604" s="55"/>
      <c r="W1604" s="55"/>
      <c r="X1604" s="55"/>
      <c r="Y1604" s="55"/>
      <c r="Z1604" s="55"/>
      <c r="AA1604" s="56"/>
      <c r="AB1604" s="55"/>
      <c r="AC1604" s="57"/>
      <c r="AD1604" s="57"/>
      <c r="AE1604" s="57"/>
      <c r="AF1604" s="57"/>
      <c r="AG1604" s="57"/>
      <c r="AH1604" s="57"/>
      <c r="AI1604" s="57"/>
      <c r="AJ1604" s="57"/>
      <c r="AK1604" s="57"/>
      <c r="AL1604" s="57"/>
      <c r="AM1604" s="57"/>
      <c r="AN1604" s="57"/>
      <c r="AO1604" s="57"/>
      <c r="AP1604" s="57"/>
      <c r="AQ1604" s="58"/>
      <c r="AR1604" s="58"/>
      <c r="AS1604" s="58"/>
      <c r="AT1604" s="57"/>
      <c r="AU1604" s="57"/>
      <c r="AV1604" s="57"/>
      <c r="AW1604" s="57"/>
      <c r="AX1604" s="57"/>
      <c r="AY1604" s="57"/>
      <c r="AZ1604" s="57"/>
      <c r="BA1604" s="57"/>
    </row>
    <row r="1605" spans="16:53" ht="13.5">
      <c r="P1605" s="54"/>
      <c r="Q1605" s="48"/>
      <c r="R1605" s="48"/>
      <c r="S1605" s="48"/>
      <c r="T1605" s="48"/>
      <c r="U1605" s="55"/>
      <c r="V1605" s="55"/>
      <c r="W1605" s="55"/>
      <c r="X1605" s="55"/>
      <c r="Y1605" s="55"/>
      <c r="Z1605" s="55"/>
      <c r="AA1605" s="56"/>
      <c r="AB1605" s="55"/>
      <c r="AC1605" s="57"/>
      <c r="AD1605" s="57"/>
      <c r="AE1605" s="57"/>
      <c r="AF1605" s="57"/>
      <c r="AG1605" s="57"/>
      <c r="AH1605" s="57"/>
      <c r="AI1605" s="57"/>
      <c r="AJ1605" s="57"/>
      <c r="AK1605" s="57"/>
      <c r="AL1605" s="57"/>
      <c r="AM1605" s="57"/>
      <c r="AN1605" s="57"/>
      <c r="AO1605" s="57"/>
      <c r="AP1605" s="57"/>
      <c r="AQ1605" s="58"/>
      <c r="AR1605" s="58"/>
      <c r="AS1605" s="58"/>
      <c r="AT1605" s="57"/>
      <c r="AU1605" s="57"/>
      <c r="AV1605" s="57"/>
      <c r="AW1605" s="57"/>
      <c r="AX1605" s="57"/>
      <c r="AY1605" s="57"/>
      <c r="AZ1605" s="57"/>
      <c r="BA1605" s="57"/>
    </row>
    <row r="1606" spans="16:53" ht="13.5">
      <c r="P1606" s="54"/>
      <c r="Q1606" s="48"/>
      <c r="R1606" s="48"/>
      <c r="S1606" s="48"/>
      <c r="T1606" s="48"/>
      <c r="U1606" s="55"/>
      <c r="V1606" s="55"/>
      <c r="W1606" s="55"/>
      <c r="X1606" s="55"/>
      <c r="Y1606" s="55"/>
      <c r="Z1606" s="55"/>
      <c r="AA1606" s="56"/>
      <c r="AB1606" s="55"/>
      <c r="AC1606" s="57"/>
      <c r="AD1606" s="57"/>
      <c r="AE1606" s="57"/>
      <c r="AF1606" s="57"/>
      <c r="AG1606" s="57"/>
      <c r="AH1606" s="57"/>
      <c r="AI1606" s="57"/>
      <c r="AJ1606" s="57"/>
      <c r="AK1606" s="57"/>
      <c r="AL1606" s="57"/>
      <c r="AM1606" s="57"/>
      <c r="AN1606" s="57"/>
      <c r="AO1606" s="57"/>
      <c r="AP1606" s="57"/>
      <c r="AQ1606" s="58"/>
      <c r="AR1606" s="58"/>
      <c r="AS1606" s="58"/>
      <c r="AT1606" s="57"/>
      <c r="AU1606" s="57"/>
      <c r="AV1606" s="57"/>
      <c r="AW1606" s="57"/>
      <c r="AX1606" s="57"/>
      <c r="AY1606" s="57"/>
      <c r="AZ1606" s="57"/>
      <c r="BA1606" s="57"/>
    </row>
    <row r="1607" spans="16:53" ht="13.5">
      <c r="P1607" s="54"/>
      <c r="Q1607" s="48"/>
      <c r="R1607" s="48"/>
      <c r="S1607" s="48"/>
      <c r="T1607" s="48"/>
      <c r="U1607" s="55"/>
      <c r="V1607" s="55"/>
      <c r="W1607" s="55"/>
      <c r="X1607" s="55"/>
      <c r="Y1607" s="55"/>
      <c r="Z1607" s="55"/>
      <c r="AA1607" s="56"/>
      <c r="AB1607" s="55"/>
      <c r="AC1607" s="57"/>
      <c r="AD1607" s="57"/>
      <c r="AE1607" s="57"/>
      <c r="AF1607" s="57"/>
      <c r="AG1607" s="57"/>
      <c r="AH1607" s="57"/>
      <c r="AI1607" s="57"/>
      <c r="AJ1607" s="57"/>
      <c r="AK1607" s="57"/>
      <c r="AL1607" s="57"/>
      <c r="AM1607" s="57"/>
      <c r="AN1607" s="57"/>
      <c r="AO1607" s="57"/>
      <c r="AP1607" s="57"/>
      <c r="AQ1607" s="58"/>
      <c r="AR1607" s="58"/>
      <c r="AS1607" s="58"/>
      <c r="AT1607" s="57"/>
      <c r="AU1607" s="57"/>
      <c r="AV1607" s="57"/>
      <c r="AW1607" s="57"/>
      <c r="AX1607" s="57"/>
      <c r="AY1607" s="57"/>
      <c r="AZ1607" s="57"/>
      <c r="BA1607" s="57"/>
    </row>
    <row r="1608" spans="16:53" ht="13.5">
      <c r="P1608" s="54"/>
      <c r="Q1608" s="48"/>
      <c r="R1608" s="48"/>
      <c r="S1608" s="48"/>
      <c r="T1608" s="48"/>
      <c r="U1608" s="55"/>
      <c r="V1608" s="55"/>
      <c r="W1608" s="55"/>
      <c r="X1608" s="55"/>
      <c r="Y1608" s="55"/>
      <c r="Z1608" s="55"/>
      <c r="AA1608" s="56"/>
      <c r="AB1608" s="55"/>
      <c r="AC1608" s="57"/>
      <c r="AD1608" s="57"/>
      <c r="AE1608" s="57"/>
      <c r="AF1608" s="57"/>
      <c r="AG1608" s="57"/>
      <c r="AH1608" s="57"/>
      <c r="AI1608" s="57"/>
      <c r="AJ1608" s="57"/>
      <c r="AK1608" s="57"/>
      <c r="AL1608" s="57"/>
      <c r="AM1608" s="57"/>
      <c r="AN1608" s="57"/>
      <c r="AO1608" s="57"/>
      <c r="AP1608" s="57"/>
      <c r="AQ1608" s="58"/>
      <c r="AR1608" s="58"/>
      <c r="AS1608" s="58"/>
      <c r="AT1608" s="57"/>
      <c r="AU1608" s="57"/>
      <c r="AV1608" s="57"/>
      <c r="AW1608" s="57"/>
      <c r="AX1608" s="57"/>
      <c r="AY1608" s="57"/>
      <c r="AZ1608" s="57"/>
      <c r="BA1608" s="57"/>
    </row>
    <row r="1609" spans="16:53" ht="13.5">
      <c r="P1609" s="54"/>
      <c r="Q1609" s="48"/>
      <c r="R1609" s="48"/>
      <c r="S1609" s="48"/>
      <c r="T1609" s="48"/>
      <c r="U1609" s="55"/>
      <c r="V1609" s="55"/>
      <c r="W1609" s="55"/>
      <c r="X1609" s="55"/>
      <c r="Y1609" s="55"/>
      <c r="Z1609" s="55"/>
      <c r="AA1609" s="56"/>
      <c r="AB1609" s="55"/>
      <c r="AC1609" s="57"/>
      <c r="AD1609" s="57"/>
      <c r="AE1609" s="57"/>
      <c r="AF1609" s="57"/>
      <c r="AG1609" s="57"/>
      <c r="AH1609" s="57"/>
      <c r="AI1609" s="57"/>
      <c r="AJ1609" s="57"/>
      <c r="AK1609" s="57"/>
      <c r="AL1609" s="57"/>
      <c r="AM1609" s="57"/>
      <c r="AN1609" s="57"/>
      <c r="AO1609" s="57"/>
      <c r="AP1609" s="57"/>
      <c r="AQ1609" s="58"/>
      <c r="AR1609" s="58"/>
      <c r="AS1609" s="58"/>
      <c r="AT1609" s="57"/>
      <c r="AU1609" s="57"/>
      <c r="AV1609" s="57"/>
      <c r="AW1609" s="57"/>
      <c r="AX1609" s="57"/>
      <c r="AY1609" s="57"/>
      <c r="AZ1609" s="57"/>
      <c r="BA1609" s="57"/>
    </row>
    <row r="1610" spans="16:53" ht="13.5">
      <c r="P1610" s="54"/>
      <c r="Q1610" s="48"/>
      <c r="R1610" s="48"/>
      <c r="S1610" s="48"/>
      <c r="T1610" s="48"/>
      <c r="U1610" s="55"/>
      <c r="V1610" s="55"/>
      <c r="W1610" s="55"/>
      <c r="X1610" s="55"/>
      <c r="Y1610" s="55"/>
      <c r="Z1610" s="55"/>
      <c r="AA1610" s="56"/>
      <c r="AB1610" s="55"/>
      <c r="AC1610" s="57"/>
      <c r="AD1610" s="57"/>
      <c r="AE1610" s="57"/>
      <c r="AF1610" s="57"/>
      <c r="AG1610" s="57"/>
      <c r="AH1610" s="57"/>
      <c r="AI1610" s="57"/>
      <c r="AJ1610" s="57"/>
      <c r="AK1610" s="57"/>
      <c r="AL1610" s="57"/>
      <c r="AM1610" s="57"/>
      <c r="AN1610" s="57"/>
      <c r="AO1610" s="57"/>
      <c r="AP1610" s="57"/>
      <c r="AQ1610" s="58"/>
      <c r="AR1610" s="58"/>
      <c r="AS1610" s="58"/>
      <c r="AT1610" s="57"/>
      <c r="AU1610" s="57"/>
      <c r="AV1610" s="57"/>
      <c r="AW1610" s="57"/>
      <c r="AX1610" s="57"/>
      <c r="AY1610" s="57"/>
      <c r="AZ1610" s="57"/>
      <c r="BA1610" s="57"/>
    </row>
    <row r="1611" spans="16:53" ht="13.5">
      <c r="P1611" s="54"/>
      <c r="Q1611" s="48"/>
      <c r="R1611" s="48"/>
      <c r="S1611" s="48"/>
      <c r="T1611" s="48"/>
      <c r="U1611" s="55"/>
      <c r="V1611" s="55"/>
      <c r="W1611" s="55"/>
      <c r="X1611" s="55"/>
      <c r="Y1611" s="55"/>
      <c r="Z1611" s="55"/>
      <c r="AA1611" s="56"/>
      <c r="AB1611" s="55"/>
      <c r="AC1611" s="57"/>
      <c r="AD1611" s="57"/>
      <c r="AE1611" s="57"/>
      <c r="AF1611" s="57"/>
      <c r="AG1611" s="57"/>
      <c r="AH1611" s="57"/>
      <c r="AI1611" s="57"/>
      <c r="AJ1611" s="57"/>
      <c r="AK1611" s="57"/>
      <c r="AL1611" s="57"/>
      <c r="AM1611" s="57"/>
      <c r="AN1611" s="57"/>
      <c r="AO1611" s="57"/>
      <c r="AP1611" s="57"/>
      <c r="AQ1611" s="58"/>
      <c r="AR1611" s="58"/>
      <c r="AS1611" s="58"/>
      <c r="AT1611" s="57"/>
      <c r="AU1611" s="57"/>
      <c r="AV1611" s="57"/>
      <c r="AW1611" s="57"/>
      <c r="AX1611" s="57"/>
      <c r="AY1611" s="57"/>
      <c r="AZ1611" s="57"/>
      <c r="BA1611" s="57"/>
    </row>
    <row r="1612" spans="16:53" ht="13.5">
      <c r="P1612" s="54"/>
      <c r="Q1612" s="48"/>
      <c r="R1612" s="48"/>
      <c r="S1612" s="48"/>
      <c r="T1612" s="48"/>
      <c r="U1612" s="55"/>
      <c r="V1612" s="55"/>
      <c r="W1612" s="55"/>
      <c r="X1612" s="55"/>
      <c r="Y1612" s="55"/>
      <c r="Z1612" s="55"/>
      <c r="AA1612" s="56"/>
      <c r="AB1612" s="55"/>
      <c r="AC1612" s="57"/>
      <c r="AD1612" s="57"/>
      <c r="AE1612" s="57"/>
      <c r="AF1612" s="57"/>
      <c r="AG1612" s="57"/>
      <c r="AH1612" s="57"/>
      <c r="AI1612" s="57"/>
      <c r="AJ1612" s="57"/>
      <c r="AK1612" s="57"/>
      <c r="AL1612" s="57"/>
      <c r="AM1612" s="57"/>
      <c r="AN1612" s="57"/>
      <c r="AO1612" s="57"/>
      <c r="AP1612" s="57"/>
      <c r="AQ1612" s="58"/>
      <c r="AR1612" s="58"/>
      <c r="AS1612" s="58"/>
      <c r="AT1612" s="57"/>
      <c r="AU1612" s="57"/>
      <c r="AV1612" s="57"/>
      <c r="AW1612" s="57"/>
      <c r="AX1612" s="57"/>
      <c r="AY1612" s="57"/>
      <c r="AZ1612" s="57"/>
      <c r="BA1612" s="57"/>
    </row>
    <row r="1613" spans="16:53" ht="13.5">
      <c r="P1613" s="54"/>
      <c r="Q1613" s="48"/>
      <c r="R1613" s="48"/>
      <c r="S1613" s="48"/>
      <c r="T1613" s="48"/>
      <c r="U1613" s="55"/>
      <c r="V1613" s="55"/>
      <c r="W1613" s="55"/>
      <c r="X1613" s="55"/>
      <c r="Y1613" s="55"/>
      <c r="Z1613" s="55"/>
      <c r="AA1613" s="56"/>
      <c r="AB1613" s="55"/>
      <c r="AC1613" s="57"/>
      <c r="AD1613" s="57"/>
      <c r="AE1613" s="57"/>
      <c r="AF1613" s="57"/>
      <c r="AG1613" s="57"/>
      <c r="AH1613" s="57"/>
      <c r="AI1613" s="57"/>
      <c r="AJ1613" s="57"/>
      <c r="AK1613" s="57"/>
      <c r="AL1613" s="57"/>
      <c r="AM1613" s="57"/>
      <c r="AN1613" s="57"/>
      <c r="AO1613" s="57"/>
      <c r="AP1613" s="57"/>
      <c r="AQ1613" s="58"/>
      <c r="AR1613" s="58"/>
      <c r="AS1613" s="58"/>
      <c r="AT1613" s="57"/>
      <c r="AU1613" s="57"/>
      <c r="AV1613" s="57"/>
      <c r="AW1613" s="57"/>
      <c r="AX1613" s="57"/>
      <c r="AY1613" s="57"/>
      <c r="AZ1613" s="57"/>
      <c r="BA1613" s="57"/>
    </row>
    <row r="1614" spans="16:53" ht="13.5">
      <c r="P1614" s="54"/>
      <c r="Q1614" s="48"/>
      <c r="R1614" s="48"/>
      <c r="S1614" s="48"/>
      <c r="T1614" s="48"/>
      <c r="U1614" s="55"/>
      <c r="V1614" s="55"/>
      <c r="W1614" s="55"/>
      <c r="X1614" s="55"/>
      <c r="Y1614" s="55"/>
      <c r="Z1614" s="55"/>
      <c r="AA1614" s="56"/>
      <c r="AB1614" s="55"/>
      <c r="AC1614" s="57"/>
      <c r="AD1614" s="57"/>
      <c r="AE1614" s="57"/>
      <c r="AF1614" s="57"/>
      <c r="AG1614" s="57"/>
      <c r="AH1614" s="57"/>
      <c r="AI1614" s="57"/>
      <c r="AJ1614" s="57"/>
      <c r="AK1614" s="57"/>
      <c r="AL1614" s="57"/>
      <c r="AM1614" s="57"/>
      <c r="AN1614" s="57"/>
      <c r="AO1614" s="57"/>
      <c r="AP1614" s="57"/>
      <c r="AQ1614" s="58"/>
      <c r="AR1614" s="58"/>
      <c r="AS1614" s="58"/>
      <c r="AT1614" s="57"/>
      <c r="AU1614" s="57"/>
      <c r="AV1614" s="57"/>
      <c r="AW1614" s="57"/>
      <c r="AX1614" s="57"/>
      <c r="AY1614" s="57"/>
      <c r="AZ1614" s="57"/>
      <c r="BA1614" s="57"/>
    </row>
    <row r="1615" spans="16:53" ht="13.5">
      <c r="P1615" s="54"/>
      <c r="Q1615" s="48"/>
      <c r="R1615" s="48"/>
      <c r="S1615" s="48"/>
      <c r="T1615" s="48"/>
      <c r="U1615" s="55"/>
      <c r="V1615" s="55"/>
      <c r="W1615" s="55"/>
      <c r="X1615" s="55"/>
      <c r="Y1615" s="55"/>
      <c r="Z1615" s="55"/>
      <c r="AA1615" s="56"/>
      <c r="AB1615" s="55"/>
      <c r="AC1615" s="57"/>
      <c r="AD1615" s="57"/>
      <c r="AE1615" s="57"/>
      <c r="AF1615" s="57"/>
      <c r="AG1615" s="57"/>
      <c r="AH1615" s="57"/>
      <c r="AI1615" s="57"/>
      <c r="AJ1615" s="57"/>
      <c r="AK1615" s="57"/>
      <c r="AL1615" s="57"/>
      <c r="AM1615" s="57"/>
      <c r="AN1615" s="57"/>
      <c r="AO1615" s="57"/>
      <c r="AP1615" s="57"/>
      <c r="AQ1615" s="58"/>
      <c r="AR1615" s="58"/>
      <c r="AS1615" s="58"/>
      <c r="AT1615" s="57"/>
      <c r="AU1615" s="57"/>
      <c r="AV1615" s="57"/>
      <c r="AW1615" s="57"/>
      <c r="AX1615" s="57"/>
      <c r="AY1615" s="57"/>
      <c r="AZ1615" s="57"/>
      <c r="BA1615" s="57"/>
    </row>
    <row r="1616" spans="16:53" ht="13.5">
      <c r="P1616" s="54"/>
      <c r="Q1616" s="48"/>
      <c r="R1616" s="48"/>
      <c r="S1616" s="48"/>
      <c r="T1616" s="48"/>
      <c r="U1616" s="55"/>
      <c r="V1616" s="55"/>
      <c r="W1616" s="55"/>
      <c r="X1616" s="55"/>
      <c r="Y1616" s="55"/>
      <c r="Z1616" s="55"/>
      <c r="AA1616" s="56"/>
      <c r="AB1616" s="55"/>
      <c r="AC1616" s="57"/>
      <c r="AD1616" s="57"/>
      <c r="AE1616" s="57"/>
      <c r="AF1616" s="57"/>
      <c r="AG1616" s="57"/>
      <c r="AH1616" s="57"/>
      <c r="AI1616" s="57"/>
      <c r="AJ1616" s="57"/>
      <c r="AK1616" s="57"/>
      <c r="AL1616" s="57"/>
      <c r="AM1616" s="57"/>
      <c r="AN1616" s="57"/>
      <c r="AO1616" s="57"/>
      <c r="AP1616" s="57"/>
      <c r="AQ1616" s="58"/>
      <c r="AR1616" s="58"/>
      <c r="AS1616" s="58"/>
      <c r="AT1616" s="57"/>
      <c r="AU1616" s="57"/>
      <c r="AV1616" s="57"/>
      <c r="AW1616" s="57"/>
      <c r="AX1616" s="57"/>
      <c r="AY1616" s="57"/>
      <c r="AZ1616" s="57"/>
      <c r="BA1616" s="57"/>
    </row>
    <row r="1617" spans="16:53" ht="13.5">
      <c r="P1617" s="54"/>
      <c r="Q1617" s="48"/>
      <c r="R1617" s="48"/>
      <c r="S1617" s="48"/>
      <c r="T1617" s="48"/>
      <c r="U1617" s="55"/>
      <c r="V1617" s="55"/>
      <c r="W1617" s="55"/>
      <c r="X1617" s="55"/>
      <c r="Y1617" s="55"/>
      <c r="Z1617" s="55"/>
      <c r="AA1617" s="56"/>
      <c r="AB1617" s="55"/>
      <c r="AC1617" s="57"/>
      <c r="AD1617" s="57"/>
      <c r="AE1617" s="57"/>
      <c r="AF1617" s="57"/>
      <c r="AG1617" s="57"/>
      <c r="AH1617" s="57"/>
      <c r="AI1617" s="57"/>
      <c r="AJ1617" s="57"/>
      <c r="AK1617" s="57"/>
      <c r="AL1617" s="57"/>
      <c r="AM1617" s="57"/>
      <c r="AN1617" s="57"/>
      <c r="AO1617" s="57"/>
      <c r="AP1617" s="57"/>
      <c r="AQ1617" s="58"/>
      <c r="AR1617" s="58"/>
      <c r="AS1617" s="58"/>
      <c r="AT1617" s="57"/>
      <c r="AU1617" s="57"/>
      <c r="AV1617" s="57"/>
      <c r="AW1617" s="57"/>
      <c r="AX1617" s="57"/>
      <c r="AY1617" s="57"/>
      <c r="AZ1617" s="57"/>
      <c r="BA1617" s="57"/>
    </row>
    <row r="1618" spans="16:53" ht="13.5">
      <c r="P1618" s="54"/>
      <c r="Q1618" s="48"/>
      <c r="R1618" s="48"/>
      <c r="S1618" s="48"/>
      <c r="T1618" s="48"/>
      <c r="U1618" s="55"/>
      <c r="V1618" s="55"/>
      <c r="W1618" s="55"/>
      <c r="X1618" s="55"/>
      <c r="Y1618" s="55"/>
      <c r="Z1618" s="55"/>
      <c r="AA1618" s="56"/>
      <c r="AB1618" s="55"/>
      <c r="AC1618" s="57"/>
      <c r="AD1618" s="57"/>
      <c r="AE1618" s="57"/>
      <c r="AF1618" s="57"/>
      <c r="AG1618" s="57"/>
      <c r="AH1618" s="57"/>
      <c r="AI1618" s="57"/>
      <c r="AJ1618" s="57"/>
      <c r="AK1618" s="57"/>
      <c r="AL1618" s="57"/>
      <c r="AM1618" s="57"/>
      <c r="AN1618" s="57"/>
      <c r="AO1618" s="57"/>
      <c r="AP1618" s="57"/>
      <c r="AQ1618" s="58"/>
      <c r="AR1618" s="58"/>
      <c r="AS1618" s="58"/>
      <c r="AT1618" s="57"/>
      <c r="AU1618" s="57"/>
      <c r="AV1618" s="57"/>
      <c r="AW1618" s="57"/>
      <c r="AX1618" s="57"/>
      <c r="AY1618" s="57"/>
      <c r="AZ1618" s="57"/>
      <c r="BA1618" s="57"/>
    </row>
    <row r="1619" spans="16:53" ht="13.5">
      <c r="P1619" s="54"/>
      <c r="Q1619" s="48"/>
      <c r="R1619" s="48"/>
      <c r="S1619" s="48"/>
      <c r="T1619" s="48"/>
      <c r="U1619" s="55"/>
      <c r="V1619" s="55"/>
      <c r="W1619" s="55"/>
      <c r="X1619" s="55"/>
      <c r="Y1619" s="55"/>
      <c r="Z1619" s="55"/>
      <c r="AA1619" s="56"/>
      <c r="AB1619" s="55"/>
      <c r="AC1619" s="57"/>
      <c r="AD1619" s="57"/>
      <c r="AE1619" s="57"/>
      <c r="AF1619" s="57"/>
      <c r="AG1619" s="57"/>
      <c r="AH1619" s="57"/>
      <c r="AI1619" s="57"/>
      <c r="AJ1619" s="57"/>
      <c r="AK1619" s="57"/>
      <c r="AL1619" s="57"/>
      <c r="AM1619" s="57"/>
      <c r="AN1619" s="57"/>
      <c r="AO1619" s="57"/>
      <c r="AP1619" s="57"/>
      <c r="AQ1619" s="58"/>
      <c r="AR1619" s="58"/>
      <c r="AS1619" s="58"/>
      <c r="AT1619" s="57"/>
      <c r="AU1619" s="57"/>
      <c r="AV1619" s="57"/>
      <c r="AW1619" s="57"/>
      <c r="AX1619" s="57"/>
      <c r="AY1619" s="57"/>
      <c r="AZ1619" s="57"/>
      <c r="BA1619" s="57"/>
    </row>
    <row r="1620" spans="16:53" ht="13.5">
      <c r="P1620" s="54"/>
      <c r="Q1620" s="48"/>
      <c r="R1620" s="48"/>
      <c r="S1620" s="48"/>
      <c r="T1620" s="48"/>
      <c r="U1620" s="55"/>
      <c r="V1620" s="55"/>
      <c r="W1620" s="55"/>
      <c r="X1620" s="55"/>
      <c r="Y1620" s="55"/>
      <c r="Z1620" s="55"/>
      <c r="AA1620" s="56"/>
      <c r="AB1620" s="55"/>
      <c r="AC1620" s="57"/>
      <c r="AD1620" s="57"/>
      <c r="AE1620" s="57"/>
      <c r="AF1620" s="57"/>
      <c r="AG1620" s="57"/>
      <c r="AH1620" s="57"/>
      <c r="AI1620" s="57"/>
      <c r="AJ1620" s="57"/>
      <c r="AK1620" s="57"/>
      <c r="AL1620" s="57"/>
      <c r="AM1620" s="57"/>
      <c r="AN1620" s="57"/>
      <c r="AO1620" s="57"/>
      <c r="AP1620" s="57"/>
      <c r="AQ1620" s="58"/>
      <c r="AR1620" s="58"/>
      <c r="AS1620" s="58"/>
      <c r="AT1620" s="57"/>
      <c r="AU1620" s="57"/>
      <c r="AV1620" s="57"/>
      <c r="AW1620" s="57"/>
      <c r="AX1620" s="57"/>
      <c r="AY1620" s="57"/>
      <c r="AZ1620" s="57"/>
      <c r="BA1620" s="57"/>
    </row>
    <row r="1621" spans="16:53" ht="13.5">
      <c r="P1621" s="54"/>
      <c r="Q1621" s="48"/>
      <c r="R1621" s="48"/>
      <c r="S1621" s="48"/>
      <c r="T1621" s="48"/>
      <c r="U1621" s="55"/>
      <c r="V1621" s="55"/>
      <c r="W1621" s="55"/>
      <c r="X1621" s="55"/>
      <c r="Y1621" s="55"/>
      <c r="Z1621" s="55"/>
      <c r="AA1621" s="56"/>
      <c r="AB1621" s="55"/>
      <c r="AC1621" s="57"/>
      <c r="AD1621" s="57"/>
      <c r="AE1621" s="57"/>
      <c r="AF1621" s="57"/>
      <c r="AG1621" s="57"/>
      <c r="AH1621" s="57"/>
      <c r="AI1621" s="57"/>
      <c r="AJ1621" s="57"/>
      <c r="AK1621" s="57"/>
      <c r="AL1621" s="57"/>
      <c r="AM1621" s="57"/>
      <c r="AN1621" s="57"/>
      <c r="AO1621" s="57"/>
      <c r="AP1621" s="57"/>
      <c r="AQ1621" s="58"/>
      <c r="AR1621" s="58"/>
      <c r="AS1621" s="58"/>
      <c r="AT1621" s="57"/>
      <c r="AU1621" s="57"/>
      <c r="AV1621" s="57"/>
      <c r="AW1621" s="57"/>
      <c r="AX1621" s="57"/>
      <c r="AY1621" s="57"/>
      <c r="AZ1621" s="57"/>
      <c r="BA1621" s="57"/>
    </row>
    <row r="1622" spans="16:53" ht="13.5">
      <c r="P1622" s="54"/>
      <c r="Q1622" s="48"/>
      <c r="R1622" s="48"/>
      <c r="S1622" s="48"/>
      <c r="T1622" s="48"/>
      <c r="U1622" s="55"/>
      <c r="V1622" s="55"/>
      <c r="W1622" s="55"/>
      <c r="X1622" s="55"/>
      <c r="Y1622" s="55"/>
      <c r="Z1622" s="55"/>
      <c r="AA1622" s="56"/>
      <c r="AB1622" s="55"/>
      <c r="AC1622" s="57"/>
      <c r="AD1622" s="57"/>
      <c r="AE1622" s="57"/>
      <c r="AF1622" s="57"/>
      <c r="AG1622" s="57"/>
      <c r="AH1622" s="57"/>
      <c r="AI1622" s="57"/>
      <c r="AJ1622" s="57"/>
      <c r="AK1622" s="57"/>
      <c r="AL1622" s="57"/>
      <c r="AM1622" s="57"/>
      <c r="AN1622" s="57"/>
      <c r="AO1622" s="57"/>
      <c r="AP1622" s="57"/>
      <c r="AQ1622" s="58"/>
      <c r="AR1622" s="58"/>
      <c r="AS1622" s="58"/>
      <c r="AT1622" s="57"/>
      <c r="AU1622" s="57"/>
      <c r="AV1622" s="57"/>
      <c r="AW1622" s="57"/>
      <c r="AX1622" s="57"/>
      <c r="AY1622" s="57"/>
      <c r="AZ1622" s="57"/>
      <c r="BA1622" s="57"/>
    </row>
    <row r="1623" spans="16:53" ht="13.5">
      <c r="P1623" s="54"/>
      <c r="Q1623" s="48"/>
      <c r="R1623" s="48"/>
      <c r="S1623" s="48"/>
      <c r="T1623" s="48"/>
      <c r="U1623" s="55"/>
      <c r="V1623" s="55"/>
      <c r="W1623" s="55"/>
      <c r="X1623" s="55"/>
      <c r="Y1623" s="55"/>
      <c r="Z1623" s="55"/>
      <c r="AA1623" s="56"/>
      <c r="AB1623" s="55"/>
      <c r="AC1623" s="57"/>
      <c r="AD1623" s="57"/>
      <c r="AE1623" s="57"/>
      <c r="AF1623" s="57"/>
      <c r="AG1623" s="57"/>
      <c r="AH1623" s="57"/>
      <c r="AI1623" s="57"/>
      <c r="AJ1623" s="57"/>
      <c r="AK1623" s="57"/>
      <c r="AL1623" s="57"/>
      <c r="AM1623" s="57"/>
      <c r="AN1623" s="57"/>
      <c r="AO1623" s="57"/>
      <c r="AP1623" s="57"/>
      <c r="AQ1623" s="58"/>
      <c r="AR1623" s="58"/>
      <c r="AS1623" s="58"/>
      <c r="AT1623" s="57"/>
      <c r="AU1623" s="57"/>
      <c r="AV1623" s="57"/>
      <c r="AW1623" s="57"/>
      <c r="AX1623" s="57"/>
      <c r="AY1623" s="57"/>
      <c r="AZ1623" s="57"/>
      <c r="BA1623" s="57"/>
    </row>
    <row r="1624" spans="16:53" ht="13.5">
      <c r="P1624" s="54"/>
      <c r="Q1624" s="48"/>
      <c r="R1624" s="48"/>
      <c r="S1624" s="48"/>
      <c r="T1624" s="48"/>
      <c r="U1624" s="55"/>
      <c r="V1624" s="55"/>
      <c r="W1624" s="55"/>
      <c r="X1624" s="55"/>
      <c r="Y1624" s="55"/>
      <c r="Z1624" s="55"/>
      <c r="AA1624" s="56"/>
      <c r="AB1624" s="55"/>
      <c r="AC1624" s="57"/>
      <c r="AD1624" s="57"/>
      <c r="AE1624" s="57"/>
      <c r="AF1624" s="57"/>
      <c r="AG1624" s="57"/>
      <c r="AH1624" s="57"/>
      <c r="AI1624" s="57"/>
      <c r="AJ1624" s="57"/>
      <c r="AK1624" s="57"/>
      <c r="AL1624" s="57"/>
      <c r="AM1624" s="57"/>
      <c r="AN1624" s="57"/>
      <c r="AO1624" s="57"/>
      <c r="AP1624" s="57"/>
      <c r="AQ1624" s="58"/>
      <c r="AR1624" s="58"/>
      <c r="AS1624" s="58"/>
      <c r="AT1624" s="57"/>
      <c r="AU1624" s="57"/>
      <c r="AV1624" s="57"/>
      <c r="AW1624" s="57"/>
      <c r="AX1624" s="57"/>
      <c r="AY1624" s="57"/>
      <c r="AZ1624" s="57"/>
      <c r="BA1624" s="57"/>
    </row>
    <row r="1625" spans="16:53" ht="13.5">
      <c r="P1625" s="54"/>
      <c r="Q1625" s="48"/>
      <c r="R1625" s="48"/>
      <c r="S1625" s="48"/>
      <c r="T1625" s="48"/>
      <c r="U1625" s="55"/>
      <c r="V1625" s="55"/>
      <c r="W1625" s="55"/>
      <c r="X1625" s="55"/>
      <c r="Y1625" s="55"/>
      <c r="Z1625" s="55"/>
      <c r="AA1625" s="56"/>
      <c r="AB1625" s="55"/>
      <c r="AC1625" s="57"/>
      <c r="AD1625" s="57"/>
      <c r="AE1625" s="57"/>
      <c r="AF1625" s="57"/>
      <c r="AG1625" s="57"/>
      <c r="AH1625" s="57"/>
      <c r="AI1625" s="57"/>
      <c r="AJ1625" s="57"/>
      <c r="AK1625" s="57"/>
      <c r="AL1625" s="57"/>
      <c r="AM1625" s="57"/>
      <c r="AN1625" s="57"/>
      <c r="AO1625" s="57"/>
      <c r="AP1625" s="57"/>
      <c r="AQ1625" s="58"/>
      <c r="AR1625" s="58"/>
      <c r="AS1625" s="58"/>
      <c r="AT1625" s="57"/>
      <c r="AU1625" s="57"/>
      <c r="AV1625" s="57"/>
      <c r="AW1625" s="57"/>
      <c r="AX1625" s="57"/>
      <c r="AY1625" s="57"/>
      <c r="AZ1625" s="57"/>
      <c r="BA1625" s="57"/>
    </row>
    <row r="1626" spans="16:53" ht="13.5">
      <c r="P1626" s="54"/>
      <c r="Q1626" s="48"/>
      <c r="R1626" s="48"/>
      <c r="S1626" s="48"/>
      <c r="T1626" s="48"/>
      <c r="U1626" s="55"/>
      <c r="V1626" s="55"/>
      <c r="W1626" s="55"/>
      <c r="X1626" s="55"/>
      <c r="Y1626" s="55"/>
      <c r="Z1626" s="55"/>
      <c r="AA1626" s="56"/>
      <c r="AB1626" s="55"/>
      <c r="AC1626" s="57"/>
      <c r="AD1626" s="57"/>
      <c r="AE1626" s="57"/>
      <c r="AF1626" s="57"/>
      <c r="AG1626" s="57"/>
      <c r="AH1626" s="57"/>
      <c r="AI1626" s="57"/>
      <c r="AJ1626" s="57"/>
      <c r="AK1626" s="57"/>
      <c r="AL1626" s="57"/>
      <c r="AM1626" s="57"/>
      <c r="AN1626" s="57"/>
      <c r="AO1626" s="57"/>
      <c r="AP1626" s="57"/>
      <c r="AQ1626" s="58"/>
      <c r="AR1626" s="58"/>
      <c r="AS1626" s="58"/>
      <c r="AT1626" s="57"/>
      <c r="AU1626" s="57"/>
      <c r="AV1626" s="57"/>
      <c r="AW1626" s="57"/>
      <c r="AX1626" s="57"/>
      <c r="AY1626" s="57"/>
      <c r="AZ1626" s="57"/>
      <c r="BA1626" s="57"/>
    </row>
    <row r="1627" spans="16:53" ht="13.5">
      <c r="P1627" s="54"/>
      <c r="Q1627" s="48"/>
      <c r="R1627" s="48"/>
      <c r="S1627" s="48"/>
      <c r="T1627" s="48"/>
      <c r="U1627" s="55"/>
      <c r="V1627" s="55"/>
      <c r="W1627" s="55"/>
      <c r="X1627" s="55"/>
      <c r="Y1627" s="55"/>
      <c r="Z1627" s="55"/>
      <c r="AA1627" s="56"/>
      <c r="AB1627" s="55"/>
      <c r="AC1627" s="57"/>
      <c r="AD1627" s="57"/>
      <c r="AE1627" s="57"/>
      <c r="AF1627" s="57"/>
      <c r="AG1627" s="57"/>
      <c r="AH1627" s="57"/>
      <c r="AI1627" s="57"/>
      <c r="AJ1627" s="57"/>
      <c r="AK1627" s="57"/>
      <c r="AL1627" s="57"/>
      <c r="AM1627" s="57"/>
      <c r="AN1627" s="57"/>
      <c r="AO1627" s="57"/>
      <c r="AP1627" s="57"/>
      <c r="AQ1627" s="58"/>
      <c r="AR1627" s="58"/>
      <c r="AS1627" s="58"/>
      <c r="AT1627" s="57"/>
      <c r="AU1627" s="57"/>
      <c r="AV1627" s="57"/>
      <c r="AW1627" s="57"/>
      <c r="AX1627" s="57"/>
      <c r="AY1627" s="57"/>
      <c r="AZ1627" s="57"/>
      <c r="BA1627" s="57"/>
    </row>
    <row r="1628" spans="16:53" ht="13.5">
      <c r="P1628" s="54"/>
      <c r="Q1628" s="48"/>
      <c r="R1628" s="48"/>
      <c r="S1628" s="48"/>
      <c r="T1628" s="48"/>
      <c r="U1628" s="55"/>
      <c r="V1628" s="55"/>
      <c r="W1628" s="55"/>
      <c r="X1628" s="55"/>
      <c r="Y1628" s="55"/>
      <c r="Z1628" s="55"/>
      <c r="AA1628" s="56"/>
      <c r="AB1628" s="55"/>
      <c r="AC1628" s="57"/>
      <c r="AD1628" s="57"/>
      <c r="AE1628" s="57"/>
      <c r="AF1628" s="57"/>
      <c r="AG1628" s="57"/>
      <c r="AH1628" s="57"/>
      <c r="AI1628" s="57"/>
      <c r="AJ1628" s="57"/>
      <c r="AK1628" s="57"/>
      <c r="AL1628" s="57"/>
      <c r="AM1628" s="57"/>
      <c r="AN1628" s="57"/>
      <c r="AO1628" s="57"/>
      <c r="AP1628" s="57"/>
      <c r="AQ1628" s="58"/>
      <c r="AR1628" s="58"/>
      <c r="AS1628" s="58"/>
      <c r="AT1628" s="57"/>
      <c r="AU1628" s="57"/>
      <c r="AV1628" s="57"/>
      <c r="AW1628" s="57"/>
      <c r="AX1628" s="57"/>
      <c r="AY1628" s="57"/>
      <c r="AZ1628" s="57"/>
      <c r="BA1628" s="57"/>
    </row>
    <row r="1629" spans="16:53" ht="13.5">
      <c r="P1629" s="54"/>
      <c r="Q1629" s="48"/>
      <c r="R1629" s="48"/>
      <c r="S1629" s="48"/>
      <c r="T1629" s="48"/>
      <c r="U1629" s="55"/>
      <c r="V1629" s="55"/>
      <c r="W1629" s="55"/>
      <c r="X1629" s="55"/>
      <c r="Y1629" s="55"/>
      <c r="Z1629" s="55"/>
      <c r="AA1629" s="56"/>
      <c r="AB1629" s="55"/>
      <c r="AC1629" s="57"/>
      <c r="AD1629" s="57"/>
      <c r="AE1629" s="57"/>
      <c r="AF1629" s="57"/>
      <c r="AG1629" s="57"/>
      <c r="AH1629" s="57"/>
      <c r="AI1629" s="57"/>
      <c r="AJ1629" s="57"/>
      <c r="AK1629" s="57"/>
      <c r="AL1629" s="57"/>
      <c r="AM1629" s="57"/>
      <c r="AN1629" s="57"/>
      <c r="AO1629" s="57"/>
      <c r="AP1629" s="57"/>
      <c r="AQ1629" s="58"/>
      <c r="AR1629" s="58"/>
      <c r="AS1629" s="58"/>
      <c r="AT1629" s="57"/>
      <c r="AU1629" s="57"/>
      <c r="AV1629" s="57"/>
      <c r="AW1629" s="57"/>
      <c r="AX1629" s="57"/>
      <c r="AY1629" s="57"/>
      <c r="AZ1629" s="57"/>
      <c r="BA1629" s="57"/>
    </row>
    <row r="1630" spans="16:53" ht="13.5">
      <c r="P1630" s="54"/>
      <c r="Q1630" s="48"/>
      <c r="R1630" s="48"/>
      <c r="S1630" s="48"/>
      <c r="T1630" s="48"/>
      <c r="U1630" s="55"/>
      <c r="V1630" s="55"/>
      <c r="W1630" s="55"/>
      <c r="X1630" s="55"/>
      <c r="Y1630" s="55"/>
      <c r="Z1630" s="55"/>
      <c r="AA1630" s="56"/>
      <c r="AB1630" s="55"/>
      <c r="AC1630" s="57"/>
      <c r="AD1630" s="57"/>
      <c r="AE1630" s="57"/>
      <c r="AF1630" s="57"/>
      <c r="AG1630" s="57"/>
      <c r="AH1630" s="57"/>
      <c r="AI1630" s="57"/>
      <c r="AJ1630" s="57"/>
      <c r="AK1630" s="57"/>
      <c r="AL1630" s="57"/>
      <c r="AM1630" s="57"/>
      <c r="AN1630" s="57"/>
      <c r="AO1630" s="57"/>
      <c r="AP1630" s="57"/>
      <c r="AQ1630" s="58"/>
      <c r="AR1630" s="58"/>
      <c r="AS1630" s="58"/>
      <c r="AT1630" s="57"/>
      <c r="AU1630" s="57"/>
      <c r="AV1630" s="57"/>
      <c r="AW1630" s="57"/>
      <c r="AX1630" s="57"/>
      <c r="AY1630" s="57"/>
      <c r="AZ1630" s="57"/>
      <c r="BA1630" s="57"/>
    </row>
    <row r="1631" spans="16:53" ht="13.5">
      <c r="P1631" s="54"/>
      <c r="Q1631" s="48"/>
      <c r="R1631" s="48"/>
      <c r="S1631" s="48"/>
      <c r="T1631" s="48"/>
      <c r="U1631" s="55"/>
      <c r="V1631" s="55"/>
      <c r="W1631" s="55"/>
      <c r="X1631" s="55"/>
      <c r="Y1631" s="55"/>
      <c r="Z1631" s="55"/>
      <c r="AA1631" s="56"/>
      <c r="AB1631" s="55"/>
      <c r="AC1631" s="57"/>
      <c r="AD1631" s="57"/>
      <c r="AE1631" s="57"/>
      <c r="AF1631" s="57"/>
      <c r="AG1631" s="57"/>
      <c r="AH1631" s="57"/>
      <c r="AI1631" s="57"/>
      <c r="AJ1631" s="57"/>
      <c r="AK1631" s="57"/>
      <c r="AL1631" s="57"/>
      <c r="AM1631" s="57"/>
      <c r="AN1631" s="57"/>
      <c r="AO1631" s="57"/>
      <c r="AP1631" s="57"/>
      <c r="AQ1631" s="58"/>
      <c r="AR1631" s="58"/>
      <c r="AS1631" s="58"/>
      <c r="AT1631" s="57"/>
      <c r="AU1631" s="57"/>
      <c r="AV1631" s="57"/>
      <c r="AW1631" s="57"/>
      <c r="AX1631" s="57"/>
      <c r="AY1631" s="57"/>
      <c r="AZ1631" s="57"/>
      <c r="BA1631" s="57"/>
    </row>
    <row r="1632" spans="16:53" ht="13.5">
      <c r="P1632" s="54"/>
      <c r="Q1632" s="48"/>
      <c r="R1632" s="48"/>
      <c r="S1632" s="48"/>
      <c r="T1632" s="48"/>
      <c r="U1632" s="55"/>
      <c r="V1632" s="55"/>
      <c r="W1632" s="55"/>
      <c r="X1632" s="55"/>
      <c r="Y1632" s="55"/>
      <c r="Z1632" s="55"/>
      <c r="AA1632" s="56"/>
      <c r="AB1632" s="55"/>
      <c r="AC1632" s="57"/>
      <c r="AD1632" s="57"/>
      <c r="AE1632" s="57"/>
      <c r="AF1632" s="57"/>
      <c r="AG1632" s="57"/>
      <c r="AH1632" s="57"/>
      <c r="AI1632" s="57"/>
      <c r="AJ1632" s="57"/>
      <c r="AK1632" s="57"/>
      <c r="AL1632" s="57"/>
      <c r="AM1632" s="57"/>
      <c r="AN1632" s="57"/>
      <c r="AO1632" s="57"/>
      <c r="AP1632" s="57"/>
      <c r="AQ1632" s="58"/>
      <c r="AR1632" s="58"/>
      <c r="AS1632" s="58"/>
      <c r="AT1632" s="57"/>
      <c r="AU1632" s="57"/>
      <c r="AV1632" s="57"/>
      <c r="AW1632" s="57"/>
      <c r="AX1632" s="57"/>
      <c r="AY1632" s="57"/>
      <c r="AZ1632" s="57"/>
      <c r="BA1632" s="57"/>
    </row>
    <row r="1633" spans="16:53" ht="13.5">
      <c r="P1633" s="54"/>
      <c r="Q1633" s="48"/>
      <c r="R1633" s="48"/>
      <c r="S1633" s="48"/>
      <c r="T1633" s="48"/>
      <c r="U1633" s="55"/>
      <c r="V1633" s="55"/>
      <c r="W1633" s="55"/>
      <c r="X1633" s="55"/>
      <c r="Y1633" s="55"/>
      <c r="Z1633" s="55"/>
      <c r="AA1633" s="56"/>
      <c r="AB1633" s="55"/>
      <c r="AC1633" s="57"/>
      <c r="AD1633" s="57"/>
      <c r="AE1633" s="57"/>
      <c r="AF1633" s="57"/>
      <c r="AG1633" s="57"/>
      <c r="AH1633" s="57"/>
      <c r="AI1633" s="57"/>
      <c r="AJ1633" s="57"/>
      <c r="AK1633" s="57"/>
      <c r="AL1633" s="57"/>
      <c r="AM1633" s="57"/>
      <c r="AN1633" s="57"/>
      <c r="AO1633" s="57"/>
      <c r="AP1633" s="57"/>
      <c r="AQ1633" s="58"/>
      <c r="AR1633" s="58"/>
      <c r="AS1633" s="58"/>
      <c r="AT1633" s="57"/>
      <c r="AU1633" s="57"/>
      <c r="AV1633" s="57"/>
      <c r="AW1633" s="57"/>
      <c r="AX1633" s="57"/>
      <c r="AY1633" s="57"/>
      <c r="AZ1633" s="57"/>
      <c r="BA1633" s="57"/>
    </row>
    <row r="1634" spans="16:53" ht="13.5">
      <c r="P1634" s="54"/>
      <c r="Q1634" s="48"/>
      <c r="R1634" s="48"/>
      <c r="S1634" s="48"/>
      <c r="T1634" s="48"/>
      <c r="U1634" s="55"/>
      <c r="V1634" s="55"/>
      <c r="W1634" s="55"/>
      <c r="X1634" s="55"/>
      <c r="Y1634" s="55"/>
      <c r="Z1634" s="55"/>
      <c r="AA1634" s="56"/>
      <c r="AB1634" s="55"/>
      <c r="AC1634" s="57"/>
      <c r="AD1634" s="57"/>
      <c r="AE1634" s="57"/>
      <c r="AF1634" s="57"/>
      <c r="AG1634" s="57"/>
      <c r="AH1634" s="57"/>
      <c r="AI1634" s="57"/>
      <c r="AJ1634" s="57"/>
      <c r="AK1634" s="57"/>
      <c r="AL1634" s="57"/>
      <c r="AM1634" s="57"/>
      <c r="AN1634" s="57"/>
      <c r="AO1634" s="57"/>
      <c r="AP1634" s="57"/>
      <c r="AQ1634" s="58"/>
      <c r="AR1634" s="58"/>
      <c r="AS1634" s="58"/>
      <c r="AT1634" s="57"/>
      <c r="AU1634" s="57"/>
      <c r="AV1634" s="57"/>
      <c r="AW1634" s="57"/>
      <c r="AX1634" s="57"/>
      <c r="AY1634" s="57"/>
      <c r="AZ1634" s="57"/>
      <c r="BA1634" s="57"/>
    </row>
    <row r="1635" spans="16:53" ht="13.5">
      <c r="P1635" s="54"/>
      <c r="Q1635" s="48"/>
      <c r="R1635" s="48"/>
      <c r="S1635" s="48"/>
      <c r="T1635" s="48"/>
      <c r="U1635" s="55"/>
      <c r="V1635" s="55"/>
      <c r="W1635" s="55"/>
      <c r="X1635" s="55"/>
      <c r="Y1635" s="55"/>
      <c r="Z1635" s="55"/>
      <c r="AA1635" s="56"/>
      <c r="AB1635" s="55"/>
      <c r="AC1635" s="57"/>
      <c r="AD1635" s="57"/>
      <c r="AE1635" s="57"/>
      <c r="AF1635" s="57"/>
      <c r="AG1635" s="57"/>
      <c r="AH1635" s="57"/>
      <c r="AI1635" s="57"/>
      <c r="AJ1635" s="57"/>
      <c r="AK1635" s="57"/>
      <c r="AL1635" s="57"/>
      <c r="AM1635" s="57"/>
      <c r="AN1635" s="57"/>
      <c r="AO1635" s="57"/>
      <c r="AP1635" s="57"/>
      <c r="AQ1635" s="58"/>
      <c r="AR1635" s="58"/>
      <c r="AS1635" s="58"/>
      <c r="AT1635" s="57"/>
      <c r="AU1635" s="57"/>
      <c r="AV1635" s="57"/>
      <c r="AW1635" s="57"/>
      <c r="AX1635" s="57"/>
      <c r="AY1635" s="57"/>
      <c r="AZ1635" s="57"/>
      <c r="BA1635" s="57"/>
    </row>
    <row r="1636" spans="16:53" ht="13.5">
      <c r="P1636" s="54"/>
      <c r="Q1636" s="48"/>
      <c r="R1636" s="48"/>
      <c r="S1636" s="48"/>
      <c r="T1636" s="48"/>
      <c r="U1636" s="55"/>
      <c r="V1636" s="55"/>
      <c r="W1636" s="55"/>
      <c r="X1636" s="55"/>
      <c r="Y1636" s="55"/>
      <c r="Z1636" s="55"/>
      <c r="AA1636" s="56"/>
      <c r="AB1636" s="55"/>
      <c r="AC1636" s="57"/>
      <c r="AD1636" s="57"/>
      <c r="AE1636" s="57"/>
      <c r="AF1636" s="57"/>
      <c r="AG1636" s="57"/>
      <c r="AH1636" s="57"/>
      <c r="AI1636" s="57"/>
      <c r="AJ1636" s="57"/>
      <c r="AK1636" s="57"/>
      <c r="AL1636" s="57"/>
      <c r="AM1636" s="57"/>
      <c r="AN1636" s="57"/>
      <c r="AO1636" s="57"/>
      <c r="AP1636" s="57"/>
      <c r="AQ1636" s="58"/>
      <c r="AR1636" s="58"/>
      <c r="AS1636" s="58"/>
      <c r="AT1636" s="57"/>
      <c r="AU1636" s="57"/>
      <c r="AV1636" s="57"/>
      <c r="AW1636" s="57"/>
      <c r="AX1636" s="57"/>
      <c r="AY1636" s="57"/>
      <c r="AZ1636" s="57"/>
      <c r="BA1636" s="57"/>
    </row>
    <row r="1637" spans="16:53" ht="13.5">
      <c r="P1637" s="54"/>
      <c r="Q1637" s="48"/>
      <c r="R1637" s="48"/>
      <c r="S1637" s="48"/>
      <c r="T1637" s="48"/>
      <c r="U1637" s="55"/>
      <c r="V1637" s="55"/>
      <c r="W1637" s="55"/>
      <c r="X1637" s="55"/>
      <c r="Y1637" s="55"/>
      <c r="Z1637" s="55"/>
      <c r="AA1637" s="56"/>
      <c r="AB1637" s="55"/>
      <c r="AC1637" s="57"/>
      <c r="AD1637" s="57"/>
      <c r="AE1637" s="57"/>
      <c r="AF1637" s="57"/>
      <c r="AG1637" s="57"/>
      <c r="AH1637" s="57"/>
      <c r="AI1637" s="57"/>
      <c r="AJ1637" s="57"/>
      <c r="AK1637" s="57"/>
      <c r="AL1637" s="57"/>
      <c r="AM1637" s="57"/>
      <c r="AN1637" s="57"/>
      <c r="AO1637" s="57"/>
      <c r="AP1637" s="57"/>
      <c r="AQ1637" s="58"/>
      <c r="AR1637" s="58"/>
      <c r="AS1637" s="58"/>
      <c r="AT1637" s="57"/>
      <c r="AU1637" s="57"/>
      <c r="AV1637" s="57"/>
      <c r="AW1637" s="57"/>
      <c r="AX1637" s="57"/>
      <c r="AY1637" s="57"/>
      <c r="AZ1637" s="57"/>
      <c r="BA1637" s="57"/>
    </row>
    <row r="1638" spans="16:53" ht="13.5">
      <c r="P1638" s="54"/>
      <c r="Q1638" s="48"/>
      <c r="R1638" s="48"/>
      <c r="S1638" s="48"/>
      <c r="T1638" s="48"/>
      <c r="U1638" s="55"/>
      <c r="V1638" s="55"/>
      <c r="W1638" s="55"/>
      <c r="X1638" s="55"/>
      <c r="Y1638" s="55"/>
      <c r="Z1638" s="55"/>
      <c r="AA1638" s="56"/>
      <c r="AB1638" s="55"/>
      <c r="AC1638" s="57"/>
      <c r="AD1638" s="57"/>
      <c r="AE1638" s="57"/>
      <c r="AF1638" s="57"/>
      <c r="AG1638" s="57"/>
      <c r="AH1638" s="57"/>
      <c r="AI1638" s="57"/>
      <c r="AJ1638" s="57"/>
      <c r="AK1638" s="57"/>
      <c r="AL1638" s="57"/>
      <c r="AM1638" s="57"/>
      <c r="AN1638" s="57"/>
      <c r="AO1638" s="57"/>
      <c r="AP1638" s="57"/>
      <c r="AQ1638" s="58"/>
      <c r="AR1638" s="58"/>
      <c r="AS1638" s="58"/>
      <c r="AT1638" s="57"/>
      <c r="AU1638" s="57"/>
      <c r="AV1638" s="57"/>
      <c r="AW1638" s="57"/>
      <c r="AX1638" s="57"/>
      <c r="AY1638" s="57"/>
      <c r="AZ1638" s="57"/>
      <c r="BA1638" s="57"/>
    </row>
    <row r="1639" spans="16:53" ht="13.5">
      <c r="P1639" s="54"/>
      <c r="Q1639" s="48"/>
      <c r="R1639" s="48"/>
      <c r="S1639" s="48"/>
      <c r="T1639" s="48"/>
      <c r="U1639" s="55"/>
      <c r="V1639" s="55"/>
      <c r="W1639" s="55"/>
      <c r="X1639" s="55"/>
      <c r="Y1639" s="55"/>
      <c r="Z1639" s="55"/>
      <c r="AA1639" s="56"/>
      <c r="AB1639" s="55"/>
      <c r="AC1639" s="57"/>
      <c r="AD1639" s="57"/>
      <c r="AE1639" s="57"/>
      <c r="AF1639" s="57"/>
      <c r="AG1639" s="57"/>
      <c r="AH1639" s="57"/>
      <c r="AI1639" s="57"/>
      <c r="AJ1639" s="57"/>
      <c r="AK1639" s="57"/>
      <c r="AL1639" s="57"/>
      <c r="AM1639" s="57"/>
      <c r="AN1639" s="57"/>
      <c r="AO1639" s="57"/>
      <c r="AP1639" s="57"/>
      <c r="AQ1639" s="58"/>
      <c r="AR1639" s="58"/>
      <c r="AS1639" s="58"/>
      <c r="AT1639" s="57"/>
      <c r="AU1639" s="57"/>
      <c r="AV1639" s="57"/>
      <c r="AW1639" s="57"/>
      <c r="AX1639" s="57"/>
      <c r="AY1639" s="57"/>
      <c r="AZ1639" s="57"/>
      <c r="BA1639" s="57"/>
    </row>
    <row r="1640" spans="16:53" ht="13.5">
      <c r="P1640" s="54"/>
      <c r="Q1640" s="48"/>
      <c r="R1640" s="48"/>
      <c r="S1640" s="48"/>
      <c r="T1640" s="48"/>
      <c r="U1640" s="55"/>
      <c r="V1640" s="55"/>
      <c r="W1640" s="55"/>
      <c r="X1640" s="55"/>
      <c r="Y1640" s="55"/>
      <c r="Z1640" s="55"/>
      <c r="AA1640" s="56"/>
      <c r="AB1640" s="55"/>
      <c r="AC1640" s="57"/>
      <c r="AD1640" s="57"/>
      <c r="AE1640" s="57"/>
      <c r="AF1640" s="57"/>
      <c r="AG1640" s="57"/>
      <c r="AH1640" s="57"/>
      <c r="AI1640" s="57"/>
      <c r="AJ1640" s="57"/>
      <c r="AK1640" s="57"/>
      <c r="AL1640" s="57"/>
      <c r="AM1640" s="57"/>
      <c r="AN1640" s="57"/>
      <c r="AO1640" s="57"/>
      <c r="AP1640" s="57"/>
      <c r="AQ1640" s="58"/>
      <c r="AR1640" s="58"/>
      <c r="AS1640" s="58"/>
      <c r="AT1640" s="57"/>
      <c r="AU1640" s="57"/>
      <c r="AV1640" s="57"/>
      <c r="AW1640" s="57"/>
      <c r="AX1640" s="57"/>
      <c r="AY1640" s="57"/>
      <c r="AZ1640" s="57"/>
      <c r="BA1640" s="57"/>
    </row>
    <row r="1641" spans="16:53" ht="13.5">
      <c r="P1641" s="54"/>
      <c r="Q1641" s="48"/>
      <c r="R1641" s="48"/>
      <c r="S1641" s="48"/>
      <c r="T1641" s="48"/>
      <c r="U1641" s="55"/>
      <c r="V1641" s="55"/>
      <c r="W1641" s="55"/>
      <c r="X1641" s="55"/>
      <c r="Y1641" s="55"/>
      <c r="Z1641" s="55"/>
      <c r="AA1641" s="56"/>
      <c r="AB1641" s="55"/>
      <c r="AC1641" s="57"/>
      <c r="AD1641" s="57"/>
      <c r="AE1641" s="57"/>
      <c r="AF1641" s="57"/>
      <c r="AG1641" s="57"/>
      <c r="AH1641" s="57"/>
      <c r="AI1641" s="57"/>
      <c r="AJ1641" s="57"/>
      <c r="AK1641" s="57"/>
      <c r="AL1641" s="57"/>
      <c r="AM1641" s="57"/>
      <c r="AN1641" s="57"/>
      <c r="AO1641" s="57"/>
      <c r="AP1641" s="57"/>
      <c r="AQ1641" s="58"/>
      <c r="AR1641" s="58"/>
      <c r="AS1641" s="58"/>
      <c r="AT1641" s="57"/>
      <c r="AU1641" s="57"/>
      <c r="AV1641" s="57"/>
      <c r="AW1641" s="57"/>
      <c r="AX1641" s="57"/>
      <c r="AY1641" s="57"/>
      <c r="AZ1641" s="57"/>
      <c r="BA1641" s="57"/>
    </row>
    <row r="1642" spans="16:53" ht="13.5">
      <c r="P1642" s="54"/>
      <c r="Q1642" s="48"/>
      <c r="R1642" s="48"/>
      <c r="S1642" s="48"/>
      <c r="T1642" s="48"/>
      <c r="U1642" s="55"/>
      <c r="V1642" s="55"/>
      <c r="W1642" s="55"/>
      <c r="X1642" s="55"/>
      <c r="Y1642" s="55"/>
      <c r="Z1642" s="55"/>
      <c r="AA1642" s="56"/>
      <c r="AB1642" s="55"/>
      <c r="AC1642" s="57"/>
      <c r="AD1642" s="57"/>
      <c r="AE1642" s="57"/>
      <c r="AF1642" s="57"/>
      <c r="AG1642" s="57"/>
      <c r="AH1642" s="57"/>
      <c r="AI1642" s="57"/>
      <c r="AJ1642" s="57"/>
      <c r="AK1642" s="57"/>
      <c r="AL1642" s="57"/>
      <c r="AM1642" s="57"/>
      <c r="AN1642" s="57"/>
      <c r="AO1642" s="57"/>
      <c r="AP1642" s="57"/>
      <c r="AQ1642" s="58"/>
      <c r="AR1642" s="58"/>
      <c r="AS1642" s="58"/>
      <c r="AT1642" s="57"/>
      <c r="AU1642" s="57"/>
      <c r="AV1642" s="57"/>
      <c r="AW1642" s="57"/>
      <c r="AX1642" s="57"/>
      <c r="AY1642" s="57"/>
      <c r="AZ1642" s="57"/>
      <c r="BA1642" s="57"/>
    </row>
    <row r="1643" spans="16:53" ht="13.5">
      <c r="P1643" s="54"/>
      <c r="Q1643" s="48"/>
      <c r="R1643" s="48"/>
      <c r="S1643" s="48"/>
      <c r="T1643" s="48"/>
      <c r="U1643" s="55"/>
      <c r="V1643" s="55"/>
      <c r="W1643" s="55"/>
      <c r="X1643" s="55"/>
      <c r="Y1643" s="55"/>
      <c r="Z1643" s="55"/>
      <c r="AA1643" s="56"/>
      <c r="AB1643" s="55"/>
      <c r="AC1643" s="57"/>
      <c r="AD1643" s="57"/>
      <c r="AE1643" s="57"/>
      <c r="AF1643" s="57"/>
      <c r="AG1643" s="57"/>
      <c r="AH1643" s="57"/>
      <c r="AI1643" s="57"/>
      <c r="AJ1643" s="57"/>
      <c r="AK1643" s="57"/>
      <c r="AL1643" s="57"/>
      <c r="AM1643" s="57"/>
      <c r="AN1643" s="57"/>
      <c r="AO1643" s="57"/>
      <c r="AP1643" s="57"/>
      <c r="AQ1643" s="58"/>
      <c r="AR1643" s="58"/>
      <c r="AS1643" s="58"/>
      <c r="AT1643" s="57"/>
      <c r="AU1643" s="57"/>
      <c r="AV1643" s="57"/>
      <c r="AW1643" s="57"/>
      <c r="AX1643" s="57"/>
      <c r="AY1643" s="57"/>
      <c r="AZ1643" s="57"/>
      <c r="BA1643" s="57"/>
    </row>
    <row r="1644" spans="16:53" ht="13.5">
      <c r="P1644" s="54"/>
      <c r="Q1644" s="48"/>
      <c r="R1644" s="48"/>
      <c r="S1644" s="48"/>
      <c r="T1644" s="48"/>
      <c r="U1644" s="55"/>
      <c r="V1644" s="55"/>
      <c r="W1644" s="55"/>
      <c r="X1644" s="55"/>
      <c r="Y1644" s="55"/>
      <c r="Z1644" s="55"/>
      <c r="AA1644" s="56"/>
      <c r="AB1644" s="55"/>
      <c r="AC1644" s="57"/>
      <c r="AD1644" s="57"/>
      <c r="AE1644" s="57"/>
      <c r="AF1644" s="57"/>
      <c r="AG1644" s="57"/>
      <c r="AH1644" s="57"/>
      <c r="AI1644" s="57"/>
      <c r="AJ1644" s="57"/>
      <c r="AK1644" s="57"/>
      <c r="AL1644" s="57"/>
      <c r="AM1644" s="57"/>
      <c r="AN1644" s="57"/>
      <c r="AO1644" s="57"/>
      <c r="AP1644" s="57"/>
      <c r="AQ1644" s="58"/>
      <c r="AR1644" s="58"/>
      <c r="AS1644" s="58"/>
      <c r="AT1644" s="57"/>
      <c r="AU1644" s="57"/>
      <c r="AV1644" s="57"/>
      <c r="AW1644" s="57"/>
      <c r="AX1644" s="57"/>
      <c r="AY1644" s="57"/>
      <c r="AZ1644" s="57"/>
      <c r="BA1644" s="57"/>
    </row>
    <row r="1645" spans="16:53" ht="13.5">
      <c r="P1645" s="54"/>
      <c r="Q1645" s="48"/>
      <c r="R1645" s="48"/>
      <c r="S1645" s="48"/>
      <c r="T1645" s="48"/>
      <c r="U1645" s="55"/>
      <c r="V1645" s="55"/>
      <c r="W1645" s="55"/>
      <c r="X1645" s="55"/>
      <c r="Y1645" s="55"/>
      <c r="Z1645" s="55"/>
      <c r="AA1645" s="56"/>
      <c r="AB1645" s="55"/>
      <c r="AC1645" s="57"/>
      <c r="AD1645" s="57"/>
      <c r="AE1645" s="57"/>
      <c r="AF1645" s="57"/>
      <c r="AG1645" s="57"/>
      <c r="AH1645" s="57"/>
      <c r="AI1645" s="57"/>
      <c r="AJ1645" s="57"/>
      <c r="AK1645" s="57"/>
      <c r="AL1645" s="57"/>
      <c r="AM1645" s="57"/>
      <c r="AN1645" s="57"/>
      <c r="AO1645" s="57"/>
      <c r="AP1645" s="57"/>
      <c r="AQ1645" s="58"/>
      <c r="AR1645" s="58"/>
      <c r="AS1645" s="58"/>
      <c r="AT1645" s="57"/>
      <c r="AU1645" s="57"/>
      <c r="AV1645" s="57"/>
      <c r="AW1645" s="57"/>
      <c r="AX1645" s="57"/>
      <c r="AY1645" s="57"/>
      <c r="AZ1645" s="57"/>
      <c r="BA1645" s="57"/>
    </row>
    <row r="1646" spans="16:53" ht="13.5">
      <c r="P1646" s="54"/>
      <c r="Q1646" s="48"/>
      <c r="R1646" s="48"/>
      <c r="S1646" s="48"/>
      <c r="T1646" s="48"/>
      <c r="U1646" s="55"/>
      <c r="V1646" s="55"/>
      <c r="W1646" s="55"/>
      <c r="X1646" s="55"/>
      <c r="Y1646" s="55"/>
      <c r="Z1646" s="55"/>
      <c r="AA1646" s="56"/>
      <c r="AB1646" s="55"/>
      <c r="AC1646" s="57"/>
      <c r="AD1646" s="57"/>
      <c r="AE1646" s="57"/>
      <c r="AF1646" s="57"/>
      <c r="AG1646" s="57"/>
      <c r="AH1646" s="57"/>
      <c r="AI1646" s="57"/>
      <c r="AJ1646" s="57"/>
      <c r="AK1646" s="57"/>
      <c r="AL1646" s="57"/>
      <c r="AM1646" s="57"/>
      <c r="AN1646" s="57"/>
      <c r="AO1646" s="57"/>
      <c r="AP1646" s="57"/>
      <c r="AQ1646" s="58"/>
      <c r="AR1646" s="58"/>
      <c r="AS1646" s="58"/>
      <c r="AT1646" s="57"/>
      <c r="AU1646" s="57"/>
      <c r="AV1646" s="57"/>
      <c r="AW1646" s="57"/>
      <c r="AX1646" s="57"/>
      <c r="AY1646" s="57"/>
      <c r="AZ1646" s="57"/>
      <c r="BA1646" s="57"/>
    </row>
    <row r="1647" spans="16:53" ht="13.5">
      <c r="P1647" s="54"/>
      <c r="Q1647" s="48"/>
      <c r="R1647" s="48"/>
      <c r="S1647" s="48"/>
      <c r="T1647" s="48"/>
      <c r="U1647" s="55"/>
      <c r="V1647" s="55"/>
      <c r="W1647" s="55"/>
      <c r="X1647" s="55"/>
      <c r="Y1647" s="55"/>
      <c r="Z1647" s="55"/>
      <c r="AA1647" s="56"/>
      <c r="AB1647" s="55"/>
      <c r="AC1647" s="57"/>
      <c r="AD1647" s="57"/>
      <c r="AE1647" s="57"/>
      <c r="AF1647" s="57"/>
      <c r="AG1647" s="57"/>
      <c r="AH1647" s="57"/>
      <c r="AI1647" s="57"/>
      <c r="AJ1647" s="57"/>
      <c r="AK1647" s="57"/>
      <c r="AL1647" s="57"/>
      <c r="AM1647" s="57"/>
      <c r="AN1647" s="57"/>
      <c r="AO1647" s="57"/>
      <c r="AP1647" s="57"/>
      <c r="AQ1647" s="58"/>
      <c r="AR1647" s="58"/>
      <c r="AS1647" s="58"/>
      <c r="AT1647" s="57"/>
      <c r="AU1647" s="57"/>
      <c r="AV1647" s="57"/>
      <c r="AW1647" s="57"/>
      <c r="AX1647" s="57"/>
      <c r="AY1647" s="57"/>
      <c r="AZ1647" s="57"/>
      <c r="BA1647" s="57"/>
    </row>
    <row r="1648" spans="16:53" ht="13.5">
      <c r="P1648" s="54"/>
      <c r="Q1648" s="48"/>
      <c r="R1648" s="48"/>
      <c r="S1648" s="48"/>
      <c r="T1648" s="48"/>
      <c r="U1648" s="55"/>
      <c r="V1648" s="55"/>
      <c r="W1648" s="55"/>
      <c r="X1648" s="55"/>
      <c r="Y1648" s="55"/>
      <c r="Z1648" s="55"/>
      <c r="AA1648" s="56"/>
      <c r="AB1648" s="55"/>
      <c r="AC1648" s="57"/>
      <c r="AD1648" s="57"/>
      <c r="AE1648" s="57"/>
      <c r="AF1648" s="57"/>
      <c r="AG1648" s="57"/>
      <c r="AH1648" s="57"/>
      <c r="AI1648" s="57"/>
      <c r="AJ1648" s="57"/>
      <c r="AK1648" s="57"/>
      <c r="AL1648" s="57"/>
      <c r="AM1648" s="57"/>
      <c r="AN1648" s="57"/>
      <c r="AO1648" s="57"/>
      <c r="AP1648" s="57"/>
      <c r="AQ1648" s="58"/>
      <c r="AR1648" s="58"/>
      <c r="AS1648" s="58"/>
      <c r="AT1648" s="57"/>
      <c r="AU1648" s="57"/>
      <c r="AV1648" s="57"/>
      <c r="AW1648" s="57"/>
      <c r="AX1648" s="57"/>
      <c r="AY1648" s="57"/>
      <c r="AZ1648" s="57"/>
      <c r="BA1648" s="57"/>
    </row>
    <row r="1649" spans="16:53" ht="13.5">
      <c r="P1649" s="54"/>
      <c r="Q1649" s="48"/>
      <c r="R1649" s="48"/>
      <c r="S1649" s="48"/>
      <c r="T1649" s="48"/>
      <c r="U1649" s="55"/>
      <c r="V1649" s="55"/>
      <c r="W1649" s="55"/>
      <c r="X1649" s="55"/>
      <c r="Y1649" s="55"/>
      <c r="Z1649" s="55"/>
      <c r="AA1649" s="56"/>
      <c r="AB1649" s="55"/>
      <c r="AC1649" s="57"/>
      <c r="AD1649" s="57"/>
      <c r="AE1649" s="57"/>
      <c r="AF1649" s="57"/>
      <c r="AG1649" s="57"/>
      <c r="AH1649" s="57"/>
      <c r="AI1649" s="57"/>
      <c r="AJ1649" s="57"/>
      <c r="AK1649" s="57"/>
      <c r="AL1649" s="57"/>
      <c r="AM1649" s="57"/>
      <c r="AN1649" s="57"/>
      <c r="AO1649" s="57"/>
      <c r="AP1649" s="57"/>
      <c r="AQ1649" s="58"/>
      <c r="AR1649" s="58"/>
      <c r="AS1649" s="58"/>
      <c r="AT1649" s="57"/>
      <c r="AU1649" s="57"/>
      <c r="AV1649" s="57"/>
      <c r="AW1649" s="57"/>
      <c r="AX1649" s="57"/>
      <c r="AY1649" s="57"/>
      <c r="AZ1649" s="57"/>
      <c r="BA1649" s="57"/>
    </row>
    <row r="1650" spans="16:53" ht="13.5">
      <c r="P1650" s="54"/>
      <c r="Q1650" s="48"/>
      <c r="R1650" s="48"/>
      <c r="S1650" s="48"/>
      <c r="T1650" s="48"/>
      <c r="U1650" s="55"/>
      <c r="V1650" s="55"/>
      <c r="W1650" s="55"/>
      <c r="X1650" s="55"/>
      <c r="Y1650" s="55"/>
      <c r="Z1650" s="55"/>
      <c r="AA1650" s="56"/>
      <c r="AB1650" s="55"/>
      <c r="AC1650" s="57"/>
      <c r="AD1650" s="57"/>
      <c r="AE1650" s="57"/>
      <c r="AF1650" s="57"/>
      <c r="AG1650" s="57"/>
      <c r="AH1650" s="57"/>
      <c r="AI1650" s="57"/>
      <c r="AJ1650" s="57"/>
      <c r="AK1650" s="57"/>
      <c r="AL1650" s="57"/>
      <c r="AM1650" s="57"/>
      <c r="AN1650" s="57"/>
      <c r="AO1650" s="57"/>
      <c r="AP1650" s="57"/>
      <c r="AQ1650" s="58"/>
      <c r="AR1650" s="58"/>
      <c r="AS1650" s="58"/>
      <c r="AT1650" s="57"/>
      <c r="AU1650" s="57"/>
      <c r="AV1650" s="57"/>
      <c r="AW1650" s="57"/>
      <c r="AX1650" s="57"/>
      <c r="AY1650" s="57"/>
      <c r="AZ1650" s="57"/>
      <c r="BA1650" s="57"/>
    </row>
    <row r="1651" spans="16:53" ht="13.5">
      <c r="P1651" s="54"/>
      <c r="Q1651" s="48"/>
      <c r="R1651" s="48"/>
      <c r="S1651" s="48"/>
      <c r="T1651" s="48"/>
      <c r="U1651" s="55"/>
      <c r="V1651" s="55"/>
      <c r="W1651" s="55"/>
      <c r="X1651" s="55"/>
      <c r="Y1651" s="55"/>
      <c r="Z1651" s="55"/>
      <c r="AA1651" s="56"/>
      <c r="AB1651" s="55"/>
      <c r="AC1651" s="57"/>
      <c r="AD1651" s="57"/>
      <c r="AE1651" s="57"/>
      <c r="AF1651" s="57"/>
      <c r="AG1651" s="57"/>
      <c r="AH1651" s="57"/>
      <c r="AI1651" s="57"/>
      <c r="AJ1651" s="57"/>
      <c r="AK1651" s="57"/>
      <c r="AL1651" s="57"/>
      <c r="AM1651" s="57"/>
      <c r="AN1651" s="57"/>
      <c r="AO1651" s="57"/>
      <c r="AP1651" s="57"/>
      <c r="AQ1651" s="58"/>
      <c r="AR1651" s="58"/>
      <c r="AS1651" s="58"/>
      <c r="AT1651" s="57"/>
      <c r="AU1651" s="57"/>
      <c r="AV1651" s="57"/>
      <c r="AW1651" s="57"/>
      <c r="AX1651" s="57"/>
      <c r="AY1651" s="57"/>
      <c r="AZ1651" s="57"/>
      <c r="BA1651" s="57"/>
    </row>
    <row r="1652" spans="16:53" ht="13.5">
      <c r="P1652" s="54"/>
      <c r="Q1652" s="48"/>
      <c r="R1652" s="48"/>
      <c r="S1652" s="48"/>
      <c r="T1652" s="48"/>
      <c r="U1652" s="55"/>
      <c r="V1652" s="55"/>
      <c r="W1652" s="55"/>
      <c r="X1652" s="55"/>
      <c r="Y1652" s="55"/>
      <c r="Z1652" s="55"/>
      <c r="AA1652" s="56"/>
      <c r="AB1652" s="55"/>
      <c r="AC1652" s="57"/>
      <c r="AD1652" s="57"/>
      <c r="AE1652" s="57"/>
      <c r="AF1652" s="57"/>
      <c r="AG1652" s="57"/>
      <c r="AH1652" s="57"/>
      <c r="AI1652" s="57"/>
      <c r="AJ1652" s="57"/>
      <c r="AK1652" s="57"/>
      <c r="AL1652" s="57"/>
      <c r="AM1652" s="57"/>
      <c r="AN1652" s="57"/>
      <c r="AO1652" s="57"/>
      <c r="AP1652" s="57"/>
      <c r="AQ1652" s="58"/>
      <c r="AR1652" s="58"/>
      <c r="AS1652" s="58"/>
      <c r="AT1652" s="57"/>
      <c r="AU1652" s="57"/>
      <c r="AV1652" s="57"/>
      <c r="AW1652" s="57"/>
      <c r="AX1652" s="57"/>
      <c r="AY1652" s="57"/>
      <c r="AZ1652" s="57"/>
      <c r="BA1652" s="57"/>
    </row>
    <row r="1653" spans="16:53" ht="13.5">
      <c r="P1653" s="54"/>
      <c r="Q1653" s="48"/>
      <c r="R1653" s="48"/>
      <c r="S1653" s="48"/>
      <c r="T1653" s="48"/>
      <c r="U1653" s="55"/>
      <c r="V1653" s="55"/>
      <c r="W1653" s="55"/>
      <c r="X1653" s="55"/>
      <c r="Y1653" s="55"/>
      <c r="Z1653" s="55"/>
      <c r="AA1653" s="56"/>
      <c r="AB1653" s="55"/>
      <c r="AC1653" s="57"/>
      <c r="AD1653" s="57"/>
      <c r="AE1653" s="57"/>
      <c r="AF1653" s="57"/>
      <c r="AG1653" s="57"/>
      <c r="AH1653" s="57"/>
      <c r="AI1653" s="57"/>
      <c r="AJ1653" s="57"/>
      <c r="AK1653" s="57"/>
      <c r="AL1653" s="57"/>
      <c r="AM1653" s="57"/>
      <c r="AN1653" s="57"/>
      <c r="AO1653" s="57"/>
      <c r="AP1653" s="57"/>
      <c r="AQ1653" s="58"/>
      <c r="AR1653" s="58"/>
      <c r="AS1653" s="58"/>
      <c r="AT1653" s="57"/>
      <c r="AU1653" s="57"/>
      <c r="AV1653" s="57"/>
      <c r="AW1653" s="57"/>
      <c r="AX1653" s="57"/>
      <c r="AY1653" s="57"/>
      <c r="AZ1653" s="57"/>
      <c r="BA1653" s="57"/>
    </row>
    <row r="1654" spans="16:53" ht="13.5">
      <c r="P1654" s="54"/>
      <c r="Q1654" s="48"/>
      <c r="R1654" s="48"/>
      <c r="S1654" s="48"/>
      <c r="T1654" s="48"/>
      <c r="U1654" s="55"/>
      <c r="V1654" s="55"/>
      <c r="W1654" s="55"/>
      <c r="X1654" s="55"/>
      <c r="Y1654" s="55"/>
      <c r="Z1654" s="55"/>
      <c r="AA1654" s="56"/>
      <c r="AB1654" s="55"/>
      <c r="AC1654" s="57"/>
      <c r="AD1654" s="57"/>
      <c r="AE1654" s="57"/>
      <c r="AF1654" s="57"/>
      <c r="AG1654" s="57"/>
      <c r="AH1654" s="57"/>
      <c r="AI1654" s="57"/>
      <c r="AJ1654" s="57"/>
      <c r="AK1654" s="57"/>
      <c r="AL1654" s="57"/>
      <c r="AM1654" s="57"/>
      <c r="AN1654" s="57"/>
      <c r="AO1654" s="57"/>
      <c r="AP1654" s="57"/>
      <c r="AQ1654" s="58"/>
      <c r="AR1654" s="58"/>
      <c r="AS1654" s="58"/>
      <c r="AT1654" s="57"/>
      <c r="AU1654" s="57"/>
      <c r="AV1654" s="57"/>
      <c r="AW1654" s="57"/>
      <c r="AX1654" s="57"/>
      <c r="AY1654" s="57"/>
      <c r="AZ1654" s="57"/>
      <c r="BA1654" s="57"/>
    </row>
    <row r="1655" spans="16:53" ht="13.5">
      <c r="P1655" s="54"/>
      <c r="Q1655" s="48"/>
      <c r="R1655" s="48"/>
      <c r="S1655" s="48"/>
      <c r="T1655" s="48"/>
      <c r="U1655" s="55"/>
      <c r="V1655" s="55"/>
      <c r="W1655" s="55"/>
      <c r="X1655" s="55"/>
      <c r="Y1655" s="55"/>
      <c r="Z1655" s="55"/>
      <c r="AA1655" s="56"/>
      <c r="AB1655" s="55"/>
      <c r="AC1655" s="57"/>
      <c r="AD1655" s="57"/>
      <c r="AE1655" s="57"/>
      <c r="AF1655" s="57"/>
      <c r="AG1655" s="57"/>
      <c r="AH1655" s="57"/>
      <c r="AI1655" s="57"/>
      <c r="AJ1655" s="57"/>
      <c r="AK1655" s="57"/>
      <c r="AL1655" s="57"/>
      <c r="AM1655" s="57"/>
      <c r="AN1655" s="57"/>
      <c r="AO1655" s="57"/>
      <c r="AP1655" s="57"/>
      <c r="AQ1655" s="58"/>
      <c r="AR1655" s="58"/>
      <c r="AS1655" s="58"/>
      <c r="AT1655" s="57"/>
      <c r="AU1655" s="57"/>
      <c r="AV1655" s="57"/>
      <c r="AW1655" s="57"/>
      <c r="AX1655" s="57"/>
      <c r="AY1655" s="57"/>
      <c r="AZ1655" s="57"/>
      <c r="BA1655" s="57"/>
    </row>
    <row r="1656" spans="16:53" ht="13.5">
      <c r="P1656" s="54"/>
      <c r="Q1656" s="48"/>
      <c r="R1656" s="48"/>
      <c r="S1656" s="48"/>
      <c r="T1656" s="48"/>
      <c r="U1656" s="55"/>
      <c r="V1656" s="55"/>
      <c r="W1656" s="55"/>
      <c r="X1656" s="55"/>
      <c r="Y1656" s="55"/>
      <c r="Z1656" s="55"/>
      <c r="AA1656" s="56"/>
      <c r="AB1656" s="55"/>
      <c r="AC1656" s="57"/>
      <c r="AD1656" s="57"/>
      <c r="AE1656" s="57"/>
      <c r="AF1656" s="57"/>
      <c r="AG1656" s="57"/>
      <c r="AH1656" s="57"/>
      <c r="AI1656" s="57"/>
      <c r="AJ1656" s="57"/>
      <c r="AK1656" s="57"/>
      <c r="AL1656" s="57"/>
      <c r="AM1656" s="57"/>
      <c r="AN1656" s="57"/>
      <c r="AO1656" s="57"/>
      <c r="AP1656" s="57"/>
      <c r="AQ1656" s="58"/>
      <c r="AR1656" s="58"/>
      <c r="AS1656" s="58"/>
      <c r="AT1656" s="57"/>
      <c r="AU1656" s="57"/>
      <c r="AV1656" s="57"/>
      <c r="AW1656" s="57"/>
      <c r="AX1656" s="57"/>
      <c r="AY1656" s="57"/>
      <c r="AZ1656" s="57"/>
      <c r="BA1656" s="57"/>
    </row>
    <row r="1657" spans="16:53" ht="13.5">
      <c r="P1657" s="54"/>
      <c r="Q1657" s="48"/>
      <c r="R1657" s="48"/>
      <c r="S1657" s="48"/>
      <c r="T1657" s="48"/>
      <c r="U1657" s="55"/>
      <c r="V1657" s="55"/>
      <c r="W1657" s="55"/>
      <c r="X1657" s="55"/>
      <c r="Y1657" s="55"/>
      <c r="Z1657" s="55"/>
      <c r="AA1657" s="56"/>
      <c r="AB1657" s="55"/>
      <c r="AC1657" s="57"/>
      <c r="AD1657" s="57"/>
      <c r="AE1657" s="57"/>
      <c r="AF1657" s="57"/>
      <c r="AG1657" s="57"/>
      <c r="AH1657" s="57"/>
      <c r="AI1657" s="57"/>
      <c r="AJ1657" s="57"/>
      <c r="AK1657" s="57"/>
      <c r="AL1657" s="57"/>
      <c r="AM1657" s="57"/>
      <c r="AN1657" s="57"/>
      <c r="AO1657" s="57"/>
      <c r="AP1657" s="57"/>
      <c r="AQ1657" s="58"/>
      <c r="AR1657" s="58"/>
      <c r="AS1657" s="58"/>
      <c r="AT1657" s="57"/>
      <c r="AU1657" s="57"/>
      <c r="AV1657" s="57"/>
      <c r="AW1657" s="57"/>
      <c r="AX1657" s="57"/>
      <c r="AY1657" s="57"/>
      <c r="AZ1657" s="57"/>
      <c r="BA1657" s="57"/>
    </row>
    <row r="1658" spans="16:53" ht="13.5">
      <c r="P1658" s="54"/>
      <c r="Q1658" s="48"/>
      <c r="R1658" s="48"/>
      <c r="S1658" s="48"/>
      <c r="T1658" s="48"/>
      <c r="U1658" s="55"/>
      <c r="V1658" s="55"/>
      <c r="W1658" s="55"/>
      <c r="X1658" s="55"/>
      <c r="Y1658" s="55"/>
      <c r="Z1658" s="55"/>
      <c r="AA1658" s="56"/>
      <c r="AB1658" s="55"/>
      <c r="AC1658" s="57"/>
      <c r="AD1658" s="57"/>
      <c r="AE1658" s="57"/>
      <c r="AF1658" s="57"/>
      <c r="AG1658" s="57"/>
      <c r="AH1658" s="57"/>
      <c r="AI1658" s="57"/>
      <c r="AJ1658" s="57"/>
      <c r="AK1658" s="57"/>
      <c r="AL1658" s="57"/>
      <c r="AM1658" s="57"/>
      <c r="AN1658" s="57"/>
      <c r="AO1658" s="57"/>
      <c r="AP1658" s="57"/>
      <c r="AQ1658" s="58"/>
      <c r="AR1658" s="58"/>
      <c r="AS1658" s="58"/>
      <c r="AT1658" s="57"/>
      <c r="AU1658" s="57"/>
      <c r="AV1658" s="57"/>
      <c r="AW1658" s="57"/>
      <c r="AX1658" s="57"/>
      <c r="AY1658" s="57"/>
      <c r="AZ1658" s="57"/>
      <c r="BA1658" s="57"/>
    </row>
    <row r="1659" spans="16:53" ht="13.5">
      <c r="P1659" s="54"/>
      <c r="Q1659" s="48"/>
      <c r="R1659" s="48"/>
      <c r="S1659" s="48"/>
      <c r="T1659" s="48"/>
      <c r="U1659" s="55"/>
      <c r="V1659" s="55"/>
      <c r="W1659" s="55"/>
      <c r="X1659" s="55"/>
      <c r="Y1659" s="55"/>
      <c r="Z1659" s="55"/>
      <c r="AA1659" s="56"/>
      <c r="AB1659" s="55"/>
      <c r="AC1659" s="57"/>
      <c r="AD1659" s="57"/>
      <c r="AE1659" s="57"/>
      <c r="AF1659" s="57"/>
      <c r="AG1659" s="57"/>
      <c r="AH1659" s="57"/>
      <c r="AI1659" s="57"/>
      <c r="AJ1659" s="57"/>
      <c r="AK1659" s="57"/>
      <c r="AL1659" s="57"/>
      <c r="AM1659" s="57"/>
      <c r="AN1659" s="57"/>
      <c r="AO1659" s="57"/>
      <c r="AP1659" s="57"/>
      <c r="AQ1659" s="58"/>
      <c r="AR1659" s="58"/>
      <c r="AS1659" s="58"/>
      <c r="AT1659" s="57"/>
      <c r="AU1659" s="57"/>
      <c r="AV1659" s="57"/>
      <c r="AW1659" s="57"/>
      <c r="AX1659" s="57"/>
      <c r="AY1659" s="57"/>
      <c r="AZ1659" s="57"/>
      <c r="BA1659" s="57"/>
    </row>
    <row r="1660" spans="16:53" ht="13.5">
      <c r="P1660" s="54"/>
      <c r="Q1660" s="48"/>
      <c r="R1660" s="48"/>
      <c r="S1660" s="48"/>
      <c r="T1660" s="48"/>
      <c r="U1660" s="55"/>
      <c r="V1660" s="55"/>
      <c r="W1660" s="55"/>
      <c r="X1660" s="55"/>
      <c r="Y1660" s="55"/>
      <c r="Z1660" s="55"/>
      <c r="AA1660" s="56"/>
      <c r="AB1660" s="55"/>
      <c r="AC1660" s="57"/>
      <c r="AD1660" s="57"/>
      <c r="AE1660" s="57"/>
      <c r="AF1660" s="57"/>
      <c r="AG1660" s="57"/>
      <c r="AH1660" s="57"/>
      <c r="AI1660" s="57"/>
      <c r="AJ1660" s="57"/>
      <c r="AK1660" s="57"/>
      <c r="AL1660" s="57"/>
      <c r="AM1660" s="57"/>
      <c r="AN1660" s="57"/>
      <c r="AO1660" s="57"/>
      <c r="AP1660" s="57"/>
      <c r="AQ1660" s="58"/>
      <c r="AR1660" s="58"/>
      <c r="AS1660" s="58"/>
      <c r="AT1660" s="57"/>
      <c r="AU1660" s="57"/>
      <c r="AV1660" s="57"/>
      <c r="AW1660" s="57"/>
      <c r="AX1660" s="57"/>
      <c r="AY1660" s="57"/>
      <c r="AZ1660" s="57"/>
      <c r="BA1660" s="57"/>
    </row>
    <row r="1661" spans="16:53" ht="13.5">
      <c r="P1661" s="54"/>
      <c r="Q1661" s="48"/>
      <c r="R1661" s="48"/>
      <c r="S1661" s="48"/>
      <c r="T1661" s="48"/>
      <c r="U1661" s="55"/>
      <c r="V1661" s="55"/>
      <c r="W1661" s="55"/>
      <c r="X1661" s="55"/>
      <c r="Y1661" s="55"/>
      <c r="Z1661" s="55"/>
      <c r="AA1661" s="56"/>
      <c r="AB1661" s="55"/>
      <c r="AC1661" s="57"/>
      <c r="AD1661" s="57"/>
      <c r="AE1661" s="57"/>
      <c r="AF1661" s="57"/>
      <c r="AG1661" s="57"/>
      <c r="AH1661" s="57"/>
      <c r="AI1661" s="57"/>
      <c r="AJ1661" s="57"/>
      <c r="AK1661" s="57"/>
      <c r="AL1661" s="57"/>
      <c r="AM1661" s="57"/>
      <c r="AN1661" s="57"/>
      <c r="AO1661" s="57"/>
      <c r="AP1661" s="57"/>
      <c r="AQ1661" s="58"/>
      <c r="AR1661" s="58"/>
      <c r="AS1661" s="58"/>
      <c r="AT1661" s="57"/>
      <c r="AU1661" s="57"/>
      <c r="AV1661" s="57"/>
      <c r="AW1661" s="57"/>
      <c r="AX1661" s="57"/>
      <c r="AY1661" s="57"/>
      <c r="AZ1661" s="57"/>
      <c r="BA1661" s="57"/>
    </row>
    <row r="1662" spans="16:53" ht="13.5">
      <c r="P1662" s="54"/>
      <c r="Q1662" s="48"/>
      <c r="R1662" s="48"/>
      <c r="S1662" s="48"/>
      <c r="T1662" s="48"/>
      <c r="U1662" s="55"/>
      <c r="V1662" s="55"/>
      <c r="W1662" s="55"/>
      <c r="X1662" s="55"/>
      <c r="Y1662" s="55"/>
      <c r="Z1662" s="55"/>
      <c r="AA1662" s="56"/>
      <c r="AB1662" s="55"/>
      <c r="AC1662" s="57"/>
      <c r="AD1662" s="57"/>
      <c r="AE1662" s="57"/>
      <c r="AF1662" s="57"/>
      <c r="AG1662" s="57"/>
      <c r="AH1662" s="57"/>
      <c r="AI1662" s="57"/>
      <c r="AJ1662" s="57"/>
      <c r="AK1662" s="57"/>
      <c r="AL1662" s="57"/>
      <c r="AM1662" s="57"/>
      <c r="AN1662" s="57"/>
      <c r="AO1662" s="57"/>
      <c r="AP1662" s="57"/>
      <c r="AQ1662" s="58"/>
      <c r="AR1662" s="58"/>
      <c r="AS1662" s="58"/>
      <c r="AT1662" s="57"/>
      <c r="AU1662" s="57"/>
      <c r="AV1662" s="57"/>
      <c r="AW1662" s="57"/>
      <c r="AX1662" s="57"/>
      <c r="AY1662" s="57"/>
      <c r="AZ1662" s="57"/>
      <c r="BA1662" s="57"/>
    </row>
    <row r="1663" spans="16:53" ht="13.5">
      <c r="P1663" s="54"/>
      <c r="Q1663" s="48"/>
      <c r="R1663" s="48"/>
      <c r="S1663" s="48"/>
      <c r="T1663" s="48"/>
      <c r="U1663" s="55"/>
      <c r="V1663" s="55"/>
      <c r="W1663" s="55"/>
      <c r="X1663" s="55"/>
      <c r="Y1663" s="55"/>
      <c r="Z1663" s="55"/>
      <c r="AA1663" s="56"/>
      <c r="AB1663" s="55"/>
      <c r="AC1663" s="57"/>
      <c r="AD1663" s="57"/>
      <c r="AE1663" s="57"/>
      <c r="AF1663" s="57"/>
      <c r="AG1663" s="57"/>
      <c r="AH1663" s="57"/>
      <c r="AI1663" s="57"/>
      <c r="AJ1663" s="57"/>
      <c r="AK1663" s="57"/>
      <c r="AL1663" s="57"/>
      <c r="AM1663" s="57"/>
      <c r="AN1663" s="57"/>
      <c r="AO1663" s="57"/>
      <c r="AP1663" s="57"/>
      <c r="AQ1663" s="58"/>
      <c r="AR1663" s="58"/>
      <c r="AS1663" s="58"/>
      <c r="AT1663" s="57"/>
      <c r="AU1663" s="57"/>
      <c r="AV1663" s="57"/>
      <c r="AW1663" s="57"/>
      <c r="AX1663" s="57"/>
      <c r="AY1663" s="57"/>
      <c r="AZ1663" s="57"/>
      <c r="BA1663" s="57"/>
    </row>
    <row r="1664" spans="16:53" ht="13.5">
      <c r="P1664" s="54"/>
      <c r="Q1664" s="48"/>
      <c r="R1664" s="48"/>
      <c r="S1664" s="48"/>
      <c r="T1664" s="48"/>
      <c r="U1664" s="55"/>
      <c r="V1664" s="55"/>
      <c r="W1664" s="55"/>
      <c r="X1664" s="55"/>
      <c r="Y1664" s="55"/>
      <c r="Z1664" s="55"/>
      <c r="AA1664" s="56"/>
      <c r="AB1664" s="55"/>
      <c r="AC1664" s="57"/>
      <c r="AD1664" s="57"/>
      <c r="AE1664" s="57"/>
      <c r="AF1664" s="57"/>
      <c r="AG1664" s="57"/>
      <c r="AH1664" s="57"/>
      <c r="AI1664" s="57"/>
      <c r="AJ1664" s="57"/>
      <c r="AK1664" s="57"/>
      <c r="AL1664" s="57"/>
      <c r="AM1664" s="57"/>
      <c r="AN1664" s="57"/>
      <c r="AO1664" s="57"/>
      <c r="AP1664" s="57"/>
      <c r="AQ1664" s="58"/>
      <c r="AR1664" s="58"/>
      <c r="AS1664" s="58"/>
      <c r="AT1664" s="57"/>
      <c r="AU1664" s="57"/>
      <c r="AV1664" s="57"/>
      <c r="AW1664" s="57"/>
      <c r="AX1664" s="57"/>
      <c r="AY1664" s="57"/>
      <c r="AZ1664" s="57"/>
      <c r="BA1664" s="57"/>
    </row>
    <row r="1665" spans="16:53" ht="13.5">
      <c r="P1665" s="54"/>
      <c r="Q1665" s="48"/>
      <c r="R1665" s="48"/>
      <c r="S1665" s="48"/>
      <c r="T1665" s="48"/>
      <c r="U1665" s="55"/>
      <c r="V1665" s="55"/>
      <c r="W1665" s="55"/>
      <c r="X1665" s="55"/>
      <c r="Y1665" s="55"/>
      <c r="Z1665" s="55"/>
      <c r="AA1665" s="56"/>
      <c r="AB1665" s="55"/>
      <c r="AC1665" s="57"/>
      <c r="AD1665" s="57"/>
      <c r="AE1665" s="57"/>
      <c r="AF1665" s="57"/>
      <c r="AG1665" s="57"/>
      <c r="AH1665" s="57"/>
      <c r="AI1665" s="57"/>
      <c r="AJ1665" s="57"/>
      <c r="AK1665" s="57"/>
      <c r="AL1665" s="57"/>
      <c r="AM1665" s="57"/>
      <c r="AN1665" s="57"/>
      <c r="AO1665" s="57"/>
      <c r="AP1665" s="57"/>
      <c r="AQ1665" s="58"/>
      <c r="AR1665" s="58"/>
      <c r="AS1665" s="58"/>
      <c r="AT1665" s="57"/>
      <c r="AU1665" s="57"/>
      <c r="AV1665" s="57"/>
      <c r="AW1665" s="57"/>
      <c r="AX1665" s="57"/>
      <c r="AY1665" s="57"/>
      <c r="AZ1665" s="57"/>
      <c r="BA1665" s="57"/>
    </row>
    <row r="1666" spans="16:53" ht="13.5">
      <c r="P1666" s="54"/>
      <c r="Q1666" s="48"/>
      <c r="R1666" s="48"/>
      <c r="S1666" s="48"/>
      <c r="T1666" s="48"/>
      <c r="U1666" s="55"/>
      <c r="V1666" s="55"/>
      <c r="W1666" s="55"/>
      <c r="X1666" s="55"/>
      <c r="Y1666" s="55"/>
      <c r="Z1666" s="55"/>
      <c r="AA1666" s="56"/>
      <c r="AB1666" s="55"/>
      <c r="AC1666" s="57"/>
      <c r="AD1666" s="57"/>
      <c r="AE1666" s="57"/>
      <c r="AF1666" s="57"/>
      <c r="AG1666" s="57"/>
      <c r="AH1666" s="57"/>
      <c r="AI1666" s="57"/>
      <c r="AJ1666" s="57"/>
      <c r="AK1666" s="57"/>
      <c r="AL1666" s="57"/>
      <c r="AM1666" s="57"/>
      <c r="AN1666" s="57"/>
      <c r="AO1666" s="57"/>
      <c r="AP1666" s="57"/>
      <c r="AQ1666" s="58"/>
      <c r="AR1666" s="58"/>
      <c r="AS1666" s="58"/>
      <c r="AT1666" s="57"/>
      <c r="AU1666" s="57"/>
      <c r="AV1666" s="57"/>
      <c r="AW1666" s="57"/>
      <c r="AX1666" s="57"/>
      <c r="AY1666" s="57"/>
      <c r="AZ1666" s="57"/>
      <c r="BA1666" s="57"/>
    </row>
    <row r="1667" spans="16:53" ht="13.5">
      <c r="P1667" s="54"/>
      <c r="Q1667" s="48"/>
      <c r="R1667" s="48"/>
      <c r="S1667" s="48"/>
      <c r="T1667" s="48"/>
      <c r="U1667" s="55"/>
      <c r="V1667" s="55"/>
      <c r="W1667" s="55"/>
      <c r="X1667" s="55"/>
      <c r="Y1667" s="55"/>
      <c r="Z1667" s="55"/>
      <c r="AA1667" s="56"/>
      <c r="AB1667" s="55"/>
      <c r="AC1667" s="57"/>
      <c r="AD1667" s="57"/>
      <c r="AE1667" s="57"/>
      <c r="AF1667" s="57"/>
      <c r="AG1667" s="57"/>
      <c r="AH1667" s="57"/>
      <c r="AI1667" s="57"/>
      <c r="AJ1667" s="57"/>
      <c r="AK1667" s="57"/>
      <c r="AL1667" s="57"/>
      <c r="AM1667" s="57"/>
      <c r="AN1667" s="57"/>
      <c r="AO1667" s="57"/>
      <c r="AP1667" s="57"/>
      <c r="AQ1667" s="58"/>
      <c r="AR1667" s="58"/>
      <c r="AS1667" s="58"/>
      <c r="AT1667" s="57"/>
      <c r="AU1667" s="57"/>
      <c r="AV1667" s="57"/>
      <c r="AW1667" s="57"/>
      <c r="AX1667" s="57"/>
      <c r="AY1667" s="57"/>
      <c r="AZ1667" s="57"/>
      <c r="BA1667" s="57"/>
    </row>
    <row r="1668" spans="16:53" ht="13.5">
      <c r="P1668" s="54"/>
      <c r="Q1668" s="48"/>
      <c r="R1668" s="48"/>
      <c r="S1668" s="48"/>
      <c r="T1668" s="48"/>
      <c r="U1668" s="55"/>
      <c r="V1668" s="55"/>
      <c r="W1668" s="55"/>
      <c r="X1668" s="55"/>
      <c r="Y1668" s="55"/>
      <c r="Z1668" s="55"/>
      <c r="AA1668" s="56"/>
      <c r="AB1668" s="55"/>
      <c r="AC1668" s="57"/>
      <c r="AD1668" s="57"/>
      <c r="AE1668" s="57"/>
      <c r="AF1668" s="57"/>
      <c r="AG1668" s="57"/>
      <c r="AH1668" s="57"/>
      <c r="AI1668" s="57"/>
      <c r="AJ1668" s="57"/>
      <c r="AK1668" s="57"/>
      <c r="AL1668" s="57"/>
      <c r="AM1668" s="57"/>
      <c r="AN1668" s="57"/>
      <c r="AO1668" s="57"/>
      <c r="AP1668" s="57"/>
      <c r="AQ1668" s="58"/>
      <c r="AR1668" s="58"/>
      <c r="AS1668" s="58"/>
      <c r="AT1668" s="57"/>
      <c r="AU1668" s="57"/>
      <c r="AV1668" s="57"/>
      <c r="AW1668" s="57"/>
      <c r="AX1668" s="57"/>
      <c r="AY1668" s="57"/>
      <c r="AZ1668" s="57"/>
      <c r="BA1668" s="57"/>
    </row>
    <row r="1669" spans="16:53" ht="13.5">
      <c r="P1669" s="54"/>
      <c r="Q1669" s="48"/>
      <c r="R1669" s="48"/>
      <c r="S1669" s="48"/>
      <c r="T1669" s="48"/>
      <c r="U1669" s="55"/>
      <c r="V1669" s="55"/>
      <c r="W1669" s="55"/>
      <c r="X1669" s="55"/>
      <c r="Y1669" s="55"/>
      <c r="Z1669" s="55"/>
      <c r="AA1669" s="56"/>
      <c r="AB1669" s="55"/>
      <c r="AC1669" s="57"/>
      <c r="AD1669" s="57"/>
      <c r="AE1669" s="57"/>
      <c r="AF1669" s="57"/>
      <c r="AG1669" s="57"/>
      <c r="AH1669" s="57"/>
      <c r="AI1669" s="57"/>
      <c r="AJ1669" s="57"/>
      <c r="AK1669" s="57"/>
      <c r="AL1669" s="57"/>
      <c r="AM1669" s="57"/>
      <c r="AN1669" s="57"/>
      <c r="AO1669" s="57"/>
      <c r="AP1669" s="57"/>
      <c r="AQ1669" s="58"/>
      <c r="AR1669" s="58"/>
      <c r="AS1669" s="58"/>
      <c r="AT1669" s="57"/>
      <c r="AU1669" s="57"/>
      <c r="AV1669" s="57"/>
      <c r="AW1669" s="57"/>
      <c r="AX1669" s="57"/>
      <c r="AY1669" s="57"/>
      <c r="AZ1669" s="57"/>
      <c r="BA1669" s="57"/>
    </row>
    <row r="1670" spans="16:53" ht="13.5">
      <c r="P1670" s="54"/>
      <c r="Q1670" s="48"/>
      <c r="R1670" s="48"/>
      <c r="S1670" s="48"/>
      <c r="T1670" s="48"/>
      <c r="U1670" s="55"/>
      <c r="V1670" s="55"/>
      <c r="W1670" s="55"/>
      <c r="X1670" s="55"/>
      <c r="Y1670" s="55"/>
      <c r="Z1670" s="55"/>
      <c r="AA1670" s="56"/>
      <c r="AB1670" s="55"/>
      <c r="AC1670" s="57"/>
      <c r="AD1670" s="57"/>
      <c r="AE1670" s="57"/>
      <c r="AF1670" s="57"/>
      <c r="AG1670" s="57"/>
      <c r="AH1670" s="57"/>
      <c r="AI1670" s="57"/>
      <c r="AJ1670" s="57"/>
      <c r="AK1670" s="57"/>
      <c r="AL1670" s="57"/>
      <c r="AM1670" s="57"/>
      <c r="AN1670" s="57"/>
      <c r="AO1670" s="57"/>
      <c r="AP1670" s="57"/>
      <c r="AQ1670" s="58"/>
      <c r="AR1670" s="58"/>
      <c r="AS1670" s="58"/>
      <c r="AT1670" s="57"/>
      <c r="AU1670" s="57"/>
      <c r="AV1670" s="57"/>
      <c r="AW1670" s="57"/>
      <c r="AX1670" s="57"/>
      <c r="AY1670" s="57"/>
      <c r="AZ1670" s="57"/>
      <c r="BA1670" s="57"/>
    </row>
    <row r="1671" spans="16:53" ht="13.5">
      <c r="P1671" s="54"/>
      <c r="Q1671" s="48"/>
      <c r="R1671" s="48"/>
      <c r="S1671" s="48"/>
      <c r="T1671" s="48"/>
      <c r="U1671" s="55"/>
      <c r="V1671" s="55"/>
      <c r="W1671" s="55"/>
      <c r="X1671" s="55"/>
      <c r="Y1671" s="55"/>
      <c r="Z1671" s="55"/>
      <c r="AA1671" s="56"/>
      <c r="AB1671" s="55"/>
      <c r="AC1671" s="57"/>
      <c r="AD1671" s="57"/>
      <c r="AE1671" s="57"/>
      <c r="AF1671" s="57"/>
      <c r="AG1671" s="57"/>
      <c r="AH1671" s="57"/>
      <c r="AI1671" s="57"/>
      <c r="AJ1671" s="57"/>
      <c r="AK1671" s="57"/>
      <c r="AL1671" s="57"/>
      <c r="AM1671" s="57"/>
      <c r="AN1671" s="57"/>
      <c r="AO1671" s="57"/>
      <c r="AP1671" s="57"/>
      <c r="AQ1671" s="58"/>
      <c r="AR1671" s="58"/>
      <c r="AS1671" s="58"/>
      <c r="AT1671" s="57"/>
      <c r="AU1671" s="57"/>
      <c r="AV1671" s="57"/>
      <c r="AW1671" s="57"/>
      <c r="AX1671" s="57"/>
      <c r="AY1671" s="57"/>
      <c r="AZ1671" s="57"/>
      <c r="BA1671" s="57"/>
    </row>
    <row r="1672" spans="16:53" ht="13.5">
      <c r="P1672" s="54"/>
      <c r="Q1672" s="48"/>
      <c r="R1672" s="48"/>
      <c r="S1672" s="48"/>
      <c r="T1672" s="48"/>
      <c r="U1672" s="55"/>
      <c r="V1672" s="55"/>
      <c r="W1672" s="55"/>
      <c r="X1672" s="55"/>
      <c r="Y1672" s="55"/>
      <c r="Z1672" s="55"/>
      <c r="AA1672" s="56"/>
      <c r="AB1672" s="55"/>
      <c r="AC1672" s="57"/>
      <c r="AD1672" s="57"/>
      <c r="AE1672" s="57"/>
      <c r="AF1672" s="57"/>
      <c r="AG1672" s="57"/>
      <c r="AH1672" s="57"/>
      <c r="AI1672" s="57"/>
      <c r="AJ1672" s="57"/>
      <c r="AK1672" s="57"/>
      <c r="AL1672" s="57"/>
      <c r="AM1672" s="57"/>
      <c r="AN1672" s="57"/>
      <c r="AO1672" s="57"/>
      <c r="AP1672" s="57"/>
      <c r="AQ1672" s="58"/>
      <c r="AR1672" s="58"/>
      <c r="AS1672" s="58"/>
      <c r="AT1672" s="57"/>
      <c r="AU1672" s="57"/>
      <c r="AV1672" s="57"/>
      <c r="AW1672" s="57"/>
      <c r="AX1672" s="57"/>
      <c r="AY1672" s="57"/>
      <c r="AZ1672" s="57"/>
      <c r="BA1672" s="57"/>
    </row>
    <row r="1673" spans="16:53" ht="13.5">
      <c r="P1673" s="54"/>
      <c r="Q1673" s="48"/>
      <c r="R1673" s="48"/>
      <c r="S1673" s="48"/>
      <c r="T1673" s="48"/>
      <c r="U1673" s="55"/>
      <c r="V1673" s="55"/>
      <c r="W1673" s="55"/>
      <c r="X1673" s="55"/>
      <c r="Y1673" s="55"/>
      <c r="Z1673" s="55"/>
      <c r="AA1673" s="56"/>
      <c r="AB1673" s="55"/>
      <c r="AC1673" s="57"/>
      <c r="AD1673" s="57"/>
      <c r="AE1673" s="57"/>
      <c r="AF1673" s="57"/>
      <c r="AG1673" s="57"/>
      <c r="AH1673" s="57"/>
      <c r="AI1673" s="57"/>
      <c r="AJ1673" s="57"/>
      <c r="AK1673" s="57"/>
      <c r="AL1673" s="57"/>
      <c r="AM1673" s="57"/>
      <c r="AN1673" s="57"/>
      <c r="AO1673" s="57"/>
      <c r="AP1673" s="57"/>
      <c r="AQ1673" s="58"/>
      <c r="AR1673" s="58"/>
      <c r="AS1673" s="58"/>
      <c r="AT1673" s="57"/>
      <c r="AU1673" s="57"/>
      <c r="AV1673" s="57"/>
      <c r="AW1673" s="57"/>
      <c r="AX1673" s="57"/>
      <c r="AY1673" s="57"/>
      <c r="AZ1673" s="57"/>
      <c r="BA1673" s="57"/>
    </row>
    <row r="1674" spans="16:53" ht="13.5">
      <c r="P1674" s="54"/>
      <c r="Q1674" s="48"/>
      <c r="R1674" s="48"/>
      <c r="S1674" s="48"/>
      <c r="T1674" s="48"/>
      <c r="U1674" s="55"/>
      <c r="V1674" s="55"/>
      <c r="W1674" s="55"/>
      <c r="X1674" s="55"/>
      <c r="Y1674" s="55"/>
      <c r="Z1674" s="55"/>
      <c r="AA1674" s="56"/>
      <c r="AB1674" s="55"/>
      <c r="AC1674" s="57"/>
      <c r="AD1674" s="57"/>
      <c r="AE1674" s="57"/>
      <c r="AF1674" s="57"/>
      <c r="AG1674" s="57"/>
      <c r="AH1674" s="57"/>
      <c r="AI1674" s="57"/>
      <c r="AJ1674" s="57"/>
      <c r="AK1674" s="57"/>
      <c r="AL1674" s="57"/>
      <c r="AM1674" s="57"/>
      <c r="AN1674" s="57"/>
      <c r="AO1674" s="57"/>
      <c r="AP1674" s="57"/>
      <c r="AQ1674" s="58"/>
      <c r="AR1674" s="58"/>
      <c r="AS1674" s="58"/>
      <c r="AT1674" s="57"/>
      <c r="AU1674" s="57"/>
      <c r="AV1674" s="57"/>
      <c r="AW1674" s="57"/>
      <c r="AX1674" s="57"/>
      <c r="AY1674" s="57"/>
      <c r="AZ1674" s="57"/>
      <c r="BA1674" s="57"/>
    </row>
    <row r="1675" spans="16:53" ht="13.5">
      <c r="P1675" s="54"/>
      <c r="Q1675" s="48"/>
      <c r="R1675" s="48"/>
      <c r="S1675" s="48"/>
      <c r="T1675" s="48"/>
      <c r="U1675" s="55"/>
      <c r="V1675" s="55"/>
      <c r="W1675" s="55"/>
      <c r="X1675" s="55"/>
      <c r="Y1675" s="55"/>
      <c r="Z1675" s="55"/>
      <c r="AA1675" s="56"/>
      <c r="AB1675" s="55"/>
      <c r="AC1675" s="57"/>
      <c r="AD1675" s="57"/>
      <c r="AE1675" s="57"/>
      <c r="AF1675" s="57"/>
      <c r="AG1675" s="57"/>
      <c r="AH1675" s="57"/>
      <c r="AI1675" s="57"/>
      <c r="AJ1675" s="57"/>
      <c r="AK1675" s="57"/>
      <c r="AL1675" s="57"/>
      <c r="AM1675" s="57"/>
      <c r="AN1675" s="57"/>
      <c r="AO1675" s="57"/>
      <c r="AP1675" s="57"/>
      <c r="AQ1675" s="58"/>
      <c r="AR1675" s="58"/>
      <c r="AS1675" s="58"/>
      <c r="AT1675" s="57"/>
      <c r="AU1675" s="57"/>
      <c r="AV1675" s="57"/>
      <c r="AW1675" s="57"/>
      <c r="AX1675" s="57"/>
      <c r="AY1675" s="57"/>
      <c r="AZ1675" s="57"/>
      <c r="BA1675" s="57"/>
    </row>
    <row r="1676" spans="16:53" ht="13.5">
      <c r="P1676" s="54"/>
      <c r="Q1676" s="48"/>
      <c r="R1676" s="48"/>
      <c r="S1676" s="48"/>
      <c r="T1676" s="48"/>
      <c r="U1676" s="55"/>
      <c r="V1676" s="55"/>
      <c r="W1676" s="55"/>
      <c r="X1676" s="55"/>
      <c r="Y1676" s="55"/>
      <c r="Z1676" s="55"/>
      <c r="AA1676" s="56"/>
      <c r="AB1676" s="55"/>
      <c r="AC1676" s="57"/>
      <c r="AD1676" s="57"/>
      <c r="AE1676" s="57"/>
      <c r="AF1676" s="57"/>
      <c r="AG1676" s="57"/>
      <c r="AH1676" s="57"/>
      <c r="AI1676" s="57"/>
      <c r="AJ1676" s="57"/>
      <c r="AK1676" s="57"/>
      <c r="AL1676" s="57"/>
      <c r="AM1676" s="57"/>
      <c r="AN1676" s="57"/>
      <c r="AO1676" s="57"/>
      <c r="AP1676" s="57"/>
      <c r="AQ1676" s="58"/>
      <c r="AR1676" s="58"/>
      <c r="AS1676" s="58"/>
      <c r="AT1676" s="57"/>
      <c r="AU1676" s="57"/>
      <c r="AV1676" s="57"/>
      <c r="AW1676" s="57"/>
      <c r="AX1676" s="57"/>
      <c r="AY1676" s="57"/>
      <c r="AZ1676" s="57"/>
      <c r="BA1676" s="57"/>
    </row>
    <row r="1677" spans="16:53" ht="13.5">
      <c r="P1677" s="54"/>
      <c r="Q1677" s="48"/>
      <c r="R1677" s="48"/>
      <c r="S1677" s="48"/>
      <c r="T1677" s="48"/>
      <c r="U1677" s="55"/>
      <c r="V1677" s="55"/>
      <c r="W1677" s="55"/>
      <c r="X1677" s="55"/>
      <c r="Y1677" s="55"/>
      <c r="Z1677" s="55"/>
      <c r="AA1677" s="56"/>
      <c r="AB1677" s="55"/>
      <c r="AC1677" s="57"/>
      <c r="AD1677" s="57"/>
      <c r="AE1677" s="57"/>
      <c r="AF1677" s="57"/>
      <c r="AG1677" s="57"/>
      <c r="AH1677" s="57"/>
      <c r="AI1677" s="57"/>
      <c r="AJ1677" s="57"/>
      <c r="AK1677" s="57"/>
      <c r="AL1677" s="57"/>
      <c r="AM1677" s="57"/>
      <c r="AN1677" s="57"/>
      <c r="AO1677" s="57"/>
      <c r="AP1677" s="57"/>
      <c r="AQ1677" s="58"/>
      <c r="AR1677" s="58"/>
      <c r="AS1677" s="58"/>
      <c r="AT1677" s="57"/>
      <c r="AU1677" s="57"/>
      <c r="AV1677" s="57"/>
      <c r="AW1677" s="57"/>
      <c r="AX1677" s="57"/>
      <c r="AY1677" s="57"/>
      <c r="AZ1677" s="57"/>
      <c r="BA1677" s="57"/>
    </row>
    <row r="1678" spans="16:53" ht="13.5">
      <c r="P1678" s="54"/>
      <c r="Q1678" s="48"/>
      <c r="R1678" s="48"/>
      <c r="S1678" s="48"/>
      <c r="T1678" s="48"/>
      <c r="U1678" s="55"/>
      <c r="V1678" s="55"/>
      <c r="W1678" s="55"/>
      <c r="X1678" s="55"/>
      <c r="Y1678" s="55"/>
      <c r="Z1678" s="55"/>
      <c r="AA1678" s="56"/>
      <c r="AB1678" s="55"/>
      <c r="AC1678" s="57"/>
      <c r="AD1678" s="57"/>
      <c r="AE1678" s="57"/>
      <c r="AF1678" s="57"/>
      <c r="AG1678" s="57"/>
      <c r="AH1678" s="57"/>
      <c r="AI1678" s="57"/>
      <c r="AJ1678" s="57"/>
      <c r="AK1678" s="57"/>
      <c r="AL1678" s="57"/>
      <c r="AM1678" s="57"/>
      <c r="AN1678" s="57"/>
      <c r="AO1678" s="57"/>
      <c r="AP1678" s="57"/>
      <c r="AQ1678" s="58"/>
      <c r="AR1678" s="58"/>
      <c r="AS1678" s="58"/>
      <c r="AT1678" s="57"/>
      <c r="AU1678" s="57"/>
      <c r="AV1678" s="57"/>
      <c r="AW1678" s="57"/>
      <c r="AX1678" s="57"/>
      <c r="AY1678" s="57"/>
      <c r="AZ1678" s="57"/>
      <c r="BA1678" s="57"/>
    </row>
    <row r="1679" spans="16:53" ht="13.5">
      <c r="P1679" s="54"/>
      <c r="Q1679" s="48"/>
      <c r="R1679" s="48"/>
      <c r="S1679" s="48"/>
      <c r="T1679" s="48"/>
      <c r="U1679" s="55"/>
      <c r="V1679" s="55"/>
      <c r="W1679" s="55"/>
      <c r="X1679" s="55"/>
      <c r="Y1679" s="55"/>
      <c r="Z1679" s="55"/>
      <c r="AA1679" s="56"/>
      <c r="AB1679" s="55"/>
      <c r="AC1679" s="57"/>
      <c r="AD1679" s="57"/>
      <c r="AE1679" s="57"/>
      <c r="AF1679" s="57"/>
      <c r="AG1679" s="57"/>
      <c r="AH1679" s="57"/>
      <c r="AI1679" s="57"/>
      <c r="AJ1679" s="57"/>
      <c r="AK1679" s="57"/>
      <c r="AL1679" s="57"/>
      <c r="AM1679" s="57"/>
      <c r="AN1679" s="57"/>
      <c r="AO1679" s="57"/>
      <c r="AP1679" s="57"/>
      <c r="AQ1679" s="58"/>
      <c r="AR1679" s="58"/>
      <c r="AS1679" s="58"/>
      <c r="AT1679" s="57"/>
      <c r="AU1679" s="57"/>
      <c r="AV1679" s="57"/>
      <c r="AW1679" s="57"/>
      <c r="AX1679" s="57"/>
      <c r="AY1679" s="57"/>
      <c r="AZ1679" s="57"/>
      <c r="BA1679" s="57"/>
    </row>
    <row r="1680" spans="16:53" ht="13.5">
      <c r="P1680" s="54"/>
      <c r="Q1680" s="48"/>
      <c r="R1680" s="48"/>
      <c r="S1680" s="48"/>
      <c r="T1680" s="48"/>
      <c r="U1680" s="55"/>
      <c r="V1680" s="55"/>
      <c r="W1680" s="55"/>
      <c r="X1680" s="55"/>
      <c r="Y1680" s="55"/>
      <c r="Z1680" s="55"/>
      <c r="AA1680" s="56"/>
      <c r="AB1680" s="55"/>
      <c r="AC1680" s="57"/>
      <c r="AD1680" s="57"/>
      <c r="AE1680" s="57"/>
      <c r="AF1680" s="57"/>
      <c r="AG1680" s="57"/>
      <c r="AH1680" s="57"/>
      <c r="AI1680" s="57"/>
      <c r="AJ1680" s="57"/>
      <c r="AK1680" s="57"/>
      <c r="AL1680" s="57"/>
      <c r="AM1680" s="57"/>
      <c r="AN1680" s="57"/>
      <c r="AO1680" s="57"/>
      <c r="AP1680" s="57"/>
      <c r="AQ1680" s="58"/>
      <c r="AR1680" s="58"/>
      <c r="AS1680" s="58"/>
      <c r="AT1680" s="57"/>
      <c r="AU1680" s="57"/>
      <c r="AV1680" s="57"/>
      <c r="AW1680" s="57"/>
      <c r="AX1680" s="57"/>
      <c r="AY1680" s="57"/>
      <c r="AZ1680" s="57"/>
      <c r="BA1680" s="57"/>
    </row>
    <row r="1681" spans="16:53" ht="13.5">
      <c r="P1681" s="54"/>
      <c r="Q1681" s="48"/>
      <c r="R1681" s="48"/>
      <c r="S1681" s="48"/>
      <c r="T1681" s="48"/>
      <c r="U1681" s="55"/>
      <c r="V1681" s="55"/>
      <c r="W1681" s="55"/>
      <c r="X1681" s="55"/>
      <c r="Y1681" s="55"/>
      <c r="Z1681" s="55"/>
      <c r="AA1681" s="56"/>
      <c r="AB1681" s="55"/>
      <c r="AC1681" s="57"/>
      <c r="AD1681" s="57"/>
      <c r="AE1681" s="57"/>
      <c r="AF1681" s="57"/>
      <c r="AG1681" s="57"/>
      <c r="AH1681" s="57"/>
      <c r="AI1681" s="57"/>
      <c r="AJ1681" s="57"/>
      <c r="AK1681" s="57"/>
      <c r="AL1681" s="57"/>
      <c r="AM1681" s="57"/>
      <c r="AN1681" s="57"/>
      <c r="AO1681" s="57"/>
      <c r="AP1681" s="57"/>
      <c r="AQ1681" s="58"/>
      <c r="AR1681" s="58"/>
      <c r="AS1681" s="58"/>
      <c r="AT1681" s="57"/>
      <c r="AU1681" s="57"/>
      <c r="AV1681" s="57"/>
      <c r="AW1681" s="57"/>
      <c r="AX1681" s="57"/>
      <c r="AY1681" s="57"/>
      <c r="AZ1681" s="57"/>
      <c r="BA1681" s="57"/>
    </row>
    <row r="1682" spans="16:53" ht="13.5">
      <c r="P1682" s="54"/>
      <c r="Q1682" s="48"/>
      <c r="R1682" s="48"/>
      <c r="S1682" s="48"/>
      <c r="T1682" s="48"/>
      <c r="U1682" s="55"/>
      <c r="V1682" s="55"/>
      <c r="W1682" s="55"/>
      <c r="X1682" s="55"/>
      <c r="Y1682" s="55"/>
      <c r="Z1682" s="55"/>
      <c r="AA1682" s="56"/>
      <c r="AB1682" s="55"/>
      <c r="AC1682" s="57"/>
      <c r="AD1682" s="57"/>
      <c r="AE1682" s="57"/>
      <c r="AF1682" s="57"/>
      <c r="AG1682" s="57"/>
      <c r="AH1682" s="57"/>
      <c r="AI1682" s="57"/>
      <c r="AJ1682" s="57"/>
      <c r="AK1682" s="57"/>
      <c r="AL1682" s="57"/>
      <c r="AM1682" s="57"/>
      <c r="AN1682" s="57"/>
      <c r="AO1682" s="57"/>
      <c r="AP1682" s="57"/>
      <c r="AQ1682" s="58"/>
      <c r="AR1682" s="58"/>
      <c r="AS1682" s="58"/>
      <c r="AT1682" s="57"/>
      <c r="AU1682" s="57"/>
      <c r="AV1682" s="57"/>
      <c r="AW1682" s="57"/>
      <c r="AX1682" s="57"/>
      <c r="AY1682" s="57"/>
      <c r="AZ1682" s="57"/>
      <c r="BA1682" s="57"/>
    </row>
    <row r="1683" spans="16:53" ht="13.5">
      <c r="P1683" s="54"/>
      <c r="Q1683" s="48"/>
      <c r="R1683" s="48"/>
      <c r="S1683" s="48"/>
      <c r="T1683" s="48"/>
      <c r="U1683" s="55"/>
      <c r="V1683" s="55"/>
      <c r="W1683" s="55"/>
      <c r="X1683" s="55"/>
      <c r="Y1683" s="55"/>
      <c r="Z1683" s="55"/>
      <c r="AA1683" s="56"/>
      <c r="AB1683" s="55"/>
      <c r="AC1683" s="57"/>
      <c r="AD1683" s="57"/>
      <c r="AE1683" s="57"/>
      <c r="AF1683" s="57"/>
      <c r="AG1683" s="57"/>
      <c r="AH1683" s="57"/>
      <c r="AI1683" s="57"/>
      <c r="AJ1683" s="57"/>
      <c r="AK1683" s="57"/>
      <c r="AL1683" s="57"/>
      <c r="AM1683" s="57"/>
      <c r="AN1683" s="57"/>
      <c r="AO1683" s="57"/>
      <c r="AP1683" s="57"/>
      <c r="AQ1683" s="58"/>
      <c r="AR1683" s="58"/>
      <c r="AS1683" s="58"/>
      <c r="AT1683" s="57"/>
      <c r="AU1683" s="57"/>
      <c r="AV1683" s="57"/>
      <c r="AW1683" s="57"/>
      <c r="AX1683" s="57"/>
      <c r="AY1683" s="57"/>
      <c r="AZ1683" s="57"/>
      <c r="BA1683" s="57"/>
    </row>
    <row r="1684" spans="16:53" ht="13.5">
      <c r="P1684" s="54"/>
      <c r="Q1684" s="48"/>
      <c r="R1684" s="48"/>
      <c r="S1684" s="48"/>
      <c r="T1684" s="48"/>
      <c r="U1684" s="55"/>
      <c r="V1684" s="55"/>
      <c r="W1684" s="55"/>
      <c r="X1684" s="55"/>
      <c r="Y1684" s="55"/>
      <c r="Z1684" s="55"/>
      <c r="AA1684" s="56"/>
      <c r="AB1684" s="55"/>
      <c r="AC1684" s="57"/>
      <c r="AD1684" s="57"/>
      <c r="AE1684" s="57"/>
      <c r="AF1684" s="57"/>
      <c r="AG1684" s="57"/>
      <c r="AH1684" s="57"/>
      <c r="AI1684" s="57"/>
      <c r="AJ1684" s="57"/>
      <c r="AK1684" s="57"/>
      <c r="AL1684" s="57"/>
      <c r="AM1684" s="57"/>
      <c r="AN1684" s="57"/>
      <c r="AO1684" s="57"/>
      <c r="AP1684" s="57"/>
      <c r="AQ1684" s="58"/>
      <c r="AR1684" s="58"/>
      <c r="AS1684" s="58"/>
      <c r="AT1684" s="57"/>
      <c r="AU1684" s="57"/>
      <c r="AV1684" s="57"/>
      <c r="AW1684" s="57"/>
      <c r="AX1684" s="57"/>
      <c r="AY1684" s="57"/>
      <c r="AZ1684" s="57"/>
      <c r="BA1684" s="57"/>
    </row>
    <row r="1685" spans="16:53" ht="13.5">
      <c r="P1685" s="54"/>
      <c r="Q1685" s="48"/>
      <c r="R1685" s="48"/>
      <c r="S1685" s="48"/>
      <c r="T1685" s="48"/>
      <c r="U1685" s="55"/>
      <c r="V1685" s="55"/>
      <c r="W1685" s="55"/>
      <c r="X1685" s="55"/>
      <c r="Y1685" s="55"/>
      <c r="Z1685" s="55"/>
      <c r="AA1685" s="56"/>
      <c r="AB1685" s="55"/>
      <c r="AC1685" s="57"/>
      <c r="AD1685" s="57"/>
      <c r="AE1685" s="57"/>
      <c r="AF1685" s="57"/>
      <c r="AG1685" s="57"/>
      <c r="AH1685" s="57"/>
      <c r="AI1685" s="57"/>
      <c r="AJ1685" s="57"/>
      <c r="AK1685" s="57"/>
      <c r="AL1685" s="57"/>
      <c r="AM1685" s="57"/>
      <c r="AN1685" s="57"/>
      <c r="AO1685" s="57"/>
      <c r="AP1685" s="57"/>
      <c r="AQ1685" s="58"/>
      <c r="AR1685" s="58"/>
      <c r="AS1685" s="58"/>
      <c r="AT1685" s="57"/>
      <c r="AU1685" s="57"/>
      <c r="AV1685" s="57"/>
      <c r="AW1685" s="57"/>
      <c r="AX1685" s="57"/>
      <c r="AY1685" s="57"/>
      <c r="AZ1685" s="57"/>
      <c r="BA1685" s="57"/>
    </row>
    <row r="1686" spans="16:53" ht="13.5">
      <c r="P1686" s="54"/>
      <c r="Q1686" s="48"/>
      <c r="R1686" s="48"/>
      <c r="S1686" s="48"/>
      <c r="T1686" s="48"/>
      <c r="U1686" s="55"/>
      <c r="V1686" s="55"/>
      <c r="W1686" s="55"/>
      <c r="X1686" s="55"/>
      <c r="Y1686" s="55"/>
      <c r="Z1686" s="55"/>
      <c r="AA1686" s="56"/>
      <c r="AB1686" s="55"/>
      <c r="AC1686" s="57"/>
      <c r="AD1686" s="57"/>
      <c r="AE1686" s="57"/>
      <c r="AF1686" s="57"/>
      <c r="AG1686" s="57"/>
      <c r="AH1686" s="57"/>
      <c r="AI1686" s="57"/>
      <c r="AJ1686" s="57"/>
      <c r="AK1686" s="57"/>
      <c r="AL1686" s="57"/>
      <c r="AM1686" s="57"/>
      <c r="AN1686" s="57"/>
      <c r="AO1686" s="57"/>
      <c r="AP1686" s="57"/>
      <c r="AQ1686" s="58"/>
      <c r="AR1686" s="58"/>
      <c r="AS1686" s="58"/>
      <c r="AT1686" s="57"/>
      <c r="AU1686" s="57"/>
      <c r="AV1686" s="57"/>
      <c r="AW1686" s="57"/>
      <c r="AX1686" s="57"/>
      <c r="AY1686" s="57"/>
      <c r="AZ1686" s="57"/>
      <c r="BA1686" s="57"/>
    </row>
    <row r="1687" spans="16:53" ht="13.5">
      <c r="P1687" s="54"/>
      <c r="Q1687" s="48"/>
      <c r="R1687" s="48"/>
      <c r="S1687" s="48"/>
      <c r="T1687" s="48"/>
      <c r="U1687" s="55"/>
      <c r="V1687" s="55"/>
      <c r="W1687" s="55"/>
      <c r="X1687" s="55"/>
      <c r="Y1687" s="55"/>
      <c r="Z1687" s="55"/>
      <c r="AA1687" s="56"/>
      <c r="AB1687" s="55"/>
      <c r="AC1687" s="57"/>
      <c r="AD1687" s="57"/>
      <c r="AE1687" s="57"/>
      <c r="AF1687" s="57"/>
      <c r="AG1687" s="57"/>
      <c r="AH1687" s="57"/>
      <c r="AI1687" s="57"/>
      <c r="AJ1687" s="57"/>
      <c r="AK1687" s="57"/>
      <c r="AL1687" s="57"/>
      <c r="AM1687" s="57"/>
      <c r="AN1687" s="57"/>
      <c r="AO1687" s="57"/>
      <c r="AP1687" s="57"/>
      <c r="AQ1687" s="58"/>
      <c r="AR1687" s="58"/>
      <c r="AS1687" s="58"/>
      <c r="AT1687" s="57"/>
      <c r="AU1687" s="57"/>
      <c r="AV1687" s="57"/>
      <c r="AW1687" s="57"/>
      <c r="AX1687" s="57"/>
      <c r="AY1687" s="57"/>
      <c r="AZ1687" s="57"/>
      <c r="BA1687" s="57"/>
    </row>
    <row r="1688" spans="16:53" ht="13.5">
      <c r="P1688" s="54"/>
      <c r="Q1688" s="48"/>
      <c r="R1688" s="48"/>
      <c r="S1688" s="48"/>
      <c r="T1688" s="48"/>
      <c r="U1688" s="55"/>
      <c r="V1688" s="55"/>
      <c r="W1688" s="55"/>
      <c r="X1688" s="55"/>
      <c r="Y1688" s="55"/>
      <c r="Z1688" s="55"/>
      <c r="AA1688" s="56"/>
      <c r="AB1688" s="55"/>
      <c r="AC1688" s="57"/>
      <c r="AD1688" s="57"/>
      <c r="AE1688" s="57"/>
      <c r="AF1688" s="57"/>
      <c r="AG1688" s="57"/>
      <c r="AH1688" s="57"/>
      <c r="AI1688" s="57"/>
      <c r="AJ1688" s="57"/>
      <c r="AK1688" s="57"/>
      <c r="AL1688" s="57"/>
      <c r="AM1688" s="57"/>
      <c r="AN1688" s="57"/>
      <c r="AO1688" s="57"/>
      <c r="AP1688" s="57"/>
      <c r="AQ1688" s="58"/>
      <c r="AR1688" s="58"/>
      <c r="AS1688" s="58"/>
      <c r="AT1688" s="57"/>
      <c r="AU1688" s="57"/>
      <c r="AV1688" s="57"/>
      <c r="AW1688" s="57"/>
      <c r="AX1688" s="57"/>
      <c r="AY1688" s="57"/>
      <c r="AZ1688" s="57"/>
      <c r="BA1688" s="57"/>
    </row>
    <row r="1689" spans="16:53" ht="13.5">
      <c r="P1689" s="54"/>
      <c r="Q1689" s="48"/>
      <c r="R1689" s="48"/>
      <c r="S1689" s="48"/>
      <c r="T1689" s="48"/>
      <c r="U1689" s="55"/>
      <c r="V1689" s="55"/>
      <c r="W1689" s="55"/>
      <c r="X1689" s="55"/>
      <c r="Y1689" s="55"/>
      <c r="Z1689" s="55"/>
      <c r="AA1689" s="56"/>
      <c r="AB1689" s="55"/>
      <c r="AC1689" s="57"/>
      <c r="AD1689" s="57"/>
      <c r="AE1689" s="57"/>
      <c r="AF1689" s="57"/>
      <c r="AG1689" s="57"/>
      <c r="AH1689" s="57"/>
      <c r="AI1689" s="57"/>
      <c r="AJ1689" s="57"/>
      <c r="AK1689" s="57"/>
      <c r="AL1689" s="57"/>
      <c r="AM1689" s="57"/>
      <c r="AN1689" s="57"/>
      <c r="AO1689" s="57"/>
      <c r="AP1689" s="57"/>
      <c r="AQ1689" s="58"/>
      <c r="AR1689" s="58"/>
      <c r="AS1689" s="58"/>
      <c r="AT1689" s="57"/>
      <c r="AU1689" s="57"/>
      <c r="AV1689" s="57"/>
      <c r="AW1689" s="57"/>
      <c r="AX1689" s="57"/>
      <c r="AY1689" s="57"/>
      <c r="AZ1689" s="57"/>
      <c r="BA1689" s="57"/>
    </row>
    <row r="1690" spans="16:53" ht="13.5">
      <c r="P1690" s="54"/>
      <c r="Q1690" s="48"/>
      <c r="R1690" s="48"/>
      <c r="S1690" s="48"/>
      <c r="T1690" s="48"/>
      <c r="U1690" s="55"/>
      <c r="V1690" s="55"/>
      <c r="W1690" s="55"/>
      <c r="X1690" s="55"/>
      <c r="Y1690" s="55"/>
      <c r="Z1690" s="55"/>
      <c r="AA1690" s="56"/>
      <c r="AB1690" s="55"/>
      <c r="AC1690" s="57"/>
      <c r="AD1690" s="57"/>
      <c r="AE1690" s="57"/>
      <c r="AF1690" s="57"/>
      <c r="AG1690" s="57"/>
      <c r="AH1690" s="57"/>
      <c r="AI1690" s="57"/>
      <c r="AJ1690" s="57"/>
      <c r="AK1690" s="57"/>
      <c r="AL1690" s="57"/>
      <c r="AM1690" s="57"/>
      <c r="AN1690" s="57"/>
      <c r="AO1690" s="57"/>
      <c r="AP1690" s="57"/>
      <c r="AQ1690" s="58"/>
      <c r="AR1690" s="58"/>
      <c r="AS1690" s="58"/>
      <c r="AT1690" s="57"/>
      <c r="AU1690" s="57"/>
      <c r="AV1690" s="57"/>
      <c r="AW1690" s="57"/>
      <c r="AX1690" s="57"/>
      <c r="AY1690" s="57"/>
      <c r="AZ1690" s="57"/>
      <c r="BA1690" s="57"/>
    </row>
    <row r="1691" spans="16:53" ht="13.5">
      <c r="P1691" s="54"/>
      <c r="Q1691" s="48"/>
      <c r="R1691" s="48"/>
      <c r="S1691" s="48"/>
      <c r="T1691" s="48"/>
      <c r="U1691" s="55"/>
      <c r="V1691" s="55"/>
      <c r="W1691" s="55"/>
      <c r="X1691" s="55"/>
      <c r="Y1691" s="55"/>
      <c r="Z1691" s="55"/>
      <c r="AA1691" s="56"/>
      <c r="AB1691" s="55"/>
      <c r="AC1691" s="57"/>
      <c r="AD1691" s="57"/>
      <c r="AE1691" s="57"/>
      <c r="AF1691" s="57"/>
      <c r="AG1691" s="57"/>
      <c r="AH1691" s="57"/>
      <c r="AI1691" s="57"/>
      <c r="AJ1691" s="57"/>
      <c r="AK1691" s="57"/>
      <c r="AL1691" s="57"/>
      <c r="AM1691" s="57"/>
      <c r="AN1691" s="57"/>
      <c r="AO1691" s="57"/>
      <c r="AP1691" s="57"/>
      <c r="AQ1691" s="58"/>
      <c r="AR1691" s="58"/>
      <c r="AS1691" s="58"/>
      <c r="AT1691" s="57"/>
      <c r="AU1691" s="57"/>
      <c r="AV1691" s="57"/>
      <c r="AW1691" s="57"/>
      <c r="AX1691" s="57"/>
      <c r="AY1691" s="57"/>
      <c r="AZ1691" s="57"/>
      <c r="BA1691" s="57"/>
    </row>
    <row r="1692" spans="16:53" ht="13.5">
      <c r="P1692" s="54"/>
      <c r="Q1692" s="48"/>
      <c r="R1692" s="48"/>
      <c r="S1692" s="48"/>
      <c r="T1692" s="48"/>
      <c r="U1692" s="55"/>
      <c r="V1692" s="55"/>
      <c r="W1692" s="55"/>
      <c r="X1692" s="55"/>
      <c r="Y1692" s="55"/>
      <c r="Z1692" s="55"/>
      <c r="AA1692" s="56"/>
      <c r="AB1692" s="55"/>
      <c r="AC1692" s="57"/>
      <c r="AD1692" s="57"/>
      <c r="AE1692" s="57"/>
      <c r="AF1692" s="57"/>
      <c r="AG1692" s="57"/>
      <c r="AH1692" s="57"/>
      <c r="AI1692" s="57"/>
      <c r="AJ1692" s="57"/>
      <c r="AK1692" s="57"/>
      <c r="AL1692" s="57"/>
      <c r="AM1692" s="57"/>
      <c r="AN1692" s="57"/>
      <c r="AO1692" s="57"/>
      <c r="AP1692" s="57"/>
      <c r="AQ1692" s="58"/>
      <c r="AR1692" s="58"/>
      <c r="AS1692" s="58"/>
      <c r="AT1692" s="57"/>
      <c r="AU1692" s="57"/>
      <c r="AV1692" s="57"/>
      <c r="AW1692" s="57"/>
      <c r="AX1692" s="57"/>
      <c r="AY1692" s="57"/>
      <c r="AZ1692" s="57"/>
      <c r="BA1692" s="57"/>
    </row>
    <row r="1693" spans="16:53" ht="13.5">
      <c r="P1693" s="54"/>
      <c r="Q1693" s="48"/>
      <c r="R1693" s="48"/>
      <c r="S1693" s="48"/>
      <c r="T1693" s="48"/>
      <c r="U1693" s="55"/>
      <c r="V1693" s="55"/>
      <c r="W1693" s="55"/>
      <c r="X1693" s="55"/>
      <c r="Y1693" s="55"/>
      <c r="Z1693" s="55"/>
      <c r="AA1693" s="56"/>
      <c r="AB1693" s="55"/>
      <c r="AC1693" s="57"/>
      <c r="AD1693" s="57"/>
      <c r="AE1693" s="57"/>
      <c r="AF1693" s="57"/>
      <c r="AG1693" s="57"/>
      <c r="AH1693" s="57"/>
      <c r="AI1693" s="57"/>
      <c r="AJ1693" s="57"/>
      <c r="AK1693" s="57"/>
      <c r="AL1693" s="57"/>
      <c r="AM1693" s="57"/>
      <c r="AN1693" s="57"/>
      <c r="AO1693" s="57"/>
      <c r="AP1693" s="57"/>
      <c r="AQ1693" s="58"/>
      <c r="AR1693" s="58"/>
      <c r="AS1693" s="58"/>
      <c r="AT1693" s="57"/>
      <c r="AU1693" s="57"/>
      <c r="AV1693" s="57"/>
      <c r="AW1693" s="57"/>
      <c r="AX1693" s="57"/>
      <c r="AY1693" s="57"/>
      <c r="AZ1693" s="57"/>
      <c r="BA1693" s="57"/>
    </row>
    <row r="1694" spans="16:53" ht="13.5">
      <c r="P1694" s="54"/>
      <c r="Q1694" s="48"/>
      <c r="R1694" s="48"/>
      <c r="S1694" s="48"/>
      <c r="T1694" s="48"/>
      <c r="U1694" s="55"/>
      <c r="V1694" s="55"/>
      <c r="W1694" s="55"/>
      <c r="X1694" s="55"/>
      <c r="Y1694" s="55"/>
      <c r="Z1694" s="55"/>
      <c r="AA1694" s="56"/>
      <c r="AB1694" s="55"/>
      <c r="AC1694" s="57"/>
      <c r="AD1694" s="57"/>
      <c r="AE1694" s="57"/>
      <c r="AF1694" s="57"/>
      <c r="AG1694" s="57"/>
      <c r="AH1694" s="57"/>
      <c r="AI1694" s="57"/>
      <c r="AJ1694" s="57"/>
      <c r="AK1694" s="57"/>
      <c r="AL1694" s="57"/>
      <c r="AM1694" s="57"/>
      <c r="AN1694" s="57"/>
      <c r="AO1694" s="57"/>
      <c r="AP1694" s="57"/>
      <c r="AQ1694" s="58"/>
      <c r="AR1694" s="58"/>
      <c r="AS1694" s="58"/>
      <c r="AT1694" s="57"/>
      <c r="AU1694" s="57"/>
      <c r="AV1694" s="57"/>
      <c r="AW1694" s="57"/>
      <c r="AX1694" s="57"/>
      <c r="AY1694" s="57"/>
      <c r="AZ1694" s="57"/>
      <c r="BA1694" s="57"/>
    </row>
    <row r="1695" spans="16:53" ht="13.5">
      <c r="P1695" s="54"/>
      <c r="Q1695" s="48"/>
      <c r="R1695" s="48"/>
      <c r="S1695" s="48"/>
      <c r="T1695" s="48"/>
      <c r="U1695" s="55"/>
      <c r="V1695" s="55"/>
      <c r="W1695" s="55"/>
      <c r="X1695" s="55"/>
      <c r="Y1695" s="55"/>
      <c r="Z1695" s="55"/>
      <c r="AA1695" s="56"/>
      <c r="AB1695" s="55"/>
      <c r="AC1695" s="57"/>
      <c r="AD1695" s="57"/>
      <c r="AE1695" s="57"/>
      <c r="AF1695" s="57"/>
      <c r="AG1695" s="57"/>
      <c r="AH1695" s="57"/>
      <c r="AI1695" s="57"/>
      <c r="AJ1695" s="57"/>
      <c r="AK1695" s="57"/>
      <c r="AL1695" s="57"/>
      <c r="AM1695" s="57"/>
      <c r="AN1695" s="57"/>
      <c r="AO1695" s="57"/>
      <c r="AP1695" s="57"/>
      <c r="AQ1695" s="58"/>
      <c r="AR1695" s="58"/>
      <c r="AS1695" s="58"/>
      <c r="AT1695" s="57"/>
      <c r="AU1695" s="57"/>
      <c r="AV1695" s="57"/>
      <c r="AW1695" s="57"/>
      <c r="AX1695" s="57"/>
      <c r="AY1695" s="57"/>
      <c r="AZ1695" s="57"/>
      <c r="BA1695" s="57"/>
    </row>
    <row r="1696" spans="16:53" ht="13.5">
      <c r="P1696" s="54"/>
      <c r="Q1696" s="48"/>
      <c r="R1696" s="48"/>
      <c r="S1696" s="48"/>
      <c r="T1696" s="48"/>
      <c r="U1696" s="55"/>
      <c r="V1696" s="55"/>
      <c r="W1696" s="55"/>
      <c r="X1696" s="55"/>
      <c r="Y1696" s="55"/>
      <c r="Z1696" s="55"/>
      <c r="AA1696" s="56"/>
      <c r="AB1696" s="55"/>
      <c r="AC1696" s="57"/>
      <c r="AD1696" s="57"/>
      <c r="AE1696" s="57"/>
      <c r="AF1696" s="57"/>
      <c r="AG1696" s="57"/>
      <c r="AH1696" s="57"/>
      <c r="AI1696" s="57"/>
      <c r="AJ1696" s="57"/>
      <c r="AK1696" s="57"/>
      <c r="AL1696" s="57"/>
      <c r="AM1696" s="57"/>
      <c r="AN1696" s="57"/>
      <c r="AO1696" s="57"/>
      <c r="AP1696" s="57"/>
      <c r="AQ1696" s="58"/>
      <c r="AR1696" s="58"/>
      <c r="AS1696" s="58"/>
      <c r="AT1696" s="57"/>
      <c r="AU1696" s="57"/>
      <c r="AV1696" s="57"/>
      <c r="AW1696" s="57"/>
      <c r="AX1696" s="57"/>
      <c r="AY1696" s="57"/>
      <c r="AZ1696" s="57"/>
      <c r="BA1696" s="57"/>
    </row>
    <row r="1697" spans="16:53" ht="13.5">
      <c r="P1697" s="54"/>
      <c r="Q1697" s="48"/>
      <c r="R1697" s="48"/>
      <c r="S1697" s="48"/>
      <c r="T1697" s="48"/>
      <c r="U1697" s="55"/>
      <c r="V1697" s="55"/>
      <c r="W1697" s="55"/>
      <c r="X1697" s="55"/>
      <c r="Y1697" s="55"/>
      <c r="Z1697" s="55"/>
      <c r="AA1697" s="56"/>
      <c r="AB1697" s="55"/>
      <c r="AC1697" s="57"/>
      <c r="AD1697" s="57"/>
      <c r="AE1697" s="57"/>
      <c r="AF1697" s="57"/>
      <c r="AG1697" s="57"/>
      <c r="AH1697" s="57"/>
      <c r="AI1697" s="57"/>
      <c r="AJ1697" s="57"/>
      <c r="AK1697" s="57"/>
      <c r="AL1697" s="57"/>
      <c r="AM1697" s="57"/>
      <c r="AN1697" s="57"/>
      <c r="AO1697" s="57"/>
      <c r="AP1697" s="57"/>
      <c r="AQ1697" s="58"/>
      <c r="AR1697" s="58"/>
      <c r="AS1697" s="58"/>
      <c r="AT1697" s="57"/>
      <c r="AU1697" s="57"/>
      <c r="AV1697" s="57"/>
      <c r="AW1697" s="57"/>
      <c r="AX1697" s="57"/>
      <c r="AY1697" s="57"/>
      <c r="AZ1697" s="57"/>
      <c r="BA1697" s="57"/>
    </row>
    <row r="1698" spans="16:53" ht="13.5">
      <c r="P1698" s="54"/>
      <c r="Q1698" s="48"/>
      <c r="R1698" s="48"/>
      <c r="S1698" s="48"/>
      <c r="T1698" s="48"/>
      <c r="U1698" s="55"/>
      <c r="V1698" s="55"/>
      <c r="W1698" s="55"/>
      <c r="X1698" s="55"/>
      <c r="Y1698" s="55"/>
      <c r="Z1698" s="55"/>
      <c r="AA1698" s="56"/>
      <c r="AB1698" s="55"/>
      <c r="AC1698" s="57"/>
      <c r="AD1698" s="57"/>
      <c r="AE1698" s="57"/>
      <c r="AF1698" s="57"/>
      <c r="AG1698" s="57"/>
      <c r="AH1698" s="57"/>
      <c r="AI1698" s="57"/>
      <c r="AJ1698" s="57"/>
      <c r="AK1698" s="57"/>
      <c r="AL1698" s="57"/>
      <c r="AM1698" s="57"/>
      <c r="AN1698" s="57"/>
      <c r="AO1698" s="57"/>
      <c r="AP1698" s="57"/>
      <c r="AQ1698" s="58"/>
      <c r="AR1698" s="58"/>
      <c r="AS1698" s="58"/>
      <c r="AT1698" s="57"/>
      <c r="AU1698" s="57"/>
      <c r="AV1698" s="57"/>
      <c r="AW1698" s="57"/>
      <c r="AX1698" s="57"/>
      <c r="AY1698" s="57"/>
      <c r="AZ1698" s="57"/>
      <c r="BA1698" s="57"/>
    </row>
    <row r="1699" spans="16:53" ht="13.5">
      <c r="P1699" s="54"/>
      <c r="Q1699" s="48"/>
      <c r="R1699" s="48"/>
      <c r="S1699" s="48"/>
      <c r="T1699" s="48"/>
      <c r="U1699" s="55"/>
      <c r="V1699" s="55"/>
      <c r="W1699" s="55"/>
      <c r="X1699" s="55"/>
      <c r="Y1699" s="55"/>
      <c r="Z1699" s="55"/>
      <c r="AA1699" s="56"/>
      <c r="AB1699" s="55"/>
      <c r="AC1699" s="57"/>
      <c r="AD1699" s="57"/>
      <c r="AE1699" s="57"/>
      <c r="AF1699" s="57"/>
      <c r="AG1699" s="57"/>
      <c r="AH1699" s="57"/>
      <c r="AI1699" s="57"/>
      <c r="AJ1699" s="57"/>
      <c r="AK1699" s="57"/>
      <c r="AL1699" s="57"/>
      <c r="AM1699" s="57"/>
      <c r="AN1699" s="57"/>
      <c r="AO1699" s="57"/>
      <c r="AP1699" s="57"/>
      <c r="AQ1699" s="58"/>
      <c r="AR1699" s="58"/>
      <c r="AS1699" s="58"/>
      <c r="AT1699" s="57"/>
      <c r="AU1699" s="57"/>
      <c r="AV1699" s="57"/>
      <c r="AW1699" s="57"/>
      <c r="AX1699" s="57"/>
      <c r="AY1699" s="57"/>
      <c r="AZ1699" s="57"/>
      <c r="BA1699" s="57"/>
    </row>
    <row r="1700" spans="16:53" ht="13.5">
      <c r="P1700" s="54"/>
      <c r="Q1700" s="48"/>
      <c r="R1700" s="48"/>
      <c r="S1700" s="48"/>
      <c r="T1700" s="48"/>
      <c r="U1700" s="55"/>
      <c r="V1700" s="55"/>
      <c r="W1700" s="55"/>
      <c r="X1700" s="55"/>
      <c r="Y1700" s="55"/>
      <c r="Z1700" s="55"/>
      <c r="AA1700" s="56"/>
      <c r="AB1700" s="55"/>
      <c r="AC1700" s="57"/>
      <c r="AD1700" s="57"/>
      <c r="AE1700" s="57"/>
      <c r="AF1700" s="57"/>
      <c r="AG1700" s="57"/>
      <c r="AH1700" s="57"/>
      <c r="AI1700" s="57"/>
      <c r="AJ1700" s="57"/>
      <c r="AK1700" s="57"/>
      <c r="AL1700" s="57"/>
      <c r="AM1700" s="57"/>
      <c r="AN1700" s="57"/>
      <c r="AO1700" s="57"/>
      <c r="AP1700" s="57"/>
      <c r="AQ1700" s="58"/>
      <c r="AR1700" s="58"/>
      <c r="AS1700" s="58"/>
      <c r="AT1700" s="57"/>
      <c r="AU1700" s="57"/>
      <c r="AV1700" s="57"/>
      <c r="AW1700" s="57"/>
      <c r="AX1700" s="57"/>
      <c r="AY1700" s="57"/>
      <c r="AZ1700" s="57"/>
      <c r="BA1700" s="57"/>
    </row>
    <row r="1701" spans="16:53" ht="13.5">
      <c r="P1701" s="54"/>
      <c r="Q1701" s="48"/>
      <c r="R1701" s="48"/>
      <c r="S1701" s="48"/>
      <c r="T1701" s="48"/>
      <c r="U1701" s="55"/>
      <c r="V1701" s="55"/>
      <c r="W1701" s="55"/>
      <c r="X1701" s="55"/>
      <c r="Y1701" s="55"/>
      <c r="Z1701" s="55"/>
      <c r="AA1701" s="56"/>
      <c r="AB1701" s="55"/>
      <c r="AC1701" s="57"/>
      <c r="AD1701" s="57"/>
      <c r="AE1701" s="57"/>
      <c r="AF1701" s="57"/>
      <c r="AG1701" s="57"/>
      <c r="AH1701" s="57"/>
      <c r="AI1701" s="57"/>
      <c r="AJ1701" s="57"/>
      <c r="AK1701" s="57"/>
      <c r="AL1701" s="57"/>
      <c r="AM1701" s="57"/>
      <c r="AN1701" s="57"/>
      <c r="AO1701" s="57"/>
      <c r="AP1701" s="57"/>
      <c r="AQ1701" s="58"/>
      <c r="AR1701" s="58"/>
      <c r="AS1701" s="58"/>
      <c r="AT1701" s="57"/>
      <c r="AU1701" s="57"/>
      <c r="AV1701" s="57"/>
      <c r="AW1701" s="57"/>
      <c r="AX1701" s="57"/>
      <c r="AY1701" s="57"/>
      <c r="AZ1701" s="57"/>
      <c r="BA1701" s="57"/>
    </row>
    <row r="1702" spans="16:53" ht="13.5">
      <c r="P1702" s="54"/>
      <c r="Q1702" s="48"/>
      <c r="R1702" s="48"/>
      <c r="S1702" s="48"/>
      <c r="T1702" s="48"/>
      <c r="U1702" s="55"/>
      <c r="V1702" s="55"/>
      <c r="W1702" s="55"/>
      <c r="X1702" s="55"/>
      <c r="Y1702" s="55"/>
      <c r="Z1702" s="55"/>
      <c r="AA1702" s="56"/>
      <c r="AB1702" s="55"/>
      <c r="AC1702" s="57"/>
      <c r="AD1702" s="57"/>
      <c r="AE1702" s="57"/>
      <c r="AF1702" s="57"/>
      <c r="AG1702" s="57"/>
      <c r="AH1702" s="57"/>
      <c r="AI1702" s="57"/>
      <c r="AJ1702" s="57"/>
      <c r="AK1702" s="57"/>
      <c r="AL1702" s="57"/>
      <c r="AM1702" s="57"/>
      <c r="AN1702" s="57"/>
      <c r="AO1702" s="57"/>
      <c r="AP1702" s="57"/>
      <c r="AQ1702" s="58"/>
      <c r="AR1702" s="58"/>
      <c r="AS1702" s="58"/>
      <c r="AT1702" s="57"/>
      <c r="AU1702" s="57"/>
      <c r="AV1702" s="57"/>
      <c r="AW1702" s="57"/>
      <c r="AX1702" s="57"/>
      <c r="AY1702" s="57"/>
      <c r="AZ1702" s="57"/>
      <c r="BA1702" s="57"/>
    </row>
    <row r="1703" spans="16:53" ht="13.5">
      <c r="P1703" s="54"/>
      <c r="Q1703" s="48"/>
      <c r="R1703" s="48"/>
      <c r="S1703" s="48"/>
      <c r="T1703" s="48"/>
      <c r="U1703" s="55"/>
      <c r="V1703" s="55"/>
      <c r="W1703" s="55"/>
      <c r="X1703" s="55"/>
      <c r="Y1703" s="55"/>
      <c r="Z1703" s="55"/>
      <c r="AA1703" s="56"/>
      <c r="AB1703" s="55"/>
      <c r="AC1703" s="57"/>
      <c r="AD1703" s="57"/>
      <c r="AE1703" s="57"/>
      <c r="AF1703" s="57"/>
      <c r="AG1703" s="57"/>
      <c r="AH1703" s="57"/>
      <c r="AI1703" s="57"/>
      <c r="AJ1703" s="57"/>
      <c r="AK1703" s="57"/>
      <c r="AL1703" s="57"/>
      <c r="AM1703" s="57"/>
      <c r="AN1703" s="57"/>
      <c r="AO1703" s="57"/>
      <c r="AP1703" s="57"/>
      <c r="AQ1703" s="58"/>
      <c r="AR1703" s="58"/>
      <c r="AS1703" s="58"/>
      <c r="AT1703" s="57"/>
      <c r="AU1703" s="57"/>
      <c r="AV1703" s="57"/>
      <c r="AW1703" s="57"/>
      <c r="AX1703" s="57"/>
      <c r="AY1703" s="57"/>
      <c r="AZ1703" s="57"/>
      <c r="BA1703" s="57"/>
    </row>
    <row r="1704" spans="16:53" ht="13.5">
      <c r="P1704" s="54"/>
      <c r="Q1704" s="48"/>
      <c r="R1704" s="48"/>
      <c r="S1704" s="48"/>
      <c r="T1704" s="48"/>
      <c r="U1704" s="55"/>
      <c r="V1704" s="55"/>
      <c r="W1704" s="55"/>
      <c r="X1704" s="55"/>
      <c r="Y1704" s="55"/>
      <c r="Z1704" s="55"/>
      <c r="AA1704" s="56"/>
      <c r="AB1704" s="55"/>
      <c r="AC1704" s="57"/>
      <c r="AD1704" s="57"/>
      <c r="AE1704" s="57"/>
      <c r="AF1704" s="57"/>
      <c r="AG1704" s="57"/>
      <c r="AH1704" s="57"/>
      <c r="AI1704" s="57"/>
      <c r="AJ1704" s="57"/>
      <c r="AK1704" s="57"/>
      <c r="AL1704" s="57"/>
      <c r="AM1704" s="57"/>
      <c r="AN1704" s="57"/>
      <c r="AO1704" s="57"/>
      <c r="AP1704" s="57"/>
      <c r="AQ1704" s="58"/>
      <c r="AR1704" s="58"/>
      <c r="AS1704" s="58"/>
      <c r="AT1704" s="57"/>
      <c r="AU1704" s="57"/>
      <c r="AV1704" s="57"/>
      <c r="AW1704" s="57"/>
      <c r="AX1704" s="57"/>
      <c r="AY1704" s="57"/>
      <c r="AZ1704" s="57"/>
      <c r="BA1704" s="57"/>
    </row>
    <row r="1705" spans="16:53" ht="13.5">
      <c r="P1705" s="54"/>
      <c r="Q1705" s="48"/>
      <c r="R1705" s="48"/>
      <c r="S1705" s="48"/>
      <c r="T1705" s="48"/>
      <c r="U1705" s="55"/>
      <c r="V1705" s="55"/>
      <c r="W1705" s="55"/>
      <c r="X1705" s="55"/>
      <c r="Y1705" s="55"/>
      <c r="Z1705" s="55"/>
      <c r="AA1705" s="56"/>
      <c r="AB1705" s="55"/>
      <c r="AC1705" s="57"/>
      <c r="AD1705" s="57"/>
      <c r="AE1705" s="57"/>
      <c r="AF1705" s="57"/>
      <c r="AG1705" s="57"/>
      <c r="AH1705" s="57"/>
      <c r="AI1705" s="57"/>
      <c r="AJ1705" s="57"/>
      <c r="AK1705" s="57"/>
      <c r="AL1705" s="57"/>
      <c r="AM1705" s="57"/>
      <c r="AN1705" s="57"/>
      <c r="AO1705" s="57"/>
      <c r="AP1705" s="57"/>
      <c r="AQ1705" s="58"/>
      <c r="AR1705" s="58"/>
      <c r="AS1705" s="58"/>
      <c r="AT1705" s="57"/>
      <c r="AU1705" s="57"/>
      <c r="AV1705" s="57"/>
      <c r="AW1705" s="57"/>
      <c r="AX1705" s="57"/>
      <c r="AY1705" s="57"/>
      <c r="AZ1705" s="57"/>
      <c r="BA1705" s="57"/>
    </row>
    <row r="1706" spans="16:53" ht="13.5">
      <c r="P1706" s="54"/>
      <c r="Q1706" s="48"/>
      <c r="R1706" s="48"/>
      <c r="S1706" s="48"/>
      <c r="T1706" s="48"/>
      <c r="U1706" s="55"/>
      <c r="V1706" s="55"/>
      <c r="W1706" s="55"/>
      <c r="X1706" s="55"/>
      <c r="Y1706" s="55"/>
      <c r="Z1706" s="55"/>
      <c r="AA1706" s="56"/>
      <c r="AB1706" s="55"/>
      <c r="AC1706" s="57"/>
      <c r="AD1706" s="57"/>
      <c r="AE1706" s="57"/>
      <c r="AF1706" s="57"/>
      <c r="AG1706" s="57"/>
      <c r="AH1706" s="57"/>
      <c r="AI1706" s="57"/>
      <c r="AJ1706" s="57"/>
      <c r="AK1706" s="57"/>
      <c r="AL1706" s="57"/>
      <c r="AM1706" s="57"/>
      <c r="AN1706" s="57"/>
      <c r="AO1706" s="57"/>
      <c r="AP1706" s="57"/>
      <c r="AQ1706" s="58"/>
      <c r="AR1706" s="58"/>
      <c r="AS1706" s="58"/>
      <c r="AT1706" s="57"/>
      <c r="AU1706" s="57"/>
      <c r="AV1706" s="57"/>
      <c r="AW1706" s="57"/>
      <c r="AX1706" s="57"/>
      <c r="AY1706" s="57"/>
      <c r="AZ1706" s="57"/>
      <c r="BA1706" s="57"/>
    </row>
    <row r="1707" spans="16:53" ht="13.5">
      <c r="P1707" s="54"/>
      <c r="Q1707" s="48"/>
      <c r="R1707" s="48"/>
      <c r="S1707" s="48"/>
      <c r="T1707" s="48"/>
      <c r="U1707" s="55"/>
      <c r="V1707" s="55"/>
      <c r="W1707" s="55"/>
      <c r="X1707" s="55"/>
      <c r="Y1707" s="55"/>
      <c r="Z1707" s="55"/>
      <c r="AA1707" s="56"/>
      <c r="AB1707" s="55"/>
      <c r="AC1707" s="57"/>
      <c r="AD1707" s="57"/>
      <c r="AE1707" s="57"/>
      <c r="AF1707" s="57"/>
      <c r="AG1707" s="57"/>
      <c r="AH1707" s="57"/>
      <c r="AI1707" s="57"/>
      <c r="AJ1707" s="57"/>
      <c r="AK1707" s="57"/>
      <c r="AL1707" s="57"/>
      <c r="AM1707" s="57"/>
      <c r="AN1707" s="57"/>
      <c r="AO1707" s="57"/>
      <c r="AP1707" s="57"/>
      <c r="AQ1707" s="58"/>
      <c r="AR1707" s="58"/>
      <c r="AS1707" s="58"/>
      <c r="AT1707" s="57"/>
      <c r="AU1707" s="57"/>
      <c r="AV1707" s="57"/>
      <c r="AW1707" s="57"/>
      <c r="AX1707" s="57"/>
      <c r="AY1707" s="57"/>
      <c r="AZ1707" s="57"/>
      <c r="BA1707" s="57"/>
    </row>
    <row r="1708" spans="16:53" ht="13.5">
      <c r="P1708" s="54"/>
      <c r="Q1708" s="48"/>
      <c r="R1708" s="48"/>
      <c r="S1708" s="48"/>
      <c r="T1708" s="48"/>
      <c r="U1708" s="55"/>
      <c r="V1708" s="55"/>
      <c r="W1708" s="55"/>
      <c r="X1708" s="55"/>
      <c r="Y1708" s="55"/>
      <c r="Z1708" s="55"/>
      <c r="AA1708" s="56"/>
      <c r="AB1708" s="55"/>
      <c r="AC1708" s="57"/>
      <c r="AD1708" s="57"/>
      <c r="AE1708" s="57"/>
      <c r="AF1708" s="57"/>
      <c r="AG1708" s="57"/>
      <c r="AH1708" s="57"/>
      <c r="AI1708" s="57"/>
      <c r="AJ1708" s="57"/>
      <c r="AK1708" s="57"/>
      <c r="AL1708" s="57"/>
      <c r="AM1708" s="57"/>
      <c r="AN1708" s="57"/>
      <c r="AO1708" s="57"/>
      <c r="AP1708" s="57"/>
      <c r="AQ1708" s="58"/>
      <c r="AR1708" s="58"/>
      <c r="AS1708" s="58"/>
      <c r="AT1708" s="57"/>
      <c r="AU1708" s="57"/>
      <c r="AV1708" s="57"/>
      <c r="AW1708" s="57"/>
      <c r="AX1708" s="57"/>
      <c r="AY1708" s="57"/>
      <c r="AZ1708" s="57"/>
      <c r="BA1708" s="57"/>
    </row>
    <row r="1709" spans="16:53" ht="13.5">
      <c r="P1709" s="54"/>
      <c r="Q1709" s="48"/>
      <c r="R1709" s="48"/>
      <c r="S1709" s="48"/>
      <c r="T1709" s="48"/>
      <c r="U1709" s="55"/>
      <c r="V1709" s="55"/>
      <c r="W1709" s="55"/>
      <c r="X1709" s="55"/>
      <c r="Y1709" s="55"/>
      <c r="Z1709" s="55"/>
      <c r="AA1709" s="56"/>
      <c r="AB1709" s="55"/>
      <c r="AC1709" s="57"/>
      <c r="AD1709" s="57"/>
      <c r="AE1709" s="57"/>
      <c r="AF1709" s="57"/>
      <c r="AG1709" s="57"/>
      <c r="AH1709" s="57"/>
      <c r="AI1709" s="57"/>
      <c r="AJ1709" s="57"/>
      <c r="AK1709" s="57"/>
      <c r="AL1709" s="57"/>
      <c r="AM1709" s="57"/>
      <c r="AN1709" s="57"/>
      <c r="AO1709" s="57"/>
      <c r="AP1709" s="57"/>
      <c r="AQ1709" s="58"/>
      <c r="AR1709" s="58"/>
      <c r="AS1709" s="58"/>
      <c r="AT1709" s="57"/>
      <c r="AU1709" s="57"/>
      <c r="AV1709" s="57"/>
      <c r="AW1709" s="57"/>
      <c r="AX1709" s="57"/>
      <c r="AY1709" s="57"/>
      <c r="AZ1709" s="57"/>
      <c r="BA1709" s="57"/>
    </row>
    <row r="1710" spans="16:53" ht="13.5">
      <c r="P1710" s="54"/>
      <c r="Q1710" s="48"/>
      <c r="R1710" s="48"/>
      <c r="S1710" s="48"/>
      <c r="T1710" s="48"/>
      <c r="U1710" s="55"/>
      <c r="V1710" s="55"/>
      <c r="W1710" s="55"/>
      <c r="X1710" s="55"/>
      <c r="Y1710" s="55"/>
      <c r="Z1710" s="55"/>
      <c r="AA1710" s="56"/>
      <c r="AB1710" s="55"/>
      <c r="AC1710" s="57"/>
      <c r="AD1710" s="57"/>
      <c r="AE1710" s="57"/>
      <c r="AF1710" s="57"/>
      <c r="AG1710" s="57"/>
      <c r="AH1710" s="57"/>
      <c r="AI1710" s="57"/>
      <c r="AJ1710" s="57"/>
      <c r="AK1710" s="57"/>
      <c r="AL1710" s="57"/>
      <c r="AM1710" s="57"/>
      <c r="AN1710" s="57"/>
      <c r="AO1710" s="57"/>
      <c r="AP1710" s="57"/>
      <c r="AQ1710" s="58"/>
      <c r="AR1710" s="58"/>
      <c r="AS1710" s="58"/>
      <c r="AT1710" s="57"/>
      <c r="AU1710" s="57"/>
      <c r="AV1710" s="57"/>
      <c r="AW1710" s="57"/>
      <c r="AX1710" s="57"/>
      <c r="AY1710" s="57"/>
      <c r="AZ1710" s="57"/>
      <c r="BA1710" s="57"/>
    </row>
    <row r="1711" spans="16:53" ht="13.5">
      <c r="P1711" s="54"/>
      <c r="Q1711" s="48"/>
      <c r="R1711" s="48"/>
      <c r="S1711" s="48"/>
      <c r="T1711" s="48"/>
      <c r="U1711" s="55"/>
      <c r="V1711" s="55"/>
      <c r="W1711" s="55"/>
      <c r="X1711" s="55"/>
      <c r="Y1711" s="55"/>
      <c r="Z1711" s="55"/>
      <c r="AA1711" s="56"/>
      <c r="AB1711" s="55"/>
      <c r="AC1711" s="57"/>
      <c r="AD1711" s="57"/>
      <c r="AE1711" s="57"/>
      <c r="AF1711" s="57"/>
      <c r="AG1711" s="57"/>
      <c r="AH1711" s="57"/>
      <c r="AI1711" s="57"/>
      <c r="AJ1711" s="57"/>
      <c r="AK1711" s="57"/>
      <c r="AL1711" s="57"/>
      <c r="AM1711" s="57"/>
      <c r="AN1711" s="57"/>
      <c r="AO1711" s="57"/>
      <c r="AP1711" s="57"/>
      <c r="AQ1711" s="58"/>
      <c r="AR1711" s="58"/>
      <c r="AS1711" s="58"/>
      <c r="AT1711" s="57"/>
      <c r="AU1711" s="57"/>
      <c r="AV1711" s="57"/>
      <c r="AW1711" s="57"/>
      <c r="AX1711" s="57"/>
      <c r="AY1711" s="57"/>
      <c r="AZ1711" s="57"/>
      <c r="BA1711" s="57"/>
    </row>
    <row r="1712" spans="16:53" ht="13.5">
      <c r="P1712" s="54"/>
      <c r="Q1712" s="48"/>
      <c r="R1712" s="48"/>
      <c r="S1712" s="48"/>
      <c r="T1712" s="48"/>
      <c r="U1712" s="55"/>
      <c r="V1712" s="55"/>
      <c r="W1712" s="55"/>
      <c r="X1712" s="55"/>
      <c r="Y1712" s="55"/>
      <c r="Z1712" s="55"/>
      <c r="AA1712" s="56"/>
      <c r="AB1712" s="55"/>
      <c r="AC1712" s="57"/>
      <c r="AD1712" s="57"/>
      <c r="AE1712" s="57"/>
      <c r="AF1712" s="57"/>
      <c r="AG1712" s="57"/>
      <c r="AH1712" s="57"/>
      <c r="AI1712" s="57"/>
      <c r="AJ1712" s="57"/>
      <c r="AK1712" s="57"/>
      <c r="AL1712" s="57"/>
      <c r="AM1712" s="57"/>
      <c r="AN1712" s="57"/>
      <c r="AO1712" s="57"/>
      <c r="AP1712" s="57"/>
      <c r="AQ1712" s="58"/>
      <c r="AR1712" s="58"/>
      <c r="AS1712" s="58"/>
      <c r="AT1712" s="57"/>
      <c r="AU1712" s="57"/>
      <c r="AV1712" s="57"/>
      <c r="AW1712" s="57"/>
      <c r="AX1712" s="57"/>
      <c r="AY1712" s="57"/>
      <c r="AZ1712" s="57"/>
      <c r="BA1712" s="57"/>
    </row>
    <row r="1713" spans="16:53" ht="13.5">
      <c r="P1713" s="54"/>
      <c r="Q1713" s="48"/>
      <c r="R1713" s="48"/>
      <c r="S1713" s="48"/>
      <c r="T1713" s="48"/>
      <c r="U1713" s="55"/>
      <c r="V1713" s="55"/>
      <c r="W1713" s="55"/>
      <c r="X1713" s="55"/>
      <c r="Y1713" s="55"/>
      <c r="Z1713" s="55"/>
      <c r="AA1713" s="56"/>
      <c r="AB1713" s="55"/>
      <c r="AC1713" s="57"/>
      <c r="AD1713" s="57"/>
      <c r="AE1713" s="57"/>
      <c r="AF1713" s="57"/>
      <c r="AG1713" s="57"/>
      <c r="AH1713" s="57"/>
      <c r="AI1713" s="57"/>
      <c r="AJ1713" s="57"/>
      <c r="AK1713" s="57"/>
      <c r="AL1713" s="57"/>
      <c r="AM1713" s="57"/>
      <c r="AN1713" s="57"/>
      <c r="AO1713" s="57"/>
      <c r="AP1713" s="57"/>
      <c r="AQ1713" s="58"/>
      <c r="AR1713" s="58"/>
      <c r="AS1713" s="58"/>
      <c r="AT1713" s="57"/>
      <c r="AU1713" s="57"/>
      <c r="AV1713" s="57"/>
      <c r="AW1713" s="57"/>
      <c r="AX1713" s="57"/>
      <c r="AY1713" s="57"/>
      <c r="AZ1713" s="57"/>
      <c r="BA1713" s="57"/>
    </row>
    <row r="1714" spans="16:53" ht="13.5">
      <c r="P1714" s="54"/>
      <c r="Q1714" s="48"/>
      <c r="R1714" s="48"/>
      <c r="S1714" s="48"/>
      <c r="T1714" s="48"/>
      <c r="U1714" s="55"/>
      <c r="V1714" s="55"/>
      <c r="W1714" s="55"/>
      <c r="X1714" s="55"/>
      <c r="Y1714" s="55"/>
      <c r="Z1714" s="55"/>
      <c r="AA1714" s="56"/>
      <c r="AB1714" s="55"/>
      <c r="AC1714" s="57"/>
      <c r="AD1714" s="57"/>
      <c r="AE1714" s="57"/>
      <c r="AF1714" s="57"/>
      <c r="AG1714" s="57"/>
      <c r="AH1714" s="57"/>
      <c r="AI1714" s="57"/>
      <c r="AJ1714" s="57"/>
      <c r="AK1714" s="57"/>
      <c r="AL1714" s="57"/>
      <c r="AM1714" s="57"/>
      <c r="AN1714" s="57"/>
      <c r="AO1714" s="57"/>
      <c r="AP1714" s="57"/>
      <c r="AQ1714" s="58"/>
      <c r="AR1714" s="58"/>
      <c r="AS1714" s="58"/>
      <c r="AT1714" s="57"/>
      <c r="AU1714" s="57"/>
      <c r="AV1714" s="57"/>
      <c r="AW1714" s="57"/>
      <c r="AX1714" s="57"/>
      <c r="AY1714" s="57"/>
      <c r="AZ1714" s="57"/>
      <c r="BA1714" s="57"/>
    </row>
    <row r="1715" spans="16:53" ht="13.5">
      <c r="P1715" s="54"/>
      <c r="Q1715" s="48"/>
      <c r="R1715" s="48"/>
      <c r="S1715" s="48"/>
      <c r="T1715" s="48"/>
      <c r="U1715" s="55"/>
      <c r="V1715" s="55"/>
      <c r="W1715" s="55"/>
      <c r="X1715" s="55"/>
      <c r="Y1715" s="55"/>
      <c r="Z1715" s="55"/>
      <c r="AA1715" s="56"/>
      <c r="AB1715" s="55"/>
      <c r="AC1715" s="57"/>
      <c r="AD1715" s="57"/>
      <c r="AE1715" s="57"/>
      <c r="AF1715" s="57"/>
      <c r="AG1715" s="57"/>
      <c r="AH1715" s="57"/>
      <c r="AI1715" s="57"/>
      <c r="AJ1715" s="57"/>
      <c r="AK1715" s="57"/>
      <c r="AL1715" s="57"/>
      <c r="AM1715" s="57"/>
      <c r="AN1715" s="57"/>
      <c r="AO1715" s="57"/>
      <c r="AP1715" s="57"/>
      <c r="AQ1715" s="58"/>
      <c r="AR1715" s="58"/>
      <c r="AS1715" s="58"/>
      <c r="AT1715" s="57"/>
      <c r="AU1715" s="57"/>
      <c r="AV1715" s="57"/>
      <c r="AW1715" s="57"/>
      <c r="AX1715" s="57"/>
      <c r="AY1715" s="57"/>
      <c r="AZ1715" s="57"/>
      <c r="BA1715" s="57"/>
    </row>
    <row r="1716" spans="16:53" ht="13.5">
      <c r="P1716" s="54"/>
      <c r="Q1716" s="48"/>
      <c r="R1716" s="48"/>
      <c r="S1716" s="48"/>
      <c r="T1716" s="48"/>
      <c r="U1716" s="55"/>
      <c r="V1716" s="55"/>
      <c r="W1716" s="55"/>
      <c r="X1716" s="55"/>
      <c r="Y1716" s="55"/>
      <c r="Z1716" s="55"/>
      <c r="AA1716" s="56"/>
      <c r="AB1716" s="55"/>
      <c r="AC1716" s="57"/>
      <c r="AD1716" s="57"/>
      <c r="AE1716" s="57"/>
      <c r="AF1716" s="57"/>
      <c r="AG1716" s="57"/>
      <c r="AH1716" s="57"/>
      <c r="AI1716" s="57"/>
      <c r="AJ1716" s="57"/>
      <c r="AK1716" s="57"/>
      <c r="AL1716" s="57"/>
      <c r="AM1716" s="57"/>
      <c r="AN1716" s="57"/>
      <c r="AO1716" s="57"/>
      <c r="AP1716" s="57"/>
      <c r="AQ1716" s="58"/>
      <c r="AR1716" s="58"/>
      <c r="AS1716" s="58"/>
      <c r="AT1716" s="57"/>
      <c r="AU1716" s="57"/>
      <c r="AV1716" s="57"/>
      <c r="AW1716" s="57"/>
      <c r="AX1716" s="57"/>
      <c r="AY1716" s="57"/>
      <c r="AZ1716" s="57"/>
      <c r="BA1716" s="57"/>
    </row>
    <row r="1717" spans="16:53" ht="13.5">
      <c r="P1717" s="54"/>
      <c r="Q1717" s="48"/>
      <c r="R1717" s="48"/>
      <c r="S1717" s="48"/>
      <c r="T1717" s="48"/>
      <c r="U1717" s="55"/>
      <c r="V1717" s="55"/>
      <c r="W1717" s="55"/>
      <c r="X1717" s="55"/>
      <c r="Y1717" s="55"/>
      <c r="Z1717" s="55"/>
      <c r="AA1717" s="56"/>
      <c r="AB1717" s="55"/>
      <c r="AC1717" s="57"/>
      <c r="AD1717" s="57"/>
      <c r="AE1717" s="57"/>
      <c r="AF1717" s="57"/>
      <c r="AG1717" s="57"/>
      <c r="AH1717" s="57"/>
      <c r="AI1717" s="57"/>
      <c r="AJ1717" s="57"/>
      <c r="AK1717" s="57"/>
      <c r="AL1717" s="57"/>
      <c r="AM1717" s="57"/>
      <c r="AN1717" s="57"/>
      <c r="AO1717" s="57"/>
      <c r="AP1717" s="57"/>
      <c r="AQ1717" s="58"/>
      <c r="AR1717" s="58"/>
      <c r="AS1717" s="58"/>
      <c r="AT1717" s="57"/>
      <c r="AU1717" s="57"/>
      <c r="AV1717" s="57"/>
      <c r="AW1717" s="57"/>
      <c r="AX1717" s="57"/>
      <c r="AY1717" s="57"/>
      <c r="AZ1717" s="57"/>
      <c r="BA1717" s="57"/>
    </row>
    <row r="1718" spans="16:53" ht="13.5">
      <c r="P1718" s="54"/>
      <c r="Q1718" s="48"/>
      <c r="R1718" s="48"/>
      <c r="S1718" s="48"/>
      <c r="T1718" s="48"/>
      <c r="U1718" s="55"/>
      <c r="V1718" s="55"/>
      <c r="W1718" s="55"/>
      <c r="X1718" s="55"/>
      <c r="Y1718" s="55"/>
      <c r="Z1718" s="55"/>
      <c r="AA1718" s="56"/>
      <c r="AB1718" s="55"/>
      <c r="AC1718" s="57"/>
      <c r="AD1718" s="57"/>
      <c r="AE1718" s="57"/>
      <c r="AF1718" s="57"/>
      <c r="AG1718" s="57"/>
      <c r="AH1718" s="57"/>
      <c r="AI1718" s="57"/>
      <c r="AJ1718" s="57"/>
      <c r="AK1718" s="57"/>
      <c r="AL1718" s="57"/>
      <c r="AM1718" s="57"/>
      <c r="AN1718" s="57"/>
      <c r="AO1718" s="57"/>
      <c r="AP1718" s="57"/>
      <c r="AQ1718" s="58"/>
      <c r="AR1718" s="58"/>
      <c r="AS1718" s="58"/>
      <c r="AT1718" s="57"/>
      <c r="AU1718" s="57"/>
      <c r="AV1718" s="57"/>
      <c r="AW1718" s="57"/>
      <c r="AX1718" s="57"/>
      <c r="AY1718" s="57"/>
      <c r="AZ1718" s="57"/>
      <c r="BA1718" s="57"/>
    </row>
    <row r="1719" spans="16:53" ht="13.5">
      <c r="P1719" s="54"/>
      <c r="Q1719" s="48"/>
      <c r="R1719" s="48"/>
      <c r="S1719" s="48"/>
      <c r="T1719" s="48"/>
      <c r="U1719" s="55"/>
      <c r="V1719" s="55"/>
      <c r="W1719" s="55"/>
      <c r="X1719" s="55"/>
      <c r="Y1719" s="55"/>
      <c r="Z1719" s="55"/>
      <c r="AA1719" s="56"/>
      <c r="AB1719" s="55"/>
      <c r="AC1719" s="57"/>
      <c r="AD1719" s="57"/>
      <c r="AE1719" s="57"/>
      <c r="AF1719" s="57"/>
      <c r="AG1719" s="57"/>
      <c r="AH1719" s="57"/>
      <c r="AI1719" s="57"/>
      <c r="AJ1719" s="57"/>
      <c r="AK1719" s="57"/>
      <c r="AL1719" s="57"/>
      <c r="AM1719" s="57"/>
      <c r="AN1719" s="57"/>
      <c r="AO1719" s="57"/>
      <c r="AP1719" s="57"/>
      <c r="AQ1719" s="58"/>
      <c r="AR1719" s="58"/>
      <c r="AS1719" s="58"/>
      <c r="AT1719" s="57"/>
      <c r="AU1719" s="57"/>
      <c r="AV1719" s="57"/>
      <c r="AW1719" s="57"/>
      <c r="AX1719" s="57"/>
      <c r="AY1719" s="57"/>
      <c r="AZ1719" s="57"/>
      <c r="BA1719" s="57"/>
    </row>
    <row r="1720" spans="16:53" ht="13.5">
      <c r="P1720" s="54"/>
      <c r="Q1720" s="48"/>
      <c r="R1720" s="48"/>
      <c r="S1720" s="48"/>
      <c r="T1720" s="48"/>
      <c r="U1720" s="55"/>
      <c r="V1720" s="55"/>
      <c r="W1720" s="55"/>
      <c r="X1720" s="55"/>
      <c r="Y1720" s="55"/>
      <c r="Z1720" s="55"/>
      <c r="AA1720" s="56"/>
      <c r="AB1720" s="55"/>
      <c r="AC1720" s="57"/>
      <c r="AD1720" s="57"/>
      <c r="AE1720" s="57"/>
      <c r="AF1720" s="57"/>
      <c r="AG1720" s="57"/>
      <c r="AH1720" s="57"/>
      <c r="AI1720" s="57"/>
      <c r="AJ1720" s="57"/>
      <c r="AK1720" s="57"/>
      <c r="AL1720" s="57"/>
      <c r="AM1720" s="57"/>
      <c r="AN1720" s="57"/>
      <c r="AO1720" s="57"/>
      <c r="AP1720" s="57"/>
      <c r="AQ1720" s="58"/>
      <c r="AR1720" s="58"/>
      <c r="AS1720" s="58"/>
      <c r="AT1720" s="57"/>
      <c r="AU1720" s="57"/>
      <c r="AV1720" s="57"/>
      <c r="AW1720" s="57"/>
      <c r="AX1720" s="57"/>
      <c r="AY1720" s="57"/>
      <c r="AZ1720" s="57"/>
      <c r="BA1720" s="57"/>
    </row>
    <row r="1721" spans="16:53" ht="13.5">
      <c r="P1721" s="54"/>
      <c r="Q1721" s="48"/>
      <c r="R1721" s="48"/>
      <c r="S1721" s="48"/>
      <c r="T1721" s="48"/>
      <c r="U1721" s="55"/>
      <c r="V1721" s="55"/>
      <c r="W1721" s="55"/>
      <c r="X1721" s="55"/>
      <c r="Y1721" s="55"/>
      <c r="Z1721" s="55"/>
      <c r="AA1721" s="56"/>
      <c r="AB1721" s="55"/>
      <c r="AC1721" s="57"/>
      <c r="AD1721" s="57"/>
      <c r="AE1721" s="57"/>
      <c r="AF1721" s="57"/>
      <c r="AG1721" s="57"/>
      <c r="AH1721" s="57"/>
      <c r="AI1721" s="57"/>
      <c r="AJ1721" s="57"/>
      <c r="AK1721" s="57"/>
      <c r="AL1721" s="57"/>
      <c r="AM1721" s="57"/>
      <c r="AN1721" s="57"/>
      <c r="AO1721" s="57"/>
      <c r="AP1721" s="57"/>
      <c r="AQ1721" s="58"/>
      <c r="AR1721" s="58"/>
      <c r="AS1721" s="58"/>
      <c r="AT1721" s="57"/>
      <c r="AU1721" s="57"/>
      <c r="AV1721" s="57"/>
      <c r="AW1721" s="57"/>
      <c r="AX1721" s="57"/>
      <c r="AY1721" s="57"/>
      <c r="AZ1721" s="57"/>
      <c r="BA1721" s="57"/>
    </row>
    <row r="1722" spans="16:53" ht="13.5">
      <c r="P1722" s="54"/>
      <c r="Q1722" s="48"/>
      <c r="R1722" s="48"/>
      <c r="S1722" s="48"/>
      <c r="T1722" s="48"/>
      <c r="U1722" s="55"/>
      <c r="V1722" s="55"/>
      <c r="W1722" s="55"/>
      <c r="X1722" s="55"/>
      <c r="Y1722" s="55"/>
      <c r="Z1722" s="55"/>
      <c r="AA1722" s="56"/>
      <c r="AB1722" s="55"/>
      <c r="AC1722" s="57"/>
      <c r="AD1722" s="57"/>
      <c r="AE1722" s="57"/>
      <c r="AF1722" s="57"/>
      <c r="AG1722" s="57"/>
      <c r="AH1722" s="57"/>
      <c r="AI1722" s="57"/>
      <c r="AJ1722" s="57"/>
      <c r="AK1722" s="57"/>
      <c r="AL1722" s="57"/>
      <c r="AM1722" s="57"/>
      <c r="AN1722" s="57"/>
      <c r="AO1722" s="57"/>
      <c r="AP1722" s="57"/>
      <c r="AQ1722" s="58"/>
      <c r="AR1722" s="58"/>
      <c r="AS1722" s="58"/>
      <c r="AT1722" s="57"/>
      <c r="AU1722" s="57"/>
      <c r="AV1722" s="57"/>
      <c r="AW1722" s="57"/>
      <c r="AX1722" s="57"/>
      <c r="AY1722" s="57"/>
      <c r="AZ1722" s="57"/>
      <c r="BA1722" s="57"/>
    </row>
    <row r="1723" spans="16:53" ht="13.5">
      <c r="P1723" s="54"/>
      <c r="Q1723" s="48"/>
      <c r="R1723" s="48"/>
      <c r="S1723" s="48"/>
      <c r="T1723" s="48"/>
      <c r="U1723" s="55"/>
      <c r="V1723" s="55"/>
      <c r="W1723" s="55"/>
      <c r="X1723" s="55"/>
      <c r="Y1723" s="55"/>
      <c r="Z1723" s="55"/>
      <c r="AA1723" s="56"/>
      <c r="AB1723" s="55"/>
      <c r="AC1723" s="57"/>
      <c r="AD1723" s="57"/>
      <c r="AE1723" s="57"/>
      <c r="AF1723" s="57"/>
      <c r="AG1723" s="57"/>
      <c r="AH1723" s="57"/>
      <c r="AI1723" s="57"/>
      <c r="AJ1723" s="57"/>
      <c r="AK1723" s="57"/>
      <c r="AL1723" s="57"/>
      <c r="AM1723" s="57"/>
      <c r="AN1723" s="57"/>
      <c r="AO1723" s="57"/>
      <c r="AP1723" s="57"/>
      <c r="AQ1723" s="58"/>
      <c r="AR1723" s="58"/>
      <c r="AS1723" s="58"/>
      <c r="AT1723" s="57"/>
      <c r="AU1723" s="57"/>
      <c r="AV1723" s="57"/>
      <c r="AW1723" s="57"/>
      <c r="AX1723" s="57"/>
      <c r="AY1723" s="57"/>
      <c r="AZ1723" s="57"/>
      <c r="BA1723" s="57"/>
    </row>
    <row r="1724" spans="16:53" ht="13.5">
      <c r="P1724" s="54"/>
      <c r="Q1724" s="48"/>
      <c r="R1724" s="48"/>
      <c r="S1724" s="48"/>
      <c r="T1724" s="48"/>
      <c r="U1724" s="55"/>
      <c r="V1724" s="55"/>
      <c r="W1724" s="55"/>
      <c r="X1724" s="55"/>
      <c r="Y1724" s="55"/>
      <c r="Z1724" s="55"/>
      <c r="AA1724" s="56"/>
      <c r="AB1724" s="55"/>
      <c r="AC1724" s="57"/>
      <c r="AD1724" s="57"/>
      <c r="AE1724" s="57"/>
      <c r="AF1724" s="57"/>
      <c r="AG1724" s="57"/>
      <c r="AH1724" s="57"/>
      <c r="AI1724" s="57"/>
      <c r="AJ1724" s="57"/>
      <c r="AK1724" s="57"/>
      <c r="AL1724" s="57"/>
      <c r="AM1724" s="57"/>
      <c r="AN1724" s="57"/>
      <c r="AO1724" s="57"/>
      <c r="AP1724" s="57"/>
      <c r="AQ1724" s="58"/>
      <c r="AR1724" s="58"/>
      <c r="AS1724" s="58"/>
      <c r="AT1724" s="57"/>
      <c r="AU1724" s="57"/>
      <c r="AV1724" s="57"/>
      <c r="AW1724" s="57"/>
      <c r="AX1724" s="57"/>
      <c r="AY1724" s="57"/>
      <c r="AZ1724" s="57"/>
      <c r="BA1724" s="57"/>
    </row>
    <row r="1725" spans="16:53" ht="13.5">
      <c r="P1725" s="54"/>
      <c r="Q1725" s="48"/>
      <c r="R1725" s="48"/>
      <c r="S1725" s="48"/>
      <c r="T1725" s="48"/>
      <c r="U1725" s="55"/>
      <c r="V1725" s="55"/>
      <c r="W1725" s="55"/>
      <c r="X1725" s="55"/>
      <c r="Y1725" s="55"/>
      <c r="Z1725" s="55"/>
      <c r="AA1725" s="56"/>
      <c r="AB1725" s="55"/>
      <c r="AC1725" s="57"/>
      <c r="AD1725" s="57"/>
      <c r="AE1725" s="57"/>
      <c r="AF1725" s="57"/>
      <c r="AG1725" s="57"/>
      <c r="AH1725" s="57"/>
      <c r="AI1725" s="57"/>
      <c r="AJ1725" s="57"/>
      <c r="AK1725" s="57"/>
      <c r="AL1725" s="57"/>
      <c r="AM1725" s="57"/>
      <c r="AN1725" s="57"/>
      <c r="AO1725" s="57"/>
      <c r="AP1725" s="57"/>
      <c r="AQ1725" s="58"/>
      <c r="AR1725" s="58"/>
      <c r="AS1725" s="58"/>
      <c r="AT1725" s="57"/>
      <c r="AU1725" s="57"/>
      <c r="AV1725" s="57"/>
      <c r="AW1725" s="57"/>
      <c r="AX1725" s="57"/>
      <c r="AY1725" s="57"/>
      <c r="AZ1725" s="57"/>
      <c r="BA1725" s="57"/>
    </row>
    <row r="1726" spans="16:53" ht="13.5">
      <c r="P1726" s="54"/>
      <c r="Q1726" s="48"/>
      <c r="R1726" s="48"/>
      <c r="S1726" s="48"/>
      <c r="T1726" s="48"/>
      <c r="U1726" s="55"/>
      <c r="V1726" s="55"/>
      <c r="W1726" s="55"/>
      <c r="X1726" s="55"/>
      <c r="Y1726" s="55"/>
      <c r="Z1726" s="55"/>
      <c r="AA1726" s="56"/>
      <c r="AB1726" s="55"/>
      <c r="AC1726" s="57"/>
      <c r="AD1726" s="57"/>
      <c r="AE1726" s="57"/>
      <c r="AF1726" s="57"/>
      <c r="AG1726" s="57"/>
      <c r="AH1726" s="57"/>
      <c r="AI1726" s="57"/>
      <c r="AJ1726" s="57"/>
      <c r="AK1726" s="57"/>
      <c r="AL1726" s="57"/>
      <c r="AM1726" s="57"/>
      <c r="AN1726" s="57"/>
      <c r="AO1726" s="57"/>
      <c r="AP1726" s="57"/>
      <c r="AQ1726" s="58"/>
      <c r="AR1726" s="58"/>
      <c r="AS1726" s="58"/>
      <c r="AT1726" s="57"/>
      <c r="AU1726" s="57"/>
      <c r="AV1726" s="57"/>
      <c r="AW1726" s="57"/>
      <c r="AX1726" s="57"/>
      <c r="AY1726" s="57"/>
      <c r="AZ1726" s="57"/>
      <c r="BA1726" s="57"/>
    </row>
    <row r="1727" spans="16:53" ht="13.5">
      <c r="P1727" s="54"/>
      <c r="Q1727" s="48"/>
      <c r="R1727" s="48"/>
      <c r="S1727" s="48"/>
      <c r="T1727" s="48"/>
      <c r="U1727" s="55"/>
      <c r="V1727" s="55"/>
      <c r="W1727" s="55"/>
      <c r="X1727" s="55"/>
      <c r="Y1727" s="55"/>
      <c r="Z1727" s="55"/>
      <c r="AA1727" s="56"/>
      <c r="AB1727" s="55"/>
      <c r="AC1727" s="57"/>
      <c r="AD1727" s="57"/>
      <c r="AE1727" s="57"/>
      <c r="AF1727" s="57"/>
      <c r="AG1727" s="57"/>
      <c r="AH1727" s="57"/>
      <c r="AI1727" s="57"/>
      <c r="AJ1727" s="57"/>
      <c r="AK1727" s="57"/>
      <c r="AL1727" s="57"/>
      <c r="AM1727" s="57"/>
      <c r="AN1727" s="57"/>
      <c r="AO1727" s="57"/>
      <c r="AP1727" s="57"/>
      <c r="AQ1727" s="58"/>
      <c r="AR1727" s="58"/>
      <c r="AS1727" s="58"/>
      <c r="AT1727" s="57"/>
      <c r="AU1727" s="57"/>
      <c r="AV1727" s="57"/>
      <c r="AW1727" s="57"/>
      <c r="AX1727" s="57"/>
      <c r="AY1727" s="57"/>
      <c r="AZ1727" s="57"/>
      <c r="BA1727" s="57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YAGINUMA</cp:lastModifiedBy>
  <dcterms:created xsi:type="dcterms:W3CDTF">2005-05-09T09:54:35Z</dcterms:created>
  <dcterms:modified xsi:type="dcterms:W3CDTF">2005-05-26T06:24:39Z</dcterms:modified>
  <cp:category/>
  <cp:version/>
  <cp:contentType/>
  <cp:contentStatus/>
</cp:coreProperties>
</file>