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11685" activeTab="0"/>
  </bookViews>
  <sheets>
    <sheet name="漁業集落排水施設" sheetId="1" r:id="rId1"/>
  </sheets>
  <definedNames>
    <definedName name="_xlnm.Print_Titles" localSheetId="0">'漁業集落排水施設'!$P:$R,'漁業集落排水施設'!$13:$13</definedName>
  </definedNames>
  <calcPr fullCalcOnLoad="1"/>
</workbook>
</file>

<file path=xl/sharedStrings.xml><?xml version="1.0" encoding="utf-8"?>
<sst xmlns="http://schemas.openxmlformats.org/spreadsheetml/2006/main" count="4473" uniqueCount="596">
  <si>
    <t>団体名</t>
  </si>
  <si>
    <t>（ha）</t>
  </si>
  <si>
    <t>（％）</t>
  </si>
  <si>
    <t>Ａ</t>
  </si>
  <si>
    <t>Ｂ</t>
  </si>
  <si>
    <t>Ｃ</t>
  </si>
  <si>
    <t>Ｃ/Ｂ/1000</t>
  </si>
  <si>
    <t>Ｄ</t>
  </si>
  <si>
    <t>Ｄ/Ａ</t>
  </si>
  <si>
    <t>Ｅ</t>
  </si>
  <si>
    <t>Ｃ/Ｅ</t>
  </si>
  <si>
    <t>Ｆ</t>
  </si>
  <si>
    <t>1000*Ｆ/Ｃ</t>
  </si>
  <si>
    <t>Ｇ</t>
  </si>
  <si>
    <t>Ｈ</t>
  </si>
  <si>
    <t>Ｉ</t>
  </si>
  <si>
    <t>1000*Ｇ/Ｃ</t>
  </si>
  <si>
    <t>1000*Ｈ/Ｃ</t>
  </si>
  <si>
    <t>1000*Ｉ/Ｃ</t>
  </si>
  <si>
    <t>Ｆ/Ｇ</t>
  </si>
  <si>
    <t>Ｆ/Ｈ</t>
  </si>
  <si>
    <t>1000*Ｈ/Ａ</t>
  </si>
  <si>
    <t>1000*Ｉ/Ａ</t>
  </si>
  <si>
    <t>1000*Ｇ/Ａ</t>
  </si>
  <si>
    <t>Ｊ</t>
  </si>
  <si>
    <t>1000*Ｊ/Ａ</t>
  </si>
  <si>
    <t>Ｋ</t>
  </si>
  <si>
    <t>1000*Ｋ/Ａ</t>
  </si>
  <si>
    <t>Ｌ</t>
  </si>
  <si>
    <t>1000*Ｌ/Ａ</t>
  </si>
  <si>
    <t>184420</t>
  </si>
  <si>
    <t xml:space="preserve">福井県　        </t>
  </si>
  <si>
    <t xml:space="preserve">美浜町                                                      </t>
  </si>
  <si>
    <t>2176</t>
  </si>
  <si>
    <t>a2</t>
  </si>
  <si>
    <t>-</t>
  </si>
  <si>
    <t>a</t>
  </si>
  <si>
    <t>2</t>
  </si>
  <si>
    <t xml:space="preserve">S61.4.1        </t>
  </si>
  <si>
    <t>322083</t>
  </si>
  <si>
    <t xml:space="preserve">島根県　        </t>
  </si>
  <si>
    <t xml:space="preserve">平田市                                                      </t>
  </si>
  <si>
    <t xml:space="preserve">S55.10.1       </t>
  </si>
  <si>
    <t>323012</t>
  </si>
  <si>
    <t xml:space="preserve">鹿島町                                                      </t>
  </si>
  <si>
    <t/>
  </si>
  <si>
    <t xml:space="preserve">団体数          </t>
  </si>
  <si>
    <t>184411</t>
  </si>
  <si>
    <t xml:space="preserve">三方町                                                      </t>
  </si>
  <si>
    <t>a3</t>
  </si>
  <si>
    <t>3</t>
  </si>
  <si>
    <t xml:space="preserve">H2.4.1         </t>
  </si>
  <si>
    <t>313416</t>
  </si>
  <si>
    <t xml:space="preserve">鳥取県　        </t>
  </si>
  <si>
    <t xml:space="preserve">気高町                                                      </t>
  </si>
  <si>
    <t xml:space="preserve">H9.8.1         </t>
  </si>
  <si>
    <t>393029</t>
  </si>
  <si>
    <t xml:space="preserve">高知県　        </t>
  </si>
  <si>
    <t xml:space="preserve">奈半利町                                                    </t>
  </si>
  <si>
    <t xml:space="preserve">H10.4.1        </t>
  </si>
  <si>
    <t>401005</t>
  </si>
  <si>
    <t xml:space="preserve">福岡県　        </t>
  </si>
  <si>
    <t xml:space="preserve">北九州市                                                    </t>
  </si>
  <si>
    <t>a4</t>
  </si>
  <si>
    <t>4</t>
  </si>
  <si>
    <t xml:space="preserve">H12.6.1        </t>
  </si>
  <si>
    <t>155853</t>
  </si>
  <si>
    <t xml:space="preserve">新潟県　        </t>
  </si>
  <si>
    <t xml:space="preserve">山北町                                                      </t>
  </si>
  <si>
    <t>b2</t>
  </si>
  <si>
    <t>b</t>
  </si>
  <si>
    <t xml:space="preserve">S61.11.1       </t>
  </si>
  <si>
    <t>182044</t>
  </si>
  <si>
    <t xml:space="preserve">小浜市                                                      </t>
  </si>
  <si>
    <t xml:space="preserve">H1.4.1         </t>
  </si>
  <si>
    <t>355020</t>
  </si>
  <si>
    <t xml:space="preserve">山口県　        </t>
  </si>
  <si>
    <t xml:space="preserve">阿武町                                                      </t>
  </si>
  <si>
    <t xml:space="preserve">H1.10.1        </t>
  </si>
  <si>
    <t>355062</t>
  </si>
  <si>
    <t xml:space="preserve">須佐町                                                      </t>
  </si>
  <si>
    <t xml:space="preserve">S59.4.1        </t>
  </si>
  <si>
    <t>013668</t>
  </si>
  <si>
    <t xml:space="preserve">北海道　        </t>
  </si>
  <si>
    <t xml:space="preserve">大成町                                                      </t>
  </si>
  <si>
    <t>b3</t>
  </si>
  <si>
    <t>155624</t>
  </si>
  <si>
    <t xml:space="preserve">能生町                                                      </t>
  </si>
  <si>
    <t xml:space="preserve">H6.10.25       </t>
  </si>
  <si>
    <t>182028</t>
  </si>
  <si>
    <t xml:space="preserve">敦賀市                                                      </t>
  </si>
  <si>
    <t xml:space="preserve">H6.4.1         </t>
  </si>
  <si>
    <t>244643</t>
  </si>
  <si>
    <t xml:space="preserve">三重県　        </t>
  </si>
  <si>
    <t xml:space="preserve">南勢町                                                      </t>
  </si>
  <si>
    <t>323021</t>
  </si>
  <si>
    <t xml:space="preserve">島根町                                                      </t>
  </si>
  <si>
    <t xml:space="preserve">H7.4.1         </t>
  </si>
  <si>
    <t>325252</t>
  </si>
  <si>
    <t xml:space="preserve">海士町                                                      </t>
  </si>
  <si>
    <t xml:space="preserve">H11.4.1        </t>
  </si>
  <si>
    <t>333611</t>
  </si>
  <si>
    <t xml:space="preserve">岡山県　        </t>
  </si>
  <si>
    <t xml:space="preserve">牛窓町                                                      </t>
  </si>
  <si>
    <t xml:space="preserve">H12.3.31       </t>
  </si>
  <si>
    <t>382027</t>
  </si>
  <si>
    <t xml:space="preserve">愛媛県　        </t>
  </si>
  <si>
    <t xml:space="preserve">今治市                                                      </t>
  </si>
  <si>
    <t xml:space="preserve">H2.6.1         </t>
  </si>
  <si>
    <t>443417</t>
  </si>
  <si>
    <t xml:space="preserve">大分県　        </t>
  </si>
  <si>
    <t xml:space="preserve">日出町                                                      </t>
  </si>
  <si>
    <t xml:space="preserve">H6.3.31        </t>
  </si>
  <si>
    <t>454052</t>
  </si>
  <si>
    <t xml:space="preserve">宮崎県　        </t>
  </si>
  <si>
    <t xml:space="preserve">川南町                                                      </t>
  </si>
  <si>
    <t xml:space="preserve">H5.6.1         </t>
  </si>
  <si>
    <t>383465</t>
  </si>
  <si>
    <t xml:space="preserve">吉海町                                                      </t>
  </si>
  <si>
    <t>b4</t>
  </si>
  <si>
    <t xml:space="preserve">H12.5.1        </t>
  </si>
  <si>
    <t>045667</t>
  </si>
  <si>
    <t xml:space="preserve">宮城県　        </t>
  </si>
  <si>
    <t xml:space="preserve">鳴瀬町                                                      </t>
  </si>
  <si>
    <t>c2</t>
  </si>
  <si>
    <t>c</t>
  </si>
  <si>
    <t xml:space="preserve">S61.3.2        </t>
  </si>
  <si>
    <t>155861</t>
  </si>
  <si>
    <t xml:space="preserve">粟島浦村                                                    </t>
  </si>
  <si>
    <t xml:space="preserve">S59.7.1        </t>
  </si>
  <si>
    <t>313025</t>
  </si>
  <si>
    <t xml:space="preserve">岩美町                                                      </t>
  </si>
  <si>
    <t>352047</t>
  </si>
  <si>
    <t xml:space="preserve">萩市                                                        </t>
  </si>
  <si>
    <t xml:space="preserve">S63.7.1        </t>
  </si>
  <si>
    <t>401307</t>
  </si>
  <si>
    <t xml:space="preserve">福岡市                                                      </t>
  </si>
  <si>
    <t xml:space="preserve">S60.6.1        </t>
  </si>
  <si>
    <t>402206</t>
  </si>
  <si>
    <t xml:space="preserve">宗像市                                                      </t>
  </si>
  <si>
    <t xml:space="preserve">S59.10.1       </t>
  </si>
  <si>
    <t>403458</t>
  </si>
  <si>
    <t xml:space="preserve">新宮町                                                      </t>
  </si>
  <si>
    <t xml:space="preserve">S57.4.1        </t>
  </si>
  <si>
    <t>403652</t>
  </si>
  <si>
    <t xml:space="preserve">大島村                                                      </t>
  </si>
  <si>
    <t>444065</t>
  </si>
  <si>
    <t xml:space="preserve">鶴見町                                                      </t>
  </si>
  <si>
    <t xml:space="preserve">S62.4.1        </t>
  </si>
  <si>
    <t>082155</t>
  </si>
  <si>
    <t xml:space="preserve">茨城県　        </t>
  </si>
  <si>
    <t xml:space="preserve">北茨城市                                                    </t>
  </si>
  <si>
    <t>c3</t>
  </si>
  <si>
    <t xml:space="preserve">H10.10.1       </t>
  </si>
  <si>
    <t>162051</t>
  </si>
  <si>
    <t xml:space="preserve">富山県　        </t>
  </si>
  <si>
    <t xml:space="preserve">氷見市                                                      </t>
  </si>
  <si>
    <t xml:space="preserve">H9.6.1         </t>
  </si>
  <si>
    <t>174220</t>
  </si>
  <si>
    <t xml:space="preserve">石川県　        </t>
  </si>
  <si>
    <t xml:space="preserve">門前町                                                      </t>
  </si>
  <si>
    <t xml:space="preserve">H10.12.16      </t>
  </si>
  <si>
    <t>222194</t>
  </si>
  <si>
    <t xml:space="preserve">静岡県　        </t>
  </si>
  <si>
    <t xml:space="preserve">下田市                                                      </t>
  </si>
  <si>
    <t>223042</t>
  </si>
  <si>
    <t xml:space="preserve">南伊豆町                                                    </t>
  </si>
  <si>
    <t xml:space="preserve">H8.4.1         </t>
  </si>
  <si>
    <t>223239</t>
  </si>
  <si>
    <t xml:space="preserve">戸田村                                                      </t>
  </si>
  <si>
    <t>262021</t>
  </si>
  <si>
    <t xml:space="preserve">京都府　        </t>
  </si>
  <si>
    <t xml:space="preserve">舞鶴市                                                      </t>
  </si>
  <si>
    <t xml:space="preserve">H6.11.1        </t>
  </si>
  <si>
    <t>265021</t>
  </si>
  <si>
    <t xml:space="preserve">丹後町                                                      </t>
  </si>
  <si>
    <t xml:space="preserve">H11.6.9        </t>
  </si>
  <si>
    <t>284211</t>
  </si>
  <si>
    <t xml:space="preserve">兵庫県　        </t>
  </si>
  <si>
    <t xml:space="preserve">家島町                                                      </t>
  </si>
  <si>
    <t>285421</t>
  </si>
  <si>
    <t xml:space="preserve">竹野町                                                      </t>
  </si>
  <si>
    <t xml:space="preserve">H9.12.12       </t>
  </si>
  <si>
    <t>287041</t>
  </si>
  <si>
    <t xml:space="preserve">南淡町                                                      </t>
  </si>
  <si>
    <t>325228</t>
  </si>
  <si>
    <t xml:space="preserve">布施村                                                      </t>
  </si>
  <si>
    <t xml:space="preserve">H9.4.1         </t>
  </si>
  <si>
    <t>325244</t>
  </si>
  <si>
    <t xml:space="preserve">都万村                                                      </t>
  </si>
  <si>
    <t>342114</t>
  </si>
  <si>
    <t xml:space="preserve">広島県　        </t>
  </si>
  <si>
    <t xml:space="preserve">大竹市                                                      </t>
  </si>
  <si>
    <t xml:space="preserve">H8.8.10        </t>
  </si>
  <si>
    <t>352110</t>
  </si>
  <si>
    <t xml:space="preserve">長門市                                                      </t>
  </si>
  <si>
    <t xml:space="preserve">H5.10.1        </t>
  </si>
  <si>
    <t>354813</t>
  </si>
  <si>
    <t xml:space="preserve">三隅町                                                      </t>
  </si>
  <si>
    <t xml:space="preserve">H8.5.20        </t>
  </si>
  <si>
    <t>392065</t>
  </si>
  <si>
    <t xml:space="preserve">須崎市                                                      </t>
  </si>
  <si>
    <t xml:space="preserve">H7.3.1         </t>
  </si>
  <si>
    <t>392081</t>
  </si>
  <si>
    <t xml:space="preserve">宿毛市                                                      </t>
  </si>
  <si>
    <t>404632</t>
  </si>
  <si>
    <t xml:space="preserve">志摩町                                                      </t>
  </si>
  <si>
    <t xml:space="preserve">H4.4.1         </t>
  </si>
  <si>
    <t>412023</t>
  </si>
  <si>
    <t xml:space="preserve">佐賀県　        </t>
  </si>
  <si>
    <t xml:space="preserve">唐津市                                                      </t>
  </si>
  <si>
    <t xml:space="preserve">H5.6.10        </t>
  </si>
  <si>
    <t>452033</t>
  </si>
  <si>
    <t xml:space="preserve">延岡市                                                      </t>
  </si>
  <si>
    <t>454281</t>
  </si>
  <si>
    <t xml:space="preserve">北浦町                                                      </t>
  </si>
  <si>
    <t xml:space="preserve">H2.8.1         </t>
  </si>
  <si>
    <t>034851</t>
  </si>
  <si>
    <t xml:space="preserve">岩手県　        </t>
  </si>
  <si>
    <t xml:space="preserve">普代村                                                      </t>
  </si>
  <si>
    <t>c4</t>
  </si>
  <si>
    <t xml:space="preserve">H13.7.1        </t>
  </si>
  <si>
    <t>045811</t>
  </si>
  <si>
    <t xml:space="preserve">女川町                                                      </t>
  </si>
  <si>
    <t xml:space="preserve">H15.4.1        </t>
  </si>
  <si>
    <t>133639</t>
  </si>
  <si>
    <t xml:space="preserve">東京都　        </t>
  </si>
  <si>
    <t xml:space="preserve">新島村                                                      </t>
  </si>
  <si>
    <t xml:space="preserve">H13.11.16      </t>
  </si>
  <si>
    <t>184233</t>
  </si>
  <si>
    <t xml:space="preserve">越前町                                                      </t>
  </si>
  <si>
    <t xml:space="preserve">H13.4.1        </t>
  </si>
  <si>
    <t>285439</t>
  </si>
  <si>
    <t xml:space="preserve">香住町                                                      </t>
  </si>
  <si>
    <t xml:space="preserve">H12.4.1        </t>
  </si>
  <si>
    <t>302015</t>
  </si>
  <si>
    <t xml:space="preserve">和歌山県        </t>
  </si>
  <si>
    <t xml:space="preserve">和歌山市                                                    </t>
  </si>
  <si>
    <t xml:space="preserve">H14.1.15       </t>
  </si>
  <si>
    <t>363863</t>
  </si>
  <si>
    <t xml:space="preserve">徳島県　        </t>
  </si>
  <si>
    <t xml:space="preserve">宍喰町                                                      </t>
  </si>
  <si>
    <t xml:space="preserve">H14.4.1        </t>
  </si>
  <si>
    <t>394211</t>
  </si>
  <si>
    <t xml:space="preserve">佐賀町                                                      </t>
  </si>
  <si>
    <t>414417</t>
  </si>
  <si>
    <t xml:space="preserve">太良町                                                      </t>
  </si>
  <si>
    <t xml:space="preserve">H13.3.26       </t>
  </si>
  <si>
    <t>423211</t>
  </si>
  <si>
    <t xml:space="preserve">長崎県　        </t>
  </si>
  <si>
    <t xml:space="preserve">東彼杵町                                                    </t>
  </si>
  <si>
    <t xml:space="preserve">H13.5.15       </t>
  </si>
  <si>
    <t>464031</t>
  </si>
  <si>
    <t xml:space="preserve">鹿児島県        </t>
  </si>
  <si>
    <t xml:space="preserve">東町                                                        </t>
  </si>
  <si>
    <t>032034</t>
  </si>
  <si>
    <t xml:space="preserve">大船渡市                                                    </t>
  </si>
  <si>
    <t>d2</t>
  </si>
  <si>
    <t>d</t>
  </si>
  <si>
    <t>034843</t>
  </si>
  <si>
    <t xml:space="preserve">田野畑村                                                    </t>
  </si>
  <si>
    <t xml:space="preserve">S59.6.1        </t>
  </si>
  <si>
    <t>152242</t>
  </si>
  <si>
    <t xml:space="preserve">佐渡市                                                      </t>
  </si>
  <si>
    <t xml:space="preserve">S61.7.1        </t>
  </si>
  <si>
    <t>223051</t>
  </si>
  <si>
    <t xml:space="preserve">松崎町                                                      </t>
  </si>
  <si>
    <t xml:space="preserve">H1.6.28        </t>
  </si>
  <si>
    <t>324655</t>
  </si>
  <si>
    <t xml:space="preserve">S61.8.1        </t>
  </si>
  <si>
    <t>333425</t>
  </si>
  <si>
    <t xml:space="preserve">日生町                                                      </t>
  </si>
  <si>
    <t xml:space="preserve">S57.12.1       </t>
  </si>
  <si>
    <t>352063</t>
  </si>
  <si>
    <t xml:space="preserve">防府市                                                      </t>
  </si>
  <si>
    <t>435261</t>
  </si>
  <si>
    <t xml:space="preserve">熊本県　        </t>
  </si>
  <si>
    <t xml:space="preserve">御所浦町                                                    </t>
  </si>
  <si>
    <t xml:space="preserve">S59.9.1        </t>
  </si>
  <si>
    <t>013358</t>
  </si>
  <si>
    <t xml:space="preserve">上磯町                                                      </t>
  </si>
  <si>
    <t>d3</t>
  </si>
  <si>
    <t xml:space="preserve">H11.9.1        </t>
  </si>
  <si>
    <t>013676</t>
  </si>
  <si>
    <t xml:space="preserve">奥尻町                                                      </t>
  </si>
  <si>
    <t>013692</t>
  </si>
  <si>
    <t xml:space="preserve">北桧山町                                                    </t>
  </si>
  <si>
    <t xml:space="preserve">H8.2.1         </t>
  </si>
  <si>
    <t>014052</t>
  </si>
  <si>
    <t xml:space="preserve">積丹町                                                      </t>
  </si>
  <si>
    <t xml:space="preserve">H7.9.1         </t>
  </si>
  <si>
    <t>015113</t>
  </si>
  <si>
    <t xml:space="preserve">猿払村                                                      </t>
  </si>
  <si>
    <t xml:space="preserve">H10.7.16       </t>
  </si>
  <si>
    <t>015148</t>
  </si>
  <si>
    <t xml:space="preserve">枝幸町                                                      </t>
  </si>
  <si>
    <t>015539</t>
  </si>
  <si>
    <t xml:space="preserve">常呂町                                                      </t>
  </si>
  <si>
    <t>015598</t>
  </si>
  <si>
    <t xml:space="preserve">湧別町                                                      </t>
  </si>
  <si>
    <t xml:space="preserve">H9.5.1         </t>
  </si>
  <si>
    <t>016918</t>
  </si>
  <si>
    <t xml:space="preserve">別海町                                                      </t>
  </si>
  <si>
    <t xml:space="preserve">H3.3.26        </t>
  </si>
  <si>
    <t>023256</t>
  </si>
  <si>
    <t xml:space="preserve">青森県　        </t>
  </si>
  <si>
    <t xml:space="preserve">岩崎村                                                      </t>
  </si>
  <si>
    <t>023850</t>
  </si>
  <si>
    <t xml:space="preserve">市浦村                                                      </t>
  </si>
  <si>
    <t xml:space="preserve">H11.12.1       </t>
  </si>
  <si>
    <t>024261</t>
  </si>
  <si>
    <t xml:space="preserve">佐井村                                                      </t>
  </si>
  <si>
    <t xml:space="preserve">H9.10.1        </t>
  </si>
  <si>
    <t>024465</t>
  </si>
  <si>
    <t xml:space="preserve">階上町                                                      </t>
  </si>
  <si>
    <t xml:space="preserve">H11.12.17      </t>
  </si>
  <si>
    <t>032077</t>
  </si>
  <si>
    <t xml:space="preserve">久慈市                                                      </t>
  </si>
  <si>
    <t xml:space="preserve">H5.4.1         </t>
  </si>
  <si>
    <t>034827</t>
  </si>
  <si>
    <t xml:space="preserve">山田町                                                      </t>
  </si>
  <si>
    <t xml:space="preserve">H2.9.1         </t>
  </si>
  <si>
    <t>035033</t>
  </si>
  <si>
    <t xml:space="preserve">野田村                                                      </t>
  </si>
  <si>
    <t xml:space="preserve">H10.3.1        </t>
  </si>
  <si>
    <t>042030</t>
  </si>
  <si>
    <t xml:space="preserve">塩竈市                                                      </t>
  </si>
  <si>
    <t>046019</t>
  </si>
  <si>
    <t xml:space="preserve">志津川町                                                    </t>
  </si>
  <si>
    <t xml:space="preserve">H4.6.4         </t>
  </si>
  <si>
    <t>052051</t>
  </si>
  <si>
    <t xml:space="preserve">秋田県　        </t>
  </si>
  <si>
    <t xml:space="preserve">本荘市                                                      </t>
  </si>
  <si>
    <t xml:space="preserve">H10.6.1        </t>
  </si>
  <si>
    <t>054071</t>
  </si>
  <si>
    <t xml:space="preserve">西目町                                                      </t>
  </si>
  <si>
    <t>174416</t>
  </si>
  <si>
    <t xml:space="preserve">内浦町                                                      </t>
  </si>
  <si>
    <t>264636</t>
  </si>
  <si>
    <t xml:space="preserve">伊根町                                                      </t>
  </si>
  <si>
    <t xml:space="preserve">H11.7.1        </t>
  </si>
  <si>
    <t>287024</t>
  </si>
  <si>
    <t xml:space="preserve">西淡町                                                      </t>
  </si>
  <si>
    <t xml:space="preserve">H11.9.8        </t>
  </si>
  <si>
    <t>313432</t>
  </si>
  <si>
    <t xml:space="preserve">青谷町                                                      </t>
  </si>
  <si>
    <t xml:space="preserve">H6.5.1         </t>
  </si>
  <si>
    <t>323039</t>
  </si>
  <si>
    <t xml:space="preserve">美保関町                                                    </t>
  </si>
  <si>
    <t xml:space="preserve">H6.4.28        </t>
  </si>
  <si>
    <t>324035</t>
  </si>
  <si>
    <t xml:space="preserve">多伎町                                                      </t>
  </si>
  <si>
    <t>325210</t>
  </si>
  <si>
    <t xml:space="preserve">西郷町                                                      </t>
  </si>
  <si>
    <t>325236</t>
  </si>
  <si>
    <t xml:space="preserve">五箇村                                                      </t>
  </si>
  <si>
    <t>352152</t>
  </si>
  <si>
    <t xml:space="preserve">周南市                                                      </t>
  </si>
  <si>
    <t>353043</t>
  </si>
  <si>
    <t xml:space="preserve">橘町                                                        </t>
  </si>
  <si>
    <t>355038</t>
  </si>
  <si>
    <t xml:space="preserve">田万川町                                                    </t>
  </si>
  <si>
    <t>372064</t>
  </si>
  <si>
    <t xml:space="preserve">香川県　        </t>
  </si>
  <si>
    <t xml:space="preserve">さぬき市                                                    </t>
  </si>
  <si>
    <t>374261</t>
  </si>
  <si>
    <t xml:space="preserve">詫間町                                                      </t>
  </si>
  <si>
    <t xml:space="preserve">H5.7.1         </t>
  </si>
  <si>
    <t>384411</t>
  </si>
  <si>
    <t xml:space="preserve">保内町                                                      </t>
  </si>
  <si>
    <t xml:space="preserve">H4.8.1         </t>
  </si>
  <si>
    <t>384861</t>
  </si>
  <si>
    <t xml:space="preserve">津島町                                                      </t>
  </si>
  <si>
    <t xml:space="preserve">H9.4.8         </t>
  </si>
  <si>
    <t>385018</t>
  </si>
  <si>
    <t xml:space="preserve">内海村                                                      </t>
  </si>
  <si>
    <t>393258</t>
  </si>
  <si>
    <t xml:space="preserve">夜須町                                                      </t>
  </si>
  <si>
    <t>413861</t>
  </si>
  <si>
    <t xml:space="preserve">肥前町                                                      </t>
  </si>
  <si>
    <t xml:space="preserve">H12.1.1        </t>
  </si>
  <si>
    <t>413887</t>
  </si>
  <si>
    <t xml:space="preserve">鎮西町                                                      </t>
  </si>
  <si>
    <t xml:space="preserve">H6.7.1         </t>
  </si>
  <si>
    <t>422100</t>
  </si>
  <si>
    <t xml:space="preserve">壱岐市                                                      </t>
  </si>
  <si>
    <t>423033</t>
  </si>
  <si>
    <t xml:space="preserve">高島町                                                      </t>
  </si>
  <si>
    <t xml:space="preserve">H6.10.1        </t>
  </si>
  <si>
    <t>423041</t>
  </si>
  <si>
    <t xml:space="preserve">野母崎町                                                    </t>
  </si>
  <si>
    <t xml:space="preserve">H3.4.1         </t>
  </si>
  <si>
    <t>423131</t>
  </si>
  <si>
    <t xml:space="preserve">崎戸町                                                      </t>
  </si>
  <si>
    <t xml:space="preserve">H9.3.31        </t>
  </si>
  <si>
    <t>423831</t>
  </si>
  <si>
    <t xml:space="preserve">小値賀町                                                    </t>
  </si>
  <si>
    <t xml:space="preserve">H10.3.27       </t>
  </si>
  <si>
    <t>443034</t>
  </si>
  <si>
    <t xml:space="preserve">香々地町                                                    </t>
  </si>
  <si>
    <t>443221</t>
  </si>
  <si>
    <t xml:space="preserve">姫島村                                                      </t>
  </si>
  <si>
    <t xml:space="preserve">H7.6.7         </t>
  </si>
  <si>
    <t>463434</t>
  </si>
  <si>
    <t xml:space="preserve">坊津町                                                      </t>
  </si>
  <si>
    <t xml:space="preserve">H10.11.16      </t>
  </si>
  <si>
    <t>464040</t>
  </si>
  <si>
    <t xml:space="preserve">長島町                                                      </t>
  </si>
  <si>
    <t xml:space="preserve">H8.8.1         </t>
  </si>
  <si>
    <t>472069</t>
  </si>
  <si>
    <t xml:space="preserve">沖縄県　        </t>
  </si>
  <si>
    <t xml:space="preserve">平良市                                                      </t>
  </si>
  <si>
    <t xml:space="preserve">H5.9.1         </t>
  </si>
  <si>
    <t>473821</t>
  </si>
  <si>
    <t xml:space="preserve">与那国町                                                    </t>
  </si>
  <si>
    <t xml:space="preserve">H7.6.15        </t>
  </si>
  <si>
    <t>013625</t>
  </si>
  <si>
    <t xml:space="preserve">上ノ国町                                                    </t>
  </si>
  <si>
    <t>d4</t>
  </si>
  <si>
    <t xml:space="preserve">H15.3.31       </t>
  </si>
  <si>
    <t>014036</t>
  </si>
  <si>
    <t xml:space="preserve">泊村                                                        </t>
  </si>
  <si>
    <t>015181</t>
  </si>
  <si>
    <t xml:space="preserve">利尻町                                                      </t>
  </si>
  <si>
    <t xml:space="preserve">H14.3.15       </t>
  </si>
  <si>
    <t>015521</t>
  </si>
  <si>
    <t xml:space="preserve">佐呂間町                                                    </t>
  </si>
  <si>
    <t xml:space="preserve">H13.10.1       </t>
  </si>
  <si>
    <t>023019</t>
  </si>
  <si>
    <t xml:space="preserve">平内町                                                      </t>
  </si>
  <si>
    <t>023868</t>
  </si>
  <si>
    <t xml:space="preserve">小泊村                                                      </t>
  </si>
  <si>
    <t>024244</t>
  </si>
  <si>
    <t xml:space="preserve">東通村                                                      </t>
  </si>
  <si>
    <t xml:space="preserve">H13.11.12      </t>
  </si>
  <si>
    <t>024279</t>
  </si>
  <si>
    <t xml:space="preserve">脇野沢村                                                    </t>
  </si>
  <si>
    <t>032026</t>
  </si>
  <si>
    <t xml:space="preserve">宮古市                                                      </t>
  </si>
  <si>
    <t xml:space="preserve">H13.6.1        </t>
  </si>
  <si>
    <t>032115</t>
  </si>
  <si>
    <t xml:space="preserve">釜石市                                                      </t>
  </si>
  <si>
    <t>042056</t>
  </si>
  <si>
    <t xml:space="preserve">気仙沼市                                                    </t>
  </si>
  <si>
    <t xml:space="preserve">H12.4.15       </t>
  </si>
  <si>
    <t>052060</t>
  </si>
  <si>
    <t xml:space="preserve">男鹿市                                                      </t>
  </si>
  <si>
    <t xml:space="preserve">H14.1.21       </t>
  </si>
  <si>
    <t>155632</t>
  </si>
  <si>
    <t xml:space="preserve">青海町                                                      </t>
  </si>
  <si>
    <t>172022</t>
  </si>
  <si>
    <t xml:space="preserve">七尾市                                                      </t>
  </si>
  <si>
    <t>174033</t>
  </si>
  <si>
    <t xml:space="preserve">中島町                                                      </t>
  </si>
  <si>
    <t xml:space="preserve">H14.3.31       </t>
  </si>
  <si>
    <t>174050</t>
  </si>
  <si>
    <t xml:space="preserve">能登島町                                                    </t>
  </si>
  <si>
    <t xml:space="preserve">H12.5.23       </t>
  </si>
  <si>
    <t>174211</t>
  </si>
  <si>
    <t xml:space="preserve">穴水町                                                      </t>
  </si>
  <si>
    <t>184811</t>
  </si>
  <si>
    <t xml:space="preserve">高浜町                                                      </t>
  </si>
  <si>
    <t>234451</t>
  </si>
  <si>
    <t xml:space="preserve">愛知県　        </t>
  </si>
  <si>
    <t xml:space="preserve">南知多町                                                    </t>
  </si>
  <si>
    <t xml:space="preserve">H15.8.1        </t>
  </si>
  <si>
    <t>244651</t>
  </si>
  <si>
    <t xml:space="preserve">南島町                                                      </t>
  </si>
  <si>
    <t>245241</t>
  </si>
  <si>
    <t xml:space="preserve">阿児町                                                      </t>
  </si>
  <si>
    <t>285820</t>
  </si>
  <si>
    <t xml:space="preserve">浜坂町                                                      </t>
  </si>
  <si>
    <t>303828</t>
  </si>
  <si>
    <t xml:space="preserve">日高町                                                      </t>
  </si>
  <si>
    <t xml:space="preserve">H12.6.8        </t>
  </si>
  <si>
    <t>303836</t>
  </si>
  <si>
    <t xml:space="preserve">由良町                                                      </t>
  </si>
  <si>
    <t>313033</t>
  </si>
  <si>
    <t xml:space="preserve">福部村                                                      </t>
  </si>
  <si>
    <t xml:space="preserve">H14.1.1        </t>
  </si>
  <si>
    <t>325261</t>
  </si>
  <si>
    <t xml:space="preserve">西ノ島町                                                    </t>
  </si>
  <si>
    <t xml:space="preserve">H14.3.29       </t>
  </si>
  <si>
    <t>325279</t>
  </si>
  <si>
    <t xml:space="preserve">知夫村                                                      </t>
  </si>
  <si>
    <t>332054</t>
  </si>
  <si>
    <t xml:space="preserve">笠岡市                                                      </t>
  </si>
  <si>
    <t>342025</t>
  </si>
  <si>
    <t xml:space="preserve">呉市                                                        </t>
  </si>
  <si>
    <t>342041</t>
  </si>
  <si>
    <t xml:space="preserve">三原市                                                      </t>
  </si>
  <si>
    <t xml:space="preserve">H15.6.2        </t>
  </si>
  <si>
    <t>342076</t>
  </si>
  <si>
    <t xml:space="preserve">福山市                                                      </t>
  </si>
  <si>
    <t>343129</t>
  </si>
  <si>
    <t xml:space="preserve">倉橋町                                                      </t>
  </si>
  <si>
    <t>344311</t>
  </si>
  <si>
    <t xml:space="preserve">大崎上島町                                                  </t>
  </si>
  <si>
    <t xml:space="preserve">H13.10.17      </t>
  </si>
  <si>
    <t>352012</t>
  </si>
  <si>
    <t xml:space="preserve">下関市                                                      </t>
  </si>
  <si>
    <t>363812</t>
  </si>
  <si>
    <t xml:space="preserve">由岐町                                                      </t>
  </si>
  <si>
    <t>382035</t>
  </si>
  <si>
    <t xml:space="preserve">宇和島市                                                    </t>
  </si>
  <si>
    <t xml:space="preserve">H15.3.30       </t>
  </si>
  <si>
    <t>384429</t>
  </si>
  <si>
    <t xml:space="preserve">伊方町                                                      </t>
  </si>
  <si>
    <t xml:space="preserve">H14.5.1        </t>
  </si>
  <si>
    <t>413895</t>
  </si>
  <si>
    <t xml:space="preserve">呼子町                                                      </t>
  </si>
  <si>
    <t>422096</t>
  </si>
  <si>
    <t xml:space="preserve">対馬市                                                      </t>
  </si>
  <si>
    <t xml:space="preserve">H15.10.20      </t>
  </si>
  <si>
    <t>423122</t>
  </si>
  <si>
    <t xml:space="preserve">大島町                                                      </t>
  </si>
  <si>
    <t xml:space="preserve">H13.3.30       </t>
  </si>
  <si>
    <t>423840</t>
  </si>
  <si>
    <t xml:space="preserve">宇久町                                                      </t>
  </si>
  <si>
    <t>423866</t>
  </si>
  <si>
    <t xml:space="preserve">福島町                                                      </t>
  </si>
  <si>
    <t xml:space="preserve">H12.8.1        </t>
  </si>
  <si>
    <t>424030</t>
  </si>
  <si>
    <t xml:space="preserve">三井楽町                                                    </t>
  </si>
  <si>
    <t xml:space="preserve">H14.9.1        </t>
  </si>
  <si>
    <t>435279</t>
  </si>
  <si>
    <t xml:space="preserve">倉岳町                                                      </t>
  </si>
  <si>
    <t>435309</t>
  </si>
  <si>
    <t xml:space="preserve">五和町                                                      </t>
  </si>
  <si>
    <t xml:space="preserve">H14.7.1        </t>
  </si>
  <si>
    <t>442054</t>
  </si>
  <si>
    <t xml:space="preserve">佐伯市                                                      </t>
  </si>
  <si>
    <t>442062</t>
  </si>
  <si>
    <t xml:space="preserve">臼杵市                                                      </t>
  </si>
  <si>
    <t xml:space="preserve">H12.7.1        </t>
  </si>
  <si>
    <t>444014</t>
  </si>
  <si>
    <t xml:space="preserve">上浦町                                                      </t>
  </si>
  <si>
    <t>444081</t>
  </si>
  <si>
    <t xml:space="preserve">蒲江町                                                      </t>
  </si>
  <si>
    <t xml:space="preserve">H13.3.31       </t>
  </si>
  <si>
    <t>452041</t>
  </si>
  <si>
    <t xml:space="preserve">日南市                                                      </t>
  </si>
  <si>
    <t xml:space="preserve">H15.1.1        </t>
  </si>
  <si>
    <t>452076</t>
  </si>
  <si>
    <t xml:space="preserve">串間市                                                      </t>
  </si>
  <si>
    <t>453226</t>
  </si>
  <si>
    <t xml:space="preserve">南郷町                                                      </t>
  </si>
  <si>
    <t>463418</t>
  </si>
  <si>
    <t xml:space="preserve">笠沙町                                                      </t>
  </si>
  <si>
    <t>465241</t>
  </si>
  <si>
    <t xml:space="preserve">宇検村                                                      </t>
  </si>
  <si>
    <t xml:space="preserve">漁集計         </t>
  </si>
  <si>
    <t>都道府県名</t>
  </si>
  <si>
    <t>事業コード</t>
  </si>
  <si>
    <t>類型区分</t>
  </si>
  <si>
    <t>処理区域内人口別区分</t>
  </si>
  <si>
    <t>有収水量密度別区分</t>
  </si>
  <si>
    <t>供用開始後年数別区分</t>
  </si>
  <si>
    <t>処理区域内人口</t>
  </si>
  <si>
    <t>現在処理区域面積</t>
  </si>
  <si>
    <t>年間有収水量</t>
  </si>
  <si>
    <t>有収水量密度</t>
  </si>
  <si>
    <t>供用開始年月日</t>
  </si>
  <si>
    <t>現在水便設置済人口</t>
  </si>
  <si>
    <t>水洗化率</t>
  </si>
  <si>
    <t>年間汚水処理水量</t>
  </si>
  <si>
    <t>有収率</t>
  </si>
  <si>
    <t>使用料収入</t>
  </si>
  <si>
    <t>使用料単価</t>
  </si>
  <si>
    <t>汚水処理費</t>
  </si>
  <si>
    <t>汚水処理費（維持管理費）</t>
  </si>
  <si>
    <t>汚水処理費（資本費）</t>
  </si>
  <si>
    <t>汚水処理原価</t>
  </si>
  <si>
    <t>汚水処理原価（維持管理費）</t>
  </si>
  <si>
    <t>汚水処理原価（資本費）</t>
  </si>
  <si>
    <t>使用料回収率</t>
  </si>
  <si>
    <t>使用料回収率（維持管理費）</t>
  </si>
  <si>
    <t>処理人口１人あたりの維持管理費計（汚水分）</t>
  </si>
  <si>
    <t>処理人口１人あたりの資本費計（汚水分）</t>
  </si>
  <si>
    <t>処理人口１人あたりの管理運営費計（汚水分）</t>
  </si>
  <si>
    <t>一般家庭用使用料</t>
  </si>
  <si>
    <r>
      <t>一般家庭用使用料（2</t>
    </r>
    <r>
      <rPr>
        <sz val="11"/>
        <rFont val="ＭＳ Ｐゴシック"/>
        <family val="3"/>
      </rPr>
      <t>0㎥当たり）</t>
    </r>
  </si>
  <si>
    <t>維持管理費計</t>
  </si>
  <si>
    <t>処理人口１人あたりの維持管理費計</t>
  </si>
  <si>
    <t>資本費計</t>
  </si>
  <si>
    <t>処理人口１人あたりの資本費計</t>
  </si>
  <si>
    <t>管理運営費計</t>
  </si>
  <si>
    <t>処理人口１人あたりの管理運営費計</t>
  </si>
  <si>
    <t>（人）</t>
  </si>
  <si>
    <r>
      <t>（千ｍ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/ha）</t>
    </r>
  </si>
  <si>
    <t>（千円）</t>
  </si>
  <si>
    <r>
      <t>（円/ｍ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）</t>
    </r>
  </si>
  <si>
    <t>（円/人）</t>
  </si>
  <si>
    <t>（円）</t>
  </si>
  <si>
    <t>団体コード</t>
  </si>
  <si>
    <r>
      <t>（ｍ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）</t>
    </r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</si>
</sst>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0_ ;[Red]\-#,##0.00\ "/>
    <numFmt numFmtId="179" formatCode="#,##0_ "/>
    <numFmt numFmtId="180" formatCode="0.0_ "/>
    <numFmt numFmtId="181" formatCode="0.00_ "/>
    <numFmt numFmtId="182" formatCode="0.00_);[Red]\(0.00\)"/>
    <numFmt numFmtId="183" formatCode="0.0"/>
    <numFmt numFmtId="184" formatCode="0.0_);[Red]\(0.0\)"/>
    <numFmt numFmtId="185" formatCode="#,##0;&quot;△ &quot;#,##0"/>
    <numFmt numFmtId="186" formatCode="#,##0_);[Red]\(#,##0\)"/>
    <numFmt numFmtId="187" formatCode="0_ "/>
    <numFmt numFmtId="188" formatCode="[$-411]yyyy&quot;年&quot;m&quot;月&quot;d&quot;日&quot;\ dddd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vertAlign val="superscript"/>
      <sz val="11"/>
      <name val="ＭＳ ゴシック"/>
      <family val="3"/>
    </font>
    <font>
      <sz val="6"/>
      <name val="ＭＳ ゴシック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88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49" fontId="2" fillId="0" borderId="0" xfId="20" applyNumberFormat="1" applyFont="1" applyFill="1" applyBorder="1" applyAlignment="1" quotePrefix="1">
      <alignment horizontal="right" vertical="center" wrapText="1"/>
      <protection/>
    </xf>
    <xf numFmtId="49" fontId="2" fillId="0" borderId="0" xfId="20" applyNumberFormat="1" applyFont="1" applyFill="1" applyBorder="1" applyAlignment="1">
      <alignment vertical="center" wrapText="1"/>
      <protection/>
    </xf>
    <xf numFmtId="49" fontId="2" fillId="0" borderId="0" xfId="20" applyNumberFormat="1" applyFont="1" applyFill="1" applyBorder="1" applyAlignment="1" quotePrefix="1">
      <alignment horizontal="left" vertical="center" shrinkToFit="1"/>
      <protection/>
    </xf>
    <xf numFmtId="49" fontId="2" fillId="0" borderId="0" xfId="20" applyNumberFormat="1" applyFont="1" applyFill="1" applyBorder="1" applyAlignment="1">
      <alignment horizontal="center" vertical="center" wrapText="1"/>
      <protection/>
    </xf>
    <xf numFmtId="49" fontId="2" fillId="0" borderId="0" xfId="20" applyNumberFormat="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/>
    </xf>
    <xf numFmtId="49" fontId="2" fillId="0" borderId="2" xfId="20" applyNumberFormat="1" applyFont="1" applyFill="1" applyBorder="1" applyAlignment="1" quotePrefix="1">
      <alignment horizontal="right" vertical="center" wrapText="1"/>
      <protection/>
    </xf>
    <xf numFmtId="49" fontId="2" fillId="0" borderId="2" xfId="20" applyNumberFormat="1" applyFont="1" applyFill="1" applyBorder="1" applyAlignment="1">
      <alignment vertical="center" wrapText="1"/>
      <protection/>
    </xf>
    <xf numFmtId="49" fontId="2" fillId="0" borderId="2" xfId="20" applyNumberFormat="1" applyFont="1" applyFill="1" applyBorder="1" applyAlignment="1" quotePrefix="1">
      <alignment horizontal="left" vertical="center" shrinkToFit="1"/>
      <protection/>
    </xf>
    <xf numFmtId="49" fontId="2" fillId="0" borderId="2" xfId="20" applyNumberFormat="1" applyFont="1" applyFill="1" applyBorder="1" applyAlignment="1">
      <alignment horizontal="center" vertical="center" wrapText="1"/>
      <protection/>
    </xf>
    <xf numFmtId="49" fontId="2" fillId="0" borderId="2" xfId="20" applyNumberFormat="1" applyFont="1" applyFill="1" applyBorder="1" applyAlignment="1">
      <alignment horizontal="center"/>
      <protection/>
    </xf>
    <xf numFmtId="49" fontId="2" fillId="0" borderId="2" xfId="0" applyNumberFormat="1" applyFont="1" applyFill="1" applyBorder="1" applyAlignment="1">
      <alignment horizontal="right"/>
    </xf>
    <xf numFmtId="49" fontId="2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center" vertical="center"/>
    </xf>
    <xf numFmtId="179" fontId="2" fillId="0" borderId="2" xfId="16" applyNumberFormat="1" applyFont="1" applyFill="1" applyBorder="1" applyAlignment="1" quotePrefix="1">
      <alignment shrinkToFit="1"/>
    </xf>
    <xf numFmtId="181" fontId="2" fillId="0" borderId="2" xfId="16" applyNumberFormat="1" applyFont="1" applyFill="1" applyBorder="1" applyAlignment="1" quotePrefix="1">
      <alignment shrinkToFit="1"/>
    </xf>
    <xf numFmtId="49" fontId="2" fillId="0" borderId="2" xfId="0" applyNumberFormat="1" applyFont="1" applyFill="1" applyBorder="1" applyAlignment="1">
      <alignment horizontal="right" shrinkToFit="1"/>
    </xf>
    <xf numFmtId="180" fontId="2" fillId="0" borderId="2" xfId="16" applyNumberFormat="1" applyFont="1" applyFill="1" applyBorder="1" applyAlignment="1" quotePrefix="1">
      <alignment shrinkToFit="1"/>
    </xf>
    <xf numFmtId="179" fontId="2" fillId="0" borderId="2" xfId="0" applyNumberFormat="1" applyFont="1" applyFill="1" applyBorder="1" applyAlignment="1" quotePrefix="1">
      <alignment shrinkToFit="1"/>
    </xf>
    <xf numFmtId="186" fontId="2" fillId="0" borderId="3" xfId="0" applyNumberFormat="1" applyFont="1" applyFill="1" applyBorder="1" applyAlignment="1" quotePrefix="1">
      <alignment/>
    </xf>
    <xf numFmtId="179" fontId="2" fillId="0" borderId="2" xfId="16" applyNumberFormat="1" applyFont="1" applyFill="1" applyBorder="1" applyAlignment="1">
      <alignment shrinkToFit="1"/>
    </xf>
    <xf numFmtId="49" fontId="2" fillId="0" borderId="3" xfId="0" applyNumberFormat="1" applyFont="1" applyFill="1" applyBorder="1" applyAlignment="1">
      <alignment horizontal="right"/>
    </xf>
    <xf numFmtId="49" fontId="2" fillId="0" borderId="3" xfId="0" applyNumberFormat="1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179" fontId="2" fillId="0" borderId="3" xfId="16" applyNumberFormat="1" applyFont="1" applyFill="1" applyBorder="1" applyAlignment="1" quotePrefix="1">
      <alignment shrinkToFit="1"/>
    </xf>
    <xf numFmtId="49" fontId="2" fillId="0" borderId="3" xfId="0" applyNumberFormat="1" applyFont="1" applyFill="1" applyBorder="1" applyAlignment="1">
      <alignment horizontal="right" shrinkToFit="1"/>
    </xf>
    <xf numFmtId="180" fontId="2" fillId="0" borderId="3" xfId="16" applyNumberFormat="1" applyFont="1" applyFill="1" applyBorder="1" applyAlignment="1" quotePrefix="1">
      <alignment shrinkToFit="1"/>
    </xf>
    <xf numFmtId="179" fontId="2" fillId="0" borderId="3" xfId="0" applyNumberFormat="1" applyFont="1" applyFill="1" applyBorder="1" applyAlignment="1" quotePrefix="1">
      <alignment shrinkToFit="1"/>
    </xf>
    <xf numFmtId="179" fontId="2" fillId="0" borderId="3" xfId="16" applyNumberFormat="1" applyFont="1" applyFill="1" applyBorder="1" applyAlignment="1">
      <alignment shrinkToFit="1"/>
    </xf>
    <xf numFmtId="49" fontId="2" fillId="0" borderId="3" xfId="0" applyNumberFormat="1" applyFont="1" applyFill="1" applyBorder="1" applyAlignment="1" quotePrefix="1">
      <alignment horizontal="right"/>
    </xf>
    <xf numFmtId="0" fontId="2" fillId="0" borderId="3" xfId="0" applyNumberFormat="1" applyFont="1" applyFill="1" applyBorder="1" applyAlignment="1">
      <alignment/>
    </xf>
    <xf numFmtId="0" fontId="2" fillId="0" borderId="3" xfId="0" applyNumberFormat="1" applyFont="1" applyFill="1" applyBorder="1" applyAlignment="1" quotePrefix="1">
      <alignment/>
    </xf>
    <xf numFmtId="179" fontId="2" fillId="0" borderId="3" xfId="0" applyNumberFormat="1" applyFont="1" applyFill="1" applyBorder="1" applyAlignment="1" quotePrefix="1">
      <alignment/>
    </xf>
    <xf numFmtId="182" fontId="2" fillId="0" borderId="3" xfId="0" applyNumberFormat="1" applyFont="1" applyFill="1" applyBorder="1" applyAlignment="1" quotePrefix="1">
      <alignment/>
    </xf>
    <xf numFmtId="180" fontId="2" fillId="0" borderId="3" xfId="0" applyNumberFormat="1" applyFont="1" applyFill="1" applyBorder="1" applyAlignment="1" quotePrefix="1">
      <alignment horizontal="right"/>
    </xf>
    <xf numFmtId="183" fontId="2" fillId="0" borderId="3" xfId="0" applyNumberFormat="1" applyFont="1" applyFill="1" applyBorder="1" applyAlignment="1" quotePrefix="1">
      <alignment/>
    </xf>
    <xf numFmtId="2" fontId="2" fillId="0" borderId="3" xfId="0" applyNumberFormat="1" applyFont="1" applyFill="1" applyBorder="1" applyAlignment="1" quotePrefix="1">
      <alignment/>
    </xf>
    <xf numFmtId="184" fontId="2" fillId="0" borderId="3" xfId="0" applyNumberFormat="1" applyFont="1" applyFill="1" applyBorder="1" applyAlignment="1" quotePrefix="1">
      <alignment/>
    </xf>
    <xf numFmtId="185" fontId="2" fillId="0" borderId="3" xfId="16" applyNumberFormat="1" applyFont="1" applyFill="1" applyBorder="1" applyAlignment="1" quotePrefix="1">
      <alignment horizontal="right"/>
    </xf>
    <xf numFmtId="1" fontId="2" fillId="0" borderId="3" xfId="0" applyNumberFormat="1" applyFont="1" applyFill="1" applyBorder="1" applyAlignment="1" quotePrefix="1">
      <alignment/>
    </xf>
    <xf numFmtId="181" fontId="2" fillId="0" borderId="3" xfId="16" applyNumberFormat="1" applyFont="1" applyFill="1" applyBorder="1" applyAlignment="1" quotePrefix="1">
      <alignment shrinkToFit="1"/>
    </xf>
    <xf numFmtId="180" fontId="2" fillId="0" borderId="3" xfId="16" applyNumberFormat="1" applyFont="1" applyFill="1" applyBorder="1" applyAlignment="1">
      <alignment shrinkToFit="1"/>
    </xf>
    <xf numFmtId="179" fontId="2" fillId="0" borderId="3" xfId="16" applyNumberFormat="1" applyFont="1" applyFill="1" applyBorder="1" applyAlignment="1">
      <alignment horizontal="right" shrinkToFit="1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179" fontId="2" fillId="0" borderId="0" xfId="16" applyNumberFormat="1" applyFont="1" applyFill="1" applyBorder="1" applyAlignment="1" quotePrefix="1">
      <alignment shrinkToFit="1"/>
    </xf>
    <xf numFmtId="182" fontId="2" fillId="0" borderId="0" xfId="0" applyNumberFormat="1" applyFont="1" applyFill="1" applyBorder="1" applyAlignment="1" quotePrefix="1">
      <alignment/>
    </xf>
    <xf numFmtId="180" fontId="2" fillId="0" borderId="0" xfId="0" applyNumberFormat="1" applyFont="1" applyFill="1" applyBorder="1" applyAlignment="1" quotePrefix="1">
      <alignment horizontal="right"/>
    </xf>
    <xf numFmtId="183" fontId="2" fillId="0" borderId="0" xfId="0" applyNumberFormat="1" applyFont="1" applyFill="1" applyBorder="1" applyAlignment="1" quotePrefix="1">
      <alignment/>
    </xf>
    <xf numFmtId="2" fontId="2" fillId="0" borderId="0" xfId="0" applyNumberFormat="1" applyFont="1" applyFill="1" applyBorder="1" applyAlignment="1" quotePrefix="1">
      <alignment/>
    </xf>
    <xf numFmtId="184" fontId="2" fillId="0" borderId="0" xfId="0" applyNumberFormat="1" applyFont="1" applyFill="1" applyBorder="1" applyAlignment="1" quotePrefix="1">
      <alignment/>
    </xf>
    <xf numFmtId="185" fontId="2" fillId="0" borderId="0" xfId="16" applyNumberFormat="1" applyFont="1" applyFill="1" applyBorder="1" applyAlignment="1" quotePrefix="1">
      <alignment horizontal="right"/>
    </xf>
    <xf numFmtId="186" fontId="2" fillId="0" borderId="0" xfId="0" applyNumberFormat="1" applyFont="1" applyFill="1" applyBorder="1" applyAlignment="1" quotePrefix="1">
      <alignment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right"/>
    </xf>
    <xf numFmtId="181" fontId="2" fillId="0" borderId="0" xfId="16" applyNumberFormat="1" applyFont="1" applyFill="1" applyBorder="1" applyAlignment="1" quotePrefix="1">
      <alignment shrinkToFit="1"/>
    </xf>
    <xf numFmtId="49" fontId="2" fillId="0" borderId="0" xfId="0" applyNumberFormat="1" applyFont="1" applyFill="1" applyBorder="1" applyAlignment="1">
      <alignment horizontal="right" shrinkToFit="1"/>
    </xf>
    <xf numFmtId="180" fontId="2" fillId="0" borderId="0" xfId="16" applyNumberFormat="1" applyFont="1" applyFill="1" applyBorder="1" applyAlignment="1" quotePrefix="1">
      <alignment shrinkToFit="1"/>
    </xf>
    <xf numFmtId="180" fontId="2" fillId="0" borderId="0" xfId="16" applyNumberFormat="1" applyFont="1" applyFill="1" applyBorder="1" applyAlignment="1">
      <alignment shrinkToFit="1"/>
    </xf>
    <xf numFmtId="179" fontId="2" fillId="0" borderId="0" xfId="16" applyNumberFormat="1" applyFont="1" applyFill="1" applyBorder="1" applyAlignment="1">
      <alignment shrinkToFit="1"/>
    </xf>
    <xf numFmtId="179" fontId="2" fillId="0" borderId="0" xfId="16" applyNumberFormat="1" applyFont="1" applyFill="1" applyBorder="1" applyAlignment="1">
      <alignment horizontal="right" shrinkToFit="1"/>
    </xf>
    <xf numFmtId="179" fontId="2" fillId="0" borderId="0" xfId="0" applyNumberFormat="1" applyFont="1" applyFill="1" applyBorder="1" applyAlignment="1" quotePrefix="1">
      <alignment shrinkToFi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/>
    </xf>
    <xf numFmtId="49" fontId="2" fillId="0" borderId="3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vertical="center"/>
    </xf>
    <xf numFmtId="186" fontId="2" fillId="0" borderId="3" xfId="0" applyNumberFormat="1" applyFont="1" applyFill="1" applyBorder="1" applyAlignment="1">
      <alignment/>
    </xf>
    <xf numFmtId="0" fontId="2" fillId="0" borderId="3" xfId="0" applyNumberFormat="1" applyFont="1" applyFill="1" applyBorder="1" applyAlignment="1" quotePrefix="1">
      <alignment/>
    </xf>
    <xf numFmtId="0" fontId="6" fillId="0" borderId="3" xfId="0" applyNumberFormat="1" applyFont="1" applyFill="1" applyBorder="1" applyAlignment="1">
      <alignment/>
    </xf>
    <xf numFmtId="49" fontId="6" fillId="0" borderId="3" xfId="0" applyNumberFormat="1" applyFont="1" applyFill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P13:BA851"/>
  <sheetViews>
    <sheetView showGridLines="0" tabSelected="1" workbookViewId="0" topLeftCell="A13">
      <pane ySplit="3" topLeftCell="BM16" activePane="bottomLeft" state="frozen"/>
      <selection pane="topLeft" activeCell="AP13" sqref="AP13"/>
      <selection pane="bottomLeft" activeCell="P13" sqref="P13"/>
    </sheetView>
  </sheetViews>
  <sheetFormatPr defaultColWidth="9.00390625" defaultRowHeight="13.5"/>
  <cols>
    <col min="1" max="15" width="0" style="2" hidden="1" customWidth="1"/>
    <col min="16" max="16" width="11.00390625" style="1" customWidth="1"/>
    <col min="17" max="17" width="11.00390625" style="2" customWidth="1"/>
    <col min="18" max="18" width="32.625" style="2" customWidth="1"/>
    <col min="19" max="19" width="11.125" style="2" customWidth="1"/>
    <col min="20" max="20" width="18.625" style="2" customWidth="1"/>
    <col min="21" max="21" width="9.625" style="2" customWidth="1"/>
    <col min="22" max="22" width="9.625" style="3" customWidth="1"/>
    <col min="23" max="23" width="9.625" style="4" customWidth="1"/>
    <col min="24" max="53" width="15.625" style="2" customWidth="1"/>
    <col min="54" max="16384" width="9.00390625" style="2" customWidth="1"/>
  </cols>
  <sheetData>
    <row r="1" ht="13.5" hidden="1"/>
    <row r="2" ht="13.5" hidden="1"/>
    <row r="3" ht="13.5" hidden="1"/>
    <row r="4" ht="13.5" hidden="1"/>
    <row r="5" ht="13.5" hidden="1"/>
    <row r="6" ht="13.5" hidden="1"/>
    <row r="7" ht="13.5" hidden="1"/>
    <row r="8" ht="13.5" hidden="1"/>
    <row r="9" ht="13.5" hidden="1"/>
    <row r="10" ht="13.5" hidden="1"/>
    <row r="11" ht="13.5" hidden="1"/>
    <row r="12" ht="13.5" hidden="1"/>
    <row r="13" spans="16:53" ht="40.5">
      <c r="P13" s="5" t="s">
        <v>594</v>
      </c>
      <c r="Q13" s="5" t="s">
        <v>552</v>
      </c>
      <c r="R13" s="5" t="s">
        <v>0</v>
      </c>
      <c r="S13" s="5" t="s">
        <v>553</v>
      </c>
      <c r="T13" s="5" t="s">
        <v>554</v>
      </c>
      <c r="U13" s="5" t="s">
        <v>555</v>
      </c>
      <c r="V13" s="5" t="s">
        <v>556</v>
      </c>
      <c r="W13" s="5" t="s">
        <v>557</v>
      </c>
      <c r="X13" s="6" t="s">
        <v>558</v>
      </c>
      <c r="Y13" s="6" t="s">
        <v>559</v>
      </c>
      <c r="Z13" s="6" t="s">
        <v>560</v>
      </c>
      <c r="AA13" s="6" t="s">
        <v>561</v>
      </c>
      <c r="AB13" s="5" t="s">
        <v>562</v>
      </c>
      <c r="AC13" s="6" t="s">
        <v>563</v>
      </c>
      <c r="AD13" s="7" t="s">
        <v>564</v>
      </c>
      <c r="AE13" s="6" t="s">
        <v>565</v>
      </c>
      <c r="AF13" s="7" t="s">
        <v>566</v>
      </c>
      <c r="AG13" s="6" t="s">
        <v>567</v>
      </c>
      <c r="AH13" s="8" t="s">
        <v>568</v>
      </c>
      <c r="AI13" s="6" t="s">
        <v>569</v>
      </c>
      <c r="AJ13" s="6" t="s">
        <v>570</v>
      </c>
      <c r="AK13" s="6" t="s">
        <v>571</v>
      </c>
      <c r="AL13" s="8" t="s">
        <v>572</v>
      </c>
      <c r="AM13" s="8" t="s">
        <v>573</v>
      </c>
      <c r="AN13" s="8" t="s">
        <v>574</v>
      </c>
      <c r="AO13" s="7" t="s">
        <v>575</v>
      </c>
      <c r="AP13" s="7" t="s">
        <v>576</v>
      </c>
      <c r="AQ13" s="6" t="s">
        <v>577</v>
      </c>
      <c r="AR13" s="6" t="s">
        <v>578</v>
      </c>
      <c r="AS13" s="6" t="s">
        <v>579</v>
      </c>
      <c r="AT13" s="5" t="s">
        <v>580</v>
      </c>
      <c r="AU13" s="5" t="s">
        <v>581</v>
      </c>
      <c r="AV13" s="6" t="s">
        <v>582</v>
      </c>
      <c r="AW13" s="6" t="s">
        <v>583</v>
      </c>
      <c r="AX13" s="6" t="s">
        <v>584</v>
      </c>
      <c r="AY13" s="6" t="s">
        <v>585</v>
      </c>
      <c r="AZ13" s="6" t="s">
        <v>586</v>
      </c>
      <c r="BA13" s="6" t="s">
        <v>587</v>
      </c>
    </row>
    <row r="14" spans="16:53" s="14" customFormat="1" ht="15.75">
      <c r="P14" s="9"/>
      <c r="Q14" s="10"/>
      <c r="R14" s="11"/>
      <c r="S14" s="12"/>
      <c r="T14" s="10"/>
      <c r="U14" s="10"/>
      <c r="V14" s="10"/>
      <c r="W14" s="10"/>
      <c r="X14" s="13" t="s">
        <v>588</v>
      </c>
      <c r="Y14" s="13" t="s">
        <v>1</v>
      </c>
      <c r="Z14" s="13" t="s">
        <v>595</v>
      </c>
      <c r="AA14" s="13" t="s">
        <v>589</v>
      </c>
      <c r="AB14" s="13"/>
      <c r="AC14" s="13" t="s">
        <v>588</v>
      </c>
      <c r="AD14" s="13" t="s">
        <v>2</v>
      </c>
      <c r="AE14" s="13" t="s">
        <v>595</v>
      </c>
      <c r="AF14" s="13" t="s">
        <v>2</v>
      </c>
      <c r="AG14" s="13" t="s">
        <v>590</v>
      </c>
      <c r="AH14" s="13" t="s">
        <v>591</v>
      </c>
      <c r="AI14" s="13" t="s">
        <v>590</v>
      </c>
      <c r="AJ14" s="13" t="s">
        <v>590</v>
      </c>
      <c r="AK14" s="13" t="s">
        <v>590</v>
      </c>
      <c r="AL14" s="13" t="s">
        <v>591</v>
      </c>
      <c r="AM14" s="13" t="s">
        <v>591</v>
      </c>
      <c r="AN14" s="13" t="s">
        <v>591</v>
      </c>
      <c r="AO14" s="13" t="s">
        <v>2</v>
      </c>
      <c r="AP14" s="13" t="s">
        <v>2</v>
      </c>
      <c r="AQ14" s="13" t="s">
        <v>592</v>
      </c>
      <c r="AR14" s="13" t="s">
        <v>592</v>
      </c>
      <c r="AS14" s="13" t="s">
        <v>592</v>
      </c>
      <c r="AT14" s="13" t="s">
        <v>593</v>
      </c>
      <c r="AU14" s="13" t="s">
        <v>593</v>
      </c>
      <c r="AV14" s="13" t="s">
        <v>590</v>
      </c>
      <c r="AW14" s="13" t="s">
        <v>592</v>
      </c>
      <c r="AX14" s="13" t="s">
        <v>590</v>
      </c>
      <c r="AY14" s="13" t="s">
        <v>592</v>
      </c>
      <c r="AZ14" s="13" t="s">
        <v>590</v>
      </c>
      <c r="BA14" s="13" t="s">
        <v>592</v>
      </c>
    </row>
    <row r="15" spans="16:53" ht="13.5">
      <c r="P15" s="15"/>
      <c r="Q15" s="16"/>
      <c r="R15" s="17"/>
      <c r="S15" s="18"/>
      <c r="T15" s="16"/>
      <c r="U15" s="16"/>
      <c r="V15" s="16"/>
      <c r="W15" s="16"/>
      <c r="X15" s="19" t="s">
        <v>3</v>
      </c>
      <c r="Y15" s="19" t="s">
        <v>4</v>
      </c>
      <c r="Z15" s="19" t="s">
        <v>5</v>
      </c>
      <c r="AA15" s="19" t="s">
        <v>6</v>
      </c>
      <c r="AB15" s="19"/>
      <c r="AC15" s="19" t="s">
        <v>7</v>
      </c>
      <c r="AD15" s="19" t="s">
        <v>8</v>
      </c>
      <c r="AE15" s="19" t="s">
        <v>9</v>
      </c>
      <c r="AF15" s="19" t="s">
        <v>10</v>
      </c>
      <c r="AG15" s="19" t="s">
        <v>11</v>
      </c>
      <c r="AH15" s="19" t="s">
        <v>12</v>
      </c>
      <c r="AI15" s="19" t="s">
        <v>13</v>
      </c>
      <c r="AJ15" s="19" t="s">
        <v>14</v>
      </c>
      <c r="AK15" s="19" t="s">
        <v>15</v>
      </c>
      <c r="AL15" s="19" t="s">
        <v>16</v>
      </c>
      <c r="AM15" s="19" t="s">
        <v>17</v>
      </c>
      <c r="AN15" s="19" t="s">
        <v>18</v>
      </c>
      <c r="AO15" s="19" t="s">
        <v>19</v>
      </c>
      <c r="AP15" s="19" t="s">
        <v>20</v>
      </c>
      <c r="AQ15" s="19" t="s">
        <v>21</v>
      </c>
      <c r="AR15" s="19" t="s">
        <v>22</v>
      </c>
      <c r="AS15" s="19" t="s">
        <v>23</v>
      </c>
      <c r="AT15" s="19"/>
      <c r="AU15" s="19"/>
      <c r="AV15" s="19" t="s">
        <v>24</v>
      </c>
      <c r="AW15" s="19" t="s">
        <v>25</v>
      </c>
      <c r="AX15" s="19" t="s">
        <v>26</v>
      </c>
      <c r="AY15" s="19" t="s">
        <v>27</v>
      </c>
      <c r="AZ15" s="19" t="s">
        <v>28</v>
      </c>
      <c r="BA15" s="19" t="s">
        <v>29</v>
      </c>
    </row>
    <row r="16" spans="16:53" ht="13.5">
      <c r="P16" s="20" t="s">
        <v>30</v>
      </c>
      <c r="Q16" s="21" t="s">
        <v>31</v>
      </c>
      <c r="R16" s="21" t="s">
        <v>32</v>
      </c>
      <c r="S16" s="21" t="s">
        <v>33</v>
      </c>
      <c r="T16" s="22" t="s">
        <v>34</v>
      </c>
      <c r="U16" s="20" t="s">
        <v>35</v>
      </c>
      <c r="V16" s="23" t="s">
        <v>36</v>
      </c>
      <c r="W16" s="24" t="s">
        <v>37</v>
      </c>
      <c r="X16" s="25">
        <v>1679</v>
      </c>
      <c r="Y16" s="25">
        <v>22</v>
      </c>
      <c r="Z16" s="25">
        <v>256075</v>
      </c>
      <c r="AA16" s="26">
        <f aca="true" t="shared" si="0" ref="AA16:AA47">Z16/Y16/1000</f>
        <v>11.639772727272728</v>
      </c>
      <c r="AB16" s="27" t="s">
        <v>38</v>
      </c>
      <c r="AC16" s="25">
        <v>1583</v>
      </c>
      <c r="AD16" s="28">
        <v>94.3</v>
      </c>
      <c r="AE16" s="25">
        <v>256075</v>
      </c>
      <c r="AF16" s="28">
        <v>100</v>
      </c>
      <c r="AG16" s="25">
        <v>5148</v>
      </c>
      <c r="AH16" s="26">
        <f aca="true" t="shared" si="1" ref="AH16:AH47">ROUND(AG16*1000/Z16,2)</f>
        <v>20.1</v>
      </c>
      <c r="AI16" s="25">
        <v>8881</v>
      </c>
      <c r="AJ16" s="25">
        <v>4993</v>
      </c>
      <c r="AK16" s="25">
        <v>3888</v>
      </c>
      <c r="AL16" s="26">
        <f aca="true" t="shared" si="2" ref="AL16:AL47">ROUND(AI16*1000/$Z16,2)</f>
        <v>34.68</v>
      </c>
      <c r="AM16" s="26">
        <f aca="true" t="shared" si="3" ref="AM16:AM47">ROUND(AJ16*1000/$Z16,2)</f>
        <v>19.5</v>
      </c>
      <c r="AN16" s="26">
        <f aca="true" t="shared" si="4" ref="AN16:AN47">ROUND(AK16*1000/$Z16,2)</f>
        <v>15.18</v>
      </c>
      <c r="AO16" s="28">
        <v>58</v>
      </c>
      <c r="AP16" s="28">
        <v>103.1</v>
      </c>
      <c r="AQ16" s="25">
        <v>2974</v>
      </c>
      <c r="AR16" s="25">
        <v>2316</v>
      </c>
      <c r="AS16" s="25">
        <v>5289</v>
      </c>
      <c r="AT16" s="29">
        <v>1000</v>
      </c>
      <c r="AU16" s="30">
        <f aca="true" t="shared" si="5" ref="AU16:AU47">ROUND(AG16*1000/Z16*20,0)</f>
        <v>402</v>
      </c>
      <c r="AV16" s="25">
        <v>4993</v>
      </c>
      <c r="AW16" s="31">
        <v>2974</v>
      </c>
      <c r="AX16" s="25">
        <v>3888</v>
      </c>
      <c r="AY16" s="25">
        <v>2316</v>
      </c>
      <c r="AZ16" s="25">
        <v>8881</v>
      </c>
      <c r="BA16" s="25">
        <v>5289</v>
      </c>
    </row>
    <row r="17" spans="16:53" ht="13.5">
      <c r="P17" s="32" t="s">
        <v>39</v>
      </c>
      <c r="Q17" s="33" t="s">
        <v>40</v>
      </c>
      <c r="R17" s="33" t="s">
        <v>41</v>
      </c>
      <c r="S17" s="33" t="s">
        <v>33</v>
      </c>
      <c r="T17" s="34" t="s">
        <v>34</v>
      </c>
      <c r="U17" s="32" t="s">
        <v>35</v>
      </c>
      <c r="V17" s="35" t="s">
        <v>36</v>
      </c>
      <c r="W17" s="36" t="s">
        <v>37</v>
      </c>
      <c r="X17" s="37">
        <v>2397</v>
      </c>
      <c r="Y17" s="37">
        <v>12</v>
      </c>
      <c r="Z17" s="37">
        <v>189931</v>
      </c>
      <c r="AA17" s="26">
        <f t="shared" si="0"/>
        <v>15.827583333333333</v>
      </c>
      <c r="AB17" s="38" t="s">
        <v>42</v>
      </c>
      <c r="AC17" s="37">
        <v>2339</v>
      </c>
      <c r="AD17" s="39">
        <v>97.6</v>
      </c>
      <c r="AE17" s="37">
        <v>189931</v>
      </c>
      <c r="AF17" s="39">
        <v>100</v>
      </c>
      <c r="AG17" s="37">
        <v>24047</v>
      </c>
      <c r="AH17" s="26">
        <f t="shared" si="1"/>
        <v>126.61</v>
      </c>
      <c r="AI17" s="37">
        <v>42956</v>
      </c>
      <c r="AJ17" s="37">
        <v>25483</v>
      </c>
      <c r="AK17" s="37">
        <v>17473</v>
      </c>
      <c r="AL17" s="26">
        <f t="shared" si="2"/>
        <v>226.17</v>
      </c>
      <c r="AM17" s="26">
        <f t="shared" si="3"/>
        <v>134.17</v>
      </c>
      <c r="AN17" s="26">
        <f t="shared" si="4"/>
        <v>92</v>
      </c>
      <c r="AO17" s="39">
        <v>56</v>
      </c>
      <c r="AP17" s="39">
        <v>94.4</v>
      </c>
      <c r="AQ17" s="37">
        <v>10631</v>
      </c>
      <c r="AR17" s="37">
        <v>7290</v>
      </c>
      <c r="AS17" s="37">
        <v>17921</v>
      </c>
      <c r="AT17" s="40">
        <v>2152</v>
      </c>
      <c r="AU17" s="30">
        <f t="shared" si="5"/>
        <v>2532</v>
      </c>
      <c r="AV17" s="37">
        <v>30483</v>
      </c>
      <c r="AW17" s="41">
        <v>12717</v>
      </c>
      <c r="AX17" s="37">
        <v>21944</v>
      </c>
      <c r="AY17" s="37">
        <v>9155</v>
      </c>
      <c r="AZ17" s="37">
        <v>52427</v>
      </c>
      <c r="BA17" s="37">
        <v>21872</v>
      </c>
    </row>
    <row r="18" spans="16:53" ht="13.5">
      <c r="P18" s="32" t="s">
        <v>43</v>
      </c>
      <c r="Q18" s="33" t="s">
        <v>40</v>
      </c>
      <c r="R18" s="33" t="s">
        <v>44</v>
      </c>
      <c r="S18" s="33" t="s">
        <v>33</v>
      </c>
      <c r="T18" s="34" t="s">
        <v>34</v>
      </c>
      <c r="U18" s="32" t="s">
        <v>35</v>
      </c>
      <c r="V18" s="35" t="s">
        <v>36</v>
      </c>
      <c r="W18" s="36" t="s">
        <v>37</v>
      </c>
      <c r="X18" s="37">
        <v>1733</v>
      </c>
      <c r="Y18" s="37">
        <v>16</v>
      </c>
      <c r="Z18" s="37">
        <v>125000</v>
      </c>
      <c r="AA18" s="26">
        <f t="shared" si="0"/>
        <v>7.8125</v>
      </c>
      <c r="AB18" s="38" t="s">
        <v>38</v>
      </c>
      <c r="AC18" s="37">
        <v>1666</v>
      </c>
      <c r="AD18" s="39">
        <v>96.1</v>
      </c>
      <c r="AE18" s="37">
        <v>125000</v>
      </c>
      <c r="AF18" s="39">
        <v>100</v>
      </c>
      <c r="AG18" s="37">
        <v>15771</v>
      </c>
      <c r="AH18" s="26">
        <f t="shared" si="1"/>
        <v>126.17</v>
      </c>
      <c r="AI18" s="37">
        <v>27155</v>
      </c>
      <c r="AJ18" s="37">
        <v>23454</v>
      </c>
      <c r="AK18" s="37">
        <v>3701</v>
      </c>
      <c r="AL18" s="26">
        <f t="shared" si="2"/>
        <v>217.24</v>
      </c>
      <c r="AM18" s="26">
        <f t="shared" si="3"/>
        <v>187.63</v>
      </c>
      <c r="AN18" s="26">
        <f t="shared" si="4"/>
        <v>29.61</v>
      </c>
      <c r="AO18" s="39">
        <v>58.1</v>
      </c>
      <c r="AP18" s="39">
        <v>67.2</v>
      </c>
      <c r="AQ18" s="37">
        <v>13534</v>
      </c>
      <c r="AR18" s="37">
        <v>2136</v>
      </c>
      <c r="AS18" s="37">
        <v>15669</v>
      </c>
      <c r="AT18" s="40">
        <v>2523</v>
      </c>
      <c r="AU18" s="30">
        <f t="shared" si="5"/>
        <v>2523</v>
      </c>
      <c r="AV18" s="37">
        <v>23454</v>
      </c>
      <c r="AW18" s="41">
        <v>13534</v>
      </c>
      <c r="AX18" s="37">
        <v>3701</v>
      </c>
      <c r="AY18" s="37">
        <v>2136</v>
      </c>
      <c r="AZ18" s="37">
        <v>27155</v>
      </c>
      <c r="BA18" s="37">
        <v>15669</v>
      </c>
    </row>
    <row r="19" spans="16:53" ht="13.5">
      <c r="P19" s="42" t="s">
        <v>45</v>
      </c>
      <c r="Q19" s="43" t="s">
        <v>46</v>
      </c>
      <c r="R19" s="85">
        <f>COUNTA(R16:R18)</f>
        <v>3</v>
      </c>
      <c r="S19" s="85"/>
      <c r="T19" s="86" t="str">
        <f>CONCATENATE(T18," 計")</f>
        <v>a2 計</v>
      </c>
      <c r="U19" s="44"/>
      <c r="V19" s="44"/>
      <c r="W19" s="44"/>
      <c r="X19" s="45">
        <f>SUM(X16:X18)</f>
        <v>5809</v>
      </c>
      <c r="Y19" s="45">
        <f>SUM(Y16:Y18)</f>
        <v>50</v>
      </c>
      <c r="Z19" s="45">
        <f>SUM(Z16:Z18)</f>
        <v>571006</v>
      </c>
      <c r="AA19" s="46">
        <f t="shared" si="0"/>
        <v>11.42012</v>
      </c>
      <c r="AB19" s="44"/>
      <c r="AC19" s="45">
        <f>SUM(AC16:AC18)</f>
        <v>5588</v>
      </c>
      <c r="AD19" s="47">
        <f>AC19/X19*100</f>
        <v>96.19555861594078</v>
      </c>
      <c r="AE19" s="45">
        <f>SUM(AE16:AE18)</f>
        <v>571006</v>
      </c>
      <c r="AF19" s="48">
        <f>Z19/AE19*100</f>
        <v>100</v>
      </c>
      <c r="AG19" s="45">
        <f>SUM(AG16:AG18)</f>
        <v>44966</v>
      </c>
      <c r="AH19" s="26">
        <f t="shared" si="1"/>
        <v>78.75</v>
      </c>
      <c r="AI19" s="45">
        <f>SUM(AI16:AI18)</f>
        <v>78992</v>
      </c>
      <c r="AJ19" s="45">
        <f>SUM(AJ16:AJ18)</f>
        <v>53930</v>
      </c>
      <c r="AK19" s="45">
        <f>SUM(AK16:AK18)</f>
        <v>25062</v>
      </c>
      <c r="AL19" s="49">
        <f t="shared" si="2"/>
        <v>138.34</v>
      </c>
      <c r="AM19" s="49">
        <f t="shared" si="3"/>
        <v>94.45</v>
      </c>
      <c r="AN19" s="49">
        <f t="shared" si="4"/>
        <v>43.89</v>
      </c>
      <c r="AO19" s="50">
        <f>AG19/AI19*100</f>
        <v>56.92475187360745</v>
      </c>
      <c r="AP19" s="48">
        <f>AG19/AJ19*100</f>
        <v>83.37845355089931</v>
      </c>
      <c r="AQ19" s="51">
        <f>AJ19*1000/$X19</f>
        <v>9283.869857118265</v>
      </c>
      <c r="AR19" s="51">
        <f>AK19*1000/$X19</f>
        <v>4314.339817524531</v>
      </c>
      <c r="AS19" s="51">
        <f>AI19*1000/$X19</f>
        <v>13598.209674642796</v>
      </c>
      <c r="AT19" s="52">
        <f>AVERAGE(AT16:AT18)</f>
        <v>1891.6666666666667</v>
      </c>
      <c r="AU19" s="30">
        <f t="shared" si="5"/>
        <v>1575</v>
      </c>
      <c r="AV19" s="45">
        <f>SUM(AV16:AV18)</f>
        <v>58930</v>
      </c>
      <c r="AW19" s="30">
        <f>AV19*1000/$X19</f>
        <v>10144.603201928043</v>
      </c>
      <c r="AX19" s="45">
        <f>SUM(AX16:AX18)</f>
        <v>29533</v>
      </c>
      <c r="AY19" s="30">
        <f>AX19*1000/$X19</f>
        <v>5084.007574453434</v>
      </c>
      <c r="AZ19" s="45">
        <f>SUM(AZ16:AZ18)</f>
        <v>88463</v>
      </c>
      <c r="BA19" s="30">
        <f>AZ19*1000/$X19</f>
        <v>15228.610776381476</v>
      </c>
    </row>
    <row r="20" spans="16:53" ht="13.5">
      <c r="P20" s="32" t="s">
        <v>47</v>
      </c>
      <c r="Q20" s="33" t="s">
        <v>31</v>
      </c>
      <c r="R20" s="33" t="s">
        <v>48</v>
      </c>
      <c r="S20" s="33" t="s">
        <v>33</v>
      </c>
      <c r="T20" s="34" t="s">
        <v>49</v>
      </c>
      <c r="U20" s="32" t="s">
        <v>35</v>
      </c>
      <c r="V20" s="35" t="s">
        <v>36</v>
      </c>
      <c r="W20" s="36" t="s">
        <v>50</v>
      </c>
      <c r="X20" s="37">
        <v>556</v>
      </c>
      <c r="Y20" s="37">
        <v>10</v>
      </c>
      <c r="Z20" s="37">
        <v>121529</v>
      </c>
      <c r="AA20" s="53">
        <f t="shared" si="0"/>
        <v>12.152899999999999</v>
      </c>
      <c r="AB20" s="38" t="s">
        <v>51</v>
      </c>
      <c r="AC20" s="37">
        <v>556</v>
      </c>
      <c r="AD20" s="39">
        <v>100</v>
      </c>
      <c r="AE20" s="37">
        <v>135032</v>
      </c>
      <c r="AF20" s="54">
        <v>90</v>
      </c>
      <c r="AG20" s="41">
        <v>11137</v>
      </c>
      <c r="AH20" s="26">
        <f t="shared" si="1"/>
        <v>91.64</v>
      </c>
      <c r="AI20" s="41">
        <v>15566</v>
      </c>
      <c r="AJ20" s="55">
        <v>11466</v>
      </c>
      <c r="AK20" s="41">
        <v>4100</v>
      </c>
      <c r="AL20" s="53">
        <f t="shared" si="2"/>
        <v>128.08</v>
      </c>
      <c r="AM20" s="53">
        <f t="shared" si="3"/>
        <v>94.35</v>
      </c>
      <c r="AN20" s="53">
        <f t="shared" si="4"/>
        <v>33.74</v>
      </c>
      <c r="AO20" s="39">
        <v>71.5</v>
      </c>
      <c r="AP20" s="39">
        <v>97.1</v>
      </c>
      <c r="AQ20" s="41">
        <v>20622</v>
      </c>
      <c r="AR20" s="37">
        <v>7374</v>
      </c>
      <c r="AS20" s="37">
        <v>27996</v>
      </c>
      <c r="AT20" s="40">
        <v>2124</v>
      </c>
      <c r="AU20" s="30">
        <f t="shared" si="5"/>
        <v>1833</v>
      </c>
      <c r="AV20" s="37">
        <v>11466</v>
      </c>
      <c r="AW20" s="41">
        <v>20622</v>
      </c>
      <c r="AX20" s="37">
        <v>4989</v>
      </c>
      <c r="AY20" s="37">
        <v>8973</v>
      </c>
      <c r="AZ20" s="37">
        <v>16455</v>
      </c>
      <c r="BA20" s="37">
        <v>29595</v>
      </c>
    </row>
    <row r="21" spans="16:53" ht="13.5">
      <c r="P21" s="32" t="s">
        <v>52</v>
      </c>
      <c r="Q21" s="33" t="s">
        <v>53</v>
      </c>
      <c r="R21" s="33" t="s">
        <v>54</v>
      </c>
      <c r="S21" s="33" t="s">
        <v>33</v>
      </c>
      <c r="T21" s="34" t="s">
        <v>49</v>
      </c>
      <c r="U21" s="32" t="s">
        <v>35</v>
      </c>
      <c r="V21" s="35" t="s">
        <v>36</v>
      </c>
      <c r="W21" s="36" t="s">
        <v>50</v>
      </c>
      <c r="X21" s="37">
        <v>947</v>
      </c>
      <c r="Y21" s="37">
        <v>11</v>
      </c>
      <c r="Z21" s="37">
        <v>84491</v>
      </c>
      <c r="AA21" s="53">
        <f t="shared" si="0"/>
        <v>7.681</v>
      </c>
      <c r="AB21" s="38" t="s">
        <v>55</v>
      </c>
      <c r="AC21" s="37">
        <v>864</v>
      </c>
      <c r="AD21" s="39">
        <v>91.2</v>
      </c>
      <c r="AE21" s="37">
        <v>84491</v>
      </c>
      <c r="AF21" s="54">
        <v>100</v>
      </c>
      <c r="AG21" s="41">
        <v>11440</v>
      </c>
      <c r="AH21" s="26">
        <f t="shared" si="1"/>
        <v>135.4</v>
      </c>
      <c r="AI21" s="41">
        <v>29926</v>
      </c>
      <c r="AJ21" s="55">
        <v>12658</v>
      </c>
      <c r="AK21" s="41">
        <v>17268</v>
      </c>
      <c r="AL21" s="53">
        <f t="shared" si="2"/>
        <v>354.19</v>
      </c>
      <c r="AM21" s="53">
        <f t="shared" si="3"/>
        <v>149.81</v>
      </c>
      <c r="AN21" s="53">
        <f t="shared" si="4"/>
        <v>204.38</v>
      </c>
      <c r="AO21" s="39">
        <v>38.2</v>
      </c>
      <c r="AP21" s="39">
        <v>90.4</v>
      </c>
      <c r="AQ21" s="41">
        <v>13366</v>
      </c>
      <c r="AR21" s="37">
        <v>18234</v>
      </c>
      <c r="AS21" s="37">
        <v>31601</v>
      </c>
      <c r="AT21" s="40">
        <v>3360</v>
      </c>
      <c r="AU21" s="30">
        <f t="shared" si="5"/>
        <v>2708</v>
      </c>
      <c r="AV21" s="37">
        <v>12658</v>
      </c>
      <c r="AW21" s="41">
        <v>13366</v>
      </c>
      <c r="AX21" s="37">
        <v>23077</v>
      </c>
      <c r="AY21" s="37">
        <v>24369</v>
      </c>
      <c r="AZ21" s="37">
        <v>35735</v>
      </c>
      <c r="BA21" s="37">
        <v>37735</v>
      </c>
    </row>
    <row r="22" spans="16:53" ht="13.5">
      <c r="P22" s="32" t="s">
        <v>56</v>
      </c>
      <c r="Q22" s="33" t="s">
        <v>57</v>
      </c>
      <c r="R22" s="33" t="s">
        <v>58</v>
      </c>
      <c r="S22" s="33" t="s">
        <v>33</v>
      </c>
      <c r="T22" s="34" t="s">
        <v>49</v>
      </c>
      <c r="U22" s="32" t="s">
        <v>35</v>
      </c>
      <c r="V22" s="35" t="s">
        <v>36</v>
      </c>
      <c r="W22" s="36" t="s">
        <v>50</v>
      </c>
      <c r="X22" s="37">
        <v>304</v>
      </c>
      <c r="Y22" s="37">
        <v>1</v>
      </c>
      <c r="Z22" s="37">
        <v>27000</v>
      </c>
      <c r="AA22" s="53">
        <f t="shared" si="0"/>
        <v>27</v>
      </c>
      <c r="AB22" s="38" t="s">
        <v>59</v>
      </c>
      <c r="AC22" s="37">
        <v>216</v>
      </c>
      <c r="AD22" s="39">
        <v>71.1</v>
      </c>
      <c r="AE22" s="37">
        <v>27000</v>
      </c>
      <c r="AF22" s="54">
        <v>100</v>
      </c>
      <c r="AG22" s="41">
        <v>4246</v>
      </c>
      <c r="AH22" s="26">
        <f t="shared" si="1"/>
        <v>157.26</v>
      </c>
      <c r="AI22" s="41">
        <v>30980</v>
      </c>
      <c r="AJ22" s="55">
        <v>8636</v>
      </c>
      <c r="AK22" s="41">
        <v>22344</v>
      </c>
      <c r="AL22" s="53">
        <f t="shared" si="2"/>
        <v>1147.41</v>
      </c>
      <c r="AM22" s="53">
        <f t="shared" si="3"/>
        <v>319.85</v>
      </c>
      <c r="AN22" s="53">
        <f t="shared" si="4"/>
        <v>827.56</v>
      </c>
      <c r="AO22" s="39">
        <v>13.7</v>
      </c>
      <c r="AP22" s="39">
        <v>49.2</v>
      </c>
      <c r="AQ22" s="41">
        <v>28408</v>
      </c>
      <c r="AR22" s="37">
        <v>73500</v>
      </c>
      <c r="AS22" s="37">
        <v>101908</v>
      </c>
      <c r="AT22" s="40">
        <v>3800</v>
      </c>
      <c r="AU22" s="30">
        <f t="shared" si="5"/>
        <v>3145</v>
      </c>
      <c r="AV22" s="37">
        <v>8636</v>
      </c>
      <c r="AW22" s="41">
        <v>28408</v>
      </c>
      <c r="AX22" s="37">
        <v>22344</v>
      </c>
      <c r="AY22" s="37">
        <v>73500</v>
      </c>
      <c r="AZ22" s="37">
        <v>30980</v>
      </c>
      <c r="BA22" s="37">
        <v>101908</v>
      </c>
    </row>
    <row r="23" spans="16:53" ht="13.5">
      <c r="P23" s="42" t="s">
        <v>45</v>
      </c>
      <c r="Q23" s="43" t="s">
        <v>46</v>
      </c>
      <c r="R23" s="85">
        <f>COUNTA(R20:R22)</f>
        <v>3</v>
      </c>
      <c r="S23" s="85"/>
      <c r="T23" s="86" t="str">
        <f>CONCATENATE(T22," 計")</f>
        <v>a3 計</v>
      </c>
      <c r="U23" s="44"/>
      <c r="V23" s="44"/>
      <c r="W23" s="44"/>
      <c r="X23" s="45">
        <f>SUM(X20:X22)</f>
        <v>1807</v>
      </c>
      <c r="Y23" s="45">
        <f>SUM(Y20:Y22)</f>
        <v>22</v>
      </c>
      <c r="Z23" s="45">
        <f>SUM(Z20:Z22)</f>
        <v>233020</v>
      </c>
      <c r="AA23" s="46">
        <f t="shared" si="0"/>
        <v>10.591818181818182</v>
      </c>
      <c r="AB23" s="44"/>
      <c r="AC23" s="45">
        <f>SUM(AC20:AC22)</f>
        <v>1636</v>
      </c>
      <c r="AD23" s="47">
        <f>AC23/X23*100</f>
        <v>90.53680132816824</v>
      </c>
      <c r="AE23" s="45">
        <f>SUM(AE20:AE22)</f>
        <v>246523</v>
      </c>
      <c r="AF23" s="48">
        <f>Z23/AE23*100</f>
        <v>94.52262060740783</v>
      </c>
      <c r="AG23" s="45">
        <f>SUM(AG20:AG22)</f>
        <v>26823</v>
      </c>
      <c r="AH23" s="26">
        <f t="shared" si="1"/>
        <v>115.11</v>
      </c>
      <c r="AI23" s="45">
        <f>SUM(AI20:AI22)</f>
        <v>76472</v>
      </c>
      <c r="AJ23" s="45">
        <f>SUM(AJ20:AJ22)</f>
        <v>32760</v>
      </c>
      <c r="AK23" s="45">
        <f>SUM(AK20:AK22)</f>
        <v>43712</v>
      </c>
      <c r="AL23" s="49">
        <f t="shared" si="2"/>
        <v>328.18</v>
      </c>
      <c r="AM23" s="49">
        <f t="shared" si="3"/>
        <v>140.59</v>
      </c>
      <c r="AN23" s="49">
        <f t="shared" si="4"/>
        <v>187.59</v>
      </c>
      <c r="AO23" s="50">
        <f>AG23/AI23*100</f>
        <v>35.075583220002095</v>
      </c>
      <c r="AP23" s="48">
        <f>AG23/AJ23*100</f>
        <v>81.87728937728937</v>
      </c>
      <c r="AQ23" s="51">
        <f>AJ23*1000/$X23</f>
        <v>18129.4964028777</v>
      </c>
      <c r="AR23" s="51">
        <f>AK23*1000/$X23</f>
        <v>24190.37078029884</v>
      </c>
      <c r="AS23" s="51">
        <f>AI23*1000/$X23</f>
        <v>42319.86718317654</v>
      </c>
      <c r="AT23" s="52">
        <f>AVERAGE(AT20:AT22)</f>
        <v>3094.6666666666665</v>
      </c>
      <c r="AU23" s="30">
        <f t="shared" si="5"/>
        <v>2302</v>
      </c>
      <c r="AV23" s="45">
        <f>SUM(AV20:AV22)</f>
        <v>32760</v>
      </c>
      <c r="AW23" s="30">
        <f>AV23*1000/$X23</f>
        <v>18129.4964028777</v>
      </c>
      <c r="AX23" s="45">
        <f>SUM(AX20:AX22)</f>
        <v>50410</v>
      </c>
      <c r="AY23" s="30">
        <f>AX23*1000/$X23</f>
        <v>27897.066961815162</v>
      </c>
      <c r="AZ23" s="45">
        <f>SUM(AZ20:AZ22)</f>
        <v>83170</v>
      </c>
      <c r="BA23" s="30">
        <f>AZ23*1000/$X23</f>
        <v>46026.56336469286</v>
      </c>
    </row>
    <row r="24" spans="16:53" ht="13.5">
      <c r="P24" s="32" t="s">
        <v>60</v>
      </c>
      <c r="Q24" s="33" t="s">
        <v>61</v>
      </c>
      <c r="R24" s="33" t="s">
        <v>62</v>
      </c>
      <c r="S24" s="33" t="s">
        <v>33</v>
      </c>
      <c r="T24" s="34" t="s">
        <v>63</v>
      </c>
      <c r="U24" s="32" t="s">
        <v>35</v>
      </c>
      <c r="V24" s="35" t="s">
        <v>36</v>
      </c>
      <c r="W24" s="36" t="s">
        <v>64</v>
      </c>
      <c r="X24" s="37">
        <v>319</v>
      </c>
      <c r="Y24" s="37">
        <v>2</v>
      </c>
      <c r="Z24" s="37">
        <v>24549</v>
      </c>
      <c r="AA24" s="53">
        <f t="shared" si="0"/>
        <v>12.2745</v>
      </c>
      <c r="AB24" s="38" t="s">
        <v>65</v>
      </c>
      <c r="AC24" s="37">
        <v>290</v>
      </c>
      <c r="AD24" s="39">
        <v>90.9</v>
      </c>
      <c r="AE24" s="37">
        <v>26029</v>
      </c>
      <c r="AF24" s="54">
        <v>94.3</v>
      </c>
      <c r="AG24" s="41">
        <v>3210</v>
      </c>
      <c r="AH24" s="26">
        <f t="shared" si="1"/>
        <v>130.76</v>
      </c>
      <c r="AI24" s="41">
        <v>16555</v>
      </c>
      <c r="AJ24" s="55">
        <v>7256</v>
      </c>
      <c r="AK24" s="41">
        <v>9299</v>
      </c>
      <c r="AL24" s="53">
        <f t="shared" si="2"/>
        <v>674.37</v>
      </c>
      <c r="AM24" s="53">
        <f t="shared" si="3"/>
        <v>295.57</v>
      </c>
      <c r="AN24" s="53">
        <f t="shared" si="4"/>
        <v>378.79</v>
      </c>
      <c r="AO24" s="39">
        <v>19.4</v>
      </c>
      <c r="AP24" s="39">
        <v>44.2</v>
      </c>
      <c r="AQ24" s="41">
        <v>22746</v>
      </c>
      <c r="AR24" s="37">
        <v>29150</v>
      </c>
      <c r="AS24" s="37">
        <v>51897</v>
      </c>
      <c r="AT24" s="40">
        <v>2146</v>
      </c>
      <c r="AU24" s="30">
        <f t="shared" si="5"/>
        <v>2615</v>
      </c>
      <c r="AV24" s="37">
        <v>7256</v>
      </c>
      <c r="AW24" s="41">
        <v>22746</v>
      </c>
      <c r="AX24" s="37">
        <v>9299</v>
      </c>
      <c r="AY24" s="37">
        <v>29150</v>
      </c>
      <c r="AZ24" s="37">
        <v>16555</v>
      </c>
      <c r="BA24" s="37">
        <v>51897</v>
      </c>
    </row>
    <row r="25" spans="16:53" ht="13.5">
      <c r="P25" s="42" t="s">
        <v>45</v>
      </c>
      <c r="Q25" s="43" t="s">
        <v>46</v>
      </c>
      <c r="R25" s="85">
        <f>COUNTA(R24)</f>
        <v>1</v>
      </c>
      <c r="S25" s="85"/>
      <c r="T25" s="86" t="str">
        <f>CONCATENATE(T24," 計")</f>
        <v>a4 計</v>
      </c>
      <c r="U25" s="44"/>
      <c r="V25" s="44"/>
      <c r="W25" s="44"/>
      <c r="X25" s="45">
        <f>SUM(X24)</f>
        <v>319</v>
      </c>
      <c r="Y25" s="45">
        <f>SUM(Y24)</f>
        <v>2</v>
      </c>
      <c r="Z25" s="45">
        <f>SUM(Z24)</f>
        <v>24549</v>
      </c>
      <c r="AA25" s="46">
        <f t="shared" si="0"/>
        <v>12.2745</v>
      </c>
      <c r="AB25" s="44"/>
      <c r="AC25" s="45">
        <f>SUM(AC24)</f>
        <v>290</v>
      </c>
      <c r="AD25" s="47">
        <f>AC25/X25*100</f>
        <v>90.9090909090909</v>
      </c>
      <c r="AE25" s="45">
        <f>SUM(AE24)</f>
        <v>26029</v>
      </c>
      <c r="AF25" s="48">
        <f>Z25/AE25*100</f>
        <v>94.31403434630604</v>
      </c>
      <c r="AG25" s="45">
        <f>SUM(AG24)</f>
        <v>3210</v>
      </c>
      <c r="AH25" s="26">
        <f t="shared" si="1"/>
        <v>130.76</v>
      </c>
      <c r="AI25" s="45">
        <f>SUM(AI24)</f>
        <v>16555</v>
      </c>
      <c r="AJ25" s="45">
        <f>SUM(AJ24)</f>
        <v>7256</v>
      </c>
      <c r="AK25" s="45">
        <f>SUM(AK24)</f>
        <v>9299</v>
      </c>
      <c r="AL25" s="49">
        <f t="shared" si="2"/>
        <v>674.37</v>
      </c>
      <c r="AM25" s="49">
        <f t="shared" si="3"/>
        <v>295.57</v>
      </c>
      <c r="AN25" s="49">
        <f t="shared" si="4"/>
        <v>378.79</v>
      </c>
      <c r="AO25" s="50">
        <f>AG25/AI25*100</f>
        <v>19.38991241316823</v>
      </c>
      <c r="AP25" s="48">
        <f>AG25/AJ25*100</f>
        <v>44.23925027563396</v>
      </c>
      <c r="AQ25" s="51">
        <f>AJ25*1000/$X25</f>
        <v>22746.081504702193</v>
      </c>
      <c r="AR25" s="51">
        <f>AK25*1000/$X25</f>
        <v>29150.470219435738</v>
      </c>
      <c r="AS25" s="51">
        <f>AI25*1000/$X25</f>
        <v>51896.55172413793</v>
      </c>
      <c r="AT25" s="45">
        <f>SUM(AT24)</f>
        <v>2146</v>
      </c>
      <c r="AU25" s="30">
        <f t="shared" si="5"/>
        <v>2615</v>
      </c>
      <c r="AV25" s="45">
        <f>SUM(AV24)</f>
        <v>7256</v>
      </c>
      <c r="AW25" s="30">
        <f>AV25*1000/$X25</f>
        <v>22746.081504702193</v>
      </c>
      <c r="AX25" s="45">
        <f>SUM(AX24)</f>
        <v>9299</v>
      </c>
      <c r="AY25" s="30">
        <f>AX25*1000/$X25</f>
        <v>29150.470219435738</v>
      </c>
      <c r="AZ25" s="45">
        <f>SUM(AZ24)</f>
        <v>16555</v>
      </c>
      <c r="BA25" s="30">
        <f>AZ25*1000/$X25</f>
        <v>51896.55172413793</v>
      </c>
    </row>
    <row r="26" spans="16:53" ht="13.5">
      <c r="P26" s="32" t="s">
        <v>66</v>
      </c>
      <c r="Q26" s="33" t="s">
        <v>67</v>
      </c>
      <c r="R26" s="33" t="s">
        <v>68</v>
      </c>
      <c r="S26" s="33" t="s">
        <v>33</v>
      </c>
      <c r="T26" s="34" t="s">
        <v>69</v>
      </c>
      <c r="U26" s="32" t="s">
        <v>35</v>
      </c>
      <c r="V26" s="35" t="s">
        <v>70</v>
      </c>
      <c r="W26" s="36" t="s">
        <v>37</v>
      </c>
      <c r="X26" s="37">
        <v>437</v>
      </c>
      <c r="Y26" s="37">
        <v>7</v>
      </c>
      <c r="Z26" s="37">
        <v>43346</v>
      </c>
      <c r="AA26" s="53">
        <f t="shared" si="0"/>
        <v>6.192285714285715</v>
      </c>
      <c r="AB26" s="38" t="s">
        <v>71</v>
      </c>
      <c r="AC26" s="37">
        <v>382</v>
      </c>
      <c r="AD26" s="39">
        <v>87.4</v>
      </c>
      <c r="AE26" s="37">
        <v>53251</v>
      </c>
      <c r="AF26" s="39">
        <v>81.4</v>
      </c>
      <c r="AG26" s="37">
        <v>6122</v>
      </c>
      <c r="AH26" s="26">
        <f t="shared" si="1"/>
        <v>141.24</v>
      </c>
      <c r="AI26" s="37">
        <v>10700</v>
      </c>
      <c r="AJ26" s="37">
        <v>10700</v>
      </c>
      <c r="AK26" s="37">
        <v>0</v>
      </c>
      <c r="AL26" s="53">
        <f t="shared" si="2"/>
        <v>246.85</v>
      </c>
      <c r="AM26" s="53">
        <f t="shared" si="3"/>
        <v>246.85</v>
      </c>
      <c r="AN26" s="53">
        <f t="shared" si="4"/>
        <v>0</v>
      </c>
      <c r="AO26" s="39">
        <v>57.2</v>
      </c>
      <c r="AP26" s="39">
        <v>57.2</v>
      </c>
      <c r="AQ26" s="37">
        <v>24485</v>
      </c>
      <c r="AR26" s="37">
        <v>0</v>
      </c>
      <c r="AS26" s="37">
        <v>24485</v>
      </c>
      <c r="AT26" s="40">
        <v>2835</v>
      </c>
      <c r="AU26" s="30">
        <f t="shared" si="5"/>
        <v>2825</v>
      </c>
      <c r="AV26" s="37">
        <v>10700</v>
      </c>
      <c r="AW26" s="41">
        <v>24485</v>
      </c>
      <c r="AX26" s="37">
        <v>0</v>
      </c>
      <c r="AY26" s="37">
        <v>0</v>
      </c>
      <c r="AZ26" s="37">
        <v>10700</v>
      </c>
      <c r="BA26" s="37">
        <v>24485</v>
      </c>
    </row>
    <row r="27" spans="16:53" ht="13.5">
      <c r="P27" s="32" t="s">
        <v>72</v>
      </c>
      <c r="Q27" s="33" t="s">
        <v>31</v>
      </c>
      <c r="R27" s="33" t="s">
        <v>73</v>
      </c>
      <c r="S27" s="33" t="s">
        <v>33</v>
      </c>
      <c r="T27" s="34" t="s">
        <v>69</v>
      </c>
      <c r="U27" s="32" t="s">
        <v>35</v>
      </c>
      <c r="V27" s="35" t="s">
        <v>70</v>
      </c>
      <c r="W27" s="36" t="s">
        <v>37</v>
      </c>
      <c r="X27" s="37">
        <v>1114</v>
      </c>
      <c r="Y27" s="37">
        <v>28</v>
      </c>
      <c r="Z27" s="37">
        <v>154074</v>
      </c>
      <c r="AA27" s="53">
        <f t="shared" si="0"/>
        <v>5.502642857142857</v>
      </c>
      <c r="AB27" s="38" t="s">
        <v>74</v>
      </c>
      <c r="AC27" s="37">
        <v>1095</v>
      </c>
      <c r="AD27" s="39">
        <v>98.3</v>
      </c>
      <c r="AE27" s="37">
        <v>164791</v>
      </c>
      <c r="AF27" s="39">
        <v>93.5</v>
      </c>
      <c r="AG27" s="37">
        <v>36453</v>
      </c>
      <c r="AH27" s="26">
        <f t="shared" si="1"/>
        <v>236.59</v>
      </c>
      <c r="AI27" s="37">
        <v>63412</v>
      </c>
      <c r="AJ27" s="37">
        <v>30308</v>
      </c>
      <c r="AK27" s="37">
        <v>33104</v>
      </c>
      <c r="AL27" s="53">
        <f t="shared" si="2"/>
        <v>411.57</v>
      </c>
      <c r="AM27" s="53">
        <f t="shared" si="3"/>
        <v>196.71</v>
      </c>
      <c r="AN27" s="53">
        <f t="shared" si="4"/>
        <v>214.86</v>
      </c>
      <c r="AO27" s="39">
        <v>57.5</v>
      </c>
      <c r="AP27" s="39">
        <v>120.3</v>
      </c>
      <c r="AQ27" s="37">
        <v>27206</v>
      </c>
      <c r="AR27" s="37">
        <v>29716</v>
      </c>
      <c r="AS27" s="37">
        <v>56923</v>
      </c>
      <c r="AT27" s="40">
        <v>3500</v>
      </c>
      <c r="AU27" s="30">
        <f t="shared" si="5"/>
        <v>4732</v>
      </c>
      <c r="AV27" s="37">
        <v>30308</v>
      </c>
      <c r="AW27" s="41">
        <v>27206</v>
      </c>
      <c r="AX27" s="37">
        <v>45632</v>
      </c>
      <c r="AY27" s="37">
        <v>40962</v>
      </c>
      <c r="AZ27" s="37">
        <v>75940</v>
      </c>
      <c r="BA27" s="37">
        <v>68169</v>
      </c>
    </row>
    <row r="28" spans="16:53" ht="13.5">
      <c r="P28" s="32" t="s">
        <v>75</v>
      </c>
      <c r="Q28" s="33" t="s">
        <v>76</v>
      </c>
      <c r="R28" s="33" t="s">
        <v>77</v>
      </c>
      <c r="S28" s="33" t="s">
        <v>33</v>
      </c>
      <c r="T28" s="34" t="s">
        <v>69</v>
      </c>
      <c r="U28" s="32" t="s">
        <v>35</v>
      </c>
      <c r="V28" s="35" t="s">
        <v>70</v>
      </c>
      <c r="W28" s="36" t="s">
        <v>37</v>
      </c>
      <c r="X28" s="37">
        <v>1305</v>
      </c>
      <c r="Y28" s="37">
        <v>22</v>
      </c>
      <c r="Z28" s="37">
        <v>140003</v>
      </c>
      <c r="AA28" s="53">
        <f t="shared" si="0"/>
        <v>6.363772727272727</v>
      </c>
      <c r="AB28" s="38" t="s">
        <v>78</v>
      </c>
      <c r="AC28" s="37">
        <v>1147</v>
      </c>
      <c r="AD28" s="39">
        <v>87.9</v>
      </c>
      <c r="AE28" s="37">
        <v>140003</v>
      </c>
      <c r="AF28" s="54">
        <v>100</v>
      </c>
      <c r="AG28" s="41">
        <v>20483</v>
      </c>
      <c r="AH28" s="26">
        <f t="shared" si="1"/>
        <v>146.3</v>
      </c>
      <c r="AI28" s="41">
        <v>37304</v>
      </c>
      <c r="AJ28" s="55">
        <v>19320</v>
      </c>
      <c r="AK28" s="41">
        <v>17984</v>
      </c>
      <c r="AL28" s="53">
        <f t="shared" si="2"/>
        <v>266.45</v>
      </c>
      <c r="AM28" s="53">
        <f t="shared" si="3"/>
        <v>138</v>
      </c>
      <c r="AN28" s="53">
        <f t="shared" si="4"/>
        <v>128.45</v>
      </c>
      <c r="AO28" s="39">
        <v>54.9</v>
      </c>
      <c r="AP28" s="39">
        <v>106</v>
      </c>
      <c r="AQ28" s="41">
        <v>14805</v>
      </c>
      <c r="AR28" s="37">
        <v>13781</v>
      </c>
      <c r="AS28" s="37">
        <v>28585</v>
      </c>
      <c r="AT28" s="40">
        <v>3570</v>
      </c>
      <c r="AU28" s="30">
        <f t="shared" si="5"/>
        <v>2926</v>
      </c>
      <c r="AV28" s="37">
        <v>19817</v>
      </c>
      <c r="AW28" s="41">
        <v>15185</v>
      </c>
      <c r="AX28" s="37">
        <v>22075</v>
      </c>
      <c r="AY28" s="37">
        <v>16916</v>
      </c>
      <c r="AZ28" s="37">
        <v>41892</v>
      </c>
      <c r="BA28" s="37">
        <v>32101</v>
      </c>
    </row>
    <row r="29" spans="16:53" ht="13.5">
      <c r="P29" s="32" t="s">
        <v>79</v>
      </c>
      <c r="Q29" s="33" t="s">
        <v>76</v>
      </c>
      <c r="R29" s="33" t="s">
        <v>80</v>
      </c>
      <c r="S29" s="33" t="s">
        <v>33</v>
      </c>
      <c r="T29" s="34" t="s">
        <v>69</v>
      </c>
      <c r="U29" s="32" t="s">
        <v>35</v>
      </c>
      <c r="V29" s="35" t="s">
        <v>70</v>
      </c>
      <c r="W29" s="36" t="s">
        <v>37</v>
      </c>
      <c r="X29" s="37">
        <v>591</v>
      </c>
      <c r="Y29" s="37">
        <v>8</v>
      </c>
      <c r="Z29" s="37">
        <v>54000</v>
      </c>
      <c r="AA29" s="53">
        <f t="shared" si="0"/>
        <v>6.75</v>
      </c>
      <c r="AB29" s="38" t="s">
        <v>81</v>
      </c>
      <c r="AC29" s="37">
        <v>577</v>
      </c>
      <c r="AD29" s="39">
        <v>97.6</v>
      </c>
      <c r="AE29" s="37">
        <v>54000</v>
      </c>
      <c r="AF29" s="54">
        <v>100</v>
      </c>
      <c r="AG29" s="41">
        <v>5777</v>
      </c>
      <c r="AH29" s="26">
        <f t="shared" si="1"/>
        <v>106.98</v>
      </c>
      <c r="AI29" s="41">
        <v>7828</v>
      </c>
      <c r="AJ29" s="55">
        <v>7828</v>
      </c>
      <c r="AK29" s="41">
        <v>0</v>
      </c>
      <c r="AL29" s="53">
        <f t="shared" si="2"/>
        <v>144.96</v>
      </c>
      <c r="AM29" s="53">
        <f t="shared" si="3"/>
        <v>144.96</v>
      </c>
      <c r="AN29" s="53">
        <f t="shared" si="4"/>
        <v>0</v>
      </c>
      <c r="AO29" s="39">
        <v>73.8</v>
      </c>
      <c r="AP29" s="39">
        <v>73.8</v>
      </c>
      <c r="AQ29" s="41">
        <v>13245</v>
      </c>
      <c r="AR29" s="37">
        <v>0</v>
      </c>
      <c r="AS29" s="37">
        <v>13245</v>
      </c>
      <c r="AT29" s="40">
        <v>2410</v>
      </c>
      <c r="AU29" s="30">
        <f t="shared" si="5"/>
        <v>2140</v>
      </c>
      <c r="AV29" s="37">
        <v>7828</v>
      </c>
      <c r="AW29" s="41">
        <v>13245</v>
      </c>
      <c r="AX29" s="37">
        <v>0</v>
      </c>
      <c r="AY29" s="37">
        <v>0</v>
      </c>
      <c r="AZ29" s="37">
        <v>7828</v>
      </c>
      <c r="BA29" s="37">
        <v>13245</v>
      </c>
    </row>
    <row r="30" spans="16:53" ht="13.5">
      <c r="P30" s="42" t="s">
        <v>45</v>
      </c>
      <c r="Q30" s="43" t="s">
        <v>46</v>
      </c>
      <c r="R30" s="85">
        <f>COUNTA(R26:R29)</f>
        <v>4</v>
      </c>
      <c r="S30" s="85"/>
      <c r="T30" s="86" t="str">
        <f>CONCATENATE(T29," 計")</f>
        <v>b2 計</v>
      </c>
      <c r="U30" s="44"/>
      <c r="V30" s="44"/>
      <c r="W30" s="44"/>
      <c r="X30" s="45">
        <f>SUM(X26:X29)</f>
        <v>3447</v>
      </c>
      <c r="Y30" s="45">
        <f>SUM(Y26:Y29)</f>
        <v>65</v>
      </c>
      <c r="Z30" s="45">
        <f>SUM(Z26:Z29)</f>
        <v>391423</v>
      </c>
      <c r="AA30" s="46">
        <f t="shared" si="0"/>
        <v>6.021892307692307</v>
      </c>
      <c r="AB30" s="44"/>
      <c r="AC30" s="45">
        <f>SUM(AC26:AC29)</f>
        <v>3201</v>
      </c>
      <c r="AD30" s="47">
        <f>AC30/X30*100</f>
        <v>92.86335944299391</v>
      </c>
      <c r="AE30" s="45">
        <f>SUM(AE26:AE29)</f>
        <v>412045</v>
      </c>
      <c r="AF30" s="48">
        <f>Z30/AE30*100</f>
        <v>94.995206834205</v>
      </c>
      <c r="AG30" s="45">
        <f>SUM(AG26:AG29)</f>
        <v>68835</v>
      </c>
      <c r="AH30" s="26">
        <f t="shared" si="1"/>
        <v>175.86</v>
      </c>
      <c r="AI30" s="45">
        <f>SUM(AI26:AI29)</f>
        <v>119244</v>
      </c>
      <c r="AJ30" s="45">
        <f>SUM(AJ26:AJ29)</f>
        <v>68156</v>
      </c>
      <c r="AK30" s="45">
        <f>SUM(AK26:AK29)</f>
        <v>51088</v>
      </c>
      <c r="AL30" s="49">
        <f t="shared" si="2"/>
        <v>304.64</v>
      </c>
      <c r="AM30" s="49">
        <f t="shared" si="3"/>
        <v>174.12</v>
      </c>
      <c r="AN30" s="49">
        <f t="shared" si="4"/>
        <v>130.52</v>
      </c>
      <c r="AO30" s="50">
        <f>AG30/AI30*100</f>
        <v>57.726174901881855</v>
      </c>
      <c r="AP30" s="48">
        <f>AG30/AJ30*100</f>
        <v>100.99624391102763</v>
      </c>
      <c r="AQ30" s="51">
        <f>AJ30*1000/$X30</f>
        <v>19772.555845662897</v>
      </c>
      <c r="AR30" s="51">
        <f>AK30*1000/$X30</f>
        <v>14821.003771395417</v>
      </c>
      <c r="AS30" s="51">
        <f>AI30*1000/$X30</f>
        <v>34593.55961705831</v>
      </c>
      <c r="AT30" s="45">
        <f>AVERAGE(AT26:AT29)</f>
        <v>3078.75</v>
      </c>
      <c r="AU30" s="30">
        <f t="shared" si="5"/>
        <v>3517</v>
      </c>
      <c r="AV30" s="45">
        <f>SUM(AV26:AV29)</f>
        <v>68653</v>
      </c>
      <c r="AW30" s="30">
        <f>AV30*1000/$X30</f>
        <v>19916.739193501595</v>
      </c>
      <c r="AX30" s="45">
        <f>SUM(AX26:AX29)</f>
        <v>67707</v>
      </c>
      <c r="AY30" s="30">
        <f>AX30*1000/$X30</f>
        <v>19642.29765013055</v>
      </c>
      <c r="AZ30" s="45">
        <f>SUM(AZ26:AZ29)</f>
        <v>136360</v>
      </c>
      <c r="BA30" s="30">
        <f>AZ30*1000/$X30</f>
        <v>39559.036843632144</v>
      </c>
    </row>
    <row r="31" spans="16:53" ht="13.5">
      <c r="P31" s="32" t="s">
        <v>82</v>
      </c>
      <c r="Q31" s="33" t="s">
        <v>83</v>
      </c>
      <c r="R31" s="33" t="s">
        <v>84</v>
      </c>
      <c r="S31" s="33" t="s">
        <v>33</v>
      </c>
      <c r="T31" s="34" t="s">
        <v>85</v>
      </c>
      <c r="U31" s="32" t="s">
        <v>35</v>
      </c>
      <c r="V31" s="35" t="s">
        <v>70</v>
      </c>
      <c r="W31" s="36" t="s">
        <v>50</v>
      </c>
      <c r="X31" s="37">
        <v>62</v>
      </c>
      <c r="Y31" s="37">
        <v>1</v>
      </c>
      <c r="Z31" s="37">
        <v>5354</v>
      </c>
      <c r="AA31" s="53">
        <f t="shared" si="0"/>
        <v>5.354</v>
      </c>
      <c r="AB31" s="38" t="s">
        <v>59</v>
      </c>
      <c r="AC31" s="37">
        <v>0</v>
      </c>
      <c r="AD31" s="39">
        <v>0</v>
      </c>
      <c r="AE31" s="37">
        <v>5354</v>
      </c>
      <c r="AF31" s="54">
        <v>100</v>
      </c>
      <c r="AG31" s="37">
        <v>185</v>
      </c>
      <c r="AH31" s="26">
        <f t="shared" si="1"/>
        <v>34.55</v>
      </c>
      <c r="AI31" s="41">
        <v>692</v>
      </c>
      <c r="AJ31" s="37">
        <v>692</v>
      </c>
      <c r="AK31" s="37">
        <v>0</v>
      </c>
      <c r="AL31" s="53">
        <f t="shared" si="2"/>
        <v>129.25</v>
      </c>
      <c r="AM31" s="53">
        <f t="shared" si="3"/>
        <v>129.25</v>
      </c>
      <c r="AN31" s="53">
        <f t="shared" si="4"/>
        <v>0</v>
      </c>
      <c r="AO31" s="39">
        <v>26.7</v>
      </c>
      <c r="AP31" s="39">
        <v>26.7</v>
      </c>
      <c r="AQ31" s="37">
        <v>11161</v>
      </c>
      <c r="AR31" s="37">
        <v>0</v>
      </c>
      <c r="AS31" s="37">
        <v>11161</v>
      </c>
      <c r="AT31" s="40">
        <v>500</v>
      </c>
      <c r="AU31" s="30">
        <f t="shared" si="5"/>
        <v>691</v>
      </c>
      <c r="AV31" s="37">
        <v>692</v>
      </c>
      <c r="AW31" s="41">
        <v>11161</v>
      </c>
      <c r="AX31" s="37">
        <v>0</v>
      </c>
      <c r="AY31" s="37">
        <v>0</v>
      </c>
      <c r="AZ31" s="37">
        <v>692</v>
      </c>
      <c r="BA31" s="37">
        <v>11161</v>
      </c>
    </row>
    <row r="32" spans="16:53" ht="13.5">
      <c r="P32" s="32" t="s">
        <v>86</v>
      </c>
      <c r="Q32" s="33" t="s">
        <v>67</v>
      </c>
      <c r="R32" s="33" t="s">
        <v>87</v>
      </c>
      <c r="S32" s="33" t="s">
        <v>33</v>
      </c>
      <c r="T32" s="34" t="s">
        <v>85</v>
      </c>
      <c r="U32" s="32" t="s">
        <v>35</v>
      </c>
      <c r="V32" s="35" t="s">
        <v>70</v>
      </c>
      <c r="W32" s="36" t="s">
        <v>50</v>
      </c>
      <c r="X32" s="37">
        <v>928</v>
      </c>
      <c r="Y32" s="37">
        <v>15</v>
      </c>
      <c r="Z32" s="37">
        <v>91983</v>
      </c>
      <c r="AA32" s="53">
        <f t="shared" si="0"/>
        <v>6.1322</v>
      </c>
      <c r="AB32" s="38" t="s">
        <v>88</v>
      </c>
      <c r="AC32" s="37">
        <v>883</v>
      </c>
      <c r="AD32" s="39">
        <v>95.2</v>
      </c>
      <c r="AE32" s="37">
        <v>88798</v>
      </c>
      <c r="AF32" s="54">
        <v>103.6</v>
      </c>
      <c r="AG32" s="41">
        <v>13211</v>
      </c>
      <c r="AH32" s="26">
        <f t="shared" si="1"/>
        <v>143.62</v>
      </c>
      <c r="AI32" s="41">
        <v>25981</v>
      </c>
      <c r="AJ32" s="55">
        <v>11904</v>
      </c>
      <c r="AK32" s="41">
        <v>14077</v>
      </c>
      <c r="AL32" s="53">
        <f t="shared" si="2"/>
        <v>282.45</v>
      </c>
      <c r="AM32" s="53">
        <f t="shared" si="3"/>
        <v>129.42</v>
      </c>
      <c r="AN32" s="53">
        <f t="shared" si="4"/>
        <v>153.04</v>
      </c>
      <c r="AO32" s="39">
        <v>50.8</v>
      </c>
      <c r="AP32" s="39">
        <v>111</v>
      </c>
      <c r="AQ32" s="41">
        <v>12828</v>
      </c>
      <c r="AR32" s="37">
        <v>15169</v>
      </c>
      <c r="AS32" s="37">
        <v>27997</v>
      </c>
      <c r="AT32" s="40">
        <v>2730</v>
      </c>
      <c r="AU32" s="30">
        <f t="shared" si="5"/>
        <v>2872</v>
      </c>
      <c r="AV32" s="37">
        <v>11904</v>
      </c>
      <c r="AW32" s="41">
        <v>12828</v>
      </c>
      <c r="AX32" s="37">
        <v>20988</v>
      </c>
      <c r="AY32" s="37">
        <v>22616</v>
      </c>
      <c r="AZ32" s="37">
        <v>32892</v>
      </c>
      <c r="BA32" s="37">
        <v>35444</v>
      </c>
    </row>
    <row r="33" spans="16:53" ht="13.5">
      <c r="P33" s="32" t="s">
        <v>89</v>
      </c>
      <c r="Q33" s="33" t="s">
        <v>31</v>
      </c>
      <c r="R33" s="33" t="s">
        <v>90</v>
      </c>
      <c r="S33" s="33" t="s">
        <v>33</v>
      </c>
      <c r="T33" s="34" t="s">
        <v>85</v>
      </c>
      <c r="U33" s="32" t="s">
        <v>35</v>
      </c>
      <c r="V33" s="35" t="s">
        <v>70</v>
      </c>
      <c r="W33" s="36" t="s">
        <v>50</v>
      </c>
      <c r="X33" s="37">
        <v>182</v>
      </c>
      <c r="Y33" s="37">
        <v>5</v>
      </c>
      <c r="Z33" s="37">
        <v>31184</v>
      </c>
      <c r="AA33" s="53">
        <f t="shared" si="0"/>
        <v>6.236800000000001</v>
      </c>
      <c r="AB33" s="38" t="s">
        <v>91</v>
      </c>
      <c r="AC33" s="37">
        <v>182</v>
      </c>
      <c r="AD33" s="39">
        <v>100</v>
      </c>
      <c r="AE33" s="37">
        <v>33579</v>
      </c>
      <c r="AF33" s="54">
        <v>92.9</v>
      </c>
      <c r="AG33" s="41">
        <v>5341</v>
      </c>
      <c r="AH33" s="26">
        <f t="shared" si="1"/>
        <v>171.27</v>
      </c>
      <c r="AI33" s="41">
        <v>18032</v>
      </c>
      <c r="AJ33" s="55">
        <v>11917</v>
      </c>
      <c r="AK33" s="41">
        <v>6115</v>
      </c>
      <c r="AL33" s="53">
        <f t="shared" si="2"/>
        <v>578.25</v>
      </c>
      <c r="AM33" s="53">
        <f t="shared" si="3"/>
        <v>382.15</v>
      </c>
      <c r="AN33" s="53">
        <f t="shared" si="4"/>
        <v>196.09</v>
      </c>
      <c r="AO33" s="39">
        <v>29.6</v>
      </c>
      <c r="AP33" s="39">
        <v>44.8</v>
      </c>
      <c r="AQ33" s="41">
        <v>65478</v>
      </c>
      <c r="AR33" s="37">
        <v>33599</v>
      </c>
      <c r="AS33" s="37">
        <v>99077</v>
      </c>
      <c r="AT33" s="40">
        <v>2500</v>
      </c>
      <c r="AU33" s="30">
        <f t="shared" si="5"/>
        <v>3425</v>
      </c>
      <c r="AV33" s="37">
        <v>11917</v>
      </c>
      <c r="AW33" s="41">
        <v>65478</v>
      </c>
      <c r="AX33" s="37">
        <v>8094</v>
      </c>
      <c r="AY33" s="37">
        <v>44473</v>
      </c>
      <c r="AZ33" s="37">
        <v>20011</v>
      </c>
      <c r="BA33" s="37">
        <v>109951</v>
      </c>
    </row>
    <row r="34" spans="16:53" ht="13.5">
      <c r="P34" s="32" t="s">
        <v>92</v>
      </c>
      <c r="Q34" s="33" t="s">
        <v>93</v>
      </c>
      <c r="R34" s="33" t="s">
        <v>94</v>
      </c>
      <c r="S34" s="33" t="s">
        <v>33</v>
      </c>
      <c r="T34" s="34" t="s">
        <v>85</v>
      </c>
      <c r="U34" s="32" t="s">
        <v>35</v>
      </c>
      <c r="V34" s="35" t="s">
        <v>70</v>
      </c>
      <c r="W34" s="36" t="s">
        <v>50</v>
      </c>
      <c r="X34" s="37">
        <v>2534</v>
      </c>
      <c r="Y34" s="37">
        <v>29</v>
      </c>
      <c r="Z34" s="37">
        <v>173544</v>
      </c>
      <c r="AA34" s="53">
        <f t="shared" si="0"/>
        <v>5.984275862068966</v>
      </c>
      <c r="AB34" s="38" t="s">
        <v>59</v>
      </c>
      <c r="AC34" s="37">
        <v>2210</v>
      </c>
      <c r="AD34" s="39">
        <v>87.2</v>
      </c>
      <c r="AE34" s="37">
        <v>185872</v>
      </c>
      <c r="AF34" s="54">
        <v>93.4</v>
      </c>
      <c r="AG34" s="41">
        <v>29886</v>
      </c>
      <c r="AH34" s="26">
        <f t="shared" si="1"/>
        <v>172.21</v>
      </c>
      <c r="AI34" s="41">
        <v>97159</v>
      </c>
      <c r="AJ34" s="55">
        <v>40618</v>
      </c>
      <c r="AK34" s="41">
        <v>56541</v>
      </c>
      <c r="AL34" s="53">
        <f t="shared" si="2"/>
        <v>559.85</v>
      </c>
      <c r="AM34" s="53">
        <f t="shared" si="3"/>
        <v>234.05</v>
      </c>
      <c r="AN34" s="53">
        <f t="shared" si="4"/>
        <v>325.8</v>
      </c>
      <c r="AO34" s="39">
        <v>30.8</v>
      </c>
      <c r="AP34" s="39">
        <v>73.6</v>
      </c>
      <c r="AQ34" s="41">
        <v>16029</v>
      </c>
      <c r="AR34" s="37">
        <v>22313</v>
      </c>
      <c r="AS34" s="37">
        <v>38342</v>
      </c>
      <c r="AT34" s="40">
        <v>3275</v>
      </c>
      <c r="AU34" s="30">
        <f t="shared" si="5"/>
        <v>3444</v>
      </c>
      <c r="AV34" s="37">
        <v>40618</v>
      </c>
      <c r="AW34" s="41">
        <v>16029</v>
      </c>
      <c r="AX34" s="37">
        <v>82857</v>
      </c>
      <c r="AY34" s="37">
        <v>32698</v>
      </c>
      <c r="AZ34" s="37">
        <v>123475</v>
      </c>
      <c r="BA34" s="37">
        <v>48727</v>
      </c>
    </row>
    <row r="35" spans="16:53" ht="13.5">
      <c r="P35" s="32" t="s">
        <v>95</v>
      </c>
      <c r="Q35" s="33" t="s">
        <v>40</v>
      </c>
      <c r="R35" s="33" t="s">
        <v>96</v>
      </c>
      <c r="S35" s="33" t="s">
        <v>33</v>
      </c>
      <c r="T35" s="34" t="s">
        <v>85</v>
      </c>
      <c r="U35" s="32" t="s">
        <v>35</v>
      </c>
      <c r="V35" s="35" t="s">
        <v>70</v>
      </c>
      <c r="W35" s="36" t="s">
        <v>50</v>
      </c>
      <c r="X35" s="37">
        <v>2540</v>
      </c>
      <c r="Y35" s="37">
        <v>25</v>
      </c>
      <c r="Z35" s="37">
        <v>139257</v>
      </c>
      <c r="AA35" s="53">
        <f t="shared" si="0"/>
        <v>5.5702799999999995</v>
      </c>
      <c r="AB35" s="38" t="s">
        <v>97</v>
      </c>
      <c r="AC35" s="37">
        <v>1638</v>
      </c>
      <c r="AD35" s="39">
        <v>64.5</v>
      </c>
      <c r="AE35" s="37">
        <v>139257</v>
      </c>
      <c r="AF35" s="54">
        <v>100</v>
      </c>
      <c r="AG35" s="41">
        <v>25722</v>
      </c>
      <c r="AH35" s="26">
        <f t="shared" si="1"/>
        <v>184.71</v>
      </c>
      <c r="AI35" s="41">
        <v>86982</v>
      </c>
      <c r="AJ35" s="55">
        <v>36066</v>
      </c>
      <c r="AK35" s="41">
        <v>50916</v>
      </c>
      <c r="AL35" s="53">
        <f t="shared" si="2"/>
        <v>624.61</v>
      </c>
      <c r="AM35" s="53">
        <f t="shared" si="3"/>
        <v>258.99</v>
      </c>
      <c r="AN35" s="53">
        <f t="shared" si="4"/>
        <v>365.63</v>
      </c>
      <c r="AO35" s="39">
        <v>29.6</v>
      </c>
      <c r="AP35" s="39">
        <v>71.3</v>
      </c>
      <c r="AQ35" s="41">
        <v>14199</v>
      </c>
      <c r="AR35" s="37">
        <v>20046</v>
      </c>
      <c r="AS35" s="37">
        <v>34245</v>
      </c>
      <c r="AT35" s="40">
        <v>4080</v>
      </c>
      <c r="AU35" s="30">
        <f t="shared" si="5"/>
        <v>3694</v>
      </c>
      <c r="AV35" s="37">
        <v>36302</v>
      </c>
      <c r="AW35" s="41">
        <v>14292</v>
      </c>
      <c r="AX35" s="37">
        <v>50916</v>
      </c>
      <c r="AY35" s="37">
        <v>20046</v>
      </c>
      <c r="AZ35" s="37">
        <v>87218</v>
      </c>
      <c r="BA35" s="37">
        <v>34338</v>
      </c>
    </row>
    <row r="36" spans="16:53" ht="13.5">
      <c r="P36" s="32" t="s">
        <v>98</v>
      </c>
      <c r="Q36" s="33" t="s">
        <v>40</v>
      </c>
      <c r="R36" s="33" t="s">
        <v>99</v>
      </c>
      <c r="S36" s="33" t="s">
        <v>33</v>
      </c>
      <c r="T36" s="34" t="s">
        <v>85</v>
      </c>
      <c r="U36" s="32" t="s">
        <v>35</v>
      </c>
      <c r="V36" s="35" t="s">
        <v>70</v>
      </c>
      <c r="W36" s="36" t="s">
        <v>50</v>
      </c>
      <c r="X36" s="37">
        <v>317</v>
      </c>
      <c r="Y36" s="37">
        <v>5</v>
      </c>
      <c r="Z36" s="37">
        <v>31262</v>
      </c>
      <c r="AA36" s="53">
        <f t="shared" si="0"/>
        <v>6.2524</v>
      </c>
      <c r="AB36" s="38" t="s">
        <v>100</v>
      </c>
      <c r="AC36" s="37">
        <v>317</v>
      </c>
      <c r="AD36" s="39">
        <v>100</v>
      </c>
      <c r="AE36" s="37">
        <v>31262</v>
      </c>
      <c r="AF36" s="54">
        <v>100</v>
      </c>
      <c r="AG36" s="41">
        <v>5551</v>
      </c>
      <c r="AH36" s="26">
        <f t="shared" si="1"/>
        <v>177.56</v>
      </c>
      <c r="AI36" s="41">
        <v>20761</v>
      </c>
      <c r="AJ36" s="55">
        <v>11997</v>
      </c>
      <c r="AK36" s="41">
        <v>8764</v>
      </c>
      <c r="AL36" s="53">
        <f t="shared" si="2"/>
        <v>664.1</v>
      </c>
      <c r="AM36" s="53">
        <f t="shared" si="3"/>
        <v>383.76</v>
      </c>
      <c r="AN36" s="53">
        <f t="shared" si="4"/>
        <v>280.34</v>
      </c>
      <c r="AO36" s="39">
        <v>26.7</v>
      </c>
      <c r="AP36" s="39">
        <v>46.3</v>
      </c>
      <c r="AQ36" s="41">
        <v>37845</v>
      </c>
      <c r="AR36" s="37">
        <v>27647</v>
      </c>
      <c r="AS36" s="37">
        <v>65492</v>
      </c>
      <c r="AT36" s="40">
        <v>4100</v>
      </c>
      <c r="AU36" s="30">
        <f t="shared" si="5"/>
        <v>3551</v>
      </c>
      <c r="AV36" s="37">
        <v>11997</v>
      </c>
      <c r="AW36" s="41">
        <v>37845</v>
      </c>
      <c r="AX36" s="37">
        <v>8764</v>
      </c>
      <c r="AY36" s="37">
        <v>27647</v>
      </c>
      <c r="AZ36" s="37">
        <v>20761</v>
      </c>
      <c r="BA36" s="37">
        <v>65492</v>
      </c>
    </row>
    <row r="37" spans="16:53" ht="13.5">
      <c r="P37" s="32" t="s">
        <v>101</v>
      </c>
      <c r="Q37" s="33" t="s">
        <v>102</v>
      </c>
      <c r="R37" s="33" t="s">
        <v>103</v>
      </c>
      <c r="S37" s="33" t="s">
        <v>33</v>
      </c>
      <c r="T37" s="34" t="s">
        <v>85</v>
      </c>
      <c r="U37" s="32" t="s">
        <v>35</v>
      </c>
      <c r="V37" s="35" t="s">
        <v>70</v>
      </c>
      <c r="W37" s="36" t="s">
        <v>50</v>
      </c>
      <c r="X37" s="37">
        <v>305</v>
      </c>
      <c r="Y37" s="37">
        <v>4</v>
      </c>
      <c r="Z37" s="37">
        <v>27313</v>
      </c>
      <c r="AA37" s="53">
        <f t="shared" si="0"/>
        <v>6.82825</v>
      </c>
      <c r="AB37" s="38" t="s">
        <v>104</v>
      </c>
      <c r="AC37" s="37">
        <v>292</v>
      </c>
      <c r="AD37" s="39">
        <v>95.7</v>
      </c>
      <c r="AE37" s="37">
        <v>27313</v>
      </c>
      <c r="AF37" s="54">
        <v>100</v>
      </c>
      <c r="AG37" s="41">
        <v>4640</v>
      </c>
      <c r="AH37" s="26">
        <f t="shared" si="1"/>
        <v>169.88</v>
      </c>
      <c r="AI37" s="41">
        <v>25678</v>
      </c>
      <c r="AJ37" s="55">
        <v>10922</v>
      </c>
      <c r="AK37" s="41">
        <v>14756</v>
      </c>
      <c r="AL37" s="53">
        <f t="shared" si="2"/>
        <v>940.14</v>
      </c>
      <c r="AM37" s="53">
        <f t="shared" si="3"/>
        <v>399.88</v>
      </c>
      <c r="AN37" s="53">
        <f t="shared" si="4"/>
        <v>540.26</v>
      </c>
      <c r="AO37" s="39">
        <v>18.1</v>
      </c>
      <c r="AP37" s="39">
        <v>42.5</v>
      </c>
      <c r="AQ37" s="41">
        <v>35810</v>
      </c>
      <c r="AR37" s="37">
        <v>48380</v>
      </c>
      <c r="AS37" s="37">
        <v>84190</v>
      </c>
      <c r="AT37" s="40">
        <v>3670</v>
      </c>
      <c r="AU37" s="30">
        <f t="shared" si="5"/>
        <v>3398</v>
      </c>
      <c r="AV37" s="37">
        <v>10922</v>
      </c>
      <c r="AW37" s="41">
        <v>35810</v>
      </c>
      <c r="AX37" s="37">
        <v>21469</v>
      </c>
      <c r="AY37" s="37">
        <v>70390</v>
      </c>
      <c r="AZ37" s="37">
        <v>32391</v>
      </c>
      <c r="BA37" s="37">
        <v>106200</v>
      </c>
    </row>
    <row r="38" spans="16:53" ht="13.5">
      <c r="P38" s="32" t="s">
        <v>105</v>
      </c>
      <c r="Q38" s="33" t="s">
        <v>106</v>
      </c>
      <c r="R38" s="33" t="s">
        <v>107</v>
      </c>
      <c r="S38" s="33" t="s">
        <v>33</v>
      </c>
      <c r="T38" s="34" t="s">
        <v>85</v>
      </c>
      <c r="U38" s="32" t="s">
        <v>35</v>
      </c>
      <c r="V38" s="35" t="s">
        <v>70</v>
      </c>
      <c r="W38" s="36" t="s">
        <v>50</v>
      </c>
      <c r="X38" s="37">
        <v>1132</v>
      </c>
      <c r="Y38" s="37">
        <v>15</v>
      </c>
      <c r="Z38" s="37">
        <v>110377</v>
      </c>
      <c r="AA38" s="53">
        <f t="shared" si="0"/>
        <v>7.358466666666666</v>
      </c>
      <c r="AB38" s="38" t="s">
        <v>108</v>
      </c>
      <c r="AC38" s="37">
        <v>990</v>
      </c>
      <c r="AD38" s="39">
        <v>87.5</v>
      </c>
      <c r="AE38" s="37">
        <v>110377</v>
      </c>
      <c r="AF38" s="54">
        <v>100</v>
      </c>
      <c r="AG38" s="41">
        <v>13572</v>
      </c>
      <c r="AH38" s="26">
        <f t="shared" si="1"/>
        <v>122.96</v>
      </c>
      <c r="AI38" s="41">
        <v>28756</v>
      </c>
      <c r="AJ38" s="55">
        <v>23789</v>
      </c>
      <c r="AK38" s="41">
        <v>4967</v>
      </c>
      <c r="AL38" s="53">
        <f t="shared" si="2"/>
        <v>260.53</v>
      </c>
      <c r="AM38" s="53">
        <f t="shared" si="3"/>
        <v>215.52</v>
      </c>
      <c r="AN38" s="53">
        <f t="shared" si="4"/>
        <v>45</v>
      </c>
      <c r="AO38" s="39">
        <v>47.2</v>
      </c>
      <c r="AP38" s="39">
        <v>57.1</v>
      </c>
      <c r="AQ38" s="41">
        <v>21015</v>
      </c>
      <c r="AR38" s="37">
        <v>4388</v>
      </c>
      <c r="AS38" s="37">
        <v>25403</v>
      </c>
      <c r="AT38" s="40">
        <v>1984</v>
      </c>
      <c r="AU38" s="30">
        <f t="shared" si="5"/>
        <v>2459</v>
      </c>
      <c r="AV38" s="37">
        <v>34750</v>
      </c>
      <c r="AW38" s="41">
        <v>30698</v>
      </c>
      <c r="AX38" s="37">
        <v>6031</v>
      </c>
      <c r="AY38" s="37">
        <v>5328</v>
      </c>
      <c r="AZ38" s="37">
        <v>40781</v>
      </c>
      <c r="BA38" s="37">
        <v>36026</v>
      </c>
    </row>
    <row r="39" spans="16:53" ht="13.5">
      <c r="P39" s="32" t="s">
        <v>109</v>
      </c>
      <c r="Q39" s="33" t="s">
        <v>110</v>
      </c>
      <c r="R39" s="33" t="s">
        <v>111</v>
      </c>
      <c r="S39" s="33" t="s">
        <v>33</v>
      </c>
      <c r="T39" s="34" t="s">
        <v>85</v>
      </c>
      <c r="U39" s="32" t="s">
        <v>35</v>
      </c>
      <c r="V39" s="35" t="s">
        <v>70</v>
      </c>
      <c r="W39" s="36" t="s">
        <v>50</v>
      </c>
      <c r="X39" s="37">
        <v>941</v>
      </c>
      <c r="Y39" s="37">
        <v>12</v>
      </c>
      <c r="Z39" s="37">
        <v>67565</v>
      </c>
      <c r="AA39" s="53">
        <f t="shared" si="0"/>
        <v>5.630416666666667</v>
      </c>
      <c r="AB39" s="38" t="s">
        <v>112</v>
      </c>
      <c r="AC39" s="37">
        <v>761</v>
      </c>
      <c r="AD39" s="39">
        <v>80.9</v>
      </c>
      <c r="AE39" s="37">
        <v>79756</v>
      </c>
      <c r="AF39" s="54">
        <v>84.7</v>
      </c>
      <c r="AG39" s="41">
        <v>7918</v>
      </c>
      <c r="AH39" s="26">
        <f t="shared" si="1"/>
        <v>117.19</v>
      </c>
      <c r="AI39" s="41">
        <v>35000</v>
      </c>
      <c r="AJ39" s="55">
        <v>19461</v>
      </c>
      <c r="AK39" s="41">
        <v>15539</v>
      </c>
      <c r="AL39" s="53">
        <f t="shared" si="2"/>
        <v>518.02</v>
      </c>
      <c r="AM39" s="53">
        <f t="shared" si="3"/>
        <v>288.03</v>
      </c>
      <c r="AN39" s="53">
        <f t="shared" si="4"/>
        <v>229.99</v>
      </c>
      <c r="AO39" s="39">
        <v>22.6</v>
      </c>
      <c r="AP39" s="39">
        <v>40.7</v>
      </c>
      <c r="AQ39" s="41">
        <v>20681</v>
      </c>
      <c r="AR39" s="37">
        <v>16513</v>
      </c>
      <c r="AS39" s="37">
        <v>37194</v>
      </c>
      <c r="AT39" s="40">
        <v>2100</v>
      </c>
      <c r="AU39" s="30">
        <f t="shared" si="5"/>
        <v>2344</v>
      </c>
      <c r="AV39" s="37">
        <v>20665</v>
      </c>
      <c r="AW39" s="41">
        <v>21961</v>
      </c>
      <c r="AX39" s="37">
        <v>20246</v>
      </c>
      <c r="AY39" s="37">
        <v>21515</v>
      </c>
      <c r="AZ39" s="37">
        <v>40911</v>
      </c>
      <c r="BA39" s="37">
        <v>43476</v>
      </c>
    </row>
    <row r="40" spans="16:53" ht="13.5">
      <c r="P40" s="32" t="s">
        <v>113</v>
      </c>
      <c r="Q40" s="33" t="s">
        <v>114</v>
      </c>
      <c r="R40" s="33" t="s">
        <v>115</v>
      </c>
      <c r="S40" s="33" t="s">
        <v>33</v>
      </c>
      <c r="T40" s="34" t="s">
        <v>85</v>
      </c>
      <c r="U40" s="32" t="s">
        <v>35</v>
      </c>
      <c r="V40" s="35" t="s">
        <v>70</v>
      </c>
      <c r="W40" s="36" t="s">
        <v>50</v>
      </c>
      <c r="X40" s="37">
        <v>1369</v>
      </c>
      <c r="Y40" s="37">
        <v>18</v>
      </c>
      <c r="Z40" s="37">
        <v>109791</v>
      </c>
      <c r="AA40" s="53">
        <f t="shared" si="0"/>
        <v>6.0995</v>
      </c>
      <c r="AB40" s="38" t="s">
        <v>116</v>
      </c>
      <c r="AC40" s="37">
        <v>897</v>
      </c>
      <c r="AD40" s="39">
        <v>65.5</v>
      </c>
      <c r="AE40" s="37">
        <v>109791</v>
      </c>
      <c r="AF40" s="54">
        <v>100</v>
      </c>
      <c r="AG40" s="41">
        <v>8450</v>
      </c>
      <c r="AH40" s="26">
        <f t="shared" si="1"/>
        <v>76.96</v>
      </c>
      <c r="AI40" s="41">
        <v>26800</v>
      </c>
      <c r="AJ40" s="55">
        <v>13636</v>
      </c>
      <c r="AK40" s="41">
        <v>13164</v>
      </c>
      <c r="AL40" s="53">
        <f t="shared" si="2"/>
        <v>244.1</v>
      </c>
      <c r="AM40" s="53">
        <f t="shared" si="3"/>
        <v>124.2</v>
      </c>
      <c r="AN40" s="53">
        <f t="shared" si="4"/>
        <v>119.9</v>
      </c>
      <c r="AO40" s="39">
        <v>31.5</v>
      </c>
      <c r="AP40" s="39">
        <v>62</v>
      </c>
      <c r="AQ40" s="41">
        <v>9961</v>
      </c>
      <c r="AR40" s="37">
        <v>9616</v>
      </c>
      <c r="AS40" s="37">
        <v>19576</v>
      </c>
      <c r="AT40" s="40">
        <v>2373</v>
      </c>
      <c r="AU40" s="30">
        <f t="shared" si="5"/>
        <v>1539</v>
      </c>
      <c r="AV40" s="37">
        <v>13636</v>
      </c>
      <c r="AW40" s="41">
        <v>9961</v>
      </c>
      <c r="AX40" s="37">
        <v>15498</v>
      </c>
      <c r="AY40" s="37">
        <v>11321</v>
      </c>
      <c r="AZ40" s="37">
        <v>29134</v>
      </c>
      <c r="BA40" s="37">
        <v>21281</v>
      </c>
    </row>
    <row r="41" spans="16:53" ht="13.5">
      <c r="P41" s="42" t="s">
        <v>45</v>
      </c>
      <c r="Q41" s="43" t="s">
        <v>46</v>
      </c>
      <c r="R41" s="85">
        <f>COUNTA(R31:R40)</f>
        <v>10</v>
      </c>
      <c r="S41" s="85"/>
      <c r="T41" s="86" t="str">
        <f>CONCATENATE(T40," 計")</f>
        <v>b3 計</v>
      </c>
      <c r="U41" s="44"/>
      <c r="V41" s="44"/>
      <c r="W41" s="44"/>
      <c r="X41" s="45">
        <f>SUM(X31:X40)</f>
        <v>10310</v>
      </c>
      <c r="Y41" s="45">
        <f>SUM(Y31:Y40)</f>
        <v>129</v>
      </c>
      <c r="Z41" s="45">
        <f>SUM(Z31:Z40)</f>
        <v>787630</v>
      </c>
      <c r="AA41" s="46">
        <f t="shared" si="0"/>
        <v>6.105658914728682</v>
      </c>
      <c r="AB41" s="44"/>
      <c r="AC41" s="45">
        <f>SUM(AC31:AC40)</f>
        <v>8170</v>
      </c>
      <c r="AD41" s="47">
        <f>AC41/X41*100</f>
        <v>79.24345295829292</v>
      </c>
      <c r="AE41" s="45">
        <f>SUM(AE31:AE40)</f>
        <v>811359</v>
      </c>
      <c r="AF41" s="48">
        <f>Z41/AE41*100</f>
        <v>97.07540065495051</v>
      </c>
      <c r="AG41" s="45">
        <f>SUM(AG31:AG40)</f>
        <v>114476</v>
      </c>
      <c r="AH41" s="26">
        <f t="shared" si="1"/>
        <v>145.34</v>
      </c>
      <c r="AI41" s="45">
        <f>SUM(AI31:AI40)</f>
        <v>365841</v>
      </c>
      <c r="AJ41" s="45">
        <f>SUM(AJ31:AJ40)</f>
        <v>181002</v>
      </c>
      <c r="AK41" s="45">
        <f>SUM(AK31:AK40)</f>
        <v>184839</v>
      </c>
      <c r="AL41" s="49">
        <f t="shared" si="2"/>
        <v>464.48</v>
      </c>
      <c r="AM41" s="49">
        <f t="shared" si="3"/>
        <v>229.81</v>
      </c>
      <c r="AN41" s="49">
        <f t="shared" si="4"/>
        <v>234.68</v>
      </c>
      <c r="AO41" s="50">
        <f>AG41/AI41*100</f>
        <v>31.291189341817894</v>
      </c>
      <c r="AP41" s="48">
        <f>AG41/AJ41*100</f>
        <v>63.24570999215479</v>
      </c>
      <c r="AQ41" s="51">
        <f>AJ41*1000/$X41</f>
        <v>17555.96508244423</v>
      </c>
      <c r="AR41" s="51">
        <f>AK41*1000/$X41</f>
        <v>17928.128031037828</v>
      </c>
      <c r="AS41" s="51">
        <f>AI41*1000/$X41</f>
        <v>35484.09311348206</v>
      </c>
      <c r="AT41" s="45">
        <f>AVERAGE(AT31:AT40)</f>
        <v>2731.2</v>
      </c>
      <c r="AU41" s="30">
        <f t="shared" si="5"/>
        <v>2907</v>
      </c>
      <c r="AV41" s="45">
        <f>SUM(AV31:AV40)</f>
        <v>193403</v>
      </c>
      <c r="AW41" s="30">
        <f>AV41*1000/$X41</f>
        <v>18758.77788554801</v>
      </c>
      <c r="AX41" s="45">
        <f>SUM(AX31:AX40)</f>
        <v>234863</v>
      </c>
      <c r="AY41" s="30">
        <f>AX41*1000/$X41</f>
        <v>22780.11639185257</v>
      </c>
      <c r="AZ41" s="45">
        <f>SUM(AZ31:AZ40)</f>
        <v>428266</v>
      </c>
      <c r="BA41" s="30">
        <f>AZ41*1000/$X41</f>
        <v>41538.894277400585</v>
      </c>
    </row>
    <row r="42" spans="16:53" ht="13.5">
      <c r="P42" s="32" t="s">
        <v>117</v>
      </c>
      <c r="Q42" s="33" t="s">
        <v>106</v>
      </c>
      <c r="R42" s="33" t="s">
        <v>118</v>
      </c>
      <c r="S42" s="33" t="s">
        <v>33</v>
      </c>
      <c r="T42" s="34" t="s">
        <v>119</v>
      </c>
      <c r="U42" s="32" t="s">
        <v>35</v>
      </c>
      <c r="V42" s="35" t="s">
        <v>70</v>
      </c>
      <c r="W42" s="36" t="s">
        <v>64</v>
      </c>
      <c r="X42" s="37">
        <v>156</v>
      </c>
      <c r="Y42" s="37">
        <v>2</v>
      </c>
      <c r="Z42" s="37">
        <v>12827</v>
      </c>
      <c r="AA42" s="53">
        <f t="shared" si="0"/>
        <v>6.4135</v>
      </c>
      <c r="AB42" s="38" t="s">
        <v>120</v>
      </c>
      <c r="AC42" s="37">
        <v>151</v>
      </c>
      <c r="AD42" s="39">
        <v>96.8</v>
      </c>
      <c r="AE42" s="37">
        <v>12827</v>
      </c>
      <c r="AF42" s="54">
        <v>100</v>
      </c>
      <c r="AG42" s="41">
        <v>1220</v>
      </c>
      <c r="AH42" s="26">
        <f t="shared" si="1"/>
        <v>95.11</v>
      </c>
      <c r="AI42" s="41">
        <v>5274</v>
      </c>
      <c r="AJ42" s="55">
        <v>3092</v>
      </c>
      <c r="AK42" s="41">
        <v>2182</v>
      </c>
      <c r="AL42" s="53">
        <f t="shared" si="2"/>
        <v>411.16</v>
      </c>
      <c r="AM42" s="53">
        <f t="shared" si="3"/>
        <v>241.05</v>
      </c>
      <c r="AN42" s="53">
        <f t="shared" si="4"/>
        <v>170.11</v>
      </c>
      <c r="AO42" s="39">
        <v>23.1</v>
      </c>
      <c r="AP42" s="39">
        <v>39.5</v>
      </c>
      <c r="AQ42" s="41">
        <v>19821</v>
      </c>
      <c r="AR42" s="37">
        <v>13987</v>
      </c>
      <c r="AS42" s="37">
        <v>33808</v>
      </c>
      <c r="AT42" s="40">
        <v>1890</v>
      </c>
      <c r="AU42" s="30">
        <f t="shared" si="5"/>
        <v>1902</v>
      </c>
      <c r="AV42" s="37">
        <v>3092</v>
      </c>
      <c r="AW42" s="41">
        <v>19821</v>
      </c>
      <c r="AX42" s="37">
        <v>2182</v>
      </c>
      <c r="AY42" s="37">
        <v>13987</v>
      </c>
      <c r="AZ42" s="37">
        <v>5274</v>
      </c>
      <c r="BA42" s="37">
        <v>33808</v>
      </c>
    </row>
    <row r="43" spans="16:53" ht="13.5">
      <c r="P43" s="42" t="s">
        <v>45</v>
      </c>
      <c r="Q43" s="43" t="s">
        <v>46</v>
      </c>
      <c r="R43" s="85">
        <f>COUNTA(R42)</f>
        <v>1</v>
      </c>
      <c r="S43" s="85"/>
      <c r="T43" s="86" t="str">
        <f>CONCATENATE(T42," 計")</f>
        <v>b4 計</v>
      </c>
      <c r="U43" s="44"/>
      <c r="V43" s="44"/>
      <c r="W43" s="44"/>
      <c r="X43" s="45">
        <f>SUM(X42)</f>
        <v>156</v>
      </c>
      <c r="Y43" s="45">
        <f>SUM(Y42)</f>
        <v>2</v>
      </c>
      <c r="Z43" s="45">
        <f>SUM(Z42)</f>
        <v>12827</v>
      </c>
      <c r="AA43" s="46">
        <f t="shared" si="0"/>
        <v>6.4135</v>
      </c>
      <c r="AB43" s="44"/>
      <c r="AC43" s="45">
        <f>SUM(AC42)</f>
        <v>151</v>
      </c>
      <c r="AD43" s="47">
        <f>AC43/X43*100</f>
        <v>96.7948717948718</v>
      </c>
      <c r="AE43" s="45">
        <f>SUM(AE42)</f>
        <v>12827</v>
      </c>
      <c r="AF43" s="48">
        <f>Z43/AE43*100</f>
        <v>100</v>
      </c>
      <c r="AG43" s="45">
        <f>SUM(AG42)</f>
        <v>1220</v>
      </c>
      <c r="AH43" s="26">
        <f t="shared" si="1"/>
        <v>95.11</v>
      </c>
      <c r="AI43" s="45">
        <f>SUM(AI42)</f>
        <v>5274</v>
      </c>
      <c r="AJ43" s="45">
        <f>SUM(AJ42)</f>
        <v>3092</v>
      </c>
      <c r="AK43" s="45">
        <f>SUM(AK42)</f>
        <v>2182</v>
      </c>
      <c r="AL43" s="49">
        <f t="shared" si="2"/>
        <v>411.16</v>
      </c>
      <c r="AM43" s="49">
        <f t="shared" si="3"/>
        <v>241.05</v>
      </c>
      <c r="AN43" s="49">
        <f t="shared" si="4"/>
        <v>170.11</v>
      </c>
      <c r="AO43" s="50">
        <f>AG43/AI43*100</f>
        <v>23.132347364429275</v>
      </c>
      <c r="AP43" s="48">
        <f>AG43/AJ43*100</f>
        <v>39.45666235446313</v>
      </c>
      <c r="AQ43" s="51">
        <f>AJ43*1000/$X43</f>
        <v>19820.51282051282</v>
      </c>
      <c r="AR43" s="51">
        <f>AK43*1000/$X43</f>
        <v>13987.179487179486</v>
      </c>
      <c r="AS43" s="51">
        <f>AI43*1000/$X43</f>
        <v>33807.692307692305</v>
      </c>
      <c r="AT43" s="45">
        <f>SUM(AT42)</f>
        <v>1890</v>
      </c>
      <c r="AU43" s="30">
        <f t="shared" si="5"/>
        <v>1902</v>
      </c>
      <c r="AV43" s="45">
        <f>SUM(AV42)</f>
        <v>3092</v>
      </c>
      <c r="AW43" s="30">
        <f>AV43*1000/$X43</f>
        <v>19820.51282051282</v>
      </c>
      <c r="AX43" s="45">
        <f>SUM(AX42)</f>
        <v>2182</v>
      </c>
      <c r="AY43" s="30">
        <f>AX43*1000/$X43</f>
        <v>13987.179487179486</v>
      </c>
      <c r="AZ43" s="45">
        <f>SUM(AZ42)</f>
        <v>5274</v>
      </c>
      <c r="BA43" s="30">
        <f>AZ43*1000/$X43</f>
        <v>33807.692307692305</v>
      </c>
    </row>
    <row r="44" spans="16:53" ht="13.5">
      <c r="P44" s="32" t="s">
        <v>121</v>
      </c>
      <c r="Q44" s="33" t="s">
        <v>122</v>
      </c>
      <c r="R44" s="33" t="s">
        <v>123</v>
      </c>
      <c r="S44" s="33" t="s">
        <v>33</v>
      </c>
      <c r="T44" s="34" t="s">
        <v>124</v>
      </c>
      <c r="U44" s="32" t="s">
        <v>35</v>
      </c>
      <c r="V44" s="35" t="s">
        <v>125</v>
      </c>
      <c r="W44" s="36" t="s">
        <v>37</v>
      </c>
      <c r="X44" s="37">
        <v>148</v>
      </c>
      <c r="Y44" s="37">
        <v>5</v>
      </c>
      <c r="Z44" s="37">
        <v>14378</v>
      </c>
      <c r="AA44" s="53">
        <f t="shared" si="0"/>
        <v>2.8756</v>
      </c>
      <c r="AB44" s="38" t="s">
        <v>126</v>
      </c>
      <c r="AC44" s="37">
        <v>133</v>
      </c>
      <c r="AD44" s="39">
        <v>89.9</v>
      </c>
      <c r="AE44" s="37">
        <v>23310</v>
      </c>
      <c r="AF44" s="39">
        <v>61.7</v>
      </c>
      <c r="AG44" s="37">
        <v>3956</v>
      </c>
      <c r="AH44" s="26">
        <f t="shared" si="1"/>
        <v>275.14</v>
      </c>
      <c r="AI44" s="37">
        <v>4885</v>
      </c>
      <c r="AJ44" s="37">
        <v>4885</v>
      </c>
      <c r="AK44" s="37">
        <v>0</v>
      </c>
      <c r="AL44" s="53">
        <f t="shared" si="2"/>
        <v>339.76</v>
      </c>
      <c r="AM44" s="53">
        <f t="shared" si="3"/>
        <v>339.76</v>
      </c>
      <c r="AN44" s="53">
        <f t="shared" si="4"/>
        <v>0</v>
      </c>
      <c r="AO44" s="39">
        <v>81</v>
      </c>
      <c r="AP44" s="39">
        <v>81</v>
      </c>
      <c r="AQ44" s="37">
        <v>33007</v>
      </c>
      <c r="AR44" s="37">
        <v>0</v>
      </c>
      <c r="AS44" s="37">
        <v>33007</v>
      </c>
      <c r="AT44" s="40">
        <v>6720</v>
      </c>
      <c r="AU44" s="30">
        <f t="shared" si="5"/>
        <v>5503</v>
      </c>
      <c r="AV44" s="37">
        <v>4885</v>
      </c>
      <c r="AW44" s="41">
        <v>33007</v>
      </c>
      <c r="AX44" s="37">
        <v>0</v>
      </c>
      <c r="AY44" s="37">
        <v>0</v>
      </c>
      <c r="AZ44" s="37">
        <v>4885</v>
      </c>
      <c r="BA44" s="37">
        <v>33007</v>
      </c>
    </row>
    <row r="45" spans="16:53" ht="13.5">
      <c r="P45" s="32" t="s">
        <v>127</v>
      </c>
      <c r="Q45" s="33" t="s">
        <v>67</v>
      </c>
      <c r="R45" s="33" t="s">
        <v>128</v>
      </c>
      <c r="S45" s="33" t="s">
        <v>33</v>
      </c>
      <c r="T45" s="34" t="s">
        <v>124</v>
      </c>
      <c r="U45" s="32" t="s">
        <v>35</v>
      </c>
      <c r="V45" s="35" t="s">
        <v>125</v>
      </c>
      <c r="W45" s="36" t="s">
        <v>37</v>
      </c>
      <c r="X45" s="37">
        <v>398</v>
      </c>
      <c r="Y45" s="37">
        <v>12</v>
      </c>
      <c r="Z45" s="37">
        <v>51687</v>
      </c>
      <c r="AA45" s="53">
        <f t="shared" si="0"/>
        <v>4.30725</v>
      </c>
      <c r="AB45" s="38" t="s">
        <v>129</v>
      </c>
      <c r="AC45" s="37">
        <v>398</v>
      </c>
      <c r="AD45" s="39">
        <v>100</v>
      </c>
      <c r="AE45" s="37">
        <v>57465</v>
      </c>
      <c r="AF45" s="39">
        <v>89.9</v>
      </c>
      <c r="AG45" s="37">
        <v>11471</v>
      </c>
      <c r="AH45" s="26">
        <f t="shared" si="1"/>
        <v>221.93</v>
      </c>
      <c r="AI45" s="37">
        <v>14376</v>
      </c>
      <c r="AJ45" s="37">
        <v>8919</v>
      </c>
      <c r="AK45" s="37">
        <v>5457</v>
      </c>
      <c r="AL45" s="53">
        <f t="shared" si="2"/>
        <v>278.14</v>
      </c>
      <c r="AM45" s="53">
        <f t="shared" si="3"/>
        <v>172.56</v>
      </c>
      <c r="AN45" s="53">
        <f t="shared" si="4"/>
        <v>105.58</v>
      </c>
      <c r="AO45" s="39">
        <v>79.8</v>
      </c>
      <c r="AP45" s="39">
        <v>128.6</v>
      </c>
      <c r="AQ45" s="37">
        <v>22410</v>
      </c>
      <c r="AR45" s="37">
        <v>13711</v>
      </c>
      <c r="AS45" s="37">
        <v>36121</v>
      </c>
      <c r="AT45" s="40">
        <v>3780</v>
      </c>
      <c r="AU45" s="30">
        <f t="shared" si="5"/>
        <v>4439</v>
      </c>
      <c r="AV45" s="37">
        <v>8919</v>
      </c>
      <c r="AW45" s="41">
        <v>22410</v>
      </c>
      <c r="AX45" s="37">
        <v>5457</v>
      </c>
      <c r="AY45" s="37">
        <v>13711</v>
      </c>
      <c r="AZ45" s="37">
        <v>14376</v>
      </c>
      <c r="BA45" s="37">
        <v>36121</v>
      </c>
    </row>
    <row r="46" spans="16:53" ht="13.5">
      <c r="P46" s="32" t="s">
        <v>130</v>
      </c>
      <c r="Q46" s="33" t="s">
        <v>53</v>
      </c>
      <c r="R46" s="33" t="s">
        <v>131</v>
      </c>
      <c r="S46" s="33" t="s">
        <v>33</v>
      </c>
      <c r="T46" s="34" t="s">
        <v>124</v>
      </c>
      <c r="U46" s="32" t="s">
        <v>35</v>
      </c>
      <c r="V46" s="35" t="s">
        <v>125</v>
      </c>
      <c r="W46" s="36" t="s">
        <v>37</v>
      </c>
      <c r="X46" s="37">
        <v>1960</v>
      </c>
      <c r="Y46" s="37">
        <v>47</v>
      </c>
      <c r="Z46" s="37">
        <v>151589</v>
      </c>
      <c r="AA46" s="53">
        <f t="shared" si="0"/>
        <v>3.2252978723404255</v>
      </c>
      <c r="AB46" s="38" t="s">
        <v>74</v>
      </c>
      <c r="AC46" s="37">
        <v>1575</v>
      </c>
      <c r="AD46" s="39">
        <v>80.4</v>
      </c>
      <c r="AE46" s="37">
        <v>151589</v>
      </c>
      <c r="AF46" s="39">
        <v>100</v>
      </c>
      <c r="AG46" s="37">
        <v>33868</v>
      </c>
      <c r="AH46" s="26">
        <f t="shared" si="1"/>
        <v>223.42</v>
      </c>
      <c r="AI46" s="37">
        <v>40492</v>
      </c>
      <c r="AJ46" s="37">
        <v>29986</v>
      </c>
      <c r="AK46" s="37">
        <v>10506</v>
      </c>
      <c r="AL46" s="53">
        <f t="shared" si="2"/>
        <v>267.12</v>
      </c>
      <c r="AM46" s="53">
        <f t="shared" si="3"/>
        <v>197.81</v>
      </c>
      <c r="AN46" s="53">
        <f t="shared" si="4"/>
        <v>69.31</v>
      </c>
      <c r="AO46" s="39">
        <v>83.6</v>
      </c>
      <c r="AP46" s="39">
        <v>112.9</v>
      </c>
      <c r="AQ46" s="37">
        <v>15299</v>
      </c>
      <c r="AR46" s="37">
        <v>5360</v>
      </c>
      <c r="AS46" s="37">
        <v>20659</v>
      </c>
      <c r="AT46" s="40">
        <v>4494</v>
      </c>
      <c r="AU46" s="30">
        <f t="shared" si="5"/>
        <v>4468</v>
      </c>
      <c r="AV46" s="37">
        <v>36323</v>
      </c>
      <c r="AW46" s="41">
        <v>18532</v>
      </c>
      <c r="AX46" s="37">
        <v>18932</v>
      </c>
      <c r="AY46" s="37">
        <v>9659</v>
      </c>
      <c r="AZ46" s="37">
        <v>55255</v>
      </c>
      <c r="BA46" s="37">
        <v>28191</v>
      </c>
    </row>
    <row r="47" spans="16:53" ht="13.5">
      <c r="P47" s="32" t="s">
        <v>132</v>
      </c>
      <c r="Q47" s="33" t="s">
        <v>76</v>
      </c>
      <c r="R47" s="33" t="s">
        <v>133</v>
      </c>
      <c r="S47" s="33" t="s">
        <v>33</v>
      </c>
      <c r="T47" s="34" t="s">
        <v>124</v>
      </c>
      <c r="U47" s="32" t="s">
        <v>35</v>
      </c>
      <c r="V47" s="35" t="s">
        <v>125</v>
      </c>
      <c r="W47" s="36" t="s">
        <v>37</v>
      </c>
      <c r="X47" s="37">
        <v>3844</v>
      </c>
      <c r="Y47" s="37">
        <v>69</v>
      </c>
      <c r="Z47" s="37">
        <v>244532</v>
      </c>
      <c r="AA47" s="53">
        <f t="shared" si="0"/>
        <v>3.543942028985507</v>
      </c>
      <c r="AB47" s="38" t="s">
        <v>134</v>
      </c>
      <c r="AC47" s="37">
        <v>2891</v>
      </c>
      <c r="AD47" s="39">
        <v>75.2</v>
      </c>
      <c r="AE47" s="37">
        <v>244532</v>
      </c>
      <c r="AF47" s="54">
        <v>100</v>
      </c>
      <c r="AG47" s="41">
        <v>31876</v>
      </c>
      <c r="AH47" s="26">
        <f t="shared" si="1"/>
        <v>130.36</v>
      </c>
      <c r="AI47" s="41">
        <v>91072</v>
      </c>
      <c r="AJ47" s="55">
        <v>68042</v>
      </c>
      <c r="AK47" s="41">
        <v>23030</v>
      </c>
      <c r="AL47" s="53">
        <f t="shared" si="2"/>
        <v>372.43</v>
      </c>
      <c r="AM47" s="53">
        <f t="shared" si="3"/>
        <v>278.25</v>
      </c>
      <c r="AN47" s="53">
        <f t="shared" si="4"/>
        <v>94.18</v>
      </c>
      <c r="AO47" s="39">
        <v>35</v>
      </c>
      <c r="AP47" s="39">
        <v>46.8</v>
      </c>
      <c r="AQ47" s="41">
        <v>17701</v>
      </c>
      <c r="AR47" s="37">
        <v>5991</v>
      </c>
      <c r="AS47" s="37">
        <v>23692</v>
      </c>
      <c r="AT47" s="40">
        <v>2310</v>
      </c>
      <c r="AU47" s="30">
        <f t="shared" si="5"/>
        <v>2607</v>
      </c>
      <c r="AV47" s="37">
        <v>68183</v>
      </c>
      <c r="AW47" s="41">
        <v>17738</v>
      </c>
      <c r="AX47" s="37">
        <v>38795</v>
      </c>
      <c r="AY47" s="37">
        <v>10092</v>
      </c>
      <c r="AZ47" s="37">
        <v>106978</v>
      </c>
      <c r="BA47" s="37">
        <v>27830</v>
      </c>
    </row>
    <row r="48" spans="16:53" ht="13.5">
      <c r="P48" s="32" t="s">
        <v>135</v>
      </c>
      <c r="Q48" s="33" t="s">
        <v>61</v>
      </c>
      <c r="R48" s="33" t="s">
        <v>136</v>
      </c>
      <c r="S48" s="33" t="s">
        <v>33</v>
      </c>
      <c r="T48" s="34" t="s">
        <v>124</v>
      </c>
      <c r="U48" s="32" t="s">
        <v>35</v>
      </c>
      <c r="V48" s="35" t="s">
        <v>125</v>
      </c>
      <c r="W48" s="36" t="s">
        <v>37</v>
      </c>
      <c r="X48" s="37">
        <v>2492</v>
      </c>
      <c r="Y48" s="37">
        <v>47</v>
      </c>
      <c r="Z48" s="37">
        <v>157956</v>
      </c>
      <c r="AA48" s="53">
        <f aca="true" t="shared" si="6" ref="AA48:AA79">Z48/Y48/1000</f>
        <v>3.3607659574468083</v>
      </c>
      <c r="AB48" s="38" t="s">
        <v>137</v>
      </c>
      <c r="AC48" s="37">
        <v>2290</v>
      </c>
      <c r="AD48" s="39">
        <v>91.9</v>
      </c>
      <c r="AE48" s="37">
        <v>208000</v>
      </c>
      <c r="AF48" s="54">
        <v>75.9</v>
      </c>
      <c r="AG48" s="37">
        <v>21525</v>
      </c>
      <c r="AH48" s="26">
        <f aca="true" t="shared" si="7" ref="AH48:AH79">ROUND(AG48*1000/Z48,2)</f>
        <v>136.27</v>
      </c>
      <c r="AI48" s="41">
        <v>120076</v>
      </c>
      <c r="AJ48" s="37">
        <v>107183</v>
      </c>
      <c r="AK48" s="37">
        <v>12893</v>
      </c>
      <c r="AL48" s="53">
        <f aca="true" t="shared" si="8" ref="AL48:AL79">ROUND(AI48*1000/$Z48,2)</f>
        <v>760.19</v>
      </c>
      <c r="AM48" s="53">
        <f aca="true" t="shared" si="9" ref="AM48:AM79">ROUND(AJ48*1000/$Z48,2)</f>
        <v>678.56</v>
      </c>
      <c r="AN48" s="53">
        <f aca="true" t="shared" si="10" ref="AN48:AN79">ROUND(AK48*1000/$Z48,2)</f>
        <v>81.62</v>
      </c>
      <c r="AO48" s="39">
        <v>17.9</v>
      </c>
      <c r="AP48" s="39">
        <v>20.1</v>
      </c>
      <c r="AQ48" s="37">
        <v>43011</v>
      </c>
      <c r="AR48" s="37">
        <v>5174</v>
      </c>
      <c r="AS48" s="37">
        <v>48185</v>
      </c>
      <c r="AT48" s="40">
        <v>2310</v>
      </c>
      <c r="AU48" s="30">
        <f aca="true" t="shared" si="11" ref="AU48:AU79">ROUND(AG48*1000/Z48*20,0)</f>
        <v>2725</v>
      </c>
      <c r="AV48" s="37">
        <v>107443</v>
      </c>
      <c r="AW48" s="41">
        <v>43115</v>
      </c>
      <c r="AX48" s="37">
        <v>14039</v>
      </c>
      <c r="AY48" s="37">
        <v>5634</v>
      </c>
      <c r="AZ48" s="37">
        <v>121482</v>
      </c>
      <c r="BA48" s="37">
        <v>48749</v>
      </c>
    </row>
    <row r="49" spans="16:53" ht="13.5">
      <c r="P49" s="32" t="s">
        <v>138</v>
      </c>
      <c r="Q49" s="33" t="s">
        <v>61</v>
      </c>
      <c r="R49" s="33" t="s">
        <v>139</v>
      </c>
      <c r="S49" s="33" t="s">
        <v>33</v>
      </c>
      <c r="T49" s="34" t="s">
        <v>124</v>
      </c>
      <c r="U49" s="32" t="s">
        <v>35</v>
      </c>
      <c r="V49" s="35" t="s">
        <v>125</v>
      </c>
      <c r="W49" s="36" t="s">
        <v>37</v>
      </c>
      <c r="X49" s="37">
        <v>2354</v>
      </c>
      <c r="Y49" s="37">
        <v>43</v>
      </c>
      <c r="Z49" s="37">
        <v>185435</v>
      </c>
      <c r="AA49" s="53">
        <f t="shared" si="6"/>
        <v>4.312441860465117</v>
      </c>
      <c r="AB49" s="38" t="s">
        <v>140</v>
      </c>
      <c r="AC49" s="37">
        <v>2189</v>
      </c>
      <c r="AD49" s="39">
        <v>93</v>
      </c>
      <c r="AE49" s="37">
        <v>257088</v>
      </c>
      <c r="AF49" s="54">
        <v>72.1</v>
      </c>
      <c r="AG49" s="41">
        <v>30990</v>
      </c>
      <c r="AH49" s="26">
        <f t="shared" si="7"/>
        <v>167.12</v>
      </c>
      <c r="AI49" s="41">
        <v>57379</v>
      </c>
      <c r="AJ49" s="55">
        <v>46134</v>
      </c>
      <c r="AK49" s="41">
        <v>11245</v>
      </c>
      <c r="AL49" s="53">
        <f t="shared" si="8"/>
        <v>309.43</v>
      </c>
      <c r="AM49" s="53">
        <f t="shared" si="9"/>
        <v>248.79</v>
      </c>
      <c r="AN49" s="53">
        <f t="shared" si="10"/>
        <v>60.64</v>
      </c>
      <c r="AO49" s="39">
        <v>54</v>
      </c>
      <c r="AP49" s="39">
        <v>67.2</v>
      </c>
      <c r="AQ49" s="41">
        <v>19598</v>
      </c>
      <c r="AR49" s="37">
        <v>4777</v>
      </c>
      <c r="AS49" s="37">
        <v>24375</v>
      </c>
      <c r="AT49" s="40">
        <v>2650</v>
      </c>
      <c r="AU49" s="30">
        <f t="shared" si="11"/>
        <v>3342</v>
      </c>
      <c r="AV49" s="37">
        <v>52264</v>
      </c>
      <c r="AW49" s="41">
        <v>22202</v>
      </c>
      <c r="AX49" s="37">
        <v>11245</v>
      </c>
      <c r="AY49" s="37">
        <v>4777</v>
      </c>
      <c r="AZ49" s="37">
        <v>63509</v>
      </c>
      <c r="BA49" s="37">
        <v>26979</v>
      </c>
    </row>
    <row r="50" spans="16:53" ht="13.5">
      <c r="P50" s="32" t="s">
        <v>141</v>
      </c>
      <c r="Q50" s="33" t="s">
        <v>61</v>
      </c>
      <c r="R50" s="33" t="s">
        <v>142</v>
      </c>
      <c r="S50" s="33" t="s">
        <v>33</v>
      </c>
      <c r="T50" s="34" t="s">
        <v>124</v>
      </c>
      <c r="U50" s="32" t="s">
        <v>35</v>
      </c>
      <c r="V50" s="35" t="s">
        <v>125</v>
      </c>
      <c r="W50" s="36" t="s">
        <v>37</v>
      </c>
      <c r="X50" s="37">
        <v>416</v>
      </c>
      <c r="Y50" s="37">
        <v>9</v>
      </c>
      <c r="Z50" s="37">
        <v>32075</v>
      </c>
      <c r="AA50" s="53">
        <f t="shared" si="6"/>
        <v>3.5638888888888887</v>
      </c>
      <c r="AB50" s="38" t="s">
        <v>143</v>
      </c>
      <c r="AC50" s="37">
        <v>416</v>
      </c>
      <c r="AD50" s="39">
        <v>100</v>
      </c>
      <c r="AE50" s="37">
        <v>32075</v>
      </c>
      <c r="AF50" s="54">
        <v>100</v>
      </c>
      <c r="AG50" s="41">
        <v>4043</v>
      </c>
      <c r="AH50" s="26">
        <f t="shared" si="7"/>
        <v>126.05</v>
      </c>
      <c r="AI50" s="41">
        <v>6919</v>
      </c>
      <c r="AJ50" s="55">
        <v>5049</v>
      </c>
      <c r="AK50" s="41">
        <v>1870</v>
      </c>
      <c r="AL50" s="53">
        <f t="shared" si="8"/>
        <v>215.71</v>
      </c>
      <c r="AM50" s="53">
        <f t="shared" si="9"/>
        <v>157.41</v>
      </c>
      <c r="AN50" s="53">
        <f t="shared" si="10"/>
        <v>58.3</v>
      </c>
      <c r="AO50" s="39">
        <v>58.4</v>
      </c>
      <c r="AP50" s="39">
        <v>80.1</v>
      </c>
      <c r="AQ50" s="41">
        <v>12137</v>
      </c>
      <c r="AR50" s="37">
        <v>4495</v>
      </c>
      <c r="AS50" s="37">
        <v>16632</v>
      </c>
      <c r="AT50" s="40">
        <v>2310</v>
      </c>
      <c r="AU50" s="30">
        <f t="shared" si="11"/>
        <v>2521</v>
      </c>
      <c r="AV50" s="37">
        <v>5049</v>
      </c>
      <c r="AW50" s="41">
        <v>12137</v>
      </c>
      <c r="AX50" s="37">
        <v>3760</v>
      </c>
      <c r="AY50" s="37">
        <v>9038</v>
      </c>
      <c r="AZ50" s="37">
        <v>8809</v>
      </c>
      <c r="BA50" s="37">
        <v>21175</v>
      </c>
    </row>
    <row r="51" spans="16:53" ht="13.5">
      <c r="P51" s="32" t="s">
        <v>144</v>
      </c>
      <c r="Q51" s="33" t="s">
        <v>61</v>
      </c>
      <c r="R51" s="33" t="s">
        <v>145</v>
      </c>
      <c r="S51" s="33" t="s">
        <v>33</v>
      </c>
      <c r="T51" s="34" t="s">
        <v>124</v>
      </c>
      <c r="U51" s="32" t="s">
        <v>35</v>
      </c>
      <c r="V51" s="35" t="s">
        <v>125</v>
      </c>
      <c r="W51" s="36" t="s">
        <v>37</v>
      </c>
      <c r="X51" s="37">
        <v>862</v>
      </c>
      <c r="Y51" s="37">
        <v>30</v>
      </c>
      <c r="Z51" s="37">
        <v>88856</v>
      </c>
      <c r="AA51" s="53">
        <f t="shared" si="6"/>
        <v>2.961866666666667</v>
      </c>
      <c r="AB51" s="38" t="s">
        <v>74</v>
      </c>
      <c r="AC51" s="37">
        <v>835</v>
      </c>
      <c r="AD51" s="39">
        <v>96.9</v>
      </c>
      <c r="AE51" s="37">
        <v>88856</v>
      </c>
      <c r="AF51" s="54">
        <v>100</v>
      </c>
      <c r="AG51" s="41">
        <v>13327</v>
      </c>
      <c r="AH51" s="26">
        <f t="shared" si="7"/>
        <v>149.98</v>
      </c>
      <c r="AI51" s="41">
        <v>10676</v>
      </c>
      <c r="AJ51" s="55">
        <v>9779</v>
      </c>
      <c r="AK51" s="41">
        <v>897</v>
      </c>
      <c r="AL51" s="53">
        <f t="shared" si="8"/>
        <v>120.15</v>
      </c>
      <c r="AM51" s="53">
        <f t="shared" si="9"/>
        <v>110.05</v>
      </c>
      <c r="AN51" s="53">
        <f t="shared" si="10"/>
        <v>10.09</v>
      </c>
      <c r="AO51" s="39">
        <v>124.8</v>
      </c>
      <c r="AP51" s="39">
        <v>136.3</v>
      </c>
      <c r="AQ51" s="41">
        <v>11345</v>
      </c>
      <c r="AR51" s="37">
        <v>1041</v>
      </c>
      <c r="AS51" s="37">
        <v>12385</v>
      </c>
      <c r="AT51" s="40">
        <v>2670</v>
      </c>
      <c r="AU51" s="30">
        <f t="shared" si="11"/>
        <v>3000</v>
      </c>
      <c r="AV51" s="37">
        <v>10678</v>
      </c>
      <c r="AW51" s="41">
        <v>12387</v>
      </c>
      <c r="AX51" s="37">
        <v>1936</v>
      </c>
      <c r="AY51" s="37">
        <v>2246</v>
      </c>
      <c r="AZ51" s="37">
        <v>12614</v>
      </c>
      <c r="BA51" s="37">
        <v>14633</v>
      </c>
    </row>
    <row r="52" spans="16:53" ht="13.5">
      <c r="P52" s="32" t="s">
        <v>146</v>
      </c>
      <c r="Q52" s="33" t="s">
        <v>110</v>
      </c>
      <c r="R52" s="33" t="s">
        <v>147</v>
      </c>
      <c r="S52" s="33" t="s">
        <v>33</v>
      </c>
      <c r="T52" s="34" t="s">
        <v>124</v>
      </c>
      <c r="U52" s="32" t="s">
        <v>35</v>
      </c>
      <c r="V52" s="35" t="s">
        <v>125</v>
      </c>
      <c r="W52" s="36" t="s">
        <v>37</v>
      </c>
      <c r="X52" s="37">
        <v>2008</v>
      </c>
      <c r="Y52" s="37">
        <v>46</v>
      </c>
      <c r="Z52" s="37">
        <v>119864</v>
      </c>
      <c r="AA52" s="53">
        <f t="shared" si="6"/>
        <v>2.6057391304347823</v>
      </c>
      <c r="AB52" s="38" t="s">
        <v>148</v>
      </c>
      <c r="AC52" s="37">
        <v>1934</v>
      </c>
      <c r="AD52" s="39">
        <v>96.3</v>
      </c>
      <c r="AE52" s="37">
        <v>135783</v>
      </c>
      <c r="AF52" s="54">
        <v>88.3</v>
      </c>
      <c r="AG52" s="41">
        <v>18460</v>
      </c>
      <c r="AH52" s="26">
        <f t="shared" si="7"/>
        <v>154.01</v>
      </c>
      <c r="AI52" s="41">
        <v>72883</v>
      </c>
      <c r="AJ52" s="55">
        <v>28454</v>
      </c>
      <c r="AK52" s="41">
        <v>44429</v>
      </c>
      <c r="AL52" s="53">
        <f t="shared" si="8"/>
        <v>608.05</v>
      </c>
      <c r="AM52" s="53">
        <f t="shared" si="9"/>
        <v>237.39</v>
      </c>
      <c r="AN52" s="53">
        <f t="shared" si="10"/>
        <v>370.66</v>
      </c>
      <c r="AO52" s="39">
        <v>25.3</v>
      </c>
      <c r="AP52" s="39">
        <v>64.9</v>
      </c>
      <c r="AQ52" s="41">
        <v>14170</v>
      </c>
      <c r="AR52" s="37">
        <v>22126</v>
      </c>
      <c r="AS52" s="37">
        <v>36296</v>
      </c>
      <c r="AT52" s="40">
        <v>2310</v>
      </c>
      <c r="AU52" s="30">
        <f t="shared" si="11"/>
        <v>3080</v>
      </c>
      <c r="AV52" s="37">
        <v>28454</v>
      </c>
      <c r="AW52" s="41">
        <v>14170</v>
      </c>
      <c r="AX52" s="37">
        <v>55134</v>
      </c>
      <c r="AY52" s="37">
        <v>27457</v>
      </c>
      <c r="AZ52" s="37">
        <v>83588</v>
      </c>
      <c r="BA52" s="37">
        <v>41627</v>
      </c>
    </row>
    <row r="53" spans="16:53" ht="13.5">
      <c r="P53" s="42" t="s">
        <v>45</v>
      </c>
      <c r="Q53" s="43" t="s">
        <v>46</v>
      </c>
      <c r="R53" s="85">
        <f>COUNTA(R44:R52)</f>
        <v>9</v>
      </c>
      <c r="S53" s="85"/>
      <c r="T53" s="86" t="str">
        <f>CONCATENATE(T52," 計")</f>
        <v>c2 計</v>
      </c>
      <c r="U53" s="44"/>
      <c r="V53" s="44"/>
      <c r="W53" s="44"/>
      <c r="X53" s="45">
        <f>SUM(X44:X52)</f>
        <v>14482</v>
      </c>
      <c r="Y53" s="45">
        <f>SUM(Y44:Y52)</f>
        <v>308</v>
      </c>
      <c r="Z53" s="45">
        <f>SUM(Z44:Z52)</f>
        <v>1046372</v>
      </c>
      <c r="AA53" s="46">
        <f t="shared" si="6"/>
        <v>3.3973116883116883</v>
      </c>
      <c r="AB53" s="44"/>
      <c r="AC53" s="45">
        <f>SUM(AC44:AC52)</f>
        <v>12661</v>
      </c>
      <c r="AD53" s="47">
        <f>AC53/X53*100</f>
        <v>87.4257699212816</v>
      </c>
      <c r="AE53" s="45">
        <f>SUM(AE44:AE52)</f>
        <v>1198698</v>
      </c>
      <c r="AF53" s="48">
        <f>Z53/AE53*100</f>
        <v>87.29237889777075</v>
      </c>
      <c r="AG53" s="45">
        <f>SUM(AG44:AG52)</f>
        <v>169516</v>
      </c>
      <c r="AH53" s="26">
        <f t="shared" si="7"/>
        <v>162</v>
      </c>
      <c r="AI53" s="45">
        <f>SUM(AI44:AI52)</f>
        <v>418758</v>
      </c>
      <c r="AJ53" s="45">
        <f>SUM(AJ44:AJ52)</f>
        <v>308431</v>
      </c>
      <c r="AK53" s="45">
        <f>SUM(AK44:AK52)</f>
        <v>110327</v>
      </c>
      <c r="AL53" s="49">
        <f t="shared" si="8"/>
        <v>400.2</v>
      </c>
      <c r="AM53" s="49">
        <f t="shared" si="9"/>
        <v>294.76</v>
      </c>
      <c r="AN53" s="49">
        <f t="shared" si="10"/>
        <v>105.44</v>
      </c>
      <c r="AO53" s="50">
        <f>AG53/AI53*100</f>
        <v>40.48065947396826</v>
      </c>
      <c r="AP53" s="48">
        <f>AG53/AJ53*100</f>
        <v>54.960752972301755</v>
      </c>
      <c r="AQ53" s="51">
        <f>AJ53*1000/$X53</f>
        <v>21297.54177599779</v>
      </c>
      <c r="AR53" s="51">
        <f>AK53*1000/$X53</f>
        <v>7618.215716061318</v>
      </c>
      <c r="AS53" s="51">
        <f>AI53*1000/$X53</f>
        <v>28915.757492059107</v>
      </c>
      <c r="AT53" s="45">
        <f>AVERAGE(AT44:AT52)</f>
        <v>3283.777777777778</v>
      </c>
      <c r="AU53" s="30">
        <f t="shared" si="11"/>
        <v>3240</v>
      </c>
      <c r="AV53" s="45">
        <f>SUM(AV44:AV52)</f>
        <v>322198</v>
      </c>
      <c r="AW53" s="30">
        <f>AV53*1000/$X53</f>
        <v>22248.170142245544</v>
      </c>
      <c r="AX53" s="45">
        <f>SUM(AX44:AX52)</f>
        <v>149298</v>
      </c>
      <c r="AY53" s="30">
        <f>AX53*1000/$X53</f>
        <v>10309.211434884684</v>
      </c>
      <c r="AZ53" s="45">
        <f>SUM(AZ44:AZ52)</f>
        <v>471496</v>
      </c>
      <c r="BA53" s="30">
        <f>AZ53*1000/$X53</f>
        <v>32557.38157713023</v>
      </c>
    </row>
    <row r="54" spans="16:53" ht="13.5">
      <c r="P54" s="32" t="s">
        <v>149</v>
      </c>
      <c r="Q54" s="33" t="s">
        <v>150</v>
      </c>
      <c r="R54" s="33" t="s">
        <v>151</v>
      </c>
      <c r="S54" s="33" t="s">
        <v>33</v>
      </c>
      <c r="T54" s="34" t="s">
        <v>152</v>
      </c>
      <c r="U54" s="32" t="s">
        <v>35</v>
      </c>
      <c r="V54" s="35" t="s">
        <v>125</v>
      </c>
      <c r="W54" s="36" t="s">
        <v>50</v>
      </c>
      <c r="X54" s="37">
        <v>1432</v>
      </c>
      <c r="Y54" s="37">
        <v>30</v>
      </c>
      <c r="Z54" s="37">
        <v>97697</v>
      </c>
      <c r="AA54" s="53">
        <f t="shared" si="6"/>
        <v>3.2565666666666666</v>
      </c>
      <c r="AB54" s="38" t="s">
        <v>153</v>
      </c>
      <c r="AC54" s="37">
        <v>1281</v>
      </c>
      <c r="AD54" s="39">
        <v>89.5</v>
      </c>
      <c r="AE54" s="37">
        <v>101801</v>
      </c>
      <c r="AF54" s="54">
        <v>96</v>
      </c>
      <c r="AG54" s="37">
        <v>19610</v>
      </c>
      <c r="AH54" s="26">
        <f t="shared" si="7"/>
        <v>200.72</v>
      </c>
      <c r="AI54" s="41">
        <v>43691</v>
      </c>
      <c r="AJ54" s="37">
        <v>22709</v>
      </c>
      <c r="AK54" s="37">
        <v>20982</v>
      </c>
      <c r="AL54" s="53">
        <f t="shared" si="8"/>
        <v>447.21</v>
      </c>
      <c r="AM54" s="53">
        <f t="shared" si="9"/>
        <v>232.44</v>
      </c>
      <c r="AN54" s="53">
        <f t="shared" si="10"/>
        <v>214.77</v>
      </c>
      <c r="AO54" s="39">
        <v>44.9</v>
      </c>
      <c r="AP54" s="39">
        <v>86.4</v>
      </c>
      <c r="AQ54" s="37">
        <v>15858</v>
      </c>
      <c r="AR54" s="37">
        <v>14652</v>
      </c>
      <c r="AS54" s="37">
        <v>30510</v>
      </c>
      <c r="AT54" s="40">
        <v>3675</v>
      </c>
      <c r="AU54" s="30">
        <f t="shared" si="11"/>
        <v>4014</v>
      </c>
      <c r="AV54" s="37">
        <v>22723</v>
      </c>
      <c r="AW54" s="41">
        <v>15868</v>
      </c>
      <c r="AX54" s="37">
        <v>35060</v>
      </c>
      <c r="AY54" s="37">
        <v>24483</v>
      </c>
      <c r="AZ54" s="37">
        <v>57783</v>
      </c>
      <c r="BA54" s="37">
        <v>40351</v>
      </c>
    </row>
    <row r="55" spans="16:53" ht="13.5">
      <c r="P55" s="32" t="s">
        <v>154</v>
      </c>
      <c r="Q55" s="33" t="s">
        <v>155</v>
      </c>
      <c r="R55" s="33" t="s">
        <v>156</v>
      </c>
      <c r="S55" s="33" t="s">
        <v>33</v>
      </c>
      <c r="T55" s="34" t="s">
        <v>152</v>
      </c>
      <c r="U55" s="32" t="s">
        <v>35</v>
      </c>
      <c r="V55" s="35" t="s">
        <v>125</v>
      </c>
      <c r="W55" s="36" t="s">
        <v>50</v>
      </c>
      <c r="X55" s="37">
        <v>1936</v>
      </c>
      <c r="Y55" s="37">
        <v>39</v>
      </c>
      <c r="Z55" s="37">
        <v>110016</v>
      </c>
      <c r="AA55" s="53">
        <f t="shared" si="6"/>
        <v>2.8209230769230773</v>
      </c>
      <c r="AB55" s="38" t="s">
        <v>157</v>
      </c>
      <c r="AC55" s="37">
        <v>1088</v>
      </c>
      <c r="AD55" s="39">
        <v>56.2</v>
      </c>
      <c r="AE55" s="37">
        <v>154162</v>
      </c>
      <c r="AF55" s="54">
        <v>71.4</v>
      </c>
      <c r="AG55" s="41">
        <v>15403</v>
      </c>
      <c r="AH55" s="26">
        <f t="shared" si="7"/>
        <v>140.01</v>
      </c>
      <c r="AI55" s="41">
        <v>32377</v>
      </c>
      <c r="AJ55" s="55">
        <v>9916</v>
      </c>
      <c r="AK55" s="41">
        <v>22461</v>
      </c>
      <c r="AL55" s="53">
        <f t="shared" si="8"/>
        <v>294.29</v>
      </c>
      <c r="AM55" s="53">
        <f t="shared" si="9"/>
        <v>90.13</v>
      </c>
      <c r="AN55" s="53">
        <f t="shared" si="10"/>
        <v>204.16</v>
      </c>
      <c r="AO55" s="39">
        <v>47.6</v>
      </c>
      <c r="AP55" s="39">
        <v>155.3</v>
      </c>
      <c r="AQ55" s="41">
        <v>5122</v>
      </c>
      <c r="AR55" s="37">
        <v>11602</v>
      </c>
      <c r="AS55" s="37">
        <v>16724</v>
      </c>
      <c r="AT55" s="40">
        <v>2977</v>
      </c>
      <c r="AU55" s="30">
        <f t="shared" si="11"/>
        <v>2800</v>
      </c>
      <c r="AV55" s="37">
        <v>10384</v>
      </c>
      <c r="AW55" s="41">
        <v>5364</v>
      </c>
      <c r="AX55" s="37">
        <v>29901</v>
      </c>
      <c r="AY55" s="37">
        <v>15445</v>
      </c>
      <c r="AZ55" s="37">
        <v>40285</v>
      </c>
      <c r="BA55" s="37">
        <v>20808</v>
      </c>
    </row>
    <row r="56" spans="16:53" ht="13.5">
      <c r="P56" s="32" t="s">
        <v>158</v>
      </c>
      <c r="Q56" s="33" t="s">
        <v>159</v>
      </c>
      <c r="R56" s="33" t="s">
        <v>160</v>
      </c>
      <c r="S56" s="33" t="s">
        <v>33</v>
      </c>
      <c r="T56" s="34" t="s">
        <v>152</v>
      </c>
      <c r="U56" s="32" t="s">
        <v>35</v>
      </c>
      <c r="V56" s="35" t="s">
        <v>125</v>
      </c>
      <c r="W56" s="36" t="s">
        <v>50</v>
      </c>
      <c r="X56" s="37">
        <v>566</v>
      </c>
      <c r="Y56" s="37">
        <v>9</v>
      </c>
      <c r="Z56" s="37">
        <v>25902</v>
      </c>
      <c r="AA56" s="53">
        <f t="shared" si="6"/>
        <v>2.878</v>
      </c>
      <c r="AB56" s="38" t="s">
        <v>161</v>
      </c>
      <c r="AC56" s="37">
        <v>419</v>
      </c>
      <c r="AD56" s="39">
        <v>74</v>
      </c>
      <c r="AE56" s="37">
        <v>25902</v>
      </c>
      <c r="AF56" s="54">
        <v>100</v>
      </c>
      <c r="AG56" s="41">
        <v>5286</v>
      </c>
      <c r="AH56" s="26">
        <f t="shared" si="7"/>
        <v>204.08</v>
      </c>
      <c r="AI56" s="41">
        <v>41179</v>
      </c>
      <c r="AJ56" s="55">
        <v>8165</v>
      </c>
      <c r="AK56" s="41">
        <v>33014</v>
      </c>
      <c r="AL56" s="53">
        <f t="shared" si="8"/>
        <v>1589.8</v>
      </c>
      <c r="AM56" s="53">
        <f t="shared" si="9"/>
        <v>315.23</v>
      </c>
      <c r="AN56" s="53">
        <f t="shared" si="10"/>
        <v>1274.57</v>
      </c>
      <c r="AO56" s="39">
        <v>12.8</v>
      </c>
      <c r="AP56" s="39">
        <v>64.7</v>
      </c>
      <c r="AQ56" s="41">
        <v>14426</v>
      </c>
      <c r="AR56" s="37">
        <v>58329</v>
      </c>
      <c r="AS56" s="37">
        <v>72754</v>
      </c>
      <c r="AT56" s="40">
        <v>3780</v>
      </c>
      <c r="AU56" s="30">
        <f t="shared" si="11"/>
        <v>4082</v>
      </c>
      <c r="AV56" s="37">
        <v>8615</v>
      </c>
      <c r="AW56" s="41">
        <v>15221</v>
      </c>
      <c r="AX56" s="37">
        <v>33014</v>
      </c>
      <c r="AY56" s="37">
        <v>58329</v>
      </c>
      <c r="AZ56" s="37">
        <v>41629</v>
      </c>
      <c r="BA56" s="37">
        <v>73549</v>
      </c>
    </row>
    <row r="57" spans="16:53" ht="13.5">
      <c r="P57" s="32" t="s">
        <v>162</v>
      </c>
      <c r="Q57" s="33" t="s">
        <v>163</v>
      </c>
      <c r="R57" s="33" t="s">
        <v>164</v>
      </c>
      <c r="S57" s="33" t="s">
        <v>33</v>
      </c>
      <c r="T57" s="34" t="s">
        <v>152</v>
      </c>
      <c r="U57" s="32" t="s">
        <v>35</v>
      </c>
      <c r="V57" s="35" t="s">
        <v>125</v>
      </c>
      <c r="W57" s="36" t="s">
        <v>50</v>
      </c>
      <c r="X57" s="37">
        <v>274</v>
      </c>
      <c r="Y57" s="37">
        <v>8</v>
      </c>
      <c r="Z57" s="37">
        <v>33692</v>
      </c>
      <c r="AA57" s="53">
        <f t="shared" si="6"/>
        <v>4.2115</v>
      </c>
      <c r="AB57" s="38" t="s">
        <v>97</v>
      </c>
      <c r="AC57" s="37">
        <v>274</v>
      </c>
      <c r="AD57" s="39">
        <v>100</v>
      </c>
      <c r="AE57" s="37">
        <v>37267</v>
      </c>
      <c r="AF57" s="54">
        <v>90.4</v>
      </c>
      <c r="AG57" s="41">
        <v>2941</v>
      </c>
      <c r="AH57" s="26">
        <f t="shared" si="7"/>
        <v>87.29</v>
      </c>
      <c r="AI57" s="41">
        <v>19615</v>
      </c>
      <c r="AJ57" s="55">
        <v>6750</v>
      </c>
      <c r="AK57" s="41">
        <v>12865</v>
      </c>
      <c r="AL57" s="53">
        <f t="shared" si="8"/>
        <v>582.19</v>
      </c>
      <c r="AM57" s="53">
        <f t="shared" si="9"/>
        <v>200.34</v>
      </c>
      <c r="AN57" s="53">
        <f t="shared" si="10"/>
        <v>381.84</v>
      </c>
      <c r="AO57" s="39">
        <v>15</v>
      </c>
      <c r="AP57" s="39">
        <v>43.6</v>
      </c>
      <c r="AQ57" s="41">
        <v>24635</v>
      </c>
      <c r="AR57" s="37">
        <v>46953</v>
      </c>
      <c r="AS57" s="37">
        <v>71588</v>
      </c>
      <c r="AT57" s="40">
        <v>1533</v>
      </c>
      <c r="AU57" s="30">
        <f t="shared" si="11"/>
        <v>1746</v>
      </c>
      <c r="AV57" s="37">
        <v>6799</v>
      </c>
      <c r="AW57" s="41">
        <v>24814</v>
      </c>
      <c r="AX57" s="37">
        <v>12865</v>
      </c>
      <c r="AY57" s="37">
        <v>46953</v>
      </c>
      <c r="AZ57" s="37">
        <v>19664</v>
      </c>
      <c r="BA57" s="37">
        <v>71766</v>
      </c>
    </row>
    <row r="58" spans="16:53" ht="13.5">
      <c r="P58" s="32" t="s">
        <v>165</v>
      </c>
      <c r="Q58" s="33" t="s">
        <v>163</v>
      </c>
      <c r="R58" s="33" t="s">
        <v>166</v>
      </c>
      <c r="S58" s="33" t="s">
        <v>33</v>
      </c>
      <c r="T58" s="34" t="s">
        <v>152</v>
      </c>
      <c r="U58" s="32" t="s">
        <v>35</v>
      </c>
      <c r="V58" s="35" t="s">
        <v>125</v>
      </c>
      <c r="W58" s="36" t="s">
        <v>50</v>
      </c>
      <c r="X58" s="37">
        <v>931</v>
      </c>
      <c r="Y58" s="37">
        <v>34</v>
      </c>
      <c r="Z58" s="37">
        <v>86122</v>
      </c>
      <c r="AA58" s="53">
        <f t="shared" si="6"/>
        <v>2.533</v>
      </c>
      <c r="AB58" s="38" t="s">
        <v>167</v>
      </c>
      <c r="AC58" s="37">
        <v>928</v>
      </c>
      <c r="AD58" s="39">
        <v>99.7</v>
      </c>
      <c r="AE58" s="37">
        <v>86122</v>
      </c>
      <c r="AF58" s="54">
        <v>100</v>
      </c>
      <c r="AG58" s="41">
        <v>9002</v>
      </c>
      <c r="AH58" s="26">
        <f t="shared" si="7"/>
        <v>104.53</v>
      </c>
      <c r="AI58" s="41">
        <v>9002</v>
      </c>
      <c r="AJ58" s="55">
        <v>9002</v>
      </c>
      <c r="AK58" s="41">
        <v>0</v>
      </c>
      <c r="AL58" s="53">
        <f t="shared" si="8"/>
        <v>104.53</v>
      </c>
      <c r="AM58" s="53">
        <f t="shared" si="9"/>
        <v>104.53</v>
      </c>
      <c r="AN58" s="53">
        <f t="shared" si="10"/>
        <v>0</v>
      </c>
      <c r="AO58" s="39">
        <v>100</v>
      </c>
      <c r="AP58" s="39">
        <v>100</v>
      </c>
      <c r="AQ58" s="41">
        <v>9669</v>
      </c>
      <c r="AR58" s="37">
        <v>0</v>
      </c>
      <c r="AS58" s="37">
        <v>9669</v>
      </c>
      <c r="AT58" s="40">
        <v>2000</v>
      </c>
      <c r="AU58" s="30">
        <f t="shared" si="11"/>
        <v>2091</v>
      </c>
      <c r="AV58" s="37">
        <v>10051</v>
      </c>
      <c r="AW58" s="41">
        <v>10796</v>
      </c>
      <c r="AX58" s="37">
        <v>31987</v>
      </c>
      <c r="AY58" s="37">
        <v>34358</v>
      </c>
      <c r="AZ58" s="37">
        <v>42038</v>
      </c>
      <c r="BA58" s="37">
        <v>45154</v>
      </c>
    </row>
    <row r="59" spans="16:53" ht="13.5">
      <c r="P59" s="32" t="s">
        <v>168</v>
      </c>
      <c r="Q59" s="33" t="s">
        <v>163</v>
      </c>
      <c r="R59" s="33" t="s">
        <v>169</v>
      </c>
      <c r="S59" s="33" t="s">
        <v>33</v>
      </c>
      <c r="T59" s="34" t="s">
        <v>152</v>
      </c>
      <c r="U59" s="32" t="s">
        <v>35</v>
      </c>
      <c r="V59" s="35" t="s">
        <v>125</v>
      </c>
      <c r="W59" s="36" t="s">
        <v>50</v>
      </c>
      <c r="X59" s="37">
        <v>95</v>
      </c>
      <c r="Y59" s="37">
        <v>4</v>
      </c>
      <c r="Z59" s="37">
        <v>18169</v>
      </c>
      <c r="AA59" s="53">
        <f t="shared" si="6"/>
        <v>4.54225</v>
      </c>
      <c r="AB59" s="38" t="s">
        <v>100</v>
      </c>
      <c r="AC59" s="37">
        <v>95</v>
      </c>
      <c r="AD59" s="39">
        <v>100</v>
      </c>
      <c r="AE59" s="37">
        <v>23001</v>
      </c>
      <c r="AF59" s="54">
        <v>79</v>
      </c>
      <c r="AG59" s="41">
        <v>2899</v>
      </c>
      <c r="AH59" s="26">
        <f t="shared" si="7"/>
        <v>159.56</v>
      </c>
      <c r="AI59" s="41">
        <v>22495</v>
      </c>
      <c r="AJ59" s="55">
        <v>9385</v>
      </c>
      <c r="AK59" s="41">
        <v>13110</v>
      </c>
      <c r="AL59" s="53">
        <f t="shared" si="8"/>
        <v>1238.1</v>
      </c>
      <c r="AM59" s="53">
        <f t="shared" si="9"/>
        <v>516.54</v>
      </c>
      <c r="AN59" s="53">
        <f t="shared" si="10"/>
        <v>721.56</v>
      </c>
      <c r="AO59" s="39">
        <v>12.9</v>
      </c>
      <c r="AP59" s="39">
        <v>30.9</v>
      </c>
      <c r="AQ59" s="41">
        <v>98789</v>
      </c>
      <c r="AR59" s="37">
        <v>138000</v>
      </c>
      <c r="AS59" s="37">
        <v>236789</v>
      </c>
      <c r="AT59" s="40">
        <v>3000</v>
      </c>
      <c r="AU59" s="30">
        <f t="shared" si="11"/>
        <v>3191</v>
      </c>
      <c r="AV59" s="37">
        <v>9385</v>
      </c>
      <c r="AW59" s="41">
        <v>98789</v>
      </c>
      <c r="AX59" s="37">
        <v>13110</v>
      </c>
      <c r="AY59" s="37">
        <v>138000</v>
      </c>
      <c r="AZ59" s="37">
        <v>22495</v>
      </c>
      <c r="BA59" s="37">
        <v>236789</v>
      </c>
    </row>
    <row r="60" spans="16:53" ht="13.5">
      <c r="P60" s="32" t="s">
        <v>170</v>
      </c>
      <c r="Q60" s="33" t="s">
        <v>171</v>
      </c>
      <c r="R60" s="33" t="s">
        <v>172</v>
      </c>
      <c r="S60" s="33" t="s">
        <v>33</v>
      </c>
      <c r="T60" s="34" t="s">
        <v>152</v>
      </c>
      <c r="U60" s="32" t="s">
        <v>35</v>
      </c>
      <c r="V60" s="35" t="s">
        <v>125</v>
      </c>
      <c r="W60" s="36" t="s">
        <v>50</v>
      </c>
      <c r="X60" s="37">
        <v>395</v>
      </c>
      <c r="Y60" s="37">
        <v>10</v>
      </c>
      <c r="Z60" s="37">
        <v>36319</v>
      </c>
      <c r="AA60" s="53">
        <f t="shared" si="6"/>
        <v>3.6319</v>
      </c>
      <c r="AB60" s="38" t="s">
        <v>173</v>
      </c>
      <c r="AC60" s="37">
        <v>390</v>
      </c>
      <c r="AD60" s="39">
        <v>98.7</v>
      </c>
      <c r="AE60" s="37">
        <v>36319</v>
      </c>
      <c r="AF60" s="54">
        <v>100</v>
      </c>
      <c r="AG60" s="41">
        <v>11978</v>
      </c>
      <c r="AH60" s="26">
        <f t="shared" si="7"/>
        <v>329.8</v>
      </c>
      <c r="AI60" s="41">
        <v>18917</v>
      </c>
      <c r="AJ60" s="55">
        <v>8992</v>
      </c>
      <c r="AK60" s="41">
        <v>9925</v>
      </c>
      <c r="AL60" s="53">
        <f t="shared" si="8"/>
        <v>520.86</v>
      </c>
      <c r="AM60" s="53">
        <f t="shared" si="9"/>
        <v>247.58</v>
      </c>
      <c r="AN60" s="53">
        <f t="shared" si="10"/>
        <v>273.27</v>
      </c>
      <c r="AO60" s="39">
        <v>63.3</v>
      </c>
      <c r="AP60" s="39">
        <v>133.2</v>
      </c>
      <c r="AQ60" s="41">
        <v>22765</v>
      </c>
      <c r="AR60" s="37">
        <v>25127</v>
      </c>
      <c r="AS60" s="37">
        <v>47891</v>
      </c>
      <c r="AT60" s="40">
        <v>4820</v>
      </c>
      <c r="AU60" s="30">
        <f t="shared" si="11"/>
        <v>6596</v>
      </c>
      <c r="AV60" s="37">
        <v>9760</v>
      </c>
      <c r="AW60" s="41">
        <v>24709</v>
      </c>
      <c r="AX60" s="37">
        <v>19781</v>
      </c>
      <c r="AY60" s="37">
        <v>50078</v>
      </c>
      <c r="AZ60" s="37">
        <v>29541</v>
      </c>
      <c r="BA60" s="37">
        <v>74787</v>
      </c>
    </row>
    <row r="61" spans="16:53" ht="13.5">
      <c r="P61" s="32" t="s">
        <v>174</v>
      </c>
      <c r="Q61" s="33" t="s">
        <v>171</v>
      </c>
      <c r="R61" s="33" t="s">
        <v>175</v>
      </c>
      <c r="S61" s="33" t="s">
        <v>33</v>
      </c>
      <c r="T61" s="34" t="s">
        <v>152</v>
      </c>
      <c r="U61" s="32" t="s">
        <v>35</v>
      </c>
      <c r="V61" s="35" t="s">
        <v>125</v>
      </c>
      <c r="W61" s="36" t="s">
        <v>50</v>
      </c>
      <c r="X61" s="37">
        <v>193</v>
      </c>
      <c r="Y61" s="37">
        <v>3</v>
      </c>
      <c r="Z61" s="37">
        <v>9544</v>
      </c>
      <c r="AA61" s="53">
        <f t="shared" si="6"/>
        <v>3.1813333333333333</v>
      </c>
      <c r="AB61" s="38" t="s">
        <v>176</v>
      </c>
      <c r="AC61" s="37">
        <v>124</v>
      </c>
      <c r="AD61" s="39">
        <v>64.2</v>
      </c>
      <c r="AE61" s="37">
        <v>11636</v>
      </c>
      <c r="AF61" s="54">
        <v>82</v>
      </c>
      <c r="AG61" s="41">
        <v>1783</v>
      </c>
      <c r="AH61" s="26">
        <f t="shared" si="7"/>
        <v>186.82</v>
      </c>
      <c r="AI61" s="41">
        <v>11433</v>
      </c>
      <c r="AJ61" s="55">
        <v>5935</v>
      </c>
      <c r="AK61" s="41">
        <v>5498</v>
      </c>
      <c r="AL61" s="53">
        <f t="shared" si="8"/>
        <v>1197.93</v>
      </c>
      <c r="AM61" s="53">
        <f t="shared" si="9"/>
        <v>621.86</v>
      </c>
      <c r="AN61" s="53">
        <f t="shared" si="10"/>
        <v>576.07</v>
      </c>
      <c r="AO61" s="39">
        <v>15.6</v>
      </c>
      <c r="AP61" s="39">
        <v>30</v>
      </c>
      <c r="AQ61" s="41">
        <v>30751</v>
      </c>
      <c r="AR61" s="37">
        <v>28487</v>
      </c>
      <c r="AS61" s="37">
        <v>59238</v>
      </c>
      <c r="AT61" s="40">
        <v>3090</v>
      </c>
      <c r="AU61" s="30">
        <f t="shared" si="11"/>
        <v>3736</v>
      </c>
      <c r="AV61" s="37">
        <v>5935</v>
      </c>
      <c r="AW61" s="41">
        <v>30751</v>
      </c>
      <c r="AX61" s="37">
        <v>8150</v>
      </c>
      <c r="AY61" s="37">
        <v>42228</v>
      </c>
      <c r="AZ61" s="37">
        <v>14085</v>
      </c>
      <c r="BA61" s="37">
        <v>72979</v>
      </c>
    </row>
    <row r="62" spans="16:53" ht="13.5">
      <c r="P62" s="32" t="s">
        <v>177</v>
      </c>
      <c r="Q62" s="33" t="s">
        <v>178</v>
      </c>
      <c r="R62" s="33" t="s">
        <v>179</v>
      </c>
      <c r="S62" s="33" t="s">
        <v>33</v>
      </c>
      <c r="T62" s="34" t="s">
        <v>152</v>
      </c>
      <c r="U62" s="32" t="s">
        <v>35</v>
      </c>
      <c r="V62" s="35" t="s">
        <v>125</v>
      </c>
      <c r="W62" s="36" t="s">
        <v>50</v>
      </c>
      <c r="X62" s="37">
        <v>3151</v>
      </c>
      <c r="Y62" s="37">
        <v>63</v>
      </c>
      <c r="Z62" s="37">
        <v>223719</v>
      </c>
      <c r="AA62" s="53">
        <f t="shared" si="6"/>
        <v>3.551095238095238</v>
      </c>
      <c r="AB62" s="38" t="s">
        <v>100</v>
      </c>
      <c r="AC62" s="37">
        <v>3088</v>
      </c>
      <c r="AD62" s="39">
        <v>98</v>
      </c>
      <c r="AE62" s="37">
        <v>229221</v>
      </c>
      <c r="AF62" s="54">
        <v>97.6</v>
      </c>
      <c r="AG62" s="41">
        <v>40482</v>
      </c>
      <c r="AH62" s="26">
        <f t="shared" si="7"/>
        <v>180.95</v>
      </c>
      <c r="AI62" s="41">
        <v>169270</v>
      </c>
      <c r="AJ62" s="55">
        <v>37023</v>
      </c>
      <c r="AK62" s="41">
        <v>132247</v>
      </c>
      <c r="AL62" s="53">
        <f t="shared" si="8"/>
        <v>756.62</v>
      </c>
      <c r="AM62" s="53">
        <f t="shared" si="9"/>
        <v>165.49</v>
      </c>
      <c r="AN62" s="53">
        <f t="shared" si="10"/>
        <v>591.13</v>
      </c>
      <c r="AO62" s="39">
        <v>23.9</v>
      </c>
      <c r="AP62" s="39">
        <v>109.3</v>
      </c>
      <c r="AQ62" s="41">
        <v>11750</v>
      </c>
      <c r="AR62" s="37">
        <v>41970</v>
      </c>
      <c r="AS62" s="37">
        <v>53719</v>
      </c>
      <c r="AT62" s="40">
        <v>3670</v>
      </c>
      <c r="AU62" s="30">
        <f t="shared" si="11"/>
        <v>3619</v>
      </c>
      <c r="AV62" s="37">
        <v>37023</v>
      </c>
      <c r="AW62" s="41">
        <v>11750</v>
      </c>
      <c r="AX62" s="37">
        <v>132247</v>
      </c>
      <c r="AY62" s="37">
        <v>41970</v>
      </c>
      <c r="AZ62" s="37">
        <v>169270</v>
      </c>
      <c r="BA62" s="37">
        <v>53719</v>
      </c>
    </row>
    <row r="63" spans="16:53" ht="13.5">
      <c r="P63" s="32" t="s">
        <v>180</v>
      </c>
      <c r="Q63" s="33" t="s">
        <v>178</v>
      </c>
      <c r="R63" s="33" t="s">
        <v>181</v>
      </c>
      <c r="S63" s="33" t="s">
        <v>33</v>
      </c>
      <c r="T63" s="34" t="s">
        <v>152</v>
      </c>
      <c r="U63" s="32" t="s">
        <v>35</v>
      </c>
      <c r="V63" s="35" t="s">
        <v>125</v>
      </c>
      <c r="W63" s="36" t="s">
        <v>50</v>
      </c>
      <c r="X63" s="37">
        <v>646</v>
      </c>
      <c r="Y63" s="37">
        <v>16</v>
      </c>
      <c r="Z63" s="37">
        <v>47860</v>
      </c>
      <c r="AA63" s="53">
        <f t="shared" si="6"/>
        <v>2.99125</v>
      </c>
      <c r="AB63" s="38" t="s">
        <v>182</v>
      </c>
      <c r="AC63" s="37">
        <v>532</v>
      </c>
      <c r="AD63" s="39">
        <v>82.4</v>
      </c>
      <c r="AE63" s="37">
        <v>48984</v>
      </c>
      <c r="AF63" s="54">
        <v>97.7</v>
      </c>
      <c r="AG63" s="41">
        <v>6417</v>
      </c>
      <c r="AH63" s="26">
        <f t="shared" si="7"/>
        <v>134.08</v>
      </c>
      <c r="AI63" s="41">
        <v>54948</v>
      </c>
      <c r="AJ63" s="55">
        <v>11460</v>
      </c>
      <c r="AK63" s="41">
        <v>43488</v>
      </c>
      <c r="AL63" s="53">
        <f t="shared" si="8"/>
        <v>1148.1</v>
      </c>
      <c r="AM63" s="53">
        <f t="shared" si="9"/>
        <v>239.45</v>
      </c>
      <c r="AN63" s="53">
        <f t="shared" si="10"/>
        <v>908.65</v>
      </c>
      <c r="AO63" s="39">
        <v>11.7</v>
      </c>
      <c r="AP63" s="39">
        <v>56</v>
      </c>
      <c r="AQ63" s="41">
        <v>17740</v>
      </c>
      <c r="AR63" s="37">
        <v>67319</v>
      </c>
      <c r="AS63" s="37">
        <v>85059</v>
      </c>
      <c r="AT63" s="40">
        <v>2520</v>
      </c>
      <c r="AU63" s="30">
        <f t="shared" si="11"/>
        <v>2682</v>
      </c>
      <c r="AV63" s="37">
        <v>11460</v>
      </c>
      <c r="AW63" s="41">
        <v>17740</v>
      </c>
      <c r="AX63" s="37">
        <v>51642</v>
      </c>
      <c r="AY63" s="37">
        <v>79941</v>
      </c>
      <c r="AZ63" s="37">
        <v>63102</v>
      </c>
      <c r="BA63" s="37">
        <v>97681</v>
      </c>
    </row>
    <row r="64" spans="16:53" ht="13.5">
      <c r="P64" s="32" t="s">
        <v>183</v>
      </c>
      <c r="Q64" s="33" t="s">
        <v>178</v>
      </c>
      <c r="R64" s="33" t="s">
        <v>184</v>
      </c>
      <c r="S64" s="33" t="s">
        <v>33</v>
      </c>
      <c r="T64" s="34" t="s">
        <v>152</v>
      </c>
      <c r="U64" s="32" t="s">
        <v>35</v>
      </c>
      <c r="V64" s="35" t="s">
        <v>125</v>
      </c>
      <c r="W64" s="36" t="s">
        <v>50</v>
      </c>
      <c r="X64" s="37">
        <v>797</v>
      </c>
      <c r="Y64" s="37">
        <v>27</v>
      </c>
      <c r="Z64" s="37">
        <v>71681</v>
      </c>
      <c r="AA64" s="53">
        <f t="shared" si="6"/>
        <v>2.6548518518518516</v>
      </c>
      <c r="AB64" s="38" t="s">
        <v>167</v>
      </c>
      <c r="AC64" s="37">
        <v>771</v>
      </c>
      <c r="AD64" s="39">
        <v>96.7</v>
      </c>
      <c r="AE64" s="37">
        <v>71681</v>
      </c>
      <c r="AF64" s="54">
        <v>100</v>
      </c>
      <c r="AG64" s="41">
        <v>11569</v>
      </c>
      <c r="AH64" s="26">
        <f t="shared" si="7"/>
        <v>161.4</v>
      </c>
      <c r="AI64" s="41">
        <v>98141</v>
      </c>
      <c r="AJ64" s="55">
        <v>18080</v>
      </c>
      <c r="AK64" s="41">
        <v>80061</v>
      </c>
      <c r="AL64" s="53">
        <f t="shared" si="8"/>
        <v>1369.14</v>
      </c>
      <c r="AM64" s="53">
        <f t="shared" si="9"/>
        <v>252.23</v>
      </c>
      <c r="AN64" s="53">
        <f t="shared" si="10"/>
        <v>1116.91</v>
      </c>
      <c r="AO64" s="39">
        <v>11.8</v>
      </c>
      <c r="AP64" s="39">
        <v>64</v>
      </c>
      <c r="AQ64" s="41">
        <v>22685</v>
      </c>
      <c r="AR64" s="37">
        <v>100453</v>
      </c>
      <c r="AS64" s="37">
        <v>123138</v>
      </c>
      <c r="AT64" s="40">
        <v>3360</v>
      </c>
      <c r="AU64" s="30">
        <f t="shared" si="11"/>
        <v>3228</v>
      </c>
      <c r="AV64" s="37">
        <v>18080</v>
      </c>
      <c r="AW64" s="41">
        <v>22685</v>
      </c>
      <c r="AX64" s="37">
        <v>91803</v>
      </c>
      <c r="AY64" s="37">
        <v>115186</v>
      </c>
      <c r="AZ64" s="37">
        <v>109883</v>
      </c>
      <c r="BA64" s="37">
        <v>137871</v>
      </c>
    </row>
    <row r="65" spans="16:53" ht="13.5">
      <c r="P65" s="32" t="s">
        <v>185</v>
      </c>
      <c r="Q65" s="33" t="s">
        <v>40</v>
      </c>
      <c r="R65" s="33" t="s">
        <v>186</v>
      </c>
      <c r="S65" s="33" t="s">
        <v>33</v>
      </c>
      <c r="T65" s="34" t="s">
        <v>152</v>
      </c>
      <c r="U65" s="32" t="s">
        <v>35</v>
      </c>
      <c r="V65" s="35" t="s">
        <v>125</v>
      </c>
      <c r="W65" s="36" t="s">
        <v>50</v>
      </c>
      <c r="X65" s="37">
        <v>327</v>
      </c>
      <c r="Y65" s="37">
        <v>8</v>
      </c>
      <c r="Z65" s="37">
        <v>33000</v>
      </c>
      <c r="AA65" s="53">
        <f t="shared" si="6"/>
        <v>4.125</v>
      </c>
      <c r="AB65" s="38" t="s">
        <v>187</v>
      </c>
      <c r="AC65" s="37">
        <v>322</v>
      </c>
      <c r="AD65" s="39">
        <v>98.5</v>
      </c>
      <c r="AE65" s="37">
        <v>33000</v>
      </c>
      <c r="AF65" s="54">
        <v>100</v>
      </c>
      <c r="AG65" s="41">
        <v>7648</v>
      </c>
      <c r="AH65" s="26">
        <f t="shared" si="7"/>
        <v>231.76</v>
      </c>
      <c r="AI65" s="41">
        <v>28760</v>
      </c>
      <c r="AJ65" s="55">
        <v>10934</v>
      </c>
      <c r="AK65" s="41">
        <v>17826</v>
      </c>
      <c r="AL65" s="53">
        <f t="shared" si="8"/>
        <v>871.52</v>
      </c>
      <c r="AM65" s="53">
        <f t="shared" si="9"/>
        <v>331.33</v>
      </c>
      <c r="AN65" s="53">
        <f t="shared" si="10"/>
        <v>540.18</v>
      </c>
      <c r="AO65" s="39">
        <v>26.6</v>
      </c>
      <c r="AP65" s="39">
        <v>69.9</v>
      </c>
      <c r="AQ65" s="41">
        <v>33437</v>
      </c>
      <c r="AR65" s="37">
        <v>54514</v>
      </c>
      <c r="AS65" s="37">
        <v>87951</v>
      </c>
      <c r="AT65" s="40">
        <v>4200</v>
      </c>
      <c r="AU65" s="30">
        <f t="shared" si="11"/>
        <v>4635</v>
      </c>
      <c r="AV65" s="37">
        <v>10934</v>
      </c>
      <c r="AW65" s="41">
        <v>33437</v>
      </c>
      <c r="AX65" s="37">
        <v>17826</v>
      </c>
      <c r="AY65" s="37">
        <v>54514</v>
      </c>
      <c r="AZ65" s="37">
        <v>28760</v>
      </c>
      <c r="BA65" s="37">
        <v>87951</v>
      </c>
    </row>
    <row r="66" spans="16:53" ht="13.5">
      <c r="P66" s="32" t="s">
        <v>188</v>
      </c>
      <c r="Q66" s="33" t="s">
        <v>40</v>
      </c>
      <c r="R66" s="33" t="s">
        <v>189</v>
      </c>
      <c r="S66" s="33" t="s">
        <v>33</v>
      </c>
      <c r="T66" s="34" t="s">
        <v>152</v>
      </c>
      <c r="U66" s="32" t="s">
        <v>35</v>
      </c>
      <c r="V66" s="35" t="s">
        <v>125</v>
      </c>
      <c r="W66" s="36" t="s">
        <v>50</v>
      </c>
      <c r="X66" s="37">
        <v>746</v>
      </c>
      <c r="Y66" s="37">
        <v>11</v>
      </c>
      <c r="Z66" s="37">
        <v>42319</v>
      </c>
      <c r="AA66" s="53">
        <f t="shared" si="6"/>
        <v>3.847181818181818</v>
      </c>
      <c r="AB66" s="38" t="s">
        <v>100</v>
      </c>
      <c r="AC66" s="37">
        <v>595</v>
      </c>
      <c r="AD66" s="39">
        <v>79.8</v>
      </c>
      <c r="AE66" s="37">
        <v>45550</v>
      </c>
      <c r="AF66" s="54">
        <v>92.9</v>
      </c>
      <c r="AG66" s="41">
        <v>9734</v>
      </c>
      <c r="AH66" s="26">
        <f t="shared" si="7"/>
        <v>230.01</v>
      </c>
      <c r="AI66" s="41">
        <v>36011</v>
      </c>
      <c r="AJ66" s="55">
        <v>16847</v>
      </c>
      <c r="AK66" s="41">
        <v>19164</v>
      </c>
      <c r="AL66" s="53">
        <f t="shared" si="8"/>
        <v>850.94</v>
      </c>
      <c r="AM66" s="53">
        <f t="shared" si="9"/>
        <v>398.1</v>
      </c>
      <c r="AN66" s="53">
        <f t="shared" si="10"/>
        <v>452.85</v>
      </c>
      <c r="AO66" s="39">
        <v>27</v>
      </c>
      <c r="AP66" s="39">
        <v>57.8</v>
      </c>
      <c r="AQ66" s="41">
        <v>22583</v>
      </c>
      <c r="AR66" s="37">
        <v>25689</v>
      </c>
      <c r="AS66" s="37">
        <v>48272</v>
      </c>
      <c r="AT66" s="40">
        <v>3990</v>
      </c>
      <c r="AU66" s="30">
        <f t="shared" si="11"/>
        <v>4600</v>
      </c>
      <c r="AV66" s="37">
        <v>38457</v>
      </c>
      <c r="AW66" s="41">
        <v>51551</v>
      </c>
      <c r="AX66" s="37">
        <v>19164</v>
      </c>
      <c r="AY66" s="37">
        <v>25689</v>
      </c>
      <c r="AZ66" s="37">
        <v>57621</v>
      </c>
      <c r="BA66" s="37">
        <v>77240</v>
      </c>
    </row>
    <row r="67" spans="16:53" ht="13.5">
      <c r="P67" s="32" t="s">
        <v>190</v>
      </c>
      <c r="Q67" s="33" t="s">
        <v>191</v>
      </c>
      <c r="R67" s="33" t="s">
        <v>192</v>
      </c>
      <c r="S67" s="33" t="s">
        <v>33</v>
      </c>
      <c r="T67" s="34" t="s">
        <v>152</v>
      </c>
      <c r="U67" s="32" t="s">
        <v>35</v>
      </c>
      <c r="V67" s="35" t="s">
        <v>125</v>
      </c>
      <c r="W67" s="36" t="s">
        <v>50</v>
      </c>
      <c r="X67" s="37">
        <v>342</v>
      </c>
      <c r="Y67" s="37">
        <v>10</v>
      </c>
      <c r="Z67" s="37">
        <v>29118</v>
      </c>
      <c r="AA67" s="53">
        <f t="shared" si="6"/>
        <v>2.9118000000000004</v>
      </c>
      <c r="AB67" s="38" t="s">
        <v>193</v>
      </c>
      <c r="AC67" s="37">
        <v>312</v>
      </c>
      <c r="AD67" s="39">
        <v>91.2</v>
      </c>
      <c r="AE67" s="37">
        <v>31854</v>
      </c>
      <c r="AF67" s="54">
        <v>91.4</v>
      </c>
      <c r="AG67" s="41">
        <v>3303</v>
      </c>
      <c r="AH67" s="26">
        <f t="shared" si="7"/>
        <v>113.43</v>
      </c>
      <c r="AI67" s="41">
        <v>26358</v>
      </c>
      <c r="AJ67" s="55">
        <v>19086</v>
      </c>
      <c r="AK67" s="41">
        <v>7272</v>
      </c>
      <c r="AL67" s="53">
        <f t="shared" si="8"/>
        <v>905.21</v>
      </c>
      <c r="AM67" s="53">
        <f t="shared" si="9"/>
        <v>655.47</v>
      </c>
      <c r="AN67" s="53">
        <f t="shared" si="10"/>
        <v>249.74</v>
      </c>
      <c r="AO67" s="39">
        <v>12.5</v>
      </c>
      <c r="AP67" s="39">
        <v>17.3</v>
      </c>
      <c r="AQ67" s="41">
        <v>55807</v>
      </c>
      <c r="AR67" s="37">
        <v>21263</v>
      </c>
      <c r="AS67" s="37">
        <v>77070</v>
      </c>
      <c r="AT67" s="40">
        <v>1858</v>
      </c>
      <c r="AU67" s="30">
        <f t="shared" si="11"/>
        <v>2269</v>
      </c>
      <c r="AV67" s="37">
        <v>19086</v>
      </c>
      <c r="AW67" s="41">
        <v>55807</v>
      </c>
      <c r="AX67" s="37">
        <v>10442</v>
      </c>
      <c r="AY67" s="37">
        <v>30532</v>
      </c>
      <c r="AZ67" s="37">
        <v>29528</v>
      </c>
      <c r="BA67" s="37">
        <v>86339</v>
      </c>
    </row>
    <row r="68" spans="16:53" ht="13.5">
      <c r="P68" s="32" t="s">
        <v>194</v>
      </c>
      <c r="Q68" s="33" t="s">
        <v>76</v>
      </c>
      <c r="R68" s="33" t="s">
        <v>195</v>
      </c>
      <c r="S68" s="33" t="s">
        <v>33</v>
      </c>
      <c r="T68" s="34" t="s">
        <v>152</v>
      </c>
      <c r="U68" s="32" t="s">
        <v>35</v>
      </c>
      <c r="V68" s="35" t="s">
        <v>125</v>
      </c>
      <c r="W68" s="36" t="s">
        <v>50</v>
      </c>
      <c r="X68" s="37">
        <v>2158</v>
      </c>
      <c r="Y68" s="37">
        <v>36</v>
      </c>
      <c r="Z68" s="37">
        <v>175257</v>
      </c>
      <c r="AA68" s="53">
        <f t="shared" si="6"/>
        <v>4.86825</v>
      </c>
      <c r="AB68" s="38" t="s">
        <v>196</v>
      </c>
      <c r="AC68" s="37">
        <v>1966</v>
      </c>
      <c r="AD68" s="39">
        <v>91.1</v>
      </c>
      <c r="AE68" s="37">
        <v>175477</v>
      </c>
      <c r="AF68" s="54">
        <v>99.9</v>
      </c>
      <c r="AG68" s="41">
        <v>20540</v>
      </c>
      <c r="AH68" s="26">
        <f t="shared" si="7"/>
        <v>117.2</v>
      </c>
      <c r="AI68" s="41">
        <v>67508</v>
      </c>
      <c r="AJ68" s="55">
        <v>34348</v>
      </c>
      <c r="AK68" s="41">
        <v>33160</v>
      </c>
      <c r="AL68" s="53">
        <f t="shared" si="8"/>
        <v>385.19</v>
      </c>
      <c r="AM68" s="53">
        <f t="shared" si="9"/>
        <v>195.99</v>
      </c>
      <c r="AN68" s="53">
        <f t="shared" si="10"/>
        <v>189.21</v>
      </c>
      <c r="AO68" s="39">
        <v>30.4</v>
      </c>
      <c r="AP68" s="39">
        <v>59.8</v>
      </c>
      <c r="AQ68" s="41">
        <v>15917</v>
      </c>
      <c r="AR68" s="37">
        <v>15366</v>
      </c>
      <c r="AS68" s="37">
        <v>31283</v>
      </c>
      <c r="AT68" s="40">
        <v>2230</v>
      </c>
      <c r="AU68" s="30">
        <f t="shared" si="11"/>
        <v>2344</v>
      </c>
      <c r="AV68" s="37">
        <v>34348</v>
      </c>
      <c r="AW68" s="41">
        <v>15917</v>
      </c>
      <c r="AX68" s="37">
        <v>47244</v>
      </c>
      <c r="AY68" s="37">
        <v>21892</v>
      </c>
      <c r="AZ68" s="37">
        <v>81592</v>
      </c>
      <c r="BA68" s="37">
        <v>37809</v>
      </c>
    </row>
    <row r="69" spans="16:53" ht="13.5">
      <c r="P69" s="32" t="s">
        <v>197</v>
      </c>
      <c r="Q69" s="33" t="s">
        <v>76</v>
      </c>
      <c r="R69" s="33" t="s">
        <v>198</v>
      </c>
      <c r="S69" s="33" t="s">
        <v>33</v>
      </c>
      <c r="T69" s="34" t="s">
        <v>152</v>
      </c>
      <c r="U69" s="32" t="s">
        <v>35</v>
      </c>
      <c r="V69" s="35" t="s">
        <v>125</v>
      </c>
      <c r="W69" s="36" t="s">
        <v>50</v>
      </c>
      <c r="X69" s="37">
        <v>838</v>
      </c>
      <c r="Y69" s="37">
        <v>18</v>
      </c>
      <c r="Z69" s="37">
        <v>64273</v>
      </c>
      <c r="AA69" s="53">
        <f t="shared" si="6"/>
        <v>3.5707222222222224</v>
      </c>
      <c r="AB69" s="38" t="s">
        <v>199</v>
      </c>
      <c r="AC69" s="37">
        <v>700</v>
      </c>
      <c r="AD69" s="39">
        <v>83.5</v>
      </c>
      <c r="AE69" s="37">
        <v>65814</v>
      </c>
      <c r="AF69" s="54">
        <v>97.7</v>
      </c>
      <c r="AG69" s="41">
        <v>8121</v>
      </c>
      <c r="AH69" s="26">
        <f t="shared" si="7"/>
        <v>126.35</v>
      </c>
      <c r="AI69" s="41">
        <v>23133</v>
      </c>
      <c r="AJ69" s="55">
        <v>7425</v>
      </c>
      <c r="AK69" s="41">
        <v>15708</v>
      </c>
      <c r="AL69" s="53">
        <f t="shared" si="8"/>
        <v>359.92</v>
      </c>
      <c r="AM69" s="53">
        <f t="shared" si="9"/>
        <v>115.52</v>
      </c>
      <c r="AN69" s="53">
        <f t="shared" si="10"/>
        <v>244.4</v>
      </c>
      <c r="AO69" s="39">
        <v>35.1</v>
      </c>
      <c r="AP69" s="39">
        <v>109.4</v>
      </c>
      <c r="AQ69" s="41">
        <v>8860</v>
      </c>
      <c r="AR69" s="37">
        <v>18745</v>
      </c>
      <c r="AS69" s="37">
        <v>27605</v>
      </c>
      <c r="AT69" s="40">
        <v>2620</v>
      </c>
      <c r="AU69" s="30">
        <f t="shared" si="11"/>
        <v>2527</v>
      </c>
      <c r="AV69" s="37">
        <v>7425</v>
      </c>
      <c r="AW69" s="41">
        <v>8860</v>
      </c>
      <c r="AX69" s="37">
        <v>21719</v>
      </c>
      <c r="AY69" s="37">
        <v>25918</v>
      </c>
      <c r="AZ69" s="37">
        <v>29144</v>
      </c>
      <c r="BA69" s="37">
        <v>34778</v>
      </c>
    </row>
    <row r="70" spans="16:53" ht="13.5">
      <c r="P70" s="32" t="s">
        <v>200</v>
      </c>
      <c r="Q70" s="33" t="s">
        <v>57</v>
      </c>
      <c r="R70" s="33" t="s">
        <v>201</v>
      </c>
      <c r="S70" s="33" t="s">
        <v>33</v>
      </c>
      <c r="T70" s="34" t="s">
        <v>152</v>
      </c>
      <c r="U70" s="32" t="s">
        <v>35</v>
      </c>
      <c r="V70" s="35" t="s">
        <v>125</v>
      </c>
      <c r="W70" s="36" t="s">
        <v>50</v>
      </c>
      <c r="X70" s="37">
        <v>263</v>
      </c>
      <c r="Y70" s="37">
        <v>5</v>
      </c>
      <c r="Z70" s="37">
        <v>23672</v>
      </c>
      <c r="AA70" s="53">
        <f t="shared" si="6"/>
        <v>4.7344</v>
      </c>
      <c r="AB70" s="38" t="s">
        <v>202</v>
      </c>
      <c r="AC70" s="37">
        <v>250</v>
      </c>
      <c r="AD70" s="39">
        <v>95.1</v>
      </c>
      <c r="AE70" s="37">
        <v>23672</v>
      </c>
      <c r="AF70" s="54">
        <v>100</v>
      </c>
      <c r="AG70" s="41">
        <v>2817</v>
      </c>
      <c r="AH70" s="26">
        <f t="shared" si="7"/>
        <v>119</v>
      </c>
      <c r="AI70" s="41">
        <v>12086</v>
      </c>
      <c r="AJ70" s="55">
        <v>4415</v>
      </c>
      <c r="AK70" s="41">
        <v>7671</v>
      </c>
      <c r="AL70" s="53">
        <f t="shared" si="8"/>
        <v>510.56</v>
      </c>
      <c r="AM70" s="53">
        <f t="shared" si="9"/>
        <v>186.51</v>
      </c>
      <c r="AN70" s="53">
        <f t="shared" si="10"/>
        <v>324.05</v>
      </c>
      <c r="AO70" s="39">
        <v>23.3</v>
      </c>
      <c r="AP70" s="39">
        <v>63.8</v>
      </c>
      <c r="AQ70" s="41">
        <v>16787</v>
      </c>
      <c r="AR70" s="37">
        <v>29167</v>
      </c>
      <c r="AS70" s="37">
        <v>45954</v>
      </c>
      <c r="AT70" s="40">
        <v>2150</v>
      </c>
      <c r="AU70" s="30">
        <f t="shared" si="11"/>
        <v>2380</v>
      </c>
      <c r="AV70" s="37">
        <v>4415</v>
      </c>
      <c r="AW70" s="41">
        <v>16787</v>
      </c>
      <c r="AX70" s="37">
        <v>7671</v>
      </c>
      <c r="AY70" s="37">
        <v>29167</v>
      </c>
      <c r="AZ70" s="37">
        <v>12086</v>
      </c>
      <c r="BA70" s="37">
        <v>45954</v>
      </c>
    </row>
    <row r="71" spans="16:53" ht="13.5">
      <c r="P71" s="32" t="s">
        <v>203</v>
      </c>
      <c r="Q71" s="33" t="s">
        <v>57</v>
      </c>
      <c r="R71" s="33" t="s">
        <v>204</v>
      </c>
      <c r="S71" s="33" t="s">
        <v>33</v>
      </c>
      <c r="T71" s="34" t="s">
        <v>152</v>
      </c>
      <c r="U71" s="32" t="s">
        <v>35</v>
      </c>
      <c r="V71" s="35" t="s">
        <v>125</v>
      </c>
      <c r="W71" s="36" t="s">
        <v>50</v>
      </c>
      <c r="X71" s="37">
        <v>441</v>
      </c>
      <c r="Y71" s="37">
        <v>8</v>
      </c>
      <c r="Z71" s="37">
        <v>22671</v>
      </c>
      <c r="AA71" s="53">
        <f t="shared" si="6"/>
        <v>2.833875</v>
      </c>
      <c r="AB71" s="38" t="s">
        <v>100</v>
      </c>
      <c r="AC71" s="37">
        <v>214</v>
      </c>
      <c r="AD71" s="39">
        <v>48.5</v>
      </c>
      <c r="AE71" s="37">
        <v>24258</v>
      </c>
      <c r="AF71" s="54">
        <v>93.5</v>
      </c>
      <c r="AG71" s="41">
        <v>2704</v>
      </c>
      <c r="AH71" s="26">
        <f t="shared" si="7"/>
        <v>119.27</v>
      </c>
      <c r="AI71" s="41">
        <v>15345</v>
      </c>
      <c r="AJ71" s="55">
        <v>3044</v>
      </c>
      <c r="AK71" s="41">
        <v>12301</v>
      </c>
      <c r="AL71" s="53">
        <f t="shared" si="8"/>
        <v>676.86</v>
      </c>
      <c r="AM71" s="53">
        <f t="shared" si="9"/>
        <v>134.27</v>
      </c>
      <c r="AN71" s="53">
        <f t="shared" si="10"/>
        <v>542.59</v>
      </c>
      <c r="AO71" s="39">
        <v>17.6</v>
      </c>
      <c r="AP71" s="39">
        <v>88.8</v>
      </c>
      <c r="AQ71" s="41">
        <v>6902</v>
      </c>
      <c r="AR71" s="37">
        <v>27893</v>
      </c>
      <c r="AS71" s="37">
        <v>34796</v>
      </c>
      <c r="AT71" s="40">
        <v>2205</v>
      </c>
      <c r="AU71" s="30">
        <f t="shared" si="11"/>
        <v>2385</v>
      </c>
      <c r="AV71" s="37">
        <v>3222</v>
      </c>
      <c r="AW71" s="41">
        <v>7306</v>
      </c>
      <c r="AX71" s="37">
        <v>12301</v>
      </c>
      <c r="AY71" s="37">
        <v>27893</v>
      </c>
      <c r="AZ71" s="37">
        <v>15523</v>
      </c>
      <c r="BA71" s="37">
        <v>35200</v>
      </c>
    </row>
    <row r="72" spans="16:53" ht="13.5">
      <c r="P72" s="32" t="s">
        <v>205</v>
      </c>
      <c r="Q72" s="33" t="s">
        <v>61</v>
      </c>
      <c r="R72" s="33" t="s">
        <v>206</v>
      </c>
      <c r="S72" s="33" t="s">
        <v>33</v>
      </c>
      <c r="T72" s="34" t="s">
        <v>152</v>
      </c>
      <c r="U72" s="32" t="s">
        <v>35</v>
      </c>
      <c r="V72" s="35" t="s">
        <v>125</v>
      </c>
      <c r="W72" s="36" t="s">
        <v>50</v>
      </c>
      <c r="X72" s="37">
        <v>213</v>
      </c>
      <c r="Y72" s="37">
        <v>6</v>
      </c>
      <c r="Z72" s="37">
        <v>15000</v>
      </c>
      <c r="AA72" s="53">
        <f t="shared" si="6"/>
        <v>2.5</v>
      </c>
      <c r="AB72" s="38" t="s">
        <v>207</v>
      </c>
      <c r="AC72" s="37">
        <v>213</v>
      </c>
      <c r="AD72" s="39">
        <v>100</v>
      </c>
      <c r="AE72" s="37">
        <v>15429</v>
      </c>
      <c r="AF72" s="54">
        <v>97.2</v>
      </c>
      <c r="AG72" s="41">
        <v>2362</v>
      </c>
      <c r="AH72" s="26">
        <f t="shared" si="7"/>
        <v>157.47</v>
      </c>
      <c r="AI72" s="41">
        <v>12299</v>
      </c>
      <c r="AJ72" s="55">
        <v>12299</v>
      </c>
      <c r="AK72" s="41">
        <v>0</v>
      </c>
      <c r="AL72" s="53">
        <f t="shared" si="8"/>
        <v>819.93</v>
      </c>
      <c r="AM72" s="53">
        <f t="shared" si="9"/>
        <v>819.93</v>
      </c>
      <c r="AN72" s="53">
        <f t="shared" si="10"/>
        <v>0</v>
      </c>
      <c r="AO72" s="39">
        <v>19.2</v>
      </c>
      <c r="AP72" s="39">
        <v>19.2</v>
      </c>
      <c r="AQ72" s="41">
        <v>57742</v>
      </c>
      <c r="AR72" s="37">
        <v>0</v>
      </c>
      <c r="AS72" s="37">
        <v>57742</v>
      </c>
      <c r="AT72" s="40">
        <v>2730</v>
      </c>
      <c r="AU72" s="30">
        <f t="shared" si="11"/>
        <v>3149</v>
      </c>
      <c r="AV72" s="37">
        <v>12299</v>
      </c>
      <c r="AW72" s="41">
        <v>57742</v>
      </c>
      <c r="AX72" s="37">
        <v>0</v>
      </c>
      <c r="AY72" s="37">
        <v>0</v>
      </c>
      <c r="AZ72" s="37">
        <v>12299</v>
      </c>
      <c r="BA72" s="37">
        <v>57742</v>
      </c>
    </row>
    <row r="73" spans="16:53" ht="13.5">
      <c r="P73" s="32" t="s">
        <v>208</v>
      </c>
      <c r="Q73" s="33" t="s">
        <v>209</v>
      </c>
      <c r="R73" s="33" t="s">
        <v>210</v>
      </c>
      <c r="S73" s="33" t="s">
        <v>33</v>
      </c>
      <c r="T73" s="34" t="s">
        <v>152</v>
      </c>
      <c r="U73" s="32" t="s">
        <v>35</v>
      </c>
      <c r="V73" s="35" t="s">
        <v>125</v>
      </c>
      <c r="W73" s="36" t="s">
        <v>50</v>
      </c>
      <c r="X73" s="37">
        <v>1084</v>
      </c>
      <c r="Y73" s="37">
        <v>16</v>
      </c>
      <c r="Z73" s="37">
        <v>69324</v>
      </c>
      <c r="AA73" s="53">
        <f t="shared" si="6"/>
        <v>4.33275</v>
      </c>
      <c r="AB73" s="38" t="s">
        <v>211</v>
      </c>
      <c r="AC73" s="37">
        <v>944</v>
      </c>
      <c r="AD73" s="39">
        <v>87.1</v>
      </c>
      <c r="AE73" s="37">
        <v>69324</v>
      </c>
      <c r="AF73" s="54">
        <v>100</v>
      </c>
      <c r="AG73" s="41">
        <v>9133</v>
      </c>
      <c r="AH73" s="26">
        <f t="shared" si="7"/>
        <v>131.74</v>
      </c>
      <c r="AI73" s="41">
        <v>46997</v>
      </c>
      <c r="AJ73" s="55">
        <v>23542</v>
      </c>
      <c r="AK73" s="41">
        <v>23455</v>
      </c>
      <c r="AL73" s="53">
        <f t="shared" si="8"/>
        <v>677.93</v>
      </c>
      <c r="AM73" s="53">
        <f t="shared" si="9"/>
        <v>339.59</v>
      </c>
      <c r="AN73" s="53">
        <f t="shared" si="10"/>
        <v>338.34</v>
      </c>
      <c r="AO73" s="39">
        <v>19.4</v>
      </c>
      <c r="AP73" s="39">
        <v>38.8</v>
      </c>
      <c r="AQ73" s="41">
        <v>21718</v>
      </c>
      <c r="AR73" s="37">
        <v>21637</v>
      </c>
      <c r="AS73" s="37">
        <v>43355</v>
      </c>
      <c r="AT73" s="40">
        <v>2310</v>
      </c>
      <c r="AU73" s="30">
        <f t="shared" si="11"/>
        <v>2635</v>
      </c>
      <c r="AV73" s="37">
        <v>25176</v>
      </c>
      <c r="AW73" s="41">
        <v>23225</v>
      </c>
      <c r="AX73" s="37">
        <v>32816</v>
      </c>
      <c r="AY73" s="37">
        <v>30273</v>
      </c>
      <c r="AZ73" s="37">
        <v>57992</v>
      </c>
      <c r="BA73" s="37">
        <v>53498</v>
      </c>
    </row>
    <row r="74" spans="16:53" ht="13.5">
      <c r="P74" s="32" t="s">
        <v>212</v>
      </c>
      <c r="Q74" s="33" t="s">
        <v>114</v>
      </c>
      <c r="R74" s="33" t="s">
        <v>213</v>
      </c>
      <c r="S74" s="33" t="s">
        <v>33</v>
      </c>
      <c r="T74" s="34" t="s">
        <v>152</v>
      </c>
      <c r="U74" s="32" t="s">
        <v>35</v>
      </c>
      <c r="V74" s="35" t="s">
        <v>125</v>
      </c>
      <c r="W74" s="36" t="s">
        <v>50</v>
      </c>
      <c r="X74" s="37">
        <v>1348</v>
      </c>
      <c r="Y74" s="37">
        <v>28</v>
      </c>
      <c r="Z74" s="37">
        <v>108596</v>
      </c>
      <c r="AA74" s="53">
        <f t="shared" si="6"/>
        <v>3.8784285714285716</v>
      </c>
      <c r="AB74" s="38" t="s">
        <v>100</v>
      </c>
      <c r="AC74" s="37">
        <v>1300</v>
      </c>
      <c r="AD74" s="39">
        <v>96.4</v>
      </c>
      <c r="AE74" s="37">
        <v>108596</v>
      </c>
      <c r="AF74" s="54">
        <v>100</v>
      </c>
      <c r="AG74" s="41">
        <v>8597</v>
      </c>
      <c r="AH74" s="26">
        <f t="shared" si="7"/>
        <v>79.16</v>
      </c>
      <c r="AI74" s="41">
        <v>27953</v>
      </c>
      <c r="AJ74" s="55">
        <v>13726</v>
      </c>
      <c r="AK74" s="41">
        <v>14227</v>
      </c>
      <c r="AL74" s="53">
        <f t="shared" si="8"/>
        <v>257.4</v>
      </c>
      <c r="AM74" s="53">
        <f t="shared" si="9"/>
        <v>126.4</v>
      </c>
      <c r="AN74" s="53">
        <f t="shared" si="10"/>
        <v>131.01</v>
      </c>
      <c r="AO74" s="39">
        <v>30.8</v>
      </c>
      <c r="AP74" s="39">
        <v>62.6</v>
      </c>
      <c r="AQ74" s="41">
        <v>10182</v>
      </c>
      <c r="AR74" s="37">
        <v>10554</v>
      </c>
      <c r="AS74" s="37">
        <v>20737</v>
      </c>
      <c r="AT74" s="40">
        <v>1386</v>
      </c>
      <c r="AU74" s="30">
        <f t="shared" si="11"/>
        <v>1583</v>
      </c>
      <c r="AV74" s="37">
        <v>13726</v>
      </c>
      <c r="AW74" s="41">
        <v>10182</v>
      </c>
      <c r="AX74" s="37">
        <v>22775</v>
      </c>
      <c r="AY74" s="37">
        <v>16895</v>
      </c>
      <c r="AZ74" s="37">
        <v>36501</v>
      </c>
      <c r="BA74" s="37">
        <v>27078</v>
      </c>
    </row>
    <row r="75" spans="16:53" ht="13.5">
      <c r="P75" s="32" t="s">
        <v>214</v>
      </c>
      <c r="Q75" s="33" t="s">
        <v>114</v>
      </c>
      <c r="R75" s="33" t="s">
        <v>215</v>
      </c>
      <c r="S75" s="33" t="s">
        <v>33</v>
      </c>
      <c r="T75" s="34" t="s">
        <v>152</v>
      </c>
      <c r="U75" s="32" t="s">
        <v>35</v>
      </c>
      <c r="V75" s="35" t="s">
        <v>125</v>
      </c>
      <c r="W75" s="36" t="s">
        <v>50</v>
      </c>
      <c r="X75" s="37">
        <v>839</v>
      </c>
      <c r="Y75" s="37">
        <v>21</v>
      </c>
      <c r="Z75" s="37">
        <v>66644</v>
      </c>
      <c r="AA75" s="53">
        <f t="shared" si="6"/>
        <v>3.1735238095238096</v>
      </c>
      <c r="AB75" s="38" t="s">
        <v>216</v>
      </c>
      <c r="AC75" s="37">
        <v>588</v>
      </c>
      <c r="AD75" s="39">
        <v>70.1</v>
      </c>
      <c r="AE75" s="37">
        <v>66644</v>
      </c>
      <c r="AF75" s="54">
        <v>100</v>
      </c>
      <c r="AG75" s="41">
        <v>4580</v>
      </c>
      <c r="AH75" s="26">
        <f t="shared" si="7"/>
        <v>68.72</v>
      </c>
      <c r="AI75" s="41">
        <v>11325</v>
      </c>
      <c r="AJ75" s="55">
        <v>7952</v>
      </c>
      <c r="AK75" s="41">
        <v>3373</v>
      </c>
      <c r="AL75" s="53">
        <f t="shared" si="8"/>
        <v>169.93</v>
      </c>
      <c r="AM75" s="53">
        <f t="shared" si="9"/>
        <v>119.32</v>
      </c>
      <c r="AN75" s="53">
        <f t="shared" si="10"/>
        <v>50.61</v>
      </c>
      <c r="AO75" s="39">
        <v>40.4</v>
      </c>
      <c r="AP75" s="39">
        <v>57.6</v>
      </c>
      <c r="AQ75" s="41">
        <v>9478</v>
      </c>
      <c r="AR75" s="37">
        <v>4020</v>
      </c>
      <c r="AS75" s="37">
        <v>13498</v>
      </c>
      <c r="AT75" s="40">
        <v>1770</v>
      </c>
      <c r="AU75" s="30">
        <f t="shared" si="11"/>
        <v>1374</v>
      </c>
      <c r="AV75" s="37">
        <v>7952</v>
      </c>
      <c r="AW75" s="41">
        <v>9478</v>
      </c>
      <c r="AX75" s="37">
        <v>4015</v>
      </c>
      <c r="AY75" s="37">
        <v>4785</v>
      </c>
      <c r="AZ75" s="37">
        <v>11967</v>
      </c>
      <c r="BA75" s="37">
        <v>14263</v>
      </c>
    </row>
    <row r="76" spans="16:53" ht="13.5">
      <c r="P76" s="42" t="s">
        <v>45</v>
      </c>
      <c r="Q76" s="43" t="s">
        <v>46</v>
      </c>
      <c r="R76" s="85">
        <f>COUNTA(R54:R75)</f>
        <v>22</v>
      </c>
      <c r="S76" s="85"/>
      <c r="T76" s="86" t="str">
        <f>CONCATENATE(T75," 計")</f>
        <v>c3 計</v>
      </c>
      <c r="U76" s="44"/>
      <c r="V76" s="44"/>
      <c r="W76" s="44"/>
      <c r="X76" s="45">
        <f>SUM(X54:X75)</f>
        <v>19015</v>
      </c>
      <c r="Y76" s="45">
        <f>SUM(Y54:Y75)</f>
        <v>410</v>
      </c>
      <c r="Z76" s="45">
        <f>SUM(Z54:Z75)</f>
        <v>1410595</v>
      </c>
      <c r="AA76" s="46">
        <f t="shared" si="6"/>
        <v>3.440475609756098</v>
      </c>
      <c r="AB76" s="44"/>
      <c r="AC76" s="45">
        <f>SUM(AC54:AC75)</f>
        <v>16394</v>
      </c>
      <c r="AD76" s="47">
        <f>AC76/X76*100</f>
        <v>86.21614514856692</v>
      </c>
      <c r="AE76" s="45">
        <f>SUM(AE54:AE75)</f>
        <v>1485714</v>
      </c>
      <c r="AF76" s="48">
        <f>Z76/AE76*100</f>
        <v>94.94391248921394</v>
      </c>
      <c r="AG76" s="45">
        <f>SUM(AG54:AG75)</f>
        <v>206909</v>
      </c>
      <c r="AH76" s="26">
        <f t="shared" si="7"/>
        <v>146.68</v>
      </c>
      <c r="AI76" s="45">
        <f>SUM(AI54:AI75)</f>
        <v>828843</v>
      </c>
      <c r="AJ76" s="45">
        <f>SUM(AJ54:AJ75)</f>
        <v>301035</v>
      </c>
      <c r="AK76" s="45">
        <f>SUM(AK54:AK75)</f>
        <v>527808</v>
      </c>
      <c r="AL76" s="49">
        <f t="shared" si="8"/>
        <v>587.58</v>
      </c>
      <c r="AM76" s="49">
        <f t="shared" si="9"/>
        <v>213.41</v>
      </c>
      <c r="AN76" s="49">
        <f t="shared" si="10"/>
        <v>374.17</v>
      </c>
      <c r="AO76" s="50">
        <f>AG76/AI76*100</f>
        <v>24.96359382898812</v>
      </c>
      <c r="AP76" s="48">
        <f>AG76/AJ76*100</f>
        <v>68.73253940571693</v>
      </c>
      <c r="AQ76" s="51">
        <f>AJ76*1000/$X76</f>
        <v>15831.448856166184</v>
      </c>
      <c r="AR76" s="51">
        <f>AK76*1000/$X76</f>
        <v>27757.454641072836</v>
      </c>
      <c r="AS76" s="51">
        <f>AI76*1000/$X76</f>
        <v>43588.90349723902</v>
      </c>
      <c r="AT76" s="45">
        <f>AVERAGE(AT54:AT75)</f>
        <v>2812.4545454545455</v>
      </c>
      <c r="AU76" s="30">
        <f t="shared" si="11"/>
        <v>2934</v>
      </c>
      <c r="AV76" s="45">
        <f>SUM(AV54:AV75)</f>
        <v>327255</v>
      </c>
      <c r="AW76" s="30">
        <f>AV76*1000/$X76</f>
        <v>17210.360241914277</v>
      </c>
      <c r="AX76" s="45">
        <f>SUM(AX54:AX75)</f>
        <v>655533</v>
      </c>
      <c r="AY76" s="30">
        <f>AX76*1000/$X76</f>
        <v>34474.520115698135</v>
      </c>
      <c r="AZ76" s="45">
        <f>SUM(AZ54:AZ75)</f>
        <v>982788</v>
      </c>
      <c r="BA76" s="30">
        <f>AZ76*1000/$X76</f>
        <v>51684.88035761241</v>
      </c>
    </row>
    <row r="77" spans="16:53" ht="13.5">
      <c r="P77" s="32" t="s">
        <v>217</v>
      </c>
      <c r="Q77" s="33" t="s">
        <v>218</v>
      </c>
      <c r="R77" s="33" t="s">
        <v>219</v>
      </c>
      <c r="S77" s="33" t="s">
        <v>33</v>
      </c>
      <c r="T77" s="34" t="s">
        <v>220</v>
      </c>
      <c r="U77" s="32" t="s">
        <v>35</v>
      </c>
      <c r="V77" s="35" t="s">
        <v>125</v>
      </c>
      <c r="W77" s="36" t="s">
        <v>64</v>
      </c>
      <c r="X77" s="37">
        <v>354</v>
      </c>
      <c r="Y77" s="37">
        <v>4</v>
      </c>
      <c r="Z77" s="37">
        <v>19334</v>
      </c>
      <c r="AA77" s="53">
        <f t="shared" si="6"/>
        <v>4.8335</v>
      </c>
      <c r="AB77" s="38" t="s">
        <v>221</v>
      </c>
      <c r="AC77" s="37">
        <v>354</v>
      </c>
      <c r="AD77" s="39">
        <v>100</v>
      </c>
      <c r="AE77" s="37">
        <v>19914</v>
      </c>
      <c r="AF77" s="54">
        <v>97.1</v>
      </c>
      <c r="AG77" s="41">
        <v>4837</v>
      </c>
      <c r="AH77" s="26">
        <f t="shared" si="7"/>
        <v>250.18</v>
      </c>
      <c r="AI77" s="41">
        <v>17769</v>
      </c>
      <c r="AJ77" s="55">
        <v>8351</v>
      </c>
      <c r="AK77" s="41">
        <v>9418</v>
      </c>
      <c r="AL77" s="53">
        <f t="shared" si="8"/>
        <v>919.05</v>
      </c>
      <c r="AM77" s="53">
        <f t="shared" si="9"/>
        <v>431.93</v>
      </c>
      <c r="AN77" s="53">
        <f t="shared" si="10"/>
        <v>487.12</v>
      </c>
      <c r="AO77" s="39">
        <v>27.2</v>
      </c>
      <c r="AP77" s="39">
        <v>57.9</v>
      </c>
      <c r="AQ77" s="41">
        <v>23590</v>
      </c>
      <c r="AR77" s="37">
        <v>26605</v>
      </c>
      <c r="AS77" s="37">
        <v>50195</v>
      </c>
      <c r="AT77" s="40">
        <v>3675</v>
      </c>
      <c r="AU77" s="30">
        <f t="shared" si="11"/>
        <v>5004</v>
      </c>
      <c r="AV77" s="37">
        <v>8351</v>
      </c>
      <c r="AW77" s="41">
        <v>23590</v>
      </c>
      <c r="AX77" s="37">
        <v>13137</v>
      </c>
      <c r="AY77" s="37">
        <v>37110</v>
      </c>
      <c r="AZ77" s="37">
        <v>21488</v>
      </c>
      <c r="BA77" s="37">
        <v>60701</v>
      </c>
    </row>
    <row r="78" spans="16:53" ht="13.5">
      <c r="P78" s="32" t="s">
        <v>222</v>
      </c>
      <c r="Q78" s="33" t="s">
        <v>122</v>
      </c>
      <c r="R78" s="33" t="s">
        <v>223</v>
      </c>
      <c r="S78" s="33" t="s">
        <v>33</v>
      </c>
      <c r="T78" s="34" t="s">
        <v>220</v>
      </c>
      <c r="U78" s="32" t="s">
        <v>35</v>
      </c>
      <c r="V78" s="35" t="s">
        <v>125</v>
      </c>
      <c r="W78" s="36" t="s">
        <v>64</v>
      </c>
      <c r="X78" s="37">
        <v>231</v>
      </c>
      <c r="Y78" s="37">
        <v>2</v>
      </c>
      <c r="Z78" s="37">
        <v>5675</v>
      </c>
      <c r="AA78" s="53">
        <f t="shared" si="6"/>
        <v>2.8375</v>
      </c>
      <c r="AB78" s="38" t="s">
        <v>224</v>
      </c>
      <c r="AC78" s="37">
        <v>137</v>
      </c>
      <c r="AD78" s="39">
        <v>59.3</v>
      </c>
      <c r="AE78" s="37">
        <v>7535</v>
      </c>
      <c r="AF78" s="54">
        <v>75.3</v>
      </c>
      <c r="AG78" s="41">
        <v>1032</v>
      </c>
      <c r="AH78" s="26">
        <f t="shared" si="7"/>
        <v>181.85</v>
      </c>
      <c r="AI78" s="41">
        <v>14801</v>
      </c>
      <c r="AJ78" s="55">
        <v>9469</v>
      </c>
      <c r="AK78" s="41">
        <v>5332</v>
      </c>
      <c r="AL78" s="53">
        <f t="shared" si="8"/>
        <v>2608.11</v>
      </c>
      <c r="AM78" s="53">
        <f t="shared" si="9"/>
        <v>1668.55</v>
      </c>
      <c r="AN78" s="53">
        <f t="shared" si="10"/>
        <v>939.56</v>
      </c>
      <c r="AO78" s="39">
        <v>7</v>
      </c>
      <c r="AP78" s="39">
        <v>10.9</v>
      </c>
      <c r="AQ78" s="41">
        <v>40991</v>
      </c>
      <c r="AR78" s="37">
        <v>23082</v>
      </c>
      <c r="AS78" s="37">
        <v>64074</v>
      </c>
      <c r="AT78" s="40">
        <v>3360</v>
      </c>
      <c r="AU78" s="30">
        <f t="shared" si="11"/>
        <v>3637</v>
      </c>
      <c r="AV78" s="37">
        <v>9469</v>
      </c>
      <c r="AW78" s="41">
        <v>40991</v>
      </c>
      <c r="AX78" s="37">
        <v>5332</v>
      </c>
      <c r="AY78" s="37">
        <v>23082</v>
      </c>
      <c r="AZ78" s="37">
        <v>14801</v>
      </c>
      <c r="BA78" s="37">
        <v>64074</v>
      </c>
    </row>
    <row r="79" spans="16:53" ht="13.5">
      <c r="P79" s="32" t="s">
        <v>225</v>
      </c>
      <c r="Q79" s="33" t="s">
        <v>226</v>
      </c>
      <c r="R79" s="33" t="s">
        <v>227</v>
      </c>
      <c r="S79" s="33" t="s">
        <v>33</v>
      </c>
      <c r="T79" s="34" t="s">
        <v>220</v>
      </c>
      <c r="U79" s="32" t="s">
        <v>35</v>
      </c>
      <c r="V79" s="35" t="s">
        <v>125</v>
      </c>
      <c r="W79" s="36" t="s">
        <v>64</v>
      </c>
      <c r="X79" s="37">
        <v>367</v>
      </c>
      <c r="Y79" s="37">
        <v>14</v>
      </c>
      <c r="Z79" s="37">
        <v>37018</v>
      </c>
      <c r="AA79" s="53">
        <f t="shared" si="6"/>
        <v>2.644142857142857</v>
      </c>
      <c r="AB79" s="38" t="s">
        <v>228</v>
      </c>
      <c r="AC79" s="37">
        <v>367</v>
      </c>
      <c r="AD79" s="39">
        <v>100</v>
      </c>
      <c r="AE79" s="37">
        <v>45972</v>
      </c>
      <c r="AF79" s="54">
        <v>80.5</v>
      </c>
      <c r="AG79" s="41">
        <v>7475</v>
      </c>
      <c r="AH79" s="26">
        <f t="shared" si="7"/>
        <v>201.93</v>
      </c>
      <c r="AI79" s="41">
        <v>12879</v>
      </c>
      <c r="AJ79" s="55">
        <v>6590</v>
      </c>
      <c r="AK79" s="41">
        <v>6289</v>
      </c>
      <c r="AL79" s="53">
        <f t="shared" si="8"/>
        <v>347.91</v>
      </c>
      <c r="AM79" s="53">
        <f t="shared" si="9"/>
        <v>178.02</v>
      </c>
      <c r="AN79" s="53">
        <f t="shared" si="10"/>
        <v>169.89</v>
      </c>
      <c r="AO79" s="39">
        <v>58</v>
      </c>
      <c r="AP79" s="39">
        <v>113.4</v>
      </c>
      <c r="AQ79" s="41">
        <v>17956</v>
      </c>
      <c r="AR79" s="37">
        <v>17136</v>
      </c>
      <c r="AS79" s="37">
        <v>35093</v>
      </c>
      <c r="AT79" s="40">
        <v>3670</v>
      </c>
      <c r="AU79" s="30">
        <f t="shared" si="11"/>
        <v>4039</v>
      </c>
      <c r="AV79" s="37">
        <v>6590</v>
      </c>
      <c r="AW79" s="41">
        <v>17956</v>
      </c>
      <c r="AX79" s="37">
        <v>10543</v>
      </c>
      <c r="AY79" s="37">
        <v>28728</v>
      </c>
      <c r="AZ79" s="37">
        <v>17133</v>
      </c>
      <c r="BA79" s="37">
        <v>46684</v>
      </c>
    </row>
    <row r="80" spans="16:53" ht="13.5">
      <c r="P80" s="32" t="s">
        <v>229</v>
      </c>
      <c r="Q80" s="33" t="s">
        <v>31</v>
      </c>
      <c r="R80" s="33" t="s">
        <v>230</v>
      </c>
      <c r="S80" s="33" t="s">
        <v>33</v>
      </c>
      <c r="T80" s="34" t="s">
        <v>220</v>
      </c>
      <c r="U80" s="32" t="s">
        <v>35</v>
      </c>
      <c r="V80" s="35" t="s">
        <v>125</v>
      </c>
      <c r="W80" s="36" t="s">
        <v>64</v>
      </c>
      <c r="X80" s="37">
        <v>4496</v>
      </c>
      <c r="Y80" s="37">
        <v>74</v>
      </c>
      <c r="Z80" s="37">
        <v>226570</v>
      </c>
      <c r="AA80" s="53">
        <f aca="true" t="shared" si="12" ref="AA80:AA111">Z80/Y80/1000</f>
        <v>3.0617567567567567</v>
      </c>
      <c r="AB80" s="38" t="s">
        <v>231</v>
      </c>
      <c r="AC80" s="37">
        <v>2191</v>
      </c>
      <c r="AD80" s="39">
        <v>48.7</v>
      </c>
      <c r="AE80" s="37">
        <v>226570</v>
      </c>
      <c r="AF80" s="54">
        <v>100</v>
      </c>
      <c r="AG80" s="41">
        <v>35361</v>
      </c>
      <c r="AH80" s="26">
        <f aca="true" t="shared" si="13" ref="AH80:AH111">ROUND(AG80*1000/Z80,2)</f>
        <v>156.07</v>
      </c>
      <c r="AI80" s="41">
        <v>62728</v>
      </c>
      <c r="AJ80" s="55">
        <v>29292</v>
      </c>
      <c r="AK80" s="41">
        <v>33436</v>
      </c>
      <c r="AL80" s="53">
        <f aca="true" t="shared" si="14" ref="AL80:AL111">ROUND(AI80*1000/$Z80,2)</f>
        <v>276.86</v>
      </c>
      <c r="AM80" s="53">
        <f aca="true" t="shared" si="15" ref="AM80:AM111">ROUND(AJ80*1000/$Z80,2)</f>
        <v>129.28</v>
      </c>
      <c r="AN80" s="53">
        <f aca="true" t="shared" si="16" ref="AN80:AN111">ROUND(AK80*1000/$Z80,2)</f>
        <v>147.57</v>
      </c>
      <c r="AO80" s="39">
        <v>56.4</v>
      </c>
      <c r="AP80" s="39">
        <v>120.7</v>
      </c>
      <c r="AQ80" s="41">
        <v>6515</v>
      </c>
      <c r="AR80" s="37">
        <v>7437</v>
      </c>
      <c r="AS80" s="37">
        <v>13952</v>
      </c>
      <c r="AT80" s="40">
        <v>2835</v>
      </c>
      <c r="AU80" s="30">
        <f aca="true" t="shared" si="17" ref="AU80:AU111">ROUND(AG80*1000/Z80*20,0)</f>
        <v>3121</v>
      </c>
      <c r="AV80" s="37">
        <v>32653</v>
      </c>
      <c r="AW80" s="41">
        <v>7263</v>
      </c>
      <c r="AX80" s="37">
        <v>64779</v>
      </c>
      <c r="AY80" s="37">
        <v>14408</v>
      </c>
      <c r="AZ80" s="37">
        <v>97432</v>
      </c>
      <c r="BA80" s="37">
        <v>21671</v>
      </c>
    </row>
    <row r="81" spans="16:53" ht="13.5">
      <c r="P81" s="32" t="s">
        <v>232</v>
      </c>
      <c r="Q81" s="33" t="s">
        <v>178</v>
      </c>
      <c r="R81" s="33" t="s">
        <v>233</v>
      </c>
      <c r="S81" s="33" t="s">
        <v>33</v>
      </c>
      <c r="T81" s="34" t="s">
        <v>220</v>
      </c>
      <c r="U81" s="32" t="s">
        <v>35</v>
      </c>
      <c r="V81" s="35" t="s">
        <v>125</v>
      </c>
      <c r="W81" s="36" t="s">
        <v>64</v>
      </c>
      <c r="X81" s="37">
        <v>237</v>
      </c>
      <c r="Y81" s="37">
        <v>7</v>
      </c>
      <c r="Z81" s="37">
        <v>17565</v>
      </c>
      <c r="AA81" s="53">
        <f t="shared" si="12"/>
        <v>2.5092857142857143</v>
      </c>
      <c r="AB81" s="38" t="s">
        <v>234</v>
      </c>
      <c r="AC81" s="37">
        <v>194</v>
      </c>
      <c r="AD81" s="39">
        <v>81.9</v>
      </c>
      <c r="AE81" s="37">
        <v>22373</v>
      </c>
      <c r="AF81" s="54">
        <v>78.5</v>
      </c>
      <c r="AG81" s="41">
        <v>3559</v>
      </c>
      <c r="AH81" s="26">
        <f t="shared" si="13"/>
        <v>202.62</v>
      </c>
      <c r="AI81" s="41">
        <v>30481</v>
      </c>
      <c r="AJ81" s="55">
        <v>4216</v>
      </c>
      <c r="AK81" s="41">
        <v>26265</v>
      </c>
      <c r="AL81" s="53">
        <f t="shared" si="14"/>
        <v>1735.33</v>
      </c>
      <c r="AM81" s="53">
        <f t="shared" si="15"/>
        <v>240.02</v>
      </c>
      <c r="AN81" s="53">
        <f t="shared" si="16"/>
        <v>1495.3</v>
      </c>
      <c r="AO81" s="39">
        <v>11.7</v>
      </c>
      <c r="AP81" s="39">
        <v>84.4</v>
      </c>
      <c r="AQ81" s="41">
        <v>17789</v>
      </c>
      <c r="AR81" s="37">
        <v>110823</v>
      </c>
      <c r="AS81" s="37">
        <v>128612</v>
      </c>
      <c r="AT81" s="40">
        <v>3885</v>
      </c>
      <c r="AU81" s="30">
        <f t="shared" si="17"/>
        <v>4052</v>
      </c>
      <c r="AV81" s="37">
        <v>4216</v>
      </c>
      <c r="AW81" s="41">
        <v>17789</v>
      </c>
      <c r="AX81" s="37">
        <v>26265</v>
      </c>
      <c r="AY81" s="37">
        <v>110823</v>
      </c>
      <c r="AZ81" s="37">
        <v>30481</v>
      </c>
      <c r="BA81" s="37">
        <v>128612</v>
      </c>
    </row>
    <row r="82" spans="16:53" ht="13.5">
      <c r="P82" s="32" t="s">
        <v>235</v>
      </c>
      <c r="Q82" s="33" t="s">
        <v>236</v>
      </c>
      <c r="R82" s="33" t="s">
        <v>237</v>
      </c>
      <c r="S82" s="33" t="s">
        <v>33</v>
      </c>
      <c r="T82" s="34" t="s">
        <v>220</v>
      </c>
      <c r="U82" s="32" t="s">
        <v>35</v>
      </c>
      <c r="V82" s="35" t="s">
        <v>125</v>
      </c>
      <c r="W82" s="36" t="s">
        <v>64</v>
      </c>
      <c r="X82" s="37">
        <v>922</v>
      </c>
      <c r="Y82" s="37">
        <v>7</v>
      </c>
      <c r="Z82" s="37">
        <v>28120</v>
      </c>
      <c r="AA82" s="53">
        <f t="shared" si="12"/>
        <v>4.017142857142857</v>
      </c>
      <c r="AB82" s="38" t="s">
        <v>238</v>
      </c>
      <c r="AC82" s="37">
        <v>601</v>
      </c>
      <c r="AD82" s="39">
        <v>65.2</v>
      </c>
      <c r="AE82" s="37">
        <v>28120</v>
      </c>
      <c r="AF82" s="54">
        <v>100</v>
      </c>
      <c r="AG82" s="41">
        <v>5063</v>
      </c>
      <c r="AH82" s="26">
        <f t="shared" si="13"/>
        <v>180.05</v>
      </c>
      <c r="AI82" s="41">
        <v>21855</v>
      </c>
      <c r="AJ82" s="55">
        <v>10456</v>
      </c>
      <c r="AK82" s="41">
        <v>11399</v>
      </c>
      <c r="AL82" s="53">
        <f t="shared" si="14"/>
        <v>777.2</v>
      </c>
      <c r="AM82" s="53">
        <f t="shared" si="15"/>
        <v>371.83</v>
      </c>
      <c r="AN82" s="53">
        <f t="shared" si="16"/>
        <v>405.37</v>
      </c>
      <c r="AO82" s="39">
        <v>23.2</v>
      </c>
      <c r="AP82" s="39">
        <v>48.4</v>
      </c>
      <c r="AQ82" s="41">
        <v>11341</v>
      </c>
      <c r="AR82" s="37">
        <v>12363</v>
      </c>
      <c r="AS82" s="37">
        <v>23704</v>
      </c>
      <c r="AT82" s="40">
        <v>3969</v>
      </c>
      <c r="AU82" s="30">
        <f t="shared" si="17"/>
        <v>3601</v>
      </c>
      <c r="AV82" s="37">
        <v>10456</v>
      </c>
      <c r="AW82" s="41">
        <v>11341</v>
      </c>
      <c r="AX82" s="37">
        <v>19736</v>
      </c>
      <c r="AY82" s="37">
        <v>21406</v>
      </c>
      <c r="AZ82" s="37">
        <v>30192</v>
      </c>
      <c r="BA82" s="37">
        <v>32746</v>
      </c>
    </row>
    <row r="83" spans="16:53" ht="13.5">
      <c r="P83" s="32" t="s">
        <v>239</v>
      </c>
      <c r="Q83" s="33" t="s">
        <v>240</v>
      </c>
      <c r="R83" s="33" t="s">
        <v>241</v>
      </c>
      <c r="S83" s="33" t="s">
        <v>33</v>
      </c>
      <c r="T83" s="34" t="s">
        <v>220</v>
      </c>
      <c r="U83" s="32" t="s">
        <v>35</v>
      </c>
      <c r="V83" s="35" t="s">
        <v>125</v>
      </c>
      <c r="W83" s="36" t="s">
        <v>64</v>
      </c>
      <c r="X83" s="37">
        <v>212</v>
      </c>
      <c r="Y83" s="37">
        <v>7</v>
      </c>
      <c r="Z83" s="37">
        <v>17490</v>
      </c>
      <c r="AA83" s="53">
        <f t="shared" si="12"/>
        <v>2.498571428571428</v>
      </c>
      <c r="AB83" s="38" t="s">
        <v>242</v>
      </c>
      <c r="AC83" s="37">
        <v>176</v>
      </c>
      <c r="AD83" s="39">
        <v>83</v>
      </c>
      <c r="AE83" s="37">
        <v>17490</v>
      </c>
      <c r="AF83" s="54">
        <v>100</v>
      </c>
      <c r="AG83" s="41">
        <v>1747</v>
      </c>
      <c r="AH83" s="26">
        <f t="shared" si="13"/>
        <v>99.89</v>
      </c>
      <c r="AI83" s="41">
        <v>11411</v>
      </c>
      <c r="AJ83" s="55">
        <v>2772</v>
      </c>
      <c r="AK83" s="41">
        <v>8639</v>
      </c>
      <c r="AL83" s="53">
        <f t="shared" si="14"/>
        <v>652.43</v>
      </c>
      <c r="AM83" s="53">
        <f t="shared" si="15"/>
        <v>158.49</v>
      </c>
      <c r="AN83" s="53">
        <f t="shared" si="16"/>
        <v>493.94</v>
      </c>
      <c r="AO83" s="39">
        <v>15.3</v>
      </c>
      <c r="AP83" s="39">
        <v>63</v>
      </c>
      <c r="AQ83" s="41">
        <v>13075</v>
      </c>
      <c r="AR83" s="37">
        <v>40750</v>
      </c>
      <c r="AS83" s="37">
        <v>53825</v>
      </c>
      <c r="AT83" s="40">
        <v>1990</v>
      </c>
      <c r="AU83" s="30">
        <f t="shared" si="17"/>
        <v>1998</v>
      </c>
      <c r="AV83" s="37">
        <v>4243</v>
      </c>
      <c r="AW83" s="41">
        <v>20014</v>
      </c>
      <c r="AX83" s="37">
        <v>8639</v>
      </c>
      <c r="AY83" s="37">
        <v>40750</v>
      </c>
      <c r="AZ83" s="37">
        <v>12882</v>
      </c>
      <c r="BA83" s="37">
        <v>60764</v>
      </c>
    </row>
    <row r="84" spans="16:53" ht="13.5">
      <c r="P84" s="32" t="s">
        <v>243</v>
      </c>
      <c r="Q84" s="33" t="s">
        <v>57</v>
      </c>
      <c r="R84" s="33" t="s">
        <v>244</v>
      </c>
      <c r="S84" s="33" t="s">
        <v>33</v>
      </c>
      <c r="T84" s="34" t="s">
        <v>220</v>
      </c>
      <c r="U84" s="32" t="s">
        <v>35</v>
      </c>
      <c r="V84" s="35" t="s">
        <v>125</v>
      </c>
      <c r="W84" s="36" t="s">
        <v>64</v>
      </c>
      <c r="X84" s="37">
        <v>133</v>
      </c>
      <c r="Y84" s="37">
        <v>1</v>
      </c>
      <c r="Z84" s="37">
        <v>2729</v>
      </c>
      <c r="AA84" s="53">
        <f t="shared" si="12"/>
        <v>2.729</v>
      </c>
      <c r="AB84" s="38" t="s">
        <v>231</v>
      </c>
      <c r="AC84" s="37">
        <v>30</v>
      </c>
      <c r="AD84" s="39">
        <v>22.6</v>
      </c>
      <c r="AE84" s="37">
        <v>2729</v>
      </c>
      <c r="AF84" s="54">
        <v>100</v>
      </c>
      <c r="AG84" s="41">
        <v>775</v>
      </c>
      <c r="AH84" s="26">
        <f t="shared" si="13"/>
        <v>283.99</v>
      </c>
      <c r="AI84" s="41">
        <v>14434</v>
      </c>
      <c r="AJ84" s="55">
        <v>8290</v>
      </c>
      <c r="AK84" s="41">
        <v>6144</v>
      </c>
      <c r="AL84" s="53">
        <f t="shared" si="14"/>
        <v>5289.12</v>
      </c>
      <c r="AM84" s="53">
        <f t="shared" si="15"/>
        <v>3037.74</v>
      </c>
      <c r="AN84" s="53">
        <f t="shared" si="16"/>
        <v>2251.37</v>
      </c>
      <c r="AO84" s="39">
        <v>5.4</v>
      </c>
      <c r="AP84" s="39">
        <v>9.3</v>
      </c>
      <c r="AQ84" s="41">
        <v>62331</v>
      </c>
      <c r="AR84" s="37">
        <v>46195</v>
      </c>
      <c r="AS84" s="37">
        <v>108526</v>
      </c>
      <c r="AT84" s="40">
        <v>5000</v>
      </c>
      <c r="AU84" s="30">
        <f t="shared" si="17"/>
        <v>5680</v>
      </c>
      <c r="AV84" s="37">
        <v>8290</v>
      </c>
      <c r="AW84" s="41">
        <v>62331</v>
      </c>
      <c r="AX84" s="37">
        <v>6144</v>
      </c>
      <c r="AY84" s="37">
        <v>46195</v>
      </c>
      <c r="AZ84" s="37">
        <v>14434</v>
      </c>
      <c r="BA84" s="37">
        <v>108526</v>
      </c>
    </row>
    <row r="85" spans="16:53" ht="13.5">
      <c r="P85" s="32" t="s">
        <v>245</v>
      </c>
      <c r="Q85" s="33" t="s">
        <v>209</v>
      </c>
      <c r="R85" s="33" t="s">
        <v>246</v>
      </c>
      <c r="S85" s="33" t="s">
        <v>33</v>
      </c>
      <c r="T85" s="34" t="s">
        <v>220</v>
      </c>
      <c r="U85" s="32" t="s">
        <v>35</v>
      </c>
      <c r="V85" s="35" t="s">
        <v>125</v>
      </c>
      <c r="W85" s="36" t="s">
        <v>64</v>
      </c>
      <c r="X85" s="37">
        <v>650</v>
      </c>
      <c r="Y85" s="37">
        <v>16</v>
      </c>
      <c r="Z85" s="37">
        <v>56587</v>
      </c>
      <c r="AA85" s="53">
        <f t="shared" si="12"/>
        <v>3.5366875</v>
      </c>
      <c r="AB85" s="38" t="s">
        <v>247</v>
      </c>
      <c r="AC85" s="37">
        <v>527</v>
      </c>
      <c r="AD85" s="39">
        <v>81.1</v>
      </c>
      <c r="AE85" s="37">
        <v>56587</v>
      </c>
      <c r="AF85" s="54">
        <v>100</v>
      </c>
      <c r="AG85" s="41">
        <v>8310</v>
      </c>
      <c r="AH85" s="26">
        <f t="shared" si="13"/>
        <v>146.85</v>
      </c>
      <c r="AI85" s="41">
        <v>24636</v>
      </c>
      <c r="AJ85" s="55">
        <v>18157</v>
      </c>
      <c r="AK85" s="41">
        <v>6479</v>
      </c>
      <c r="AL85" s="53">
        <f t="shared" si="14"/>
        <v>435.37</v>
      </c>
      <c r="AM85" s="53">
        <f t="shared" si="15"/>
        <v>320.87</v>
      </c>
      <c r="AN85" s="53">
        <f t="shared" si="16"/>
        <v>114.5</v>
      </c>
      <c r="AO85" s="39">
        <v>33.7</v>
      </c>
      <c r="AP85" s="39">
        <v>45.8</v>
      </c>
      <c r="AQ85" s="41">
        <v>27934</v>
      </c>
      <c r="AR85" s="37">
        <v>9968</v>
      </c>
      <c r="AS85" s="37">
        <v>37902</v>
      </c>
      <c r="AT85" s="40">
        <v>3150</v>
      </c>
      <c r="AU85" s="30">
        <f t="shared" si="17"/>
        <v>2937</v>
      </c>
      <c r="AV85" s="37">
        <v>18157</v>
      </c>
      <c r="AW85" s="41">
        <v>27934</v>
      </c>
      <c r="AX85" s="37">
        <v>12572</v>
      </c>
      <c r="AY85" s="37">
        <v>19342</v>
      </c>
      <c r="AZ85" s="37">
        <v>30729</v>
      </c>
      <c r="BA85" s="37">
        <v>47275</v>
      </c>
    </row>
    <row r="86" spans="16:53" ht="13.5">
      <c r="P86" s="32" t="s">
        <v>248</v>
      </c>
      <c r="Q86" s="33" t="s">
        <v>249</v>
      </c>
      <c r="R86" s="33" t="s">
        <v>250</v>
      </c>
      <c r="S86" s="33" t="s">
        <v>33</v>
      </c>
      <c r="T86" s="34" t="s">
        <v>220</v>
      </c>
      <c r="U86" s="32" t="s">
        <v>35</v>
      </c>
      <c r="V86" s="35" t="s">
        <v>125</v>
      </c>
      <c r="W86" s="36" t="s">
        <v>64</v>
      </c>
      <c r="X86" s="37">
        <v>294</v>
      </c>
      <c r="Y86" s="37">
        <v>4</v>
      </c>
      <c r="Z86" s="37">
        <v>15297</v>
      </c>
      <c r="AA86" s="53">
        <f t="shared" si="12"/>
        <v>3.82425</v>
      </c>
      <c r="AB86" s="38" t="s">
        <v>251</v>
      </c>
      <c r="AC86" s="37">
        <v>189</v>
      </c>
      <c r="AD86" s="39">
        <v>64.3</v>
      </c>
      <c r="AE86" s="37">
        <v>16876</v>
      </c>
      <c r="AF86" s="54">
        <v>90.6</v>
      </c>
      <c r="AG86" s="41">
        <v>1591</v>
      </c>
      <c r="AH86" s="26">
        <f t="shared" si="13"/>
        <v>104.01</v>
      </c>
      <c r="AI86" s="41">
        <v>4258</v>
      </c>
      <c r="AJ86" s="55">
        <v>1964</v>
      </c>
      <c r="AK86" s="41">
        <v>2294</v>
      </c>
      <c r="AL86" s="53">
        <f t="shared" si="14"/>
        <v>278.36</v>
      </c>
      <c r="AM86" s="53">
        <f t="shared" si="15"/>
        <v>128.39</v>
      </c>
      <c r="AN86" s="53">
        <f t="shared" si="16"/>
        <v>149.96</v>
      </c>
      <c r="AO86" s="39">
        <v>37.4</v>
      </c>
      <c r="AP86" s="39">
        <v>81</v>
      </c>
      <c r="AQ86" s="41">
        <v>6680</v>
      </c>
      <c r="AR86" s="37">
        <v>7803</v>
      </c>
      <c r="AS86" s="37">
        <v>14483</v>
      </c>
      <c r="AT86" s="40">
        <v>2000</v>
      </c>
      <c r="AU86" s="30">
        <f t="shared" si="17"/>
        <v>2080</v>
      </c>
      <c r="AV86" s="37">
        <v>1964</v>
      </c>
      <c r="AW86" s="41">
        <v>6680</v>
      </c>
      <c r="AX86" s="37">
        <v>2294</v>
      </c>
      <c r="AY86" s="37">
        <v>7803</v>
      </c>
      <c r="AZ86" s="37">
        <v>4258</v>
      </c>
      <c r="BA86" s="37">
        <v>14483</v>
      </c>
    </row>
    <row r="87" spans="16:53" ht="13.5">
      <c r="P87" s="32" t="s">
        <v>252</v>
      </c>
      <c r="Q87" s="33" t="s">
        <v>253</v>
      </c>
      <c r="R87" s="33" t="s">
        <v>254</v>
      </c>
      <c r="S87" s="33" t="s">
        <v>33</v>
      </c>
      <c r="T87" s="34" t="s">
        <v>220</v>
      </c>
      <c r="U87" s="32" t="s">
        <v>35</v>
      </c>
      <c r="V87" s="35" t="s">
        <v>125</v>
      </c>
      <c r="W87" s="36" t="s">
        <v>64</v>
      </c>
      <c r="X87" s="37">
        <v>376</v>
      </c>
      <c r="Y87" s="37">
        <v>7</v>
      </c>
      <c r="Z87" s="37">
        <v>22925</v>
      </c>
      <c r="AA87" s="53">
        <f t="shared" si="12"/>
        <v>3.275</v>
      </c>
      <c r="AB87" s="38" t="s">
        <v>224</v>
      </c>
      <c r="AC87" s="37">
        <v>255</v>
      </c>
      <c r="AD87" s="39">
        <v>67.8</v>
      </c>
      <c r="AE87" s="37">
        <v>22925</v>
      </c>
      <c r="AF87" s="54">
        <v>100</v>
      </c>
      <c r="AG87" s="41">
        <v>2541</v>
      </c>
      <c r="AH87" s="26">
        <f t="shared" si="13"/>
        <v>110.84</v>
      </c>
      <c r="AI87" s="41">
        <v>21245</v>
      </c>
      <c r="AJ87" s="55">
        <v>9763</v>
      </c>
      <c r="AK87" s="41">
        <v>11482</v>
      </c>
      <c r="AL87" s="53">
        <f t="shared" si="14"/>
        <v>926.72</v>
      </c>
      <c r="AM87" s="53">
        <f t="shared" si="15"/>
        <v>425.87</v>
      </c>
      <c r="AN87" s="53">
        <f t="shared" si="16"/>
        <v>500.85</v>
      </c>
      <c r="AO87" s="39">
        <v>12</v>
      </c>
      <c r="AP87" s="39">
        <v>26</v>
      </c>
      <c r="AQ87" s="41">
        <v>25965</v>
      </c>
      <c r="AR87" s="37">
        <v>30537</v>
      </c>
      <c r="AS87" s="37">
        <v>56503</v>
      </c>
      <c r="AT87" s="40">
        <v>3200</v>
      </c>
      <c r="AU87" s="30">
        <f t="shared" si="17"/>
        <v>2217</v>
      </c>
      <c r="AV87" s="37">
        <v>9763</v>
      </c>
      <c r="AW87" s="41">
        <v>25965</v>
      </c>
      <c r="AX87" s="37">
        <v>13994</v>
      </c>
      <c r="AY87" s="37">
        <v>37218</v>
      </c>
      <c r="AZ87" s="37">
        <v>23757</v>
      </c>
      <c r="BA87" s="37">
        <v>63184</v>
      </c>
    </row>
    <row r="88" spans="16:53" ht="13.5">
      <c r="P88" s="42" t="s">
        <v>45</v>
      </c>
      <c r="Q88" s="43" t="s">
        <v>46</v>
      </c>
      <c r="R88" s="85">
        <f>COUNTA(R77:R87)</f>
        <v>11</v>
      </c>
      <c r="S88" s="85"/>
      <c r="T88" s="86" t="str">
        <f>CONCATENATE(T87," 計")</f>
        <v>c4 計</v>
      </c>
      <c r="U88" s="44"/>
      <c r="V88" s="44"/>
      <c r="W88" s="44"/>
      <c r="X88" s="45">
        <f>SUM(X77:X87)</f>
        <v>8272</v>
      </c>
      <c r="Y88" s="45">
        <f>SUM(Y77:Y87)</f>
        <v>143</v>
      </c>
      <c r="Z88" s="45">
        <f>SUM(Z77:Z87)</f>
        <v>449310</v>
      </c>
      <c r="AA88" s="46">
        <f t="shared" si="12"/>
        <v>3.142027972027972</v>
      </c>
      <c r="AB88" s="44"/>
      <c r="AC88" s="45">
        <f>SUM(AC77:AC87)</f>
        <v>5021</v>
      </c>
      <c r="AD88" s="47">
        <f>AC88/X88*100</f>
        <v>60.69874274661509</v>
      </c>
      <c r="AE88" s="45">
        <f>SUM(AE77:AE87)</f>
        <v>467091</v>
      </c>
      <c r="AF88" s="48">
        <f>Z88/AE88*100</f>
        <v>96.19324714027887</v>
      </c>
      <c r="AG88" s="45">
        <f>SUM(AG77:AG87)</f>
        <v>72291</v>
      </c>
      <c r="AH88" s="26">
        <f t="shared" si="13"/>
        <v>160.89</v>
      </c>
      <c r="AI88" s="45">
        <f>SUM(AI77:AI87)</f>
        <v>236497</v>
      </c>
      <c r="AJ88" s="45">
        <f>SUM(AJ77:AJ87)</f>
        <v>109320</v>
      </c>
      <c r="AK88" s="45">
        <f>SUM(AK77:AK87)</f>
        <v>127177</v>
      </c>
      <c r="AL88" s="49">
        <f t="shared" si="14"/>
        <v>526.36</v>
      </c>
      <c r="AM88" s="49">
        <f t="shared" si="15"/>
        <v>243.31</v>
      </c>
      <c r="AN88" s="49">
        <f t="shared" si="16"/>
        <v>283.05</v>
      </c>
      <c r="AO88" s="50">
        <f>AG88/AI88*100</f>
        <v>30.56740677471596</v>
      </c>
      <c r="AP88" s="48">
        <f>AG88/AJ88*100</f>
        <v>66.1278814489572</v>
      </c>
      <c r="AQ88" s="51">
        <f>AJ88*1000/$X88</f>
        <v>13215.667311411993</v>
      </c>
      <c r="AR88" s="51">
        <f>AK88*1000/$X88</f>
        <v>15374.395551257254</v>
      </c>
      <c r="AS88" s="51">
        <f>AI88*1000/$X88</f>
        <v>28590.062862669245</v>
      </c>
      <c r="AT88" s="45">
        <f>AVERAGE(AT77:AT87)</f>
        <v>3339.4545454545455</v>
      </c>
      <c r="AU88" s="30">
        <f t="shared" si="17"/>
        <v>3218</v>
      </c>
      <c r="AV88" s="45">
        <f>SUM(AV77:AV87)</f>
        <v>114152</v>
      </c>
      <c r="AW88" s="30">
        <f>AV88*1000/$X88</f>
        <v>13799.806576402321</v>
      </c>
      <c r="AX88" s="45">
        <f>SUM(AX77:AX87)</f>
        <v>183435</v>
      </c>
      <c r="AY88" s="30">
        <f>AX88*1000/$X88</f>
        <v>22175.41102514507</v>
      </c>
      <c r="AZ88" s="45">
        <f>SUM(AZ77:AZ87)</f>
        <v>297587</v>
      </c>
      <c r="BA88" s="30">
        <f>AZ88*1000/$X88</f>
        <v>35975.21760154739</v>
      </c>
    </row>
    <row r="89" spans="16:53" ht="13.5">
      <c r="P89" s="32" t="s">
        <v>255</v>
      </c>
      <c r="Q89" s="33" t="s">
        <v>218</v>
      </c>
      <c r="R89" s="33" t="s">
        <v>256</v>
      </c>
      <c r="S89" s="33" t="s">
        <v>33</v>
      </c>
      <c r="T89" s="34" t="s">
        <v>257</v>
      </c>
      <c r="U89" s="32" t="s">
        <v>35</v>
      </c>
      <c r="V89" s="35" t="s">
        <v>258</v>
      </c>
      <c r="W89" s="36" t="s">
        <v>37</v>
      </c>
      <c r="X89" s="37">
        <v>451</v>
      </c>
      <c r="Y89" s="37">
        <v>26</v>
      </c>
      <c r="Z89" s="37">
        <v>31262</v>
      </c>
      <c r="AA89" s="53">
        <f t="shared" si="12"/>
        <v>1.2023846153846154</v>
      </c>
      <c r="AB89" s="38" t="s">
        <v>74</v>
      </c>
      <c r="AC89" s="37">
        <v>429</v>
      </c>
      <c r="AD89" s="39">
        <v>95.1</v>
      </c>
      <c r="AE89" s="37">
        <v>39763</v>
      </c>
      <c r="AF89" s="39">
        <v>78.6</v>
      </c>
      <c r="AG89" s="37">
        <v>5942</v>
      </c>
      <c r="AH89" s="26">
        <f t="shared" si="13"/>
        <v>190.07</v>
      </c>
      <c r="AI89" s="37">
        <v>18330</v>
      </c>
      <c r="AJ89" s="37">
        <v>4749</v>
      </c>
      <c r="AK89" s="37">
        <v>13581</v>
      </c>
      <c r="AL89" s="53">
        <f t="shared" si="14"/>
        <v>586.33</v>
      </c>
      <c r="AM89" s="53">
        <f t="shared" si="15"/>
        <v>151.91</v>
      </c>
      <c r="AN89" s="53">
        <f t="shared" si="16"/>
        <v>434.43</v>
      </c>
      <c r="AO89" s="39">
        <v>32.4</v>
      </c>
      <c r="AP89" s="39">
        <v>125.1</v>
      </c>
      <c r="AQ89" s="37">
        <v>10530</v>
      </c>
      <c r="AR89" s="37">
        <v>30113</v>
      </c>
      <c r="AS89" s="37">
        <v>40643</v>
      </c>
      <c r="AT89" s="40">
        <v>3675</v>
      </c>
      <c r="AU89" s="30">
        <f t="shared" si="17"/>
        <v>3801</v>
      </c>
      <c r="AV89" s="37">
        <v>4749</v>
      </c>
      <c r="AW89" s="41">
        <v>10530</v>
      </c>
      <c r="AX89" s="37">
        <v>13581</v>
      </c>
      <c r="AY89" s="37">
        <v>30113</v>
      </c>
      <c r="AZ89" s="37">
        <v>18330</v>
      </c>
      <c r="BA89" s="37">
        <v>40643</v>
      </c>
    </row>
    <row r="90" spans="16:53" ht="13.5">
      <c r="P90" s="32" t="s">
        <v>259</v>
      </c>
      <c r="Q90" s="33" t="s">
        <v>218</v>
      </c>
      <c r="R90" s="33" t="s">
        <v>260</v>
      </c>
      <c r="S90" s="33" t="s">
        <v>33</v>
      </c>
      <c r="T90" s="34" t="s">
        <v>257</v>
      </c>
      <c r="U90" s="32" t="s">
        <v>35</v>
      </c>
      <c r="V90" s="35" t="s">
        <v>258</v>
      </c>
      <c r="W90" s="36" t="s">
        <v>37</v>
      </c>
      <c r="X90" s="37">
        <v>1023</v>
      </c>
      <c r="Y90" s="37">
        <v>98</v>
      </c>
      <c r="Z90" s="37">
        <v>68415</v>
      </c>
      <c r="AA90" s="53">
        <f t="shared" si="12"/>
        <v>0.6981122448979592</v>
      </c>
      <c r="AB90" s="38" t="s">
        <v>261</v>
      </c>
      <c r="AC90" s="37">
        <v>332</v>
      </c>
      <c r="AD90" s="39">
        <v>32.5</v>
      </c>
      <c r="AE90" s="37">
        <v>68415</v>
      </c>
      <c r="AF90" s="39">
        <v>100</v>
      </c>
      <c r="AG90" s="37">
        <v>10784</v>
      </c>
      <c r="AH90" s="26">
        <f t="shared" si="13"/>
        <v>157.63</v>
      </c>
      <c r="AI90" s="37">
        <v>20860</v>
      </c>
      <c r="AJ90" s="37">
        <v>11010</v>
      </c>
      <c r="AK90" s="37">
        <v>9850</v>
      </c>
      <c r="AL90" s="53">
        <f t="shared" si="14"/>
        <v>304.9</v>
      </c>
      <c r="AM90" s="53">
        <f t="shared" si="15"/>
        <v>160.93</v>
      </c>
      <c r="AN90" s="53">
        <f t="shared" si="16"/>
        <v>143.97</v>
      </c>
      <c r="AO90" s="39">
        <v>51.7</v>
      </c>
      <c r="AP90" s="39">
        <v>97.9</v>
      </c>
      <c r="AQ90" s="37">
        <v>10762</v>
      </c>
      <c r="AR90" s="37">
        <v>9629</v>
      </c>
      <c r="AS90" s="37">
        <v>20391</v>
      </c>
      <c r="AT90" s="40">
        <v>2992</v>
      </c>
      <c r="AU90" s="30">
        <f t="shared" si="17"/>
        <v>3153</v>
      </c>
      <c r="AV90" s="37">
        <v>11010</v>
      </c>
      <c r="AW90" s="41">
        <v>10762</v>
      </c>
      <c r="AX90" s="37">
        <v>9850</v>
      </c>
      <c r="AY90" s="37">
        <v>9629</v>
      </c>
      <c r="AZ90" s="37">
        <v>20860</v>
      </c>
      <c r="BA90" s="37">
        <v>20391</v>
      </c>
    </row>
    <row r="91" spans="16:53" ht="13.5">
      <c r="P91" s="32" t="s">
        <v>262</v>
      </c>
      <c r="Q91" s="33" t="s">
        <v>67</v>
      </c>
      <c r="R91" s="33" t="s">
        <v>263</v>
      </c>
      <c r="S91" s="33" t="s">
        <v>33</v>
      </c>
      <c r="T91" s="34" t="s">
        <v>257</v>
      </c>
      <c r="U91" s="32" t="s">
        <v>35</v>
      </c>
      <c r="V91" s="35" t="s">
        <v>258</v>
      </c>
      <c r="W91" s="36" t="s">
        <v>37</v>
      </c>
      <c r="X91" s="37">
        <v>1578</v>
      </c>
      <c r="Y91" s="37">
        <v>96</v>
      </c>
      <c r="Z91" s="37">
        <v>86043</v>
      </c>
      <c r="AA91" s="53">
        <f t="shared" si="12"/>
        <v>0.89628125</v>
      </c>
      <c r="AB91" s="38" t="s">
        <v>264</v>
      </c>
      <c r="AC91" s="37">
        <v>1021</v>
      </c>
      <c r="AD91" s="39">
        <v>64.7</v>
      </c>
      <c r="AE91" s="37">
        <v>103850</v>
      </c>
      <c r="AF91" s="39">
        <v>82.9</v>
      </c>
      <c r="AG91" s="37">
        <v>21658</v>
      </c>
      <c r="AH91" s="26">
        <f t="shared" si="13"/>
        <v>251.71</v>
      </c>
      <c r="AI91" s="37">
        <v>39964</v>
      </c>
      <c r="AJ91" s="37">
        <v>28680</v>
      </c>
      <c r="AK91" s="37">
        <v>11284</v>
      </c>
      <c r="AL91" s="53">
        <f t="shared" si="14"/>
        <v>464.47</v>
      </c>
      <c r="AM91" s="53">
        <f t="shared" si="15"/>
        <v>333.32</v>
      </c>
      <c r="AN91" s="53">
        <f t="shared" si="16"/>
        <v>131.14</v>
      </c>
      <c r="AO91" s="39">
        <v>54.2</v>
      </c>
      <c r="AP91" s="39">
        <v>75.5</v>
      </c>
      <c r="AQ91" s="37">
        <v>18175</v>
      </c>
      <c r="AR91" s="37">
        <v>7151</v>
      </c>
      <c r="AS91" s="37">
        <v>25326</v>
      </c>
      <c r="AT91" s="40">
        <v>4800</v>
      </c>
      <c r="AU91" s="30">
        <f t="shared" si="17"/>
        <v>5034</v>
      </c>
      <c r="AV91" s="37">
        <v>31454</v>
      </c>
      <c r="AW91" s="41">
        <v>19933</v>
      </c>
      <c r="AX91" s="37">
        <v>11284</v>
      </c>
      <c r="AY91" s="37">
        <v>7151</v>
      </c>
      <c r="AZ91" s="37">
        <v>42738</v>
      </c>
      <c r="BA91" s="37">
        <v>27084</v>
      </c>
    </row>
    <row r="92" spans="16:53" ht="13.5">
      <c r="P92" s="32" t="s">
        <v>265</v>
      </c>
      <c r="Q92" s="33" t="s">
        <v>163</v>
      </c>
      <c r="R92" s="33" t="s">
        <v>266</v>
      </c>
      <c r="S92" s="33" t="s">
        <v>33</v>
      </c>
      <c r="T92" s="34" t="s">
        <v>257</v>
      </c>
      <c r="U92" s="32" t="s">
        <v>35</v>
      </c>
      <c r="V92" s="35" t="s">
        <v>258</v>
      </c>
      <c r="W92" s="36" t="s">
        <v>37</v>
      </c>
      <c r="X92" s="37">
        <v>807</v>
      </c>
      <c r="Y92" s="37">
        <v>153</v>
      </c>
      <c r="Z92" s="37">
        <v>154067</v>
      </c>
      <c r="AA92" s="53">
        <f t="shared" si="12"/>
        <v>1.0069738562091504</v>
      </c>
      <c r="AB92" s="38" t="s">
        <v>267</v>
      </c>
      <c r="AC92" s="37">
        <v>807</v>
      </c>
      <c r="AD92" s="39">
        <v>100</v>
      </c>
      <c r="AE92" s="37">
        <v>104418</v>
      </c>
      <c r="AF92" s="39">
        <v>147.5</v>
      </c>
      <c r="AG92" s="37">
        <v>20793</v>
      </c>
      <c r="AH92" s="26">
        <f t="shared" si="13"/>
        <v>134.96</v>
      </c>
      <c r="AI92" s="37">
        <v>35125</v>
      </c>
      <c r="AJ92" s="37">
        <v>14030</v>
      </c>
      <c r="AK92" s="37">
        <v>21095</v>
      </c>
      <c r="AL92" s="53">
        <f t="shared" si="14"/>
        <v>227.99</v>
      </c>
      <c r="AM92" s="53">
        <f t="shared" si="15"/>
        <v>91.06</v>
      </c>
      <c r="AN92" s="53">
        <f t="shared" si="16"/>
        <v>136.92</v>
      </c>
      <c r="AO92" s="39">
        <v>59.2</v>
      </c>
      <c r="AP92" s="39">
        <v>148.2</v>
      </c>
      <c r="AQ92" s="37">
        <v>17385</v>
      </c>
      <c r="AR92" s="37">
        <v>26140</v>
      </c>
      <c r="AS92" s="37">
        <v>43525</v>
      </c>
      <c r="AT92" s="40">
        <v>2700</v>
      </c>
      <c r="AU92" s="30">
        <f t="shared" si="17"/>
        <v>2699</v>
      </c>
      <c r="AV92" s="37">
        <v>14631</v>
      </c>
      <c r="AW92" s="41">
        <v>18130</v>
      </c>
      <c r="AX92" s="37">
        <v>21095</v>
      </c>
      <c r="AY92" s="37">
        <v>26140</v>
      </c>
      <c r="AZ92" s="37">
        <v>35726</v>
      </c>
      <c r="BA92" s="37">
        <v>44270</v>
      </c>
    </row>
    <row r="93" spans="16:53" ht="13.5">
      <c r="P93" s="32" t="s">
        <v>268</v>
      </c>
      <c r="Q93" s="33" t="s">
        <v>40</v>
      </c>
      <c r="R93" s="33" t="s">
        <v>198</v>
      </c>
      <c r="S93" s="33" t="s">
        <v>33</v>
      </c>
      <c r="T93" s="34" t="s">
        <v>257</v>
      </c>
      <c r="U93" s="32" t="s">
        <v>35</v>
      </c>
      <c r="V93" s="35" t="s">
        <v>258</v>
      </c>
      <c r="W93" s="36" t="s">
        <v>37</v>
      </c>
      <c r="X93" s="37">
        <v>732</v>
      </c>
      <c r="Y93" s="37">
        <v>42</v>
      </c>
      <c r="Z93" s="37">
        <v>64394</v>
      </c>
      <c r="AA93" s="53">
        <f t="shared" si="12"/>
        <v>1.5331904761904762</v>
      </c>
      <c r="AB93" s="38" t="s">
        <v>269</v>
      </c>
      <c r="AC93" s="37">
        <v>676</v>
      </c>
      <c r="AD93" s="39">
        <v>92.3</v>
      </c>
      <c r="AE93" s="37">
        <v>64394</v>
      </c>
      <c r="AF93" s="54">
        <v>100</v>
      </c>
      <c r="AG93" s="41">
        <v>8870</v>
      </c>
      <c r="AH93" s="26">
        <f t="shared" si="13"/>
        <v>137.75</v>
      </c>
      <c r="AI93" s="41">
        <v>25884</v>
      </c>
      <c r="AJ93" s="55">
        <v>16423</v>
      </c>
      <c r="AK93" s="41">
        <v>9461</v>
      </c>
      <c r="AL93" s="53">
        <f t="shared" si="14"/>
        <v>401.96</v>
      </c>
      <c r="AM93" s="53">
        <f t="shared" si="15"/>
        <v>255.04</v>
      </c>
      <c r="AN93" s="53">
        <f t="shared" si="16"/>
        <v>146.92</v>
      </c>
      <c r="AO93" s="39">
        <v>34.3</v>
      </c>
      <c r="AP93" s="39">
        <v>54</v>
      </c>
      <c r="AQ93" s="41">
        <v>22436</v>
      </c>
      <c r="AR93" s="37">
        <v>12925</v>
      </c>
      <c r="AS93" s="37">
        <v>35361</v>
      </c>
      <c r="AT93" s="40">
        <v>3213</v>
      </c>
      <c r="AU93" s="30">
        <f t="shared" si="17"/>
        <v>2755</v>
      </c>
      <c r="AV93" s="37">
        <v>16423</v>
      </c>
      <c r="AW93" s="41">
        <v>22436</v>
      </c>
      <c r="AX93" s="37">
        <v>11952</v>
      </c>
      <c r="AY93" s="37">
        <v>16328</v>
      </c>
      <c r="AZ93" s="37">
        <v>28375</v>
      </c>
      <c r="BA93" s="37">
        <v>38764</v>
      </c>
    </row>
    <row r="94" spans="16:53" ht="13.5">
      <c r="P94" s="32" t="s">
        <v>270</v>
      </c>
      <c r="Q94" s="33" t="s">
        <v>102</v>
      </c>
      <c r="R94" s="33" t="s">
        <v>271</v>
      </c>
      <c r="S94" s="33" t="s">
        <v>33</v>
      </c>
      <c r="T94" s="34" t="s">
        <v>257</v>
      </c>
      <c r="U94" s="32" t="s">
        <v>35</v>
      </c>
      <c r="V94" s="35" t="s">
        <v>258</v>
      </c>
      <c r="W94" s="36" t="s">
        <v>37</v>
      </c>
      <c r="X94" s="37">
        <v>703</v>
      </c>
      <c r="Y94" s="37">
        <v>88</v>
      </c>
      <c r="Z94" s="37">
        <v>74078</v>
      </c>
      <c r="AA94" s="53">
        <f t="shared" si="12"/>
        <v>0.8417954545454545</v>
      </c>
      <c r="AB94" s="38" t="s">
        <v>272</v>
      </c>
      <c r="AC94" s="37">
        <v>703</v>
      </c>
      <c r="AD94" s="39">
        <v>100</v>
      </c>
      <c r="AE94" s="37">
        <v>74078</v>
      </c>
      <c r="AF94" s="54">
        <v>100</v>
      </c>
      <c r="AG94" s="41">
        <v>9829</v>
      </c>
      <c r="AH94" s="26">
        <f t="shared" si="13"/>
        <v>132.68</v>
      </c>
      <c r="AI94" s="41">
        <v>16026</v>
      </c>
      <c r="AJ94" s="55">
        <v>16026</v>
      </c>
      <c r="AK94" s="41">
        <v>0</v>
      </c>
      <c r="AL94" s="53">
        <f t="shared" si="14"/>
        <v>216.34</v>
      </c>
      <c r="AM94" s="53">
        <f t="shared" si="15"/>
        <v>216.34</v>
      </c>
      <c r="AN94" s="53">
        <f t="shared" si="16"/>
        <v>0</v>
      </c>
      <c r="AO94" s="39">
        <v>61.3</v>
      </c>
      <c r="AP94" s="39">
        <v>61.3</v>
      </c>
      <c r="AQ94" s="41">
        <v>22797</v>
      </c>
      <c r="AR94" s="37">
        <v>0</v>
      </c>
      <c r="AS94" s="37">
        <v>22797</v>
      </c>
      <c r="AT94" s="40">
        <v>2410</v>
      </c>
      <c r="AU94" s="30">
        <f t="shared" si="17"/>
        <v>2654</v>
      </c>
      <c r="AV94" s="37">
        <v>16026</v>
      </c>
      <c r="AW94" s="41">
        <v>22797</v>
      </c>
      <c r="AX94" s="37">
        <v>0</v>
      </c>
      <c r="AY94" s="37">
        <v>0</v>
      </c>
      <c r="AZ94" s="37">
        <v>16026</v>
      </c>
      <c r="BA94" s="37">
        <v>22797</v>
      </c>
    </row>
    <row r="95" spans="16:53" ht="13.5">
      <c r="P95" s="32" t="s">
        <v>273</v>
      </c>
      <c r="Q95" s="33" t="s">
        <v>76</v>
      </c>
      <c r="R95" s="33" t="s">
        <v>274</v>
      </c>
      <c r="S95" s="33" t="s">
        <v>33</v>
      </c>
      <c r="T95" s="34" t="s">
        <v>257</v>
      </c>
      <c r="U95" s="32" t="s">
        <v>35</v>
      </c>
      <c r="V95" s="35" t="s">
        <v>258</v>
      </c>
      <c r="W95" s="36" t="s">
        <v>37</v>
      </c>
      <c r="X95" s="37">
        <v>202</v>
      </c>
      <c r="Y95" s="37">
        <v>9</v>
      </c>
      <c r="Z95" s="37">
        <v>19886</v>
      </c>
      <c r="AA95" s="53">
        <f t="shared" si="12"/>
        <v>2.2095555555555557</v>
      </c>
      <c r="AB95" s="38" t="s">
        <v>38</v>
      </c>
      <c r="AC95" s="37">
        <v>198</v>
      </c>
      <c r="AD95" s="39">
        <v>98</v>
      </c>
      <c r="AE95" s="37">
        <v>22508</v>
      </c>
      <c r="AF95" s="54">
        <v>88.4</v>
      </c>
      <c r="AG95" s="37">
        <v>3507</v>
      </c>
      <c r="AH95" s="26">
        <f t="shared" si="13"/>
        <v>176.36</v>
      </c>
      <c r="AI95" s="41">
        <v>8631</v>
      </c>
      <c r="AJ95" s="37">
        <v>8631</v>
      </c>
      <c r="AK95" s="37">
        <v>0</v>
      </c>
      <c r="AL95" s="53">
        <f t="shared" si="14"/>
        <v>434.02</v>
      </c>
      <c r="AM95" s="53">
        <f t="shared" si="15"/>
        <v>434.02</v>
      </c>
      <c r="AN95" s="53">
        <f t="shared" si="16"/>
        <v>0</v>
      </c>
      <c r="AO95" s="39">
        <v>40.6</v>
      </c>
      <c r="AP95" s="39">
        <v>40.6</v>
      </c>
      <c r="AQ95" s="37">
        <v>42728</v>
      </c>
      <c r="AR95" s="37">
        <v>0</v>
      </c>
      <c r="AS95" s="37">
        <v>42728</v>
      </c>
      <c r="AT95" s="40">
        <v>2625</v>
      </c>
      <c r="AU95" s="30">
        <f t="shared" si="17"/>
        <v>3527</v>
      </c>
      <c r="AV95" s="37">
        <v>8631</v>
      </c>
      <c r="AW95" s="41">
        <v>42728</v>
      </c>
      <c r="AX95" s="37">
        <v>0</v>
      </c>
      <c r="AY95" s="37">
        <v>0</v>
      </c>
      <c r="AZ95" s="37">
        <v>8631</v>
      </c>
      <c r="BA95" s="37">
        <v>42728</v>
      </c>
    </row>
    <row r="96" spans="16:53" ht="13.5">
      <c r="P96" s="32" t="s">
        <v>275</v>
      </c>
      <c r="Q96" s="33" t="s">
        <v>276</v>
      </c>
      <c r="R96" s="33" t="s">
        <v>277</v>
      </c>
      <c r="S96" s="33" t="s">
        <v>33</v>
      </c>
      <c r="T96" s="34" t="s">
        <v>257</v>
      </c>
      <c r="U96" s="32" t="s">
        <v>35</v>
      </c>
      <c r="V96" s="35" t="s">
        <v>258</v>
      </c>
      <c r="W96" s="36" t="s">
        <v>37</v>
      </c>
      <c r="X96" s="37">
        <v>843</v>
      </c>
      <c r="Y96" s="37">
        <v>17</v>
      </c>
      <c r="Z96" s="37">
        <v>26000</v>
      </c>
      <c r="AA96" s="53">
        <f t="shared" si="12"/>
        <v>1.5294117647058825</v>
      </c>
      <c r="AB96" s="38" t="s">
        <v>278</v>
      </c>
      <c r="AC96" s="37">
        <v>672</v>
      </c>
      <c r="AD96" s="39">
        <v>79.7</v>
      </c>
      <c r="AE96" s="37">
        <v>26000</v>
      </c>
      <c r="AF96" s="54">
        <v>100</v>
      </c>
      <c r="AG96" s="37">
        <v>7518</v>
      </c>
      <c r="AH96" s="26">
        <f t="shared" si="13"/>
        <v>289.15</v>
      </c>
      <c r="AI96" s="41">
        <v>21541</v>
      </c>
      <c r="AJ96" s="37">
        <v>17378</v>
      </c>
      <c r="AK96" s="37">
        <v>4163</v>
      </c>
      <c r="AL96" s="53">
        <f t="shared" si="14"/>
        <v>828.5</v>
      </c>
      <c r="AM96" s="53">
        <f t="shared" si="15"/>
        <v>668.38</v>
      </c>
      <c r="AN96" s="53">
        <f t="shared" si="16"/>
        <v>160.12</v>
      </c>
      <c r="AO96" s="39">
        <v>34.9</v>
      </c>
      <c r="AP96" s="39">
        <v>43.3</v>
      </c>
      <c r="AQ96" s="37">
        <v>20614</v>
      </c>
      <c r="AR96" s="37">
        <v>4938</v>
      </c>
      <c r="AS96" s="37">
        <v>25553</v>
      </c>
      <c r="AT96" s="40">
        <v>800</v>
      </c>
      <c r="AU96" s="30">
        <f t="shared" si="17"/>
        <v>5783</v>
      </c>
      <c r="AV96" s="37">
        <v>20478</v>
      </c>
      <c r="AW96" s="41">
        <v>24292</v>
      </c>
      <c r="AX96" s="37">
        <v>4163</v>
      </c>
      <c r="AY96" s="37">
        <v>4938</v>
      </c>
      <c r="AZ96" s="37">
        <v>24641</v>
      </c>
      <c r="BA96" s="37">
        <v>29230</v>
      </c>
    </row>
    <row r="97" spans="16:53" ht="13.5">
      <c r="P97" s="42" t="s">
        <v>45</v>
      </c>
      <c r="Q97" s="43" t="s">
        <v>46</v>
      </c>
      <c r="R97" s="85">
        <f>COUNTA(R89:R96)</f>
        <v>8</v>
      </c>
      <c r="S97" s="85"/>
      <c r="T97" s="86" t="str">
        <f>CONCATENATE(T96," 計")</f>
        <v>d2 計</v>
      </c>
      <c r="U97" s="44"/>
      <c r="V97" s="44"/>
      <c r="W97" s="44"/>
      <c r="X97" s="45">
        <f>SUM(X89:X96)</f>
        <v>6339</v>
      </c>
      <c r="Y97" s="45">
        <f>SUM(Y89:Y96)</f>
        <v>529</v>
      </c>
      <c r="Z97" s="45">
        <f>SUM(Z89:Z96)</f>
        <v>524145</v>
      </c>
      <c r="AA97" s="46">
        <f t="shared" si="12"/>
        <v>0.9908223062381852</v>
      </c>
      <c r="AB97" s="44"/>
      <c r="AC97" s="45">
        <f>SUM(AC89:AC96)</f>
        <v>4838</v>
      </c>
      <c r="AD97" s="47">
        <f>AC97/X97*100</f>
        <v>76.32118630698848</v>
      </c>
      <c r="AE97" s="45">
        <f>SUM(AE89:AE96)</f>
        <v>503426</v>
      </c>
      <c r="AF97" s="48">
        <f>Z97/AE97*100</f>
        <v>104.11559990942065</v>
      </c>
      <c r="AG97" s="45">
        <f>SUM(AG89:AG96)</f>
        <v>88901</v>
      </c>
      <c r="AH97" s="26">
        <f t="shared" si="13"/>
        <v>169.61</v>
      </c>
      <c r="AI97" s="45">
        <f>SUM(AI89:AI96)</f>
        <v>186361</v>
      </c>
      <c r="AJ97" s="45">
        <f>SUM(AJ89:AJ96)</f>
        <v>116927</v>
      </c>
      <c r="AK97" s="45">
        <f>SUM(AK89:AK96)</f>
        <v>69434</v>
      </c>
      <c r="AL97" s="49">
        <f t="shared" si="14"/>
        <v>355.55</v>
      </c>
      <c r="AM97" s="49">
        <f t="shared" si="15"/>
        <v>223.08</v>
      </c>
      <c r="AN97" s="49">
        <f t="shared" si="16"/>
        <v>132.47</v>
      </c>
      <c r="AO97" s="50">
        <f>AG97/AI97*100</f>
        <v>47.7036504418843</v>
      </c>
      <c r="AP97" s="48">
        <f>AG97/AJ97*100</f>
        <v>76.03119895319301</v>
      </c>
      <c r="AQ97" s="51">
        <f>AJ97*1000/$X97</f>
        <v>18445.653888625966</v>
      </c>
      <c r="AR97" s="51">
        <f>AK97*1000/$X97</f>
        <v>10953.462691276227</v>
      </c>
      <c r="AS97" s="51">
        <f>AI97*1000/$X97</f>
        <v>29399.11657990219</v>
      </c>
      <c r="AT97" s="45">
        <f>AVERAGE(AT89:AT96)</f>
        <v>2901.875</v>
      </c>
      <c r="AU97" s="30">
        <f t="shared" si="17"/>
        <v>3392</v>
      </c>
      <c r="AV97" s="45">
        <f>SUM(AV89:AV96)</f>
        <v>123402</v>
      </c>
      <c r="AW97" s="30">
        <f>AV97*1000/$X97</f>
        <v>19467.10837671557</v>
      </c>
      <c r="AX97" s="45">
        <f>SUM(AX89:AX96)</f>
        <v>71925</v>
      </c>
      <c r="AY97" s="30">
        <f>AX97*1000/$X97</f>
        <v>11346.426881211548</v>
      </c>
      <c r="AZ97" s="45">
        <f>SUM(AZ89:AZ96)</f>
        <v>195327</v>
      </c>
      <c r="BA97" s="30">
        <f>AZ97*1000/$X97</f>
        <v>30813.535257927117</v>
      </c>
    </row>
    <row r="98" spans="16:53" ht="13.5">
      <c r="P98" s="32" t="s">
        <v>279</v>
      </c>
      <c r="Q98" s="33" t="s">
        <v>83</v>
      </c>
      <c r="R98" s="33" t="s">
        <v>280</v>
      </c>
      <c r="S98" s="33" t="s">
        <v>33</v>
      </c>
      <c r="T98" s="34" t="s">
        <v>281</v>
      </c>
      <c r="U98" s="32" t="s">
        <v>35</v>
      </c>
      <c r="V98" s="35" t="s">
        <v>258</v>
      </c>
      <c r="W98" s="36" t="s">
        <v>50</v>
      </c>
      <c r="X98" s="37">
        <v>1433</v>
      </c>
      <c r="Y98" s="37">
        <v>66</v>
      </c>
      <c r="Z98" s="37">
        <v>56641</v>
      </c>
      <c r="AA98" s="53">
        <f t="shared" si="12"/>
        <v>0.8581969696969698</v>
      </c>
      <c r="AB98" s="38" t="s">
        <v>282</v>
      </c>
      <c r="AC98" s="37">
        <v>655</v>
      </c>
      <c r="AD98" s="39">
        <v>45.7</v>
      </c>
      <c r="AE98" s="37">
        <v>58753</v>
      </c>
      <c r="AF98" s="54">
        <v>96.4</v>
      </c>
      <c r="AG98" s="41">
        <v>7916</v>
      </c>
      <c r="AH98" s="26">
        <f t="shared" si="13"/>
        <v>139.76</v>
      </c>
      <c r="AI98" s="41">
        <v>29715</v>
      </c>
      <c r="AJ98" s="55">
        <v>13251</v>
      </c>
      <c r="AK98" s="41">
        <v>16464</v>
      </c>
      <c r="AL98" s="53">
        <f t="shared" si="14"/>
        <v>524.62</v>
      </c>
      <c r="AM98" s="53">
        <f t="shared" si="15"/>
        <v>233.95</v>
      </c>
      <c r="AN98" s="53">
        <f t="shared" si="16"/>
        <v>290.67</v>
      </c>
      <c r="AO98" s="39">
        <v>26.6</v>
      </c>
      <c r="AP98" s="39">
        <v>59.7</v>
      </c>
      <c r="AQ98" s="41">
        <v>9247</v>
      </c>
      <c r="AR98" s="37">
        <v>11489</v>
      </c>
      <c r="AS98" s="37">
        <v>20736</v>
      </c>
      <c r="AT98" s="40">
        <v>2620</v>
      </c>
      <c r="AU98" s="30">
        <f t="shared" si="17"/>
        <v>2795</v>
      </c>
      <c r="AV98" s="37">
        <v>13251</v>
      </c>
      <c r="AW98" s="41">
        <v>9247</v>
      </c>
      <c r="AX98" s="37">
        <v>31588</v>
      </c>
      <c r="AY98" s="37">
        <v>22043</v>
      </c>
      <c r="AZ98" s="37">
        <v>44839</v>
      </c>
      <c r="BA98" s="37">
        <v>31290</v>
      </c>
    </row>
    <row r="99" spans="16:53" ht="13.5">
      <c r="P99" s="32" t="s">
        <v>283</v>
      </c>
      <c r="Q99" s="33" t="s">
        <v>83</v>
      </c>
      <c r="R99" s="33" t="s">
        <v>284</v>
      </c>
      <c r="S99" s="33" t="s">
        <v>33</v>
      </c>
      <c r="T99" s="34" t="s">
        <v>281</v>
      </c>
      <c r="U99" s="32" t="s">
        <v>35</v>
      </c>
      <c r="V99" s="35" t="s">
        <v>258</v>
      </c>
      <c r="W99" s="36" t="s">
        <v>50</v>
      </c>
      <c r="X99" s="37">
        <v>1120</v>
      </c>
      <c r="Y99" s="37">
        <v>56</v>
      </c>
      <c r="Z99" s="37">
        <v>100544</v>
      </c>
      <c r="AA99" s="53">
        <f t="shared" si="12"/>
        <v>1.7954285714285714</v>
      </c>
      <c r="AB99" s="38" t="s">
        <v>167</v>
      </c>
      <c r="AC99" s="37">
        <v>1020</v>
      </c>
      <c r="AD99" s="39">
        <v>91.1</v>
      </c>
      <c r="AE99" s="37">
        <v>101085</v>
      </c>
      <c r="AF99" s="54">
        <v>99.5</v>
      </c>
      <c r="AG99" s="41">
        <v>11938</v>
      </c>
      <c r="AH99" s="26">
        <f t="shared" si="13"/>
        <v>118.73</v>
      </c>
      <c r="AI99" s="41">
        <v>25538</v>
      </c>
      <c r="AJ99" s="55">
        <v>19851</v>
      </c>
      <c r="AK99" s="41">
        <v>5687</v>
      </c>
      <c r="AL99" s="53">
        <f t="shared" si="14"/>
        <v>254</v>
      </c>
      <c r="AM99" s="53">
        <f t="shared" si="15"/>
        <v>197.44</v>
      </c>
      <c r="AN99" s="53">
        <f t="shared" si="16"/>
        <v>56.56</v>
      </c>
      <c r="AO99" s="39">
        <v>46.7</v>
      </c>
      <c r="AP99" s="39">
        <v>60.1</v>
      </c>
      <c r="AQ99" s="41">
        <v>17724</v>
      </c>
      <c r="AR99" s="37">
        <v>5078</v>
      </c>
      <c r="AS99" s="37">
        <v>22802</v>
      </c>
      <c r="AT99" s="40">
        <v>2270</v>
      </c>
      <c r="AU99" s="30">
        <f t="shared" si="17"/>
        <v>2375</v>
      </c>
      <c r="AV99" s="37">
        <v>19851</v>
      </c>
      <c r="AW99" s="41">
        <v>17724</v>
      </c>
      <c r="AX99" s="37">
        <v>6033</v>
      </c>
      <c r="AY99" s="37">
        <v>5387</v>
      </c>
      <c r="AZ99" s="37">
        <v>25884</v>
      </c>
      <c r="BA99" s="37">
        <v>23111</v>
      </c>
    </row>
    <row r="100" spans="16:53" ht="13.5">
      <c r="P100" s="32" t="s">
        <v>285</v>
      </c>
      <c r="Q100" s="33" t="s">
        <v>83</v>
      </c>
      <c r="R100" s="33" t="s">
        <v>286</v>
      </c>
      <c r="S100" s="33" t="s">
        <v>33</v>
      </c>
      <c r="T100" s="34" t="s">
        <v>281</v>
      </c>
      <c r="U100" s="32" t="s">
        <v>35</v>
      </c>
      <c r="V100" s="35" t="s">
        <v>258</v>
      </c>
      <c r="W100" s="36" t="s">
        <v>50</v>
      </c>
      <c r="X100" s="37">
        <v>71</v>
      </c>
      <c r="Y100" s="37">
        <v>3</v>
      </c>
      <c r="Z100" s="37">
        <v>6306</v>
      </c>
      <c r="AA100" s="53">
        <f t="shared" si="12"/>
        <v>2.102</v>
      </c>
      <c r="AB100" s="38" t="s">
        <v>287</v>
      </c>
      <c r="AC100" s="37">
        <v>71</v>
      </c>
      <c r="AD100" s="39">
        <v>100</v>
      </c>
      <c r="AE100" s="37">
        <v>6306</v>
      </c>
      <c r="AF100" s="54">
        <v>100</v>
      </c>
      <c r="AG100" s="41">
        <v>993</v>
      </c>
      <c r="AH100" s="26">
        <f t="shared" si="13"/>
        <v>157.47</v>
      </c>
      <c r="AI100" s="41">
        <v>5289</v>
      </c>
      <c r="AJ100" s="55">
        <v>3217</v>
      </c>
      <c r="AK100" s="41">
        <v>2072</v>
      </c>
      <c r="AL100" s="53">
        <f t="shared" si="14"/>
        <v>838.73</v>
      </c>
      <c r="AM100" s="53">
        <f t="shared" si="15"/>
        <v>510.15</v>
      </c>
      <c r="AN100" s="53">
        <f t="shared" si="16"/>
        <v>328.58</v>
      </c>
      <c r="AO100" s="39">
        <v>18.8</v>
      </c>
      <c r="AP100" s="39">
        <v>30.9</v>
      </c>
      <c r="AQ100" s="41">
        <v>45310</v>
      </c>
      <c r="AR100" s="37">
        <v>29183</v>
      </c>
      <c r="AS100" s="37">
        <v>74493</v>
      </c>
      <c r="AT100" s="40">
        <v>3150</v>
      </c>
      <c r="AU100" s="30">
        <f t="shared" si="17"/>
        <v>3149</v>
      </c>
      <c r="AV100" s="37">
        <v>3217</v>
      </c>
      <c r="AW100" s="41">
        <v>45310</v>
      </c>
      <c r="AX100" s="37">
        <v>2072</v>
      </c>
      <c r="AY100" s="37">
        <v>29183</v>
      </c>
      <c r="AZ100" s="37">
        <v>5289</v>
      </c>
      <c r="BA100" s="37">
        <v>74493</v>
      </c>
    </row>
    <row r="101" spans="16:53" ht="13.5">
      <c r="P101" s="32" t="s">
        <v>288</v>
      </c>
      <c r="Q101" s="33" t="s">
        <v>83</v>
      </c>
      <c r="R101" s="33" t="s">
        <v>289</v>
      </c>
      <c r="S101" s="33" t="s">
        <v>33</v>
      </c>
      <c r="T101" s="34" t="s">
        <v>281</v>
      </c>
      <c r="U101" s="32" t="s">
        <v>35</v>
      </c>
      <c r="V101" s="35" t="s">
        <v>258</v>
      </c>
      <c r="W101" s="36" t="s">
        <v>50</v>
      </c>
      <c r="X101" s="37">
        <v>792</v>
      </c>
      <c r="Y101" s="37">
        <v>52</v>
      </c>
      <c r="Z101" s="37">
        <v>62563</v>
      </c>
      <c r="AA101" s="53">
        <f t="shared" si="12"/>
        <v>1.2031346153846154</v>
      </c>
      <c r="AB101" s="38" t="s">
        <v>290</v>
      </c>
      <c r="AC101" s="37">
        <v>462</v>
      </c>
      <c r="AD101" s="39">
        <v>58.3</v>
      </c>
      <c r="AE101" s="37">
        <v>62563</v>
      </c>
      <c r="AF101" s="54">
        <v>100</v>
      </c>
      <c r="AG101" s="41">
        <v>5966</v>
      </c>
      <c r="AH101" s="26">
        <f t="shared" si="13"/>
        <v>95.36</v>
      </c>
      <c r="AI101" s="41">
        <v>57459</v>
      </c>
      <c r="AJ101" s="55">
        <v>12633</v>
      </c>
      <c r="AK101" s="41">
        <v>44826</v>
      </c>
      <c r="AL101" s="53">
        <f t="shared" si="14"/>
        <v>918.42</v>
      </c>
      <c r="AM101" s="53">
        <f t="shared" si="15"/>
        <v>201.92</v>
      </c>
      <c r="AN101" s="53">
        <f t="shared" si="16"/>
        <v>716.49</v>
      </c>
      <c r="AO101" s="39">
        <v>10.4</v>
      </c>
      <c r="AP101" s="39">
        <v>47.2</v>
      </c>
      <c r="AQ101" s="41">
        <v>15951</v>
      </c>
      <c r="AR101" s="37">
        <v>56598</v>
      </c>
      <c r="AS101" s="37">
        <v>72549</v>
      </c>
      <c r="AT101" s="40">
        <v>1890</v>
      </c>
      <c r="AU101" s="30">
        <f t="shared" si="17"/>
        <v>1907</v>
      </c>
      <c r="AV101" s="37">
        <v>33622</v>
      </c>
      <c r="AW101" s="41">
        <v>42452</v>
      </c>
      <c r="AX101" s="37">
        <v>44826</v>
      </c>
      <c r="AY101" s="37">
        <v>56598</v>
      </c>
      <c r="AZ101" s="37">
        <v>78448</v>
      </c>
      <c r="BA101" s="37">
        <v>99051</v>
      </c>
    </row>
    <row r="102" spans="16:53" ht="13.5">
      <c r="P102" s="32" t="s">
        <v>291</v>
      </c>
      <c r="Q102" s="33" t="s">
        <v>83</v>
      </c>
      <c r="R102" s="33" t="s">
        <v>292</v>
      </c>
      <c r="S102" s="33" t="s">
        <v>33</v>
      </c>
      <c r="T102" s="34" t="s">
        <v>281</v>
      </c>
      <c r="U102" s="32" t="s">
        <v>35</v>
      </c>
      <c r="V102" s="35" t="s">
        <v>258</v>
      </c>
      <c r="W102" s="36" t="s">
        <v>50</v>
      </c>
      <c r="X102" s="37">
        <v>810</v>
      </c>
      <c r="Y102" s="37">
        <v>60</v>
      </c>
      <c r="Z102" s="37">
        <v>90000</v>
      </c>
      <c r="AA102" s="53">
        <f t="shared" si="12"/>
        <v>1.5</v>
      </c>
      <c r="AB102" s="38" t="s">
        <v>293</v>
      </c>
      <c r="AC102" s="37">
        <v>802</v>
      </c>
      <c r="AD102" s="39">
        <v>99</v>
      </c>
      <c r="AE102" s="37">
        <v>90000</v>
      </c>
      <c r="AF102" s="54">
        <v>100</v>
      </c>
      <c r="AG102" s="41">
        <v>11469</v>
      </c>
      <c r="AH102" s="26">
        <f t="shared" si="13"/>
        <v>127.43</v>
      </c>
      <c r="AI102" s="41">
        <v>85262</v>
      </c>
      <c r="AJ102" s="55">
        <v>30634</v>
      </c>
      <c r="AK102" s="41">
        <v>54628</v>
      </c>
      <c r="AL102" s="53">
        <f t="shared" si="14"/>
        <v>947.36</v>
      </c>
      <c r="AM102" s="53">
        <f t="shared" si="15"/>
        <v>340.38</v>
      </c>
      <c r="AN102" s="53">
        <f t="shared" si="16"/>
        <v>606.98</v>
      </c>
      <c r="AO102" s="39">
        <v>13.5</v>
      </c>
      <c r="AP102" s="39">
        <v>37.4</v>
      </c>
      <c r="AQ102" s="41">
        <v>37820</v>
      </c>
      <c r="AR102" s="37">
        <v>67442</v>
      </c>
      <c r="AS102" s="37">
        <v>105262</v>
      </c>
      <c r="AT102" s="40">
        <v>2500</v>
      </c>
      <c r="AU102" s="30">
        <f t="shared" si="17"/>
        <v>2549</v>
      </c>
      <c r="AV102" s="37">
        <v>30634</v>
      </c>
      <c r="AW102" s="41">
        <v>37820</v>
      </c>
      <c r="AX102" s="37">
        <v>54628</v>
      </c>
      <c r="AY102" s="37">
        <v>67442</v>
      </c>
      <c r="AZ102" s="37">
        <v>85262</v>
      </c>
      <c r="BA102" s="37">
        <v>105262</v>
      </c>
    </row>
    <row r="103" spans="16:53" ht="13.5">
      <c r="P103" s="32" t="s">
        <v>294</v>
      </c>
      <c r="Q103" s="33" t="s">
        <v>83</v>
      </c>
      <c r="R103" s="33" t="s">
        <v>295</v>
      </c>
      <c r="S103" s="33" t="s">
        <v>33</v>
      </c>
      <c r="T103" s="34" t="s">
        <v>281</v>
      </c>
      <c r="U103" s="32" t="s">
        <v>35</v>
      </c>
      <c r="V103" s="35" t="s">
        <v>258</v>
      </c>
      <c r="W103" s="36" t="s">
        <v>50</v>
      </c>
      <c r="X103" s="37">
        <v>790</v>
      </c>
      <c r="Y103" s="37">
        <v>189</v>
      </c>
      <c r="Z103" s="37">
        <v>40331</v>
      </c>
      <c r="AA103" s="53">
        <f t="shared" si="12"/>
        <v>0.21339153439153438</v>
      </c>
      <c r="AB103" s="38" t="s">
        <v>97</v>
      </c>
      <c r="AC103" s="37">
        <v>481</v>
      </c>
      <c r="AD103" s="39">
        <v>60.9</v>
      </c>
      <c r="AE103" s="37">
        <v>42824</v>
      </c>
      <c r="AF103" s="54">
        <v>94.2</v>
      </c>
      <c r="AG103" s="41">
        <v>5058</v>
      </c>
      <c r="AH103" s="26">
        <f t="shared" si="13"/>
        <v>125.41</v>
      </c>
      <c r="AI103" s="41">
        <v>64330</v>
      </c>
      <c r="AJ103" s="55">
        <v>20856</v>
      </c>
      <c r="AK103" s="41">
        <v>43474</v>
      </c>
      <c r="AL103" s="53">
        <f t="shared" si="14"/>
        <v>1595.05</v>
      </c>
      <c r="AM103" s="53">
        <f t="shared" si="15"/>
        <v>517.12</v>
      </c>
      <c r="AN103" s="53">
        <f t="shared" si="16"/>
        <v>1077.93</v>
      </c>
      <c r="AO103" s="39">
        <v>7.9</v>
      </c>
      <c r="AP103" s="39">
        <v>24.3</v>
      </c>
      <c r="AQ103" s="41">
        <v>26400</v>
      </c>
      <c r="AR103" s="37">
        <v>55030</v>
      </c>
      <c r="AS103" s="37">
        <v>81430</v>
      </c>
      <c r="AT103" s="40">
        <v>2410</v>
      </c>
      <c r="AU103" s="30">
        <f t="shared" si="17"/>
        <v>2508</v>
      </c>
      <c r="AV103" s="37">
        <v>20918</v>
      </c>
      <c r="AW103" s="41">
        <v>26478</v>
      </c>
      <c r="AX103" s="37">
        <v>43474</v>
      </c>
      <c r="AY103" s="37">
        <v>55030</v>
      </c>
      <c r="AZ103" s="37">
        <v>64392</v>
      </c>
      <c r="BA103" s="37">
        <v>81509</v>
      </c>
    </row>
    <row r="104" spans="16:53" ht="13.5">
      <c r="P104" s="32" t="s">
        <v>296</v>
      </c>
      <c r="Q104" s="33" t="s">
        <v>83</v>
      </c>
      <c r="R104" s="33" t="s">
        <v>297</v>
      </c>
      <c r="S104" s="33" t="s">
        <v>33</v>
      </c>
      <c r="T104" s="34" t="s">
        <v>281</v>
      </c>
      <c r="U104" s="32" t="s">
        <v>35</v>
      </c>
      <c r="V104" s="35" t="s">
        <v>258</v>
      </c>
      <c r="W104" s="36" t="s">
        <v>50</v>
      </c>
      <c r="X104" s="37">
        <v>238</v>
      </c>
      <c r="Y104" s="37">
        <v>29</v>
      </c>
      <c r="Z104" s="37">
        <v>71614</v>
      </c>
      <c r="AA104" s="53">
        <f t="shared" si="12"/>
        <v>2.469448275862069</v>
      </c>
      <c r="AB104" s="38" t="s">
        <v>207</v>
      </c>
      <c r="AC104" s="37">
        <v>221</v>
      </c>
      <c r="AD104" s="39">
        <v>92.9</v>
      </c>
      <c r="AE104" s="37">
        <v>71614</v>
      </c>
      <c r="AF104" s="54">
        <v>100</v>
      </c>
      <c r="AG104" s="41">
        <v>14040</v>
      </c>
      <c r="AH104" s="26">
        <f t="shared" si="13"/>
        <v>196.05</v>
      </c>
      <c r="AI104" s="41">
        <v>26271</v>
      </c>
      <c r="AJ104" s="55">
        <v>16683</v>
      </c>
      <c r="AK104" s="41">
        <v>9588</v>
      </c>
      <c r="AL104" s="53">
        <f t="shared" si="14"/>
        <v>366.84</v>
      </c>
      <c r="AM104" s="53">
        <f t="shared" si="15"/>
        <v>232.96</v>
      </c>
      <c r="AN104" s="53">
        <f t="shared" si="16"/>
        <v>133.88</v>
      </c>
      <c r="AO104" s="39">
        <v>53.4</v>
      </c>
      <c r="AP104" s="39">
        <v>84.2</v>
      </c>
      <c r="AQ104" s="41">
        <v>70097</v>
      </c>
      <c r="AR104" s="37">
        <v>40286</v>
      </c>
      <c r="AS104" s="37">
        <v>110382</v>
      </c>
      <c r="AT104" s="40">
        <v>4240</v>
      </c>
      <c r="AU104" s="30">
        <f t="shared" si="17"/>
        <v>3921</v>
      </c>
      <c r="AV104" s="37">
        <v>16683</v>
      </c>
      <c r="AW104" s="41">
        <v>70097</v>
      </c>
      <c r="AX104" s="37">
        <v>12076</v>
      </c>
      <c r="AY104" s="37">
        <v>50739</v>
      </c>
      <c r="AZ104" s="37">
        <v>28759</v>
      </c>
      <c r="BA104" s="37">
        <v>120836</v>
      </c>
    </row>
    <row r="105" spans="16:53" ht="13.5">
      <c r="P105" s="32" t="s">
        <v>298</v>
      </c>
      <c r="Q105" s="33" t="s">
        <v>83</v>
      </c>
      <c r="R105" s="33" t="s">
        <v>299</v>
      </c>
      <c r="S105" s="33" t="s">
        <v>33</v>
      </c>
      <c r="T105" s="34" t="s">
        <v>281</v>
      </c>
      <c r="U105" s="32" t="s">
        <v>35</v>
      </c>
      <c r="V105" s="35" t="s">
        <v>258</v>
      </c>
      <c r="W105" s="36" t="s">
        <v>50</v>
      </c>
      <c r="X105" s="37">
        <v>581</v>
      </c>
      <c r="Y105" s="37">
        <v>41</v>
      </c>
      <c r="Z105" s="37">
        <v>41848</v>
      </c>
      <c r="AA105" s="53">
        <f t="shared" si="12"/>
        <v>1.0206829268292683</v>
      </c>
      <c r="AB105" s="38" t="s">
        <v>300</v>
      </c>
      <c r="AC105" s="37">
        <v>565</v>
      </c>
      <c r="AD105" s="39">
        <v>97.2</v>
      </c>
      <c r="AE105" s="37">
        <v>45880</v>
      </c>
      <c r="AF105" s="54">
        <v>91.2</v>
      </c>
      <c r="AG105" s="41">
        <v>6864</v>
      </c>
      <c r="AH105" s="26">
        <f t="shared" si="13"/>
        <v>164.02</v>
      </c>
      <c r="AI105" s="41">
        <v>41276</v>
      </c>
      <c r="AJ105" s="55">
        <v>22321</v>
      </c>
      <c r="AK105" s="41">
        <v>18955</v>
      </c>
      <c r="AL105" s="53">
        <f t="shared" si="14"/>
        <v>986.33</v>
      </c>
      <c r="AM105" s="53">
        <f t="shared" si="15"/>
        <v>533.38</v>
      </c>
      <c r="AN105" s="53">
        <f t="shared" si="16"/>
        <v>452.95</v>
      </c>
      <c r="AO105" s="39">
        <v>16.6</v>
      </c>
      <c r="AP105" s="39">
        <v>30.8</v>
      </c>
      <c r="AQ105" s="41">
        <v>38418</v>
      </c>
      <c r="AR105" s="37">
        <v>32625</v>
      </c>
      <c r="AS105" s="37">
        <v>71043</v>
      </c>
      <c r="AT105" s="40">
        <v>3350</v>
      </c>
      <c r="AU105" s="30">
        <f t="shared" si="17"/>
        <v>3280</v>
      </c>
      <c r="AV105" s="37">
        <v>22321</v>
      </c>
      <c r="AW105" s="41">
        <v>38418</v>
      </c>
      <c r="AX105" s="37">
        <v>18955</v>
      </c>
      <c r="AY105" s="37">
        <v>32625</v>
      </c>
      <c r="AZ105" s="37">
        <v>41276</v>
      </c>
      <c r="BA105" s="37">
        <v>71043</v>
      </c>
    </row>
    <row r="106" spans="16:53" ht="13.5">
      <c r="P106" s="32" t="s">
        <v>301</v>
      </c>
      <c r="Q106" s="33" t="s">
        <v>83</v>
      </c>
      <c r="R106" s="33" t="s">
        <v>302</v>
      </c>
      <c r="S106" s="33" t="s">
        <v>33</v>
      </c>
      <c r="T106" s="34" t="s">
        <v>281</v>
      </c>
      <c r="U106" s="32" t="s">
        <v>35</v>
      </c>
      <c r="V106" s="35" t="s">
        <v>258</v>
      </c>
      <c r="W106" s="36" t="s">
        <v>50</v>
      </c>
      <c r="X106" s="37">
        <v>1745</v>
      </c>
      <c r="Y106" s="37">
        <v>108</v>
      </c>
      <c r="Z106" s="37">
        <v>187027</v>
      </c>
      <c r="AA106" s="53">
        <f t="shared" si="12"/>
        <v>1.7317314814814815</v>
      </c>
      <c r="AB106" s="38" t="s">
        <v>303</v>
      </c>
      <c r="AC106" s="37">
        <v>1664</v>
      </c>
      <c r="AD106" s="39">
        <v>95.4</v>
      </c>
      <c r="AE106" s="37">
        <v>205810</v>
      </c>
      <c r="AF106" s="54">
        <v>90.9</v>
      </c>
      <c r="AG106" s="41">
        <v>29972</v>
      </c>
      <c r="AH106" s="26">
        <f t="shared" si="13"/>
        <v>160.25</v>
      </c>
      <c r="AI106" s="41">
        <v>84324</v>
      </c>
      <c r="AJ106" s="55">
        <v>37311</v>
      </c>
      <c r="AK106" s="41">
        <v>47013</v>
      </c>
      <c r="AL106" s="53">
        <f t="shared" si="14"/>
        <v>450.87</v>
      </c>
      <c r="AM106" s="53">
        <f t="shared" si="15"/>
        <v>199.5</v>
      </c>
      <c r="AN106" s="53">
        <f t="shared" si="16"/>
        <v>251.37</v>
      </c>
      <c r="AO106" s="39">
        <v>35.5</v>
      </c>
      <c r="AP106" s="39">
        <v>80.3</v>
      </c>
      <c r="AQ106" s="41">
        <v>21382</v>
      </c>
      <c r="AR106" s="37">
        <v>26942</v>
      </c>
      <c r="AS106" s="37">
        <v>48323</v>
      </c>
      <c r="AT106" s="40">
        <v>3208</v>
      </c>
      <c r="AU106" s="30">
        <f t="shared" si="17"/>
        <v>3205</v>
      </c>
      <c r="AV106" s="37">
        <v>39492</v>
      </c>
      <c r="AW106" s="41">
        <v>22632</v>
      </c>
      <c r="AX106" s="37">
        <v>69219</v>
      </c>
      <c r="AY106" s="37">
        <v>39667</v>
      </c>
      <c r="AZ106" s="37">
        <v>108711</v>
      </c>
      <c r="BA106" s="37">
        <v>62299</v>
      </c>
    </row>
    <row r="107" spans="16:53" ht="13.5">
      <c r="P107" s="32" t="s">
        <v>304</v>
      </c>
      <c r="Q107" s="33" t="s">
        <v>305</v>
      </c>
      <c r="R107" s="33" t="s">
        <v>306</v>
      </c>
      <c r="S107" s="33" t="s">
        <v>33</v>
      </c>
      <c r="T107" s="34" t="s">
        <v>281</v>
      </c>
      <c r="U107" s="32" t="s">
        <v>35</v>
      </c>
      <c r="V107" s="35" t="s">
        <v>258</v>
      </c>
      <c r="W107" s="36" t="s">
        <v>50</v>
      </c>
      <c r="X107" s="37">
        <v>584</v>
      </c>
      <c r="Y107" s="37">
        <v>69</v>
      </c>
      <c r="Z107" s="37">
        <v>33446</v>
      </c>
      <c r="AA107" s="53">
        <f t="shared" si="12"/>
        <v>0.4847246376811594</v>
      </c>
      <c r="AB107" s="38" t="s">
        <v>167</v>
      </c>
      <c r="AC107" s="37">
        <v>464</v>
      </c>
      <c r="AD107" s="39">
        <v>79.5</v>
      </c>
      <c r="AE107" s="37">
        <v>33446</v>
      </c>
      <c r="AF107" s="54">
        <v>100</v>
      </c>
      <c r="AG107" s="41">
        <v>5286</v>
      </c>
      <c r="AH107" s="26">
        <f t="shared" si="13"/>
        <v>158.05</v>
      </c>
      <c r="AI107" s="41">
        <v>38229</v>
      </c>
      <c r="AJ107" s="55">
        <v>10202</v>
      </c>
      <c r="AK107" s="41">
        <v>28027</v>
      </c>
      <c r="AL107" s="53">
        <f t="shared" si="14"/>
        <v>1143.01</v>
      </c>
      <c r="AM107" s="53">
        <f t="shared" si="15"/>
        <v>305.03</v>
      </c>
      <c r="AN107" s="53">
        <f t="shared" si="16"/>
        <v>837.98</v>
      </c>
      <c r="AO107" s="39">
        <v>13.8</v>
      </c>
      <c r="AP107" s="39">
        <v>51.8</v>
      </c>
      <c r="AQ107" s="41">
        <v>17469</v>
      </c>
      <c r="AR107" s="37">
        <v>47991</v>
      </c>
      <c r="AS107" s="37">
        <v>65461</v>
      </c>
      <c r="AT107" s="40">
        <v>3085</v>
      </c>
      <c r="AU107" s="30">
        <f t="shared" si="17"/>
        <v>3161</v>
      </c>
      <c r="AV107" s="37">
        <v>10202</v>
      </c>
      <c r="AW107" s="41">
        <v>17469</v>
      </c>
      <c r="AX107" s="37">
        <v>28027</v>
      </c>
      <c r="AY107" s="37">
        <v>47991</v>
      </c>
      <c r="AZ107" s="37">
        <v>38229</v>
      </c>
      <c r="BA107" s="37">
        <v>65461</v>
      </c>
    </row>
    <row r="108" spans="16:53" ht="13.5">
      <c r="P108" s="32" t="s">
        <v>307</v>
      </c>
      <c r="Q108" s="33" t="s">
        <v>305</v>
      </c>
      <c r="R108" s="33" t="s">
        <v>308</v>
      </c>
      <c r="S108" s="33" t="s">
        <v>33</v>
      </c>
      <c r="T108" s="34" t="s">
        <v>281</v>
      </c>
      <c r="U108" s="32" t="s">
        <v>35</v>
      </c>
      <c r="V108" s="35" t="s">
        <v>258</v>
      </c>
      <c r="W108" s="36" t="s">
        <v>50</v>
      </c>
      <c r="X108" s="37">
        <v>779</v>
      </c>
      <c r="Y108" s="37">
        <v>55</v>
      </c>
      <c r="Z108" s="37">
        <v>52102</v>
      </c>
      <c r="AA108" s="53">
        <f t="shared" si="12"/>
        <v>0.9473090909090909</v>
      </c>
      <c r="AB108" s="38" t="s">
        <v>309</v>
      </c>
      <c r="AC108" s="37">
        <v>480</v>
      </c>
      <c r="AD108" s="39">
        <v>61.6</v>
      </c>
      <c r="AE108" s="37">
        <v>52102</v>
      </c>
      <c r="AF108" s="54">
        <v>100</v>
      </c>
      <c r="AG108" s="37">
        <v>7192</v>
      </c>
      <c r="AH108" s="26">
        <f t="shared" si="13"/>
        <v>138.04</v>
      </c>
      <c r="AI108" s="41">
        <v>37369</v>
      </c>
      <c r="AJ108" s="37">
        <v>8920</v>
      </c>
      <c r="AK108" s="37">
        <v>28449</v>
      </c>
      <c r="AL108" s="53">
        <f t="shared" si="14"/>
        <v>717.23</v>
      </c>
      <c r="AM108" s="53">
        <f t="shared" si="15"/>
        <v>171.2</v>
      </c>
      <c r="AN108" s="53">
        <f t="shared" si="16"/>
        <v>546.03</v>
      </c>
      <c r="AO108" s="39">
        <v>19.2</v>
      </c>
      <c r="AP108" s="39">
        <v>80.6</v>
      </c>
      <c r="AQ108" s="37">
        <v>11451</v>
      </c>
      <c r="AR108" s="37">
        <v>36520</v>
      </c>
      <c r="AS108" s="37">
        <v>47970</v>
      </c>
      <c r="AT108" s="40">
        <v>3000</v>
      </c>
      <c r="AU108" s="30">
        <f t="shared" si="17"/>
        <v>2761</v>
      </c>
      <c r="AV108" s="37">
        <v>8920</v>
      </c>
      <c r="AW108" s="41">
        <v>11451</v>
      </c>
      <c r="AX108" s="37">
        <v>28449</v>
      </c>
      <c r="AY108" s="37">
        <v>36520</v>
      </c>
      <c r="AZ108" s="37">
        <v>37369</v>
      </c>
      <c r="BA108" s="37">
        <v>47970</v>
      </c>
    </row>
    <row r="109" spans="16:53" ht="13.5">
      <c r="P109" s="32" t="s">
        <v>310</v>
      </c>
      <c r="Q109" s="33" t="s">
        <v>305</v>
      </c>
      <c r="R109" s="33" t="s">
        <v>311</v>
      </c>
      <c r="S109" s="33" t="s">
        <v>33</v>
      </c>
      <c r="T109" s="34" t="s">
        <v>281</v>
      </c>
      <c r="U109" s="32" t="s">
        <v>35</v>
      </c>
      <c r="V109" s="35" t="s">
        <v>258</v>
      </c>
      <c r="W109" s="36" t="s">
        <v>50</v>
      </c>
      <c r="X109" s="37">
        <v>432</v>
      </c>
      <c r="Y109" s="37">
        <v>18</v>
      </c>
      <c r="Z109" s="37">
        <v>24855</v>
      </c>
      <c r="AA109" s="53">
        <f t="shared" si="12"/>
        <v>1.3808333333333334</v>
      </c>
      <c r="AB109" s="38" t="s">
        <v>312</v>
      </c>
      <c r="AC109" s="37">
        <v>337</v>
      </c>
      <c r="AD109" s="39">
        <v>78</v>
      </c>
      <c r="AE109" s="37">
        <v>25989</v>
      </c>
      <c r="AF109" s="54">
        <v>95.6</v>
      </c>
      <c r="AG109" s="41">
        <v>4501</v>
      </c>
      <c r="AH109" s="26">
        <f t="shared" si="13"/>
        <v>181.09</v>
      </c>
      <c r="AI109" s="41">
        <v>35973</v>
      </c>
      <c r="AJ109" s="55">
        <v>10154</v>
      </c>
      <c r="AK109" s="41">
        <v>25819</v>
      </c>
      <c r="AL109" s="53">
        <f t="shared" si="14"/>
        <v>1447.31</v>
      </c>
      <c r="AM109" s="53">
        <f t="shared" si="15"/>
        <v>408.53</v>
      </c>
      <c r="AN109" s="53">
        <f t="shared" si="16"/>
        <v>1038.78</v>
      </c>
      <c r="AO109" s="39">
        <v>12.5</v>
      </c>
      <c r="AP109" s="39">
        <v>44.3</v>
      </c>
      <c r="AQ109" s="41">
        <v>23505</v>
      </c>
      <c r="AR109" s="37">
        <v>59766</v>
      </c>
      <c r="AS109" s="37">
        <v>83271</v>
      </c>
      <c r="AT109" s="40">
        <v>3150</v>
      </c>
      <c r="AU109" s="30">
        <f t="shared" si="17"/>
        <v>3622</v>
      </c>
      <c r="AV109" s="37">
        <v>10154</v>
      </c>
      <c r="AW109" s="41">
        <v>23505</v>
      </c>
      <c r="AX109" s="37">
        <v>34454</v>
      </c>
      <c r="AY109" s="37">
        <v>79755</v>
      </c>
      <c r="AZ109" s="37">
        <v>44608</v>
      </c>
      <c r="BA109" s="37">
        <v>103259</v>
      </c>
    </row>
    <row r="110" spans="16:53" ht="13.5">
      <c r="P110" s="32" t="s">
        <v>313</v>
      </c>
      <c r="Q110" s="33" t="s">
        <v>305</v>
      </c>
      <c r="R110" s="33" t="s">
        <v>314</v>
      </c>
      <c r="S110" s="33" t="s">
        <v>33</v>
      </c>
      <c r="T110" s="34" t="s">
        <v>281</v>
      </c>
      <c r="U110" s="32" t="s">
        <v>35</v>
      </c>
      <c r="V110" s="35" t="s">
        <v>258</v>
      </c>
      <c r="W110" s="36" t="s">
        <v>50</v>
      </c>
      <c r="X110" s="37">
        <v>1118</v>
      </c>
      <c r="Y110" s="37">
        <v>117</v>
      </c>
      <c r="Z110" s="37">
        <v>46361</v>
      </c>
      <c r="AA110" s="53">
        <f t="shared" si="12"/>
        <v>0.3962478632478632</v>
      </c>
      <c r="AB110" s="38" t="s">
        <v>315</v>
      </c>
      <c r="AC110" s="37">
        <v>497</v>
      </c>
      <c r="AD110" s="39">
        <v>44.5</v>
      </c>
      <c r="AE110" s="37">
        <v>50473</v>
      </c>
      <c r="AF110" s="54">
        <v>91.9</v>
      </c>
      <c r="AG110" s="41">
        <v>6298</v>
      </c>
      <c r="AH110" s="26">
        <f t="shared" si="13"/>
        <v>135.85</v>
      </c>
      <c r="AI110" s="41">
        <v>39989</v>
      </c>
      <c r="AJ110" s="55">
        <v>8507</v>
      </c>
      <c r="AK110" s="41">
        <v>31482</v>
      </c>
      <c r="AL110" s="53">
        <f t="shared" si="14"/>
        <v>862.56</v>
      </c>
      <c r="AM110" s="53">
        <f t="shared" si="15"/>
        <v>183.49</v>
      </c>
      <c r="AN110" s="53">
        <f t="shared" si="16"/>
        <v>679.06</v>
      </c>
      <c r="AO110" s="39">
        <v>15.7</v>
      </c>
      <c r="AP110" s="39">
        <v>74</v>
      </c>
      <c r="AQ110" s="41">
        <v>7609</v>
      </c>
      <c r="AR110" s="37">
        <v>28159</v>
      </c>
      <c r="AS110" s="37">
        <v>35768</v>
      </c>
      <c r="AT110" s="40">
        <v>2520</v>
      </c>
      <c r="AU110" s="30">
        <f t="shared" si="17"/>
        <v>2717</v>
      </c>
      <c r="AV110" s="37">
        <v>9389</v>
      </c>
      <c r="AW110" s="41">
        <v>8398</v>
      </c>
      <c r="AX110" s="37">
        <v>31482</v>
      </c>
      <c r="AY110" s="37">
        <v>28159</v>
      </c>
      <c r="AZ110" s="37">
        <v>40871</v>
      </c>
      <c r="BA110" s="37">
        <v>36557</v>
      </c>
    </row>
    <row r="111" spans="16:53" ht="13.5">
      <c r="P111" s="32" t="s">
        <v>316</v>
      </c>
      <c r="Q111" s="33" t="s">
        <v>218</v>
      </c>
      <c r="R111" s="33" t="s">
        <v>317</v>
      </c>
      <c r="S111" s="33" t="s">
        <v>33</v>
      </c>
      <c r="T111" s="34" t="s">
        <v>281</v>
      </c>
      <c r="U111" s="32" t="s">
        <v>35</v>
      </c>
      <c r="V111" s="35" t="s">
        <v>258</v>
      </c>
      <c r="W111" s="36" t="s">
        <v>50</v>
      </c>
      <c r="X111" s="37">
        <v>1448</v>
      </c>
      <c r="Y111" s="37">
        <v>337</v>
      </c>
      <c r="Z111" s="37">
        <v>49238</v>
      </c>
      <c r="AA111" s="53">
        <f t="shared" si="12"/>
        <v>0.14610682492581603</v>
      </c>
      <c r="AB111" s="38" t="s">
        <v>318</v>
      </c>
      <c r="AC111" s="37">
        <v>886</v>
      </c>
      <c r="AD111" s="39">
        <v>61.2</v>
      </c>
      <c r="AE111" s="37">
        <v>58408</v>
      </c>
      <c r="AF111" s="54">
        <v>84.3</v>
      </c>
      <c r="AG111" s="41">
        <v>7273</v>
      </c>
      <c r="AH111" s="26">
        <f t="shared" si="13"/>
        <v>147.71</v>
      </c>
      <c r="AI111" s="41">
        <v>43229</v>
      </c>
      <c r="AJ111" s="55">
        <v>14147</v>
      </c>
      <c r="AK111" s="41">
        <v>29082</v>
      </c>
      <c r="AL111" s="53">
        <f t="shared" si="14"/>
        <v>877.96</v>
      </c>
      <c r="AM111" s="53">
        <f t="shared" si="15"/>
        <v>287.32</v>
      </c>
      <c r="AN111" s="53">
        <f t="shared" si="16"/>
        <v>590.64</v>
      </c>
      <c r="AO111" s="39">
        <v>16.8</v>
      </c>
      <c r="AP111" s="39">
        <v>51.4</v>
      </c>
      <c r="AQ111" s="41">
        <v>9770</v>
      </c>
      <c r="AR111" s="37">
        <v>20084</v>
      </c>
      <c r="AS111" s="37">
        <v>29854</v>
      </c>
      <c r="AT111" s="40">
        <v>2620</v>
      </c>
      <c r="AU111" s="30">
        <f t="shared" si="17"/>
        <v>2954</v>
      </c>
      <c r="AV111" s="37">
        <v>15921</v>
      </c>
      <c r="AW111" s="41">
        <v>10995</v>
      </c>
      <c r="AX111" s="37">
        <v>40881</v>
      </c>
      <c r="AY111" s="37">
        <v>28233</v>
      </c>
      <c r="AZ111" s="37">
        <v>56802</v>
      </c>
      <c r="BA111" s="37">
        <v>39228</v>
      </c>
    </row>
    <row r="112" spans="16:53" ht="13.5">
      <c r="P112" s="32" t="s">
        <v>319</v>
      </c>
      <c r="Q112" s="33" t="s">
        <v>218</v>
      </c>
      <c r="R112" s="33" t="s">
        <v>320</v>
      </c>
      <c r="S112" s="33" t="s">
        <v>33</v>
      </c>
      <c r="T112" s="34" t="s">
        <v>281</v>
      </c>
      <c r="U112" s="32" t="s">
        <v>35</v>
      </c>
      <c r="V112" s="35" t="s">
        <v>258</v>
      </c>
      <c r="W112" s="36" t="s">
        <v>50</v>
      </c>
      <c r="X112" s="37">
        <v>3218</v>
      </c>
      <c r="Y112" s="37">
        <v>110</v>
      </c>
      <c r="Z112" s="37">
        <v>148060</v>
      </c>
      <c r="AA112" s="53">
        <f aca="true" t="shared" si="18" ref="AA112:AA143">Z112/Y112/1000</f>
        <v>1.346</v>
      </c>
      <c r="AB112" s="38" t="s">
        <v>321</v>
      </c>
      <c r="AC112" s="37">
        <v>1630</v>
      </c>
      <c r="AD112" s="39">
        <v>50.7</v>
      </c>
      <c r="AE112" s="37">
        <v>160630</v>
      </c>
      <c r="AF112" s="54">
        <v>92.2</v>
      </c>
      <c r="AG112" s="41">
        <v>20276</v>
      </c>
      <c r="AH112" s="26">
        <f aca="true" t="shared" si="19" ref="AH112:AH143">ROUND(AG112*1000/Z112,2)</f>
        <v>136.94</v>
      </c>
      <c r="AI112" s="41">
        <v>64592</v>
      </c>
      <c r="AJ112" s="55">
        <v>31387</v>
      </c>
      <c r="AK112" s="41">
        <v>33205</v>
      </c>
      <c r="AL112" s="53">
        <f aca="true" t="shared" si="20" ref="AL112:AL143">ROUND(AI112*1000/$Z112,2)</f>
        <v>436.26</v>
      </c>
      <c r="AM112" s="53">
        <f aca="true" t="shared" si="21" ref="AM112:AM143">ROUND(AJ112*1000/$Z112,2)</f>
        <v>211.99</v>
      </c>
      <c r="AN112" s="53">
        <f aca="true" t="shared" si="22" ref="AN112:AN143">ROUND(AK112*1000/$Z112,2)</f>
        <v>224.27</v>
      </c>
      <c r="AO112" s="39">
        <v>31.4</v>
      </c>
      <c r="AP112" s="39">
        <v>64.6</v>
      </c>
      <c r="AQ112" s="41">
        <v>9754</v>
      </c>
      <c r="AR112" s="37">
        <v>10319</v>
      </c>
      <c r="AS112" s="37">
        <v>20072</v>
      </c>
      <c r="AT112" s="40">
        <v>2625</v>
      </c>
      <c r="AU112" s="30">
        <f aca="true" t="shared" si="23" ref="AU112:AU143">ROUND(AG112*1000/Z112*20,0)</f>
        <v>2739</v>
      </c>
      <c r="AV112" s="37">
        <v>31387</v>
      </c>
      <c r="AW112" s="41">
        <v>9754</v>
      </c>
      <c r="AX112" s="37">
        <v>33205</v>
      </c>
      <c r="AY112" s="37">
        <v>10319</v>
      </c>
      <c r="AZ112" s="37">
        <v>64592</v>
      </c>
      <c r="BA112" s="37">
        <v>20072</v>
      </c>
    </row>
    <row r="113" spans="16:53" ht="13.5">
      <c r="P113" s="32" t="s">
        <v>322</v>
      </c>
      <c r="Q113" s="33" t="s">
        <v>218</v>
      </c>
      <c r="R113" s="33" t="s">
        <v>323</v>
      </c>
      <c r="S113" s="33" t="s">
        <v>33</v>
      </c>
      <c r="T113" s="34" t="s">
        <v>281</v>
      </c>
      <c r="U113" s="32" t="s">
        <v>35</v>
      </c>
      <c r="V113" s="35" t="s">
        <v>258</v>
      </c>
      <c r="W113" s="36" t="s">
        <v>50</v>
      </c>
      <c r="X113" s="37">
        <v>142</v>
      </c>
      <c r="Y113" s="37">
        <v>15</v>
      </c>
      <c r="Z113" s="37">
        <v>14017</v>
      </c>
      <c r="AA113" s="53">
        <f t="shared" si="18"/>
        <v>0.9344666666666667</v>
      </c>
      <c r="AB113" s="38" t="s">
        <v>324</v>
      </c>
      <c r="AC113" s="37">
        <v>54</v>
      </c>
      <c r="AD113" s="39">
        <v>38</v>
      </c>
      <c r="AE113" s="37">
        <v>14017</v>
      </c>
      <c r="AF113" s="54">
        <v>100</v>
      </c>
      <c r="AG113" s="37">
        <v>1852</v>
      </c>
      <c r="AH113" s="26">
        <f t="shared" si="19"/>
        <v>132.13</v>
      </c>
      <c r="AI113" s="41">
        <v>18957</v>
      </c>
      <c r="AJ113" s="37">
        <v>2545</v>
      </c>
      <c r="AK113" s="37">
        <v>16412</v>
      </c>
      <c r="AL113" s="53">
        <f t="shared" si="20"/>
        <v>1352.43</v>
      </c>
      <c r="AM113" s="53">
        <f t="shared" si="21"/>
        <v>181.57</v>
      </c>
      <c r="AN113" s="53">
        <f t="shared" si="22"/>
        <v>1170.86</v>
      </c>
      <c r="AO113" s="39">
        <v>9.8</v>
      </c>
      <c r="AP113" s="39">
        <v>72.8</v>
      </c>
      <c r="AQ113" s="37">
        <v>17923</v>
      </c>
      <c r="AR113" s="37">
        <v>115577</v>
      </c>
      <c r="AS113" s="37">
        <v>133500</v>
      </c>
      <c r="AT113" s="40">
        <v>3040</v>
      </c>
      <c r="AU113" s="30">
        <f t="shared" si="23"/>
        <v>2643</v>
      </c>
      <c r="AV113" s="37">
        <v>2545</v>
      </c>
      <c r="AW113" s="41">
        <v>17923</v>
      </c>
      <c r="AX113" s="37">
        <v>16412</v>
      </c>
      <c r="AY113" s="37">
        <v>115577</v>
      </c>
      <c r="AZ113" s="37">
        <v>18957</v>
      </c>
      <c r="BA113" s="37">
        <v>133500</v>
      </c>
    </row>
    <row r="114" spans="16:53" ht="13.5">
      <c r="P114" s="32" t="s">
        <v>325</v>
      </c>
      <c r="Q114" s="33" t="s">
        <v>122</v>
      </c>
      <c r="R114" s="33" t="s">
        <v>326</v>
      </c>
      <c r="S114" s="33" t="s">
        <v>33</v>
      </c>
      <c r="T114" s="34" t="s">
        <v>281</v>
      </c>
      <c r="U114" s="32" t="s">
        <v>35</v>
      </c>
      <c r="V114" s="35" t="s">
        <v>258</v>
      </c>
      <c r="W114" s="36" t="s">
        <v>50</v>
      </c>
      <c r="X114" s="37">
        <v>201</v>
      </c>
      <c r="Y114" s="37">
        <v>8</v>
      </c>
      <c r="Z114" s="37">
        <v>16330</v>
      </c>
      <c r="AA114" s="53">
        <f t="shared" si="18"/>
        <v>2.04125</v>
      </c>
      <c r="AB114" s="38" t="s">
        <v>59</v>
      </c>
      <c r="AC114" s="37">
        <v>201</v>
      </c>
      <c r="AD114" s="39">
        <v>100</v>
      </c>
      <c r="AE114" s="37">
        <v>15992</v>
      </c>
      <c r="AF114" s="54">
        <v>102.1</v>
      </c>
      <c r="AG114" s="41">
        <v>2915</v>
      </c>
      <c r="AH114" s="26">
        <f t="shared" si="19"/>
        <v>178.51</v>
      </c>
      <c r="AI114" s="41">
        <v>13385</v>
      </c>
      <c r="AJ114" s="55">
        <v>6364</v>
      </c>
      <c r="AK114" s="41">
        <v>7021</v>
      </c>
      <c r="AL114" s="53">
        <f t="shared" si="20"/>
        <v>819.66</v>
      </c>
      <c r="AM114" s="53">
        <f t="shared" si="21"/>
        <v>389.71</v>
      </c>
      <c r="AN114" s="53">
        <f t="shared" si="22"/>
        <v>429.94</v>
      </c>
      <c r="AO114" s="39">
        <v>21.8</v>
      </c>
      <c r="AP114" s="39">
        <v>45.8</v>
      </c>
      <c r="AQ114" s="41">
        <v>31662</v>
      </c>
      <c r="AR114" s="37">
        <v>34930</v>
      </c>
      <c r="AS114" s="37">
        <v>66592</v>
      </c>
      <c r="AT114" s="40">
        <v>3150</v>
      </c>
      <c r="AU114" s="30">
        <f t="shared" si="23"/>
        <v>3570</v>
      </c>
      <c r="AV114" s="37">
        <v>6380</v>
      </c>
      <c r="AW114" s="41">
        <v>31741</v>
      </c>
      <c r="AX114" s="37">
        <v>19439</v>
      </c>
      <c r="AY114" s="37">
        <v>96711</v>
      </c>
      <c r="AZ114" s="37">
        <v>25819</v>
      </c>
      <c r="BA114" s="37">
        <v>128453</v>
      </c>
    </row>
    <row r="115" spans="16:53" ht="13.5">
      <c r="P115" s="32" t="s">
        <v>327</v>
      </c>
      <c r="Q115" s="33" t="s">
        <v>122</v>
      </c>
      <c r="R115" s="33" t="s">
        <v>328</v>
      </c>
      <c r="S115" s="33" t="s">
        <v>33</v>
      </c>
      <c r="T115" s="34" t="s">
        <v>281</v>
      </c>
      <c r="U115" s="32" t="s">
        <v>35</v>
      </c>
      <c r="V115" s="35" t="s">
        <v>258</v>
      </c>
      <c r="W115" s="36" t="s">
        <v>50</v>
      </c>
      <c r="X115" s="37">
        <v>516</v>
      </c>
      <c r="Y115" s="37">
        <v>36</v>
      </c>
      <c r="Z115" s="37">
        <v>48976</v>
      </c>
      <c r="AA115" s="53">
        <f t="shared" si="18"/>
        <v>1.3604444444444443</v>
      </c>
      <c r="AB115" s="38" t="s">
        <v>329</v>
      </c>
      <c r="AC115" s="37">
        <v>496</v>
      </c>
      <c r="AD115" s="39">
        <v>96.1</v>
      </c>
      <c r="AE115" s="37">
        <v>50702</v>
      </c>
      <c r="AF115" s="54">
        <v>96.6</v>
      </c>
      <c r="AG115" s="41">
        <v>7741</v>
      </c>
      <c r="AH115" s="26">
        <f t="shared" si="19"/>
        <v>158.06</v>
      </c>
      <c r="AI115" s="41">
        <v>15847</v>
      </c>
      <c r="AJ115" s="55">
        <v>10004</v>
      </c>
      <c r="AK115" s="41">
        <v>5843</v>
      </c>
      <c r="AL115" s="53">
        <f t="shared" si="20"/>
        <v>323.57</v>
      </c>
      <c r="AM115" s="53">
        <f t="shared" si="21"/>
        <v>204.26</v>
      </c>
      <c r="AN115" s="53">
        <f t="shared" si="22"/>
        <v>119.3</v>
      </c>
      <c r="AO115" s="39">
        <v>48.8</v>
      </c>
      <c r="AP115" s="39">
        <v>77.4</v>
      </c>
      <c r="AQ115" s="41">
        <v>19388</v>
      </c>
      <c r="AR115" s="37">
        <v>11324</v>
      </c>
      <c r="AS115" s="37">
        <v>30711</v>
      </c>
      <c r="AT115" s="40">
        <v>3150</v>
      </c>
      <c r="AU115" s="30">
        <f t="shared" si="23"/>
        <v>3161</v>
      </c>
      <c r="AV115" s="37">
        <v>10426</v>
      </c>
      <c r="AW115" s="41">
        <v>20205</v>
      </c>
      <c r="AX115" s="37">
        <v>8454</v>
      </c>
      <c r="AY115" s="37">
        <v>16384</v>
      </c>
      <c r="AZ115" s="37">
        <v>18880</v>
      </c>
      <c r="BA115" s="37">
        <v>36589</v>
      </c>
    </row>
    <row r="116" spans="16:53" ht="13.5">
      <c r="P116" s="32" t="s">
        <v>330</v>
      </c>
      <c r="Q116" s="33" t="s">
        <v>331</v>
      </c>
      <c r="R116" s="33" t="s">
        <v>332</v>
      </c>
      <c r="S116" s="33" t="s">
        <v>33</v>
      </c>
      <c r="T116" s="34" t="s">
        <v>281</v>
      </c>
      <c r="U116" s="32" t="s">
        <v>35</v>
      </c>
      <c r="V116" s="35" t="s">
        <v>258</v>
      </c>
      <c r="W116" s="36" t="s">
        <v>50</v>
      </c>
      <c r="X116" s="37">
        <v>1429</v>
      </c>
      <c r="Y116" s="37">
        <v>52</v>
      </c>
      <c r="Z116" s="37">
        <v>89435</v>
      </c>
      <c r="AA116" s="53">
        <f t="shared" si="18"/>
        <v>1.7199038461538463</v>
      </c>
      <c r="AB116" s="38" t="s">
        <v>333</v>
      </c>
      <c r="AC116" s="37">
        <v>935</v>
      </c>
      <c r="AD116" s="39">
        <v>65.4</v>
      </c>
      <c r="AE116" s="37">
        <v>89435</v>
      </c>
      <c r="AF116" s="54">
        <v>100</v>
      </c>
      <c r="AG116" s="41">
        <v>10860</v>
      </c>
      <c r="AH116" s="26">
        <f t="shared" si="19"/>
        <v>121.43</v>
      </c>
      <c r="AI116" s="41">
        <v>31615</v>
      </c>
      <c r="AJ116" s="55">
        <v>16730</v>
      </c>
      <c r="AK116" s="41">
        <v>14885</v>
      </c>
      <c r="AL116" s="53">
        <f t="shared" si="20"/>
        <v>353.5</v>
      </c>
      <c r="AM116" s="53">
        <f t="shared" si="21"/>
        <v>187.06</v>
      </c>
      <c r="AN116" s="53">
        <f t="shared" si="22"/>
        <v>166.43</v>
      </c>
      <c r="AO116" s="39">
        <v>34.4</v>
      </c>
      <c r="AP116" s="39">
        <v>64.9</v>
      </c>
      <c r="AQ116" s="41">
        <v>11707</v>
      </c>
      <c r="AR116" s="37">
        <v>10416</v>
      </c>
      <c r="AS116" s="37">
        <v>22124</v>
      </c>
      <c r="AT116" s="40">
        <v>2845</v>
      </c>
      <c r="AU116" s="30">
        <f t="shared" si="23"/>
        <v>2429</v>
      </c>
      <c r="AV116" s="37">
        <v>16730</v>
      </c>
      <c r="AW116" s="41">
        <v>11707</v>
      </c>
      <c r="AX116" s="37">
        <v>23613</v>
      </c>
      <c r="AY116" s="37">
        <v>16524</v>
      </c>
      <c r="AZ116" s="37">
        <v>40343</v>
      </c>
      <c r="BA116" s="37">
        <v>28232</v>
      </c>
    </row>
    <row r="117" spans="16:53" ht="13.5">
      <c r="P117" s="32" t="s">
        <v>334</v>
      </c>
      <c r="Q117" s="33" t="s">
        <v>331</v>
      </c>
      <c r="R117" s="33" t="s">
        <v>335</v>
      </c>
      <c r="S117" s="33" t="s">
        <v>33</v>
      </c>
      <c r="T117" s="34" t="s">
        <v>281</v>
      </c>
      <c r="U117" s="32" t="s">
        <v>35</v>
      </c>
      <c r="V117" s="35" t="s">
        <v>258</v>
      </c>
      <c r="W117" s="36" t="s">
        <v>50</v>
      </c>
      <c r="X117" s="37">
        <v>391</v>
      </c>
      <c r="Y117" s="37">
        <v>15</v>
      </c>
      <c r="Z117" s="37">
        <v>20570</v>
      </c>
      <c r="AA117" s="53">
        <f t="shared" si="18"/>
        <v>1.3713333333333333</v>
      </c>
      <c r="AB117" s="38" t="s">
        <v>167</v>
      </c>
      <c r="AC117" s="37">
        <v>259</v>
      </c>
      <c r="AD117" s="39">
        <v>66.2</v>
      </c>
      <c r="AE117" s="37">
        <v>21218</v>
      </c>
      <c r="AF117" s="54">
        <v>96.9</v>
      </c>
      <c r="AG117" s="41">
        <v>3244</v>
      </c>
      <c r="AH117" s="26">
        <f t="shared" si="19"/>
        <v>157.71</v>
      </c>
      <c r="AI117" s="41">
        <v>9890</v>
      </c>
      <c r="AJ117" s="55">
        <v>2684</v>
      </c>
      <c r="AK117" s="41">
        <v>7206</v>
      </c>
      <c r="AL117" s="53">
        <f t="shared" si="20"/>
        <v>480.8</v>
      </c>
      <c r="AM117" s="53">
        <f t="shared" si="21"/>
        <v>130.48</v>
      </c>
      <c r="AN117" s="53">
        <f t="shared" si="22"/>
        <v>350.32</v>
      </c>
      <c r="AO117" s="39">
        <v>32.8</v>
      </c>
      <c r="AP117" s="39">
        <v>120.9</v>
      </c>
      <c r="AQ117" s="41">
        <v>6864</v>
      </c>
      <c r="AR117" s="37">
        <v>18430</v>
      </c>
      <c r="AS117" s="37">
        <v>25294</v>
      </c>
      <c r="AT117" s="40">
        <v>3097</v>
      </c>
      <c r="AU117" s="30">
        <f t="shared" si="23"/>
        <v>3154</v>
      </c>
      <c r="AV117" s="37">
        <v>2684</v>
      </c>
      <c r="AW117" s="41">
        <v>6864</v>
      </c>
      <c r="AX117" s="37">
        <v>12855</v>
      </c>
      <c r="AY117" s="37">
        <v>32877</v>
      </c>
      <c r="AZ117" s="37">
        <v>15539</v>
      </c>
      <c r="BA117" s="37">
        <v>39742</v>
      </c>
    </row>
    <row r="118" spans="16:53" ht="13.5">
      <c r="P118" s="32" t="s">
        <v>336</v>
      </c>
      <c r="Q118" s="33" t="s">
        <v>159</v>
      </c>
      <c r="R118" s="33" t="s">
        <v>337</v>
      </c>
      <c r="S118" s="33" t="s">
        <v>33</v>
      </c>
      <c r="T118" s="34" t="s">
        <v>281</v>
      </c>
      <c r="U118" s="32" t="s">
        <v>35</v>
      </c>
      <c r="V118" s="35" t="s">
        <v>258</v>
      </c>
      <c r="W118" s="36" t="s">
        <v>50</v>
      </c>
      <c r="X118" s="37">
        <v>314</v>
      </c>
      <c r="Y118" s="37">
        <v>40</v>
      </c>
      <c r="Z118" s="37">
        <v>9714</v>
      </c>
      <c r="AA118" s="53">
        <f t="shared" si="18"/>
        <v>0.24284999999999998</v>
      </c>
      <c r="AB118" s="38" t="s">
        <v>104</v>
      </c>
      <c r="AC118" s="37">
        <v>160</v>
      </c>
      <c r="AD118" s="39">
        <v>51</v>
      </c>
      <c r="AE118" s="37">
        <v>10292</v>
      </c>
      <c r="AF118" s="54">
        <v>94.4</v>
      </c>
      <c r="AG118" s="41">
        <v>1256</v>
      </c>
      <c r="AH118" s="26">
        <f t="shared" si="19"/>
        <v>129.3</v>
      </c>
      <c r="AI118" s="41">
        <v>10789</v>
      </c>
      <c r="AJ118" s="55">
        <v>2532</v>
      </c>
      <c r="AK118" s="41">
        <v>8257</v>
      </c>
      <c r="AL118" s="53">
        <f t="shared" si="20"/>
        <v>1110.67</v>
      </c>
      <c r="AM118" s="53">
        <f t="shared" si="21"/>
        <v>260.65</v>
      </c>
      <c r="AN118" s="53">
        <f t="shared" si="22"/>
        <v>850.01</v>
      </c>
      <c r="AO118" s="39">
        <v>11.6</v>
      </c>
      <c r="AP118" s="39">
        <v>49.6</v>
      </c>
      <c r="AQ118" s="41">
        <v>8064</v>
      </c>
      <c r="AR118" s="37">
        <v>26296</v>
      </c>
      <c r="AS118" s="37">
        <v>34360</v>
      </c>
      <c r="AT118" s="40">
        <v>2500</v>
      </c>
      <c r="AU118" s="30">
        <f t="shared" si="23"/>
        <v>2586</v>
      </c>
      <c r="AV118" s="37">
        <v>2532</v>
      </c>
      <c r="AW118" s="41">
        <v>8064</v>
      </c>
      <c r="AX118" s="37">
        <v>8257</v>
      </c>
      <c r="AY118" s="37">
        <v>26296</v>
      </c>
      <c r="AZ118" s="37">
        <v>10789</v>
      </c>
      <c r="BA118" s="37">
        <v>34360</v>
      </c>
    </row>
    <row r="119" spans="16:53" ht="13.5">
      <c r="P119" s="32" t="s">
        <v>338</v>
      </c>
      <c r="Q119" s="33" t="s">
        <v>171</v>
      </c>
      <c r="R119" s="33" t="s">
        <v>339</v>
      </c>
      <c r="S119" s="33" t="s">
        <v>33</v>
      </c>
      <c r="T119" s="34" t="s">
        <v>281</v>
      </c>
      <c r="U119" s="32" t="s">
        <v>35</v>
      </c>
      <c r="V119" s="35" t="s">
        <v>258</v>
      </c>
      <c r="W119" s="36" t="s">
        <v>50</v>
      </c>
      <c r="X119" s="37">
        <v>143</v>
      </c>
      <c r="Y119" s="37">
        <v>6</v>
      </c>
      <c r="Z119" s="37">
        <v>12450</v>
      </c>
      <c r="AA119" s="53">
        <f t="shared" si="18"/>
        <v>2.075</v>
      </c>
      <c r="AB119" s="38" t="s">
        <v>340</v>
      </c>
      <c r="AC119" s="37">
        <v>138</v>
      </c>
      <c r="AD119" s="39">
        <v>96.5</v>
      </c>
      <c r="AE119" s="37">
        <v>15326</v>
      </c>
      <c r="AF119" s="54">
        <v>81.2</v>
      </c>
      <c r="AG119" s="41">
        <v>2432</v>
      </c>
      <c r="AH119" s="26">
        <f t="shared" si="19"/>
        <v>195.34</v>
      </c>
      <c r="AI119" s="41">
        <v>14389</v>
      </c>
      <c r="AJ119" s="55">
        <v>7311</v>
      </c>
      <c r="AK119" s="41">
        <v>7078</v>
      </c>
      <c r="AL119" s="53">
        <f t="shared" si="20"/>
        <v>1155.74</v>
      </c>
      <c r="AM119" s="53">
        <f t="shared" si="21"/>
        <v>587.23</v>
      </c>
      <c r="AN119" s="53">
        <f t="shared" si="22"/>
        <v>568.51</v>
      </c>
      <c r="AO119" s="39">
        <v>16.9</v>
      </c>
      <c r="AP119" s="39">
        <v>33.3</v>
      </c>
      <c r="AQ119" s="41">
        <v>51126</v>
      </c>
      <c r="AR119" s="37">
        <v>49497</v>
      </c>
      <c r="AS119" s="37">
        <v>100622</v>
      </c>
      <c r="AT119" s="40">
        <v>3800</v>
      </c>
      <c r="AU119" s="30">
        <f t="shared" si="23"/>
        <v>3907</v>
      </c>
      <c r="AV119" s="37">
        <v>7311</v>
      </c>
      <c r="AW119" s="41">
        <v>51126</v>
      </c>
      <c r="AX119" s="37">
        <v>7491</v>
      </c>
      <c r="AY119" s="37">
        <v>52385</v>
      </c>
      <c r="AZ119" s="37">
        <v>14802</v>
      </c>
      <c r="BA119" s="37">
        <v>103510</v>
      </c>
    </row>
    <row r="120" spans="16:53" ht="13.5">
      <c r="P120" s="32" t="s">
        <v>341</v>
      </c>
      <c r="Q120" s="33" t="s">
        <v>178</v>
      </c>
      <c r="R120" s="33" t="s">
        <v>342</v>
      </c>
      <c r="S120" s="33" t="s">
        <v>33</v>
      </c>
      <c r="T120" s="34" t="s">
        <v>281</v>
      </c>
      <c r="U120" s="32" t="s">
        <v>35</v>
      </c>
      <c r="V120" s="35" t="s">
        <v>258</v>
      </c>
      <c r="W120" s="36" t="s">
        <v>50</v>
      </c>
      <c r="X120" s="37">
        <v>704</v>
      </c>
      <c r="Y120" s="37">
        <v>14</v>
      </c>
      <c r="Z120" s="37">
        <v>9943</v>
      </c>
      <c r="AA120" s="53">
        <f t="shared" si="18"/>
        <v>0.7102142857142857</v>
      </c>
      <c r="AB120" s="38" t="s">
        <v>343</v>
      </c>
      <c r="AC120" s="37">
        <v>96</v>
      </c>
      <c r="AD120" s="39">
        <v>13.6</v>
      </c>
      <c r="AE120" s="37">
        <v>10394</v>
      </c>
      <c r="AF120" s="54">
        <v>95.7</v>
      </c>
      <c r="AG120" s="41">
        <v>1539</v>
      </c>
      <c r="AH120" s="26">
        <f t="shared" si="19"/>
        <v>154.78</v>
      </c>
      <c r="AI120" s="41">
        <v>26932</v>
      </c>
      <c r="AJ120" s="55">
        <v>4706</v>
      </c>
      <c r="AK120" s="41">
        <v>22226</v>
      </c>
      <c r="AL120" s="53">
        <f t="shared" si="20"/>
        <v>2708.64</v>
      </c>
      <c r="AM120" s="53">
        <f t="shared" si="21"/>
        <v>473.3</v>
      </c>
      <c r="AN120" s="53">
        <f t="shared" si="22"/>
        <v>2235.34</v>
      </c>
      <c r="AO120" s="39">
        <v>5.7</v>
      </c>
      <c r="AP120" s="39">
        <v>32.7</v>
      </c>
      <c r="AQ120" s="41">
        <v>6685</v>
      </c>
      <c r="AR120" s="37">
        <v>31571</v>
      </c>
      <c r="AS120" s="37">
        <v>38256</v>
      </c>
      <c r="AT120" s="40">
        <v>2730</v>
      </c>
      <c r="AU120" s="30">
        <f t="shared" si="23"/>
        <v>3096</v>
      </c>
      <c r="AV120" s="37">
        <v>4706</v>
      </c>
      <c r="AW120" s="41">
        <v>6685</v>
      </c>
      <c r="AX120" s="37">
        <v>26835</v>
      </c>
      <c r="AY120" s="37">
        <v>38118</v>
      </c>
      <c r="AZ120" s="37">
        <v>31541</v>
      </c>
      <c r="BA120" s="37">
        <v>44803</v>
      </c>
    </row>
    <row r="121" spans="16:53" ht="13.5">
      <c r="P121" s="32" t="s">
        <v>344</v>
      </c>
      <c r="Q121" s="33" t="s">
        <v>53</v>
      </c>
      <c r="R121" s="33" t="s">
        <v>345</v>
      </c>
      <c r="S121" s="33" t="s">
        <v>33</v>
      </c>
      <c r="T121" s="34" t="s">
        <v>281</v>
      </c>
      <c r="U121" s="32" t="s">
        <v>35</v>
      </c>
      <c r="V121" s="35" t="s">
        <v>258</v>
      </c>
      <c r="W121" s="36" t="s">
        <v>50</v>
      </c>
      <c r="X121" s="37">
        <v>660</v>
      </c>
      <c r="Y121" s="37">
        <v>23</v>
      </c>
      <c r="Z121" s="37">
        <v>32179</v>
      </c>
      <c r="AA121" s="53">
        <f t="shared" si="18"/>
        <v>1.3990869565217392</v>
      </c>
      <c r="AB121" s="38" t="s">
        <v>346</v>
      </c>
      <c r="AC121" s="37">
        <v>630</v>
      </c>
      <c r="AD121" s="39">
        <v>95.5</v>
      </c>
      <c r="AE121" s="37">
        <v>32179</v>
      </c>
      <c r="AF121" s="54">
        <v>100</v>
      </c>
      <c r="AG121" s="41">
        <v>3760</v>
      </c>
      <c r="AH121" s="26">
        <f t="shared" si="19"/>
        <v>116.85</v>
      </c>
      <c r="AI121" s="41">
        <v>15991</v>
      </c>
      <c r="AJ121" s="55">
        <v>4359</v>
      </c>
      <c r="AK121" s="41">
        <v>11632</v>
      </c>
      <c r="AL121" s="53">
        <f t="shared" si="20"/>
        <v>496.94</v>
      </c>
      <c r="AM121" s="53">
        <f t="shared" si="21"/>
        <v>135.46</v>
      </c>
      <c r="AN121" s="53">
        <f t="shared" si="22"/>
        <v>361.48</v>
      </c>
      <c r="AO121" s="39">
        <v>23.5</v>
      </c>
      <c r="AP121" s="39">
        <v>86.3</v>
      </c>
      <c r="AQ121" s="41">
        <v>6605</v>
      </c>
      <c r="AR121" s="37">
        <v>17624</v>
      </c>
      <c r="AS121" s="37">
        <v>24229</v>
      </c>
      <c r="AT121" s="40">
        <v>2940</v>
      </c>
      <c r="AU121" s="30">
        <f t="shared" si="23"/>
        <v>2337</v>
      </c>
      <c r="AV121" s="37">
        <v>4359</v>
      </c>
      <c r="AW121" s="41">
        <v>6605</v>
      </c>
      <c r="AX121" s="37">
        <v>14941</v>
      </c>
      <c r="AY121" s="37">
        <v>22638</v>
      </c>
      <c r="AZ121" s="37">
        <v>19300</v>
      </c>
      <c r="BA121" s="37">
        <v>29242</v>
      </c>
    </row>
    <row r="122" spans="16:53" ht="13.5">
      <c r="P122" s="32" t="s">
        <v>347</v>
      </c>
      <c r="Q122" s="33" t="s">
        <v>40</v>
      </c>
      <c r="R122" s="33" t="s">
        <v>348</v>
      </c>
      <c r="S122" s="33" t="s">
        <v>33</v>
      </c>
      <c r="T122" s="34" t="s">
        <v>281</v>
      </c>
      <c r="U122" s="32" t="s">
        <v>35</v>
      </c>
      <c r="V122" s="35" t="s">
        <v>258</v>
      </c>
      <c r="W122" s="36" t="s">
        <v>50</v>
      </c>
      <c r="X122" s="37">
        <v>1968</v>
      </c>
      <c r="Y122" s="37">
        <v>75</v>
      </c>
      <c r="Z122" s="37">
        <v>160279</v>
      </c>
      <c r="AA122" s="53">
        <f t="shared" si="18"/>
        <v>2.1370533333333332</v>
      </c>
      <c r="AB122" s="38" t="s">
        <v>349</v>
      </c>
      <c r="AC122" s="37">
        <v>1691</v>
      </c>
      <c r="AD122" s="39">
        <v>85.9</v>
      </c>
      <c r="AE122" s="37">
        <v>166647</v>
      </c>
      <c r="AF122" s="54">
        <v>96.2</v>
      </c>
      <c r="AG122" s="41">
        <v>21153</v>
      </c>
      <c r="AH122" s="26">
        <f t="shared" si="19"/>
        <v>131.98</v>
      </c>
      <c r="AI122" s="41">
        <v>63127</v>
      </c>
      <c r="AJ122" s="55">
        <v>20754</v>
      </c>
      <c r="AK122" s="41">
        <v>42373</v>
      </c>
      <c r="AL122" s="53">
        <f t="shared" si="20"/>
        <v>393.86</v>
      </c>
      <c r="AM122" s="53">
        <f t="shared" si="21"/>
        <v>129.49</v>
      </c>
      <c r="AN122" s="53">
        <f t="shared" si="22"/>
        <v>264.37</v>
      </c>
      <c r="AO122" s="39">
        <v>33.5</v>
      </c>
      <c r="AP122" s="39">
        <v>101.9</v>
      </c>
      <c r="AQ122" s="41">
        <v>10546</v>
      </c>
      <c r="AR122" s="37">
        <v>21531</v>
      </c>
      <c r="AS122" s="37">
        <v>32077</v>
      </c>
      <c r="AT122" s="40">
        <v>2130</v>
      </c>
      <c r="AU122" s="30">
        <f t="shared" si="23"/>
        <v>2640</v>
      </c>
      <c r="AV122" s="37">
        <v>20754</v>
      </c>
      <c r="AW122" s="41">
        <v>10546</v>
      </c>
      <c r="AX122" s="37">
        <v>42373</v>
      </c>
      <c r="AY122" s="37">
        <v>21531</v>
      </c>
      <c r="AZ122" s="37">
        <v>63127</v>
      </c>
      <c r="BA122" s="37">
        <v>32077</v>
      </c>
    </row>
    <row r="123" spans="16:53" ht="13.5">
      <c r="P123" s="32" t="s">
        <v>350</v>
      </c>
      <c r="Q123" s="33" t="s">
        <v>40</v>
      </c>
      <c r="R123" s="33" t="s">
        <v>351</v>
      </c>
      <c r="S123" s="33" t="s">
        <v>33</v>
      </c>
      <c r="T123" s="34" t="s">
        <v>281</v>
      </c>
      <c r="U123" s="32" t="s">
        <v>35</v>
      </c>
      <c r="V123" s="35" t="s">
        <v>258</v>
      </c>
      <c r="W123" s="36" t="s">
        <v>50</v>
      </c>
      <c r="X123" s="37">
        <v>205</v>
      </c>
      <c r="Y123" s="37">
        <v>20</v>
      </c>
      <c r="Z123" s="37">
        <v>14858</v>
      </c>
      <c r="AA123" s="53">
        <f t="shared" si="18"/>
        <v>0.7429</v>
      </c>
      <c r="AB123" s="38" t="s">
        <v>187</v>
      </c>
      <c r="AC123" s="37">
        <v>159</v>
      </c>
      <c r="AD123" s="39">
        <v>77.6</v>
      </c>
      <c r="AE123" s="37">
        <v>14858</v>
      </c>
      <c r="AF123" s="54">
        <v>100</v>
      </c>
      <c r="AG123" s="41">
        <v>1986</v>
      </c>
      <c r="AH123" s="26">
        <f t="shared" si="19"/>
        <v>133.67</v>
      </c>
      <c r="AI123" s="41">
        <v>17663</v>
      </c>
      <c r="AJ123" s="55">
        <v>3541</v>
      </c>
      <c r="AK123" s="41">
        <v>14122</v>
      </c>
      <c r="AL123" s="53">
        <f t="shared" si="20"/>
        <v>1188.79</v>
      </c>
      <c r="AM123" s="53">
        <f t="shared" si="21"/>
        <v>238.32</v>
      </c>
      <c r="AN123" s="53">
        <f t="shared" si="22"/>
        <v>950.46</v>
      </c>
      <c r="AO123" s="39">
        <v>11.2</v>
      </c>
      <c r="AP123" s="39">
        <v>56.1</v>
      </c>
      <c r="AQ123" s="41">
        <v>17273</v>
      </c>
      <c r="AR123" s="37">
        <v>68888</v>
      </c>
      <c r="AS123" s="37">
        <v>86161</v>
      </c>
      <c r="AT123" s="40">
        <v>2835</v>
      </c>
      <c r="AU123" s="30">
        <f t="shared" si="23"/>
        <v>2673</v>
      </c>
      <c r="AV123" s="37">
        <v>3541</v>
      </c>
      <c r="AW123" s="41">
        <v>17273</v>
      </c>
      <c r="AX123" s="37">
        <v>14122</v>
      </c>
      <c r="AY123" s="37">
        <v>68888</v>
      </c>
      <c r="AZ123" s="37">
        <v>17663</v>
      </c>
      <c r="BA123" s="37">
        <v>86161</v>
      </c>
    </row>
    <row r="124" spans="16:53" ht="13.5">
      <c r="P124" s="32" t="s">
        <v>352</v>
      </c>
      <c r="Q124" s="33" t="s">
        <v>40</v>
      </c>
      <c r="R124" s="33" t="s">
        <v>353</v>
      </c>
      <c r="S124" s="33" t="s">
        <v>33</v>
      </c>
      <c r="T124" s="34" t="s">
        <v>281</v>
      </c>
      <c r="U124" s="32" t="s">
        <v>35</v>
      </c>
      <c r="V124" s="35" t="s">
        <v>258</v>
      </c>
      <c r="W124" s="36" t="s">
        <v>50</v>
      </c>
      <c r="X124" s="37">
        <v>922</v>
      </c>
      <c r="Y124" s="37">
        <v>31</v>
      </c>
      <c r="Z124" s="37">
        <v>61983</v>
      </c>
      <c r="AA124" s="53">
        <f t="shared" si="18"/>
        <v>1.9994516129032258</v>
      </c>
      <c r="AB124" s="38" t="s">
        <v>187</v>
      </c>
      <c r="AC124" s="37">
        <v>730</v>
      </c>
      <c r="AD124" s="39">
        <v>79.2</v>
      </c>
      <c r="AE124" s="37">
        <v>61983</v>
      </c>
      <c r="AF124" s="54">
        <v>100</v>
      </c>
      <c r="AG124" s="41">
        <v>10793</v>
      </c>
      <c r="AH124" s="26">
        <f t="shared" si="19"/>
        <v>174.13</v>
      </c>
      <c r="AI124" s="41">
        <v>37006</v>
      </c>
      <c r="AJ124" s="55">
        <v>11898</v>
      </c>
      <c r="AK124" s="41">
        <v>25108</v>
      </c>
      <c r="AL124" s="53">
        <f t="shared" si="20"/>
        <v>597.03</v>
      </c>
      <c r="AM124" s="53">
        <f t="shared" si="21"/>
        <v>191.96</v>
      </c>
      <c r="AN124" s="53">
        <f t="shared" si="22"/>
        <v>405.08</v>
      </c>
      <c r="AO124" s="39">
        <v>29.2</v>
      </c>
      <c r="AP124" s="39">
        <v>90.7</v>
      </c>
      <c r="AQ124" s="41">
        <v>12905</v>
      </c>
      <c r="AR124" s="37">
        <v>27232</v>
      </c>
      <c r="AS124" s="37">
        <v>40137</v>
      </c>
      <c r="AT124" s="40">
        <v>3090</v>
      </c>
      <c r="AU124" s="30">
        <f t="shared" si="23"/>
        <v>3483</v>
      </c>
      <c r="AV124" s="37">
        <v>11898</v>
      </c>
      <c r="AW124" s="41">
        <v>12905</v>
      </c>
      <c r="AX124" s="37">
        <v>25108</v>
      </c>
      <c r="AY124" s="37">
        <v>27232</v>
      </c>
      <c r="AZ124" s="37">
        <v>37006</v>
      </c>
      <c r="BA124" s="37">
        <v>40137</v>
      </c>
    </row>
    <row r="125" spans="16:53" ht="13.5">
      <c r="P125" s="32" t="s">
        <v>354</v>
      </c>
      <c r="Q125" s="33" t="s">
        <v>40</v>
      </c>
      <c r="R125" s="33" t="s">
        <v>355</v>
      </c>
      <c r="S125" s="33" t="s">
        <v>33</v>
      </c>
      <c r="T125" s="34" t="s">
        <v>281</v>
      </c>
      <c r="U125" s="32" t="s">
        <v>35</v>
      </c>
      <c r="V125" s="35" t="s">
        <v>258</v>
      </c>
      <c r="W125" s="36" t="s">
        <v>50</v>
      </c>
      <c r="X125" s="37">
        <v>138</v>
      </c>
      <c r="Y125" s="37">
        <v>5</v>
      </c>
      <c r="Z125" s="37">
        <v>10038</v>
      </c>
      <c r="AA125" s="53">
        <f t="shared" si="18"/>
        <v>2.0076</v>
      </c>
      <c r="AB125" s="38" t="s">
        <v>167</v>
      </c>
      <c r="AC125" s="37">
        <v>119</v>
      </c>
      <c r="AD125" s="39">
        <v>86.2</v>
      </c>
      <c r="AE125" s="37">
        <v>10038</v>
      </c>
      <c r="AF125" s="54">
        <v>100</v>
      </c>
      <c r="AG125" s="41">
        <v>3412</v>
      </c>
      <c r="AH125" s="26">
        <f t="shared" si="19"/>
        <v>339.91</v>
      </c>
      <c r="AI125" s="41">
        <v>20252</v>
      </c>
      <c r="AJ125" s="55">
        <v>7196</v>
      </c>
      <c r="AK125" s="41">
        <v>13056</v>
      </c>
      <c r="AL125" s="53">
        <f t="shared" si="20"/>
        <v>2017.53</v>
      </c>
      <c r="AM125" s="53">
        <f t="shared" si="21"/>
        <v>716.88</v>
      </c>
      <c r="AN125" s="53">
        <f t="shared" si="22"/>
        <v>1300.66</v>
      </c>
      <c r="AO125" s="39">
        <v>16.8</v>
      </c>
      <c r="AP125" s="39">
        <v>47.4</v>
      </c>
      <c r="AQ125" s="41">
        <v>52145</v>
      </c>
      <c r="AR125" s="37">
        <v>94609</v>
      </c>
      <c r="AS125" s="37">
        <v>146754</v>
      </c>
      <c r="AT125" s="40">
        <v>4830</v>
      </c>
      <c r="AU125" s="30">
        <f t="shared" si="23"/>
        <v>6798</v>
      </c>
      <c r="AV125" s="37">
        <v>7196</v>
      </c>
      <c r="AW125" s="41">
        <v>52145</v>
      </c>
      <c r="AX125" s="37">
        <v>13056</v>
      </c>
      <c r="AY125" s="37">
        <v>94609</v>
      </c>
      <c r="AZ125" s="37">
        <v>20252</v>
      </c>
      <c r="BA125" s="37">
        <v>146754</v>
      </c>
    </row>
    <row r="126" spans="16:53" ht="13.5">
      <c r="P126" s="32" t="s">
        <v>356</v>
      </c>
      <c r="Q126" s="33" t="s">
        <v>76</v>
      </c>
      <c r="R126" s="33" t="s">
        <v>357</v>
      </c>
      <c r="S126" s="33" t="s">
        <v>33</v>
      </c>
      <c r="T126" s="34" t="s">
        <v>281</v>
      </c>
      <c r="U126" s="32" t="s">
        <v>35</v>
      </c>
      <c r="V126" s="35" t="s">
        <v>258</v>
      </c>
      <c r="W126" s="36" t="s">
        <v>50</v>
      </c>
      <c r="X126" s="37">
        <v>494</v>
      </c>
      <c r="Y126" s="37">
        <v>13</v>
      </c>
      <c r="Z126" s="37">
        <v>31217</v>
      </c>
      <c r="AA126" s="53">
        <f t="shared" si="18"/>
        <v>2.4013076923076926</v>
      </c>
      <c r="AB126" s="38" t="s">
        <v>59</v>
      </c>
      <c r="AC126" s="37">
        <v>344</v>
      </c>
      <c r="AD126" s="39">
        <v>69.6</v>
      </c>
      <c r="AE126" s="37">
        <v>31217</v>
      </c>
      <c r="AF126" s="54">
        <v>100</v>
      </c>
      <c r="AG126" s="41">
        <v>4426</v>
      </c>
      <c r="AH126" s="26">
        <f t="shared" si="19"/>
        <v>141.78</v>
      </c>
      <c r="AI126" s="41">
        <v>13486</v>
      </c>
      <c r="AJ126" s="55">
        <v>5218</v>
      </c>
      <c r="AK126" s="41">
        <v>8268</v>
      </c>
      <c r="AL126" s="53">
        <f t="shared" si="20"/>
        <v>432.01</v>
      </c>
      <c r="AM126" s="53">
        <f t="shared" si="21"/>
        <v>167.15</v>
      </c>
      <c r="AN126" s="53">
        <f t="shared" si="22"/>
        <v>264.86</v>
      </c>
      <c r="AO126" s="39">
        <v>32.8</v>
      </c>
      <c r="AP126" s="39">
        <v>84.8</v>
      </c>
      <c r="AQ126" s="41">
        <v>10563</v>
      </c>
      <c r="AR126" s="37">
        <v>16737</v>
      </c>
      <c r="AS126" s="37">
        <v>27300</v>
      </c>
      <c r="AT126" s="40">
        <v>2520</v>
      </c>
      <c r="AU126" s="30">
        <f t="shared" si="23"/>
        <v>2836</v>
      </c>
      <c r="AV126" s="37">
        <v>5290</v>
      </c>
      <c r="AW126" s="41">
        <v>10709</v>
      </c>
      <c r="AX126" s="37">
        <v>11341</v>
      </c>
      <c r="AY126" s="37">
        <v>22957</v>
      </c>
      <c r="AZ126" s="37">
        <v>16631</v>
      </c>
      <c r="BA126" s="37">
        <v>33666</v>
      </c>
    </row>
    <row r="127" spans="16:53" ht="13.5">
      <c r="P127" s="32" t="s">
        <v>358</v>
      </c>
      <c r="Q127" s="33" t="s">
        <v>76</v>
      </c>
      <c r="R127" s="33" t="s">
        <v>359</v>
      </c>
      <c r="S127" s="33" t="s">
        <v>33</v>
      </c>
      <c r="T127" s="34" t="s">
        <v>281</v>
      </c>
      <c r="U127" s="32" t="s">
        <v>35</v>
      </c>
      <c r="V127" s="35" t="s">
        <v>258</v>
      </c>
      <c r="W127" s="36" t="s">
        <v>50</v>
      </c>
      <c r="X127" s="37">
        <v>271</v>
      </c>
      <c r="Y127" s="37">
        <v>10</v>
      </c>
      <c r="Z127" s="37">
        <v>19554</v>
      </c>
      <c r="AA127" s="53">
        <f t="shared" si="18"/>
        <v>1.9554</v>
      </c>
      <c r="AB127" s="38" t="s">
        <v>55</v>
      </c>
      <c r="AC127" s="37">
        <v>256</v>
      </c>
      <c r="AD127" s="39">
        <v>94.5</v>
      </c>
      <c r="AE127" s="37">
        <v>21500</v>
      </c>
      <c r="AF127" s="54">
        <v>90.9</v>
      </c>
      <c r="AG127" s="41">
        <v>3338</v>
      </c>
      <c r="AH127" s="26">
        <f t="shared" si="19"/>
        <v>170.71</v>
      </c>
      <c r="AI127" s="41">
        <v>30077</v>
      </c>
      <c r="AJ127" s="55">
        <v>15887</v>
      </c>
      <c r="AK127" s="41">
        <v>14190</v>
      </c>
      <c r="AL127" s="53">
        <f t="shared" si="20"/>
        <v>1538.15</v>
      </c>
      <c r="AM127" s="53">
        <f t="shared" si="21"/>
        <v>812.47</v>
      </c>
      <c r="AN127" s="53">
        <f t="shared" si="22"/>
        <v>725.68</v>
      </c>
      <c r="AO127" s="39">
        <v>11.1</v>
      </c>
      <c r="AP127" s="39">
        <v>21</v>
      </c>
      <c r="AQ127" s="41">
        <v>58624</v>
      </c>
      <c r="AR127" s="37">
        <v>52362</v>
      </c>
      <c r="AS127" s="37">
        <v>110985</v>
      </c>
      <c r="AT127" s="40">
        <v>3308</v>
      </c>
      <c r="AU127" s="30">
        <f t="shared" si="23"/>
        <v>3414</v>
      </c>
      <c r="AV127" s="37">
        <v>15887</v>
      </c>
      <c r="AW127" s="41">
        <v>58624</v>
      </c>
      <c r="AX127" s="37">
        <v>34638</v>
      </c>
      <c r="AY127" s="37">
        <v>127815</v>
      </c>
      <c r="AZ127" s="37">
        <v>50525</v>
      </c>
      <c r="BA127" s="37">
        <v>186439</v>
      </c>
    </row>
    <row r="128" spans="16:53" ht="13.5">
      <c r="P128" s="32" t="s">
        <v>360</v>
      </c>
      <c r="Q128" s="33" t="s">
        <v>76</v>
      </c>
      <c r="R128" s="33" t="s">
        <v>361</v>
      </c>
      <c r="S128" s="33" t="s">
        <v>33</v>
      </c>
      <c r="T128" s="34" t="s">
        <v>281</v>
      </c>
      <c r="U128" s="32" t="s">
        <v>35</v>
      </c>
      <c r="V128" s="35" t="s">
        <v>258</v>
      </c>
      <c r="W128" s="36" t="s">
        <v>50</v>
      </c>
      <c r="X128" s="37">
        <v>1043</v>
      </c>
      <c r="Y128" s="37">
        <v>31</v>
      </c>
      <c r="Z128" s="37">
        <v>70484</v>
      </c>
      <c r="AA128" s="53">
        <f t="shared" si="18"/>
        <v>2.2736774193548386</v>
      </c>
      <c r="AB128" s="38" t="s">
        <v>100</v>
      </c>
      <c r="AC128" s="37">
        <v>656</v>
      </c>
      <c r="AD128" s="39">
        <v>62.9</v>
      </c>
      <c r="AE128" s="37">
        <v>70484</v>
      </c>
      <c r="AF128" s="54">
        <v>100</v>
      </c>
      <c r="AG128" s="41">
        <v>11028</v>
      </c>
      <c r="AH128" s="26">
        <f t="shared" si="19"/>
        <v>156.46</v>
      </c>
      <c r="AI128" s="41">
        <v>48945</v>
      </c>
      <c r="AJ128" s="55">
        <v>27519</v>
      </c>
      <c r="AK128" s="41">
        <v>21426</v>
      </c>
      <c r="AL128" s="53">
        <f t="shared" si="20"/>
        <v>694.41</v>
      </c>
      <c r="AM128" s="53">
        <f t="shared" si="21"/>
        <v>390.43</v>
      </c>
      <c r="AN128" s="53">
        <f t="shared" si="22"/>
        <v>303.98</v>
      </c>
      <c r="AO128" s="39">
        <v>22.5</v>
      </c>
      <c r="AP128" s="39">
        <v>40.1</v>
      </c>
      <c r="AQ128" s="41">
        <v>26384</v>
      </c>
      <c r="AR128" s="37">
        <v>20543</v>
      </c>
      <c r="AS128" s="37">
        <v>46927</v>
      </c>
      <c r="AT128" s="40">
        <v>3720</v>
      </c>
      <c r="AU128" s="30">
        <f t="shared" si="23"/>
        <v>3129</v>
      </c>
      <c r="AV128" s="37">
        <v>27519</v>
      </c>
      <c r="AW128" s="41">
        <v>26384</v>
      </c>
      <c r="AX128" s="37">
        <v>30741</v>
      </c>
      <c r="AY128" s="37">
        <v>29474</v>
      </c>
      <c r="AZ128" s="37">
        <v>58260</v>
      </c>
      <c r="BA128" s="37">
        <v>55858</v>
      </c>
    </row>
    <row r="129" spans="16:53" ht="13.5">
      <c r="P129" s="32" t="s">
        <v>362</v>
      </c>
      <c r="Q129" s="33" t="s">
        <v>363</v>
      </c>
      <c r="R129" s="33" t="s">
        <v>364</v>
      </c>
      <c r="S129" s="33" t="s">
        <v>33</v>
      </c>
      <c r="T129" s="34" t="s">
        <v>281</v>
      </c>
      <c r="U129" s="32" t="s">
        <v>35</v>
      </c>
      <c r="V129" s="35" t="s">
        <v>258</v>
      </c>
      <c r="W129" s="36" t="s">
        <v>50</v>
      </c>
      <c r="X129" s="37">
        <v>316</v>
      </c>
      <c r="Y129" s="37">
        <v>161</v>
      </c>
      <c r="Z129" s="37">
        <v>29082</v>
      </c>
      <c r="AA129" s="53">
        <f t="shared" si="18"/>
        <v>0.18063354037267082</v>
      </c>
      <c r="AB129" s="38" t="s">
        <v>59</v>
      </c>
      <c r="AC129" s="37">
        <v>287</v>
      </c>
      <c r="AD129" s="39">
        <v>90.8</v>
      </c>
      <c r="AE129" s="37">
        <v>29082</v>
      </c>
      <c r="AF129" s="54">
        <v>100</v>
      </c>
      <c r="AG129" s="41">
        <v>2768</v>
      </c>
      <c r="AH129" s="26">
        <f t="shared" si="19"/>
        <v>95.18</v>
      </c>
      <c r="AI129" s="41">
        <v>19552</v>
      </c>
      <c r="AJ129" s="55">
        <v>10524</v>
      </c>
      <c r="AK129" s="41">
        <v>9028</v>
      </c>
      <c r="AL129" s="53">
        <f t="shared" si="20"/>
        <v>672.31</v>
      </c>
      <c r="AM129" s="53">
        <f t="shared" si="21"/>
        <v>361.87</v>
      </c>
      <c r="AN129" s="53">
        <f t="shared" si="22"/>
        <v>310.43</v>
      </c>
      <c r="AO129" s="39">
        <v>14.2</v>
      </c>
      <c r="AP129" s="39">
        <v>26.3</v>
      </c>
      <c r="AQ129" s="41">
        <v>33304</v>
      </c>
      <c r="AR129" s="37">
        <v>28570</v>
      </c>
      <c r="AS129" s="37">
        <v>61873</v>
      </c>
      <c r="AT129" s="40">
        <v>1730</v>
      </c>
      <c r="AU129" s="30">
        <f t="shared" si="23"/>
        <v>1904</v>
      </c>
      <c r="AV129" s="37">
        <v>10524</v>
      </c>
      <c r="AW129" s="41">
        <v>33304</v>
      </c>
      <c r="AX129" s="37">
        <v>13923</v>
      </c>
      <c r="AY129" s="37">
        <v>44060</v>
      </c>
      <c r="AZ129" s="37">
        <v>24447</v>
      </c>
      <c r="BA129" s="37">
        <v>77364</v>
      </c>
    </row>
    <row r="130" spans="16:53" ht="13.5">
      <c r="P130" s="32" t="s">
        <v>365</v>
      </c>
      <c r="Q130" s="33" t="s">
        <v>363</v>
      </c>
      <c r="R130" s="33" t="s">
        <v>366</v>
      </c>
      <c r="S130" s="33" t="s">
        <v>33</v>
      </c>
      <c r="T130" s="34" t="s">
        <v>281</v>
      </c>
      <c r="U130" s="32" t="s">
        <v>35</v>
      </c>
      <c r="V130" s="35" t="s">
        <v>258</v>
      </c>
      <c r="W130" s="36" t="s">
        <v>50</v>
      </c>
      <c r="X130" s="37">
        <v>113</v>
      </c>
      <c r="Y130" s="37">
        <v>13</v>
      </c>
      <c r="Z130" s="37">
        <v>7311</v>
      </c>
      <c r="AA130" s="53">
        <f t="shared" si="18"/>
        <v>0.5623846153846154</v>
      </c>
      <c r="AB130" s="38" t="s">
        <v>367</v>
      </c>
      <c r="AC130" s="37">
        <v>92</v>
      </c>
      <c r="AD130" s="39">
        <v>81.4</v>
      </c>
      <c r="AE130" s="37">
        <v>7311</v>
      </c>
      <c r="AF130" s="54">
        <v>100</v>
      </c>
      <c r="AG130" s="41">
        <v>1310</v>
      </c>
      <c r="AH130" s="26">
        <f t="shared" si="19"/>
        <v>179.18</v>
      </c>
      <c r="AI130" s="41">
        <v>6104</v>
      </c>
      <c r="AJ130" s="55">
        <v>4462</v>
      </c>
      <c r="AK130" s="41">
        <v>1642</v>
      </c>
      <c r="AL130" s="53">
        <f t="shared" si="20"/>
        <v>834.91</v>
      </c>
      <c r="AM130" s="53">
        <f t="shared" si="21"/>
        <v>610.31</v>
      </c>
      <c r="AN130" s="53">
        <f t="shared" si="22"/>
        <v>224.59</v>
      </c>
      <c r="AO130" s="39">
        <v>21.5</v>
      </c>
      <c r="AP130" s="39">
        <v>29.4</v>
      </c>
      <c r="AQ130" s="41">
        <v>39487</v>
      </c>
      <c r="AR130" s="37">
        <v>14531</v>
      </c>
      <c r="AS130" s="37">
        <v>54018</v>
      </c>
      <c r="AT130" s="40">
        <v>2950</v>
      </c>
      <c r="AU130" s="30">
        <f t="shared" si="23"/>
        <v>3584</v>
      </c>
      <c r="AV130" s="37">
        <v>4462</v>
      </c>
      <c r="AW130" s="41">
        <v>39487</v>
      </c>
      <c r="AX130" s="37">
        <v>2441</v>
      </c>
      <c r="AY130" s="37">
        <v>21602</v>
      </c>
      <c r="AZ130" s="37">
        <v>6903</v>
      </c>
      <c r="BA130" s="37">
        <v>61088</v>
      </c>
    </row>
    <row r="131" spans="16:53" ht="13.5">
      <c r="P131" s="32" t="s">
        <v>368</v>
      </c>
      <c r="Q131" s="33" t="s">
        <v>106</v>
      </c>
      <c r="R131" s="33" t="s">
        <v>369</v>
      </c>
      <c r="S131" s="33" t="s">
        <v>33</v>
      </c>
      <c r="T131" s="34" t="s">
        <v>281</v>
      </c>
      <c r="U131" s="32" t="s">
        <v>35</v>
      </c>
      <c r="V131" s="35" t="s">
        <v>258</v>
      </c>
      <c r="W131" s="36" t="s">
        <v>50</v>
      </c>
      <c r="X131" s="37">
        <v>805</v>
      </c>
      <c r="Y131" s="37">
        <v>28</v>
      </c>
      <c r="Z131" s="37">
        <v>58900</v>
      </c>
      <c r="AA131" s="53">
        <f t="shared" si="18"/>
        <v>2.1035714285714286</v>
      </c>
      <c r="AB131" s="38" t="s">
        <v>370</v>
      </c>
      <c r="AC131" s="37">
        <v>714</v>
      </c>
      <c r="AD131" s="39">
        <v>88.7</v>
      </c>
      <c r="AE131" s="37">
        <v>58900</v>
      </c>
      <c r="AF131" s="54">
        <v>100</v>
      </c>
      <c r="AG131" s="41">
        <v>10853</v>
      </c>
      <c r="AH131" s="26">
        <f t="shared" si="19"/>
        <v>184.26</v>
      </c>
      <c r="AI131" s="41">
        <v>28652</v>
      </c>
      <c r="AJ131" s="55">
        <v>14367</v>
      </c>
      <c r="AK131" s="41">
        <v>14285</v>
      </c>
      <c r="AL131" s="53">
        <f t="shared" si="20"/>
        <v>486.45</v>
      </c>
      <c r="AM131" s="53">
        <f t="shared" si="21"/>
        <v>243.92</v>
      </c>
      <c r="AN131" s="53">
        <f t="shared" si="22"/>
        <v>242.53</v>
      </c>
      <c r="AO131" s="39">
        <v>37.9</v>
      </c>
      <c r="AP131" s="39">
        <v>75.5</v>
      </c>
      <c r="AQ131" s="41">
        <v>17847</v>
      </c>
      <c r="AR131" s="37">
        <v>17745</v>
      </c>
      <c r="AS131" s="37">
        <v>35593</v>
      </c>
      <c r="AT131" s="40">
        <v>3400</v>
      </c>
      <c r="AU131" s="30">
        <f t="shared" si="23"/>
        <v>3685</v>
      </c>
      <c r="AV131" s="37">
        <v>14367</v>
      </c>
      <c r="AW131" s="41">
        <v>17847</v>
      </c>
      <c r="AX131" s="37">
        <v>14285</v>
      </c>
      <c r="AY131" s="37">
        <v>17745</v>
      </c>
      <c r="AZ131" s="37">
        <v>28652</v>
      </c>
      <c r="BA131" s="37">
        <v>35593</v>
      </c>
    </row>
    <row r="132" spans="16:53" ht="13.5">
      <c r="P132" s="32" t="s">
        <v>371</v>
      </c>
      <c r="Q132" s="33" t="s">
        <v>106</v>
      </c>
      <c r="R132" s="33" t="s">
        <v>372</v>
      </c>
      <c r="S132" s="33" t="s">
        <v>33</v>
      </c>
      <c r="T132" s="34" t="s">
        <v>281</v>
      </c>
      <c r="U132" s="32" t="s">
        <v>35</v>
      </c>
      <c r="V132" s="35" t="s">
        <v>258</v>
      </c>
      <c r="W132" s="36" t="s">
        <v>50</v>
      </c>
      <c r="X132" s="37">
        <v>324</v>
      </c>
      <c r="Y132" s="37">
        <v>10</v>
      </c>
      <c r="Z132" s="37">
        <v>15269</v>
      </c>
      <c r="AA132" s="53">
        <f t="shared" si="18"/>
        <v>1.5269000000000001</v>
      </c>
      <c r="AB132" s="38" t="s">
        <v>373</v>
      </c>
      <c r="AC132" s="37">
        <v>259</v>
      </c>
      <c r="AD132" s="39">
        <v>79.9</v>
      </c>
      <c r="AE132" s="37">
        <v>15269</v>
      </c>
      <c r="AF132" s="54">
        <v>100</v>
      </c>
      <c r="AG132" s="41">
        <v>4642</v>
      </c>
      <c r="AH132" s="26">
        <f t="shared" si="19"/>
        <v>304.01</v>
      </c>
      <c r="AI132" s="41">
        <v>29585</v>
      </c>
      <c r="AJ132" s="55">
        <v>17124</v>
      </c>
      <c r="AK132" s="41">
        <v>12461</v>
      </c>
      <c r="AL132" s="53">
        <f t="shared" si="20"/>
        <v>1937.59</v>
      </c>
      <c r="AM132" s="53">
        <f t="shared" si="21"/>
        <v>1121.49</v>
      </c>
      <c r="AN132" s="53">
        <f t="shared" si="22"/>
        <v>816.1</v>
      </c>
      <c r="AO132" s="39">
        <v>15.7</v>
      </c>
      <c r="AP132" s="39">
        <v>27.1</v>
      </c>
      <c r="AQ132" s="41">
        <v>52852</v>
      </c>
      <c r="AR132" s="37">
        <v>38460</v>
      </c>
      <c r="AS132" s="37">
        <v>91312</v>
      </c>
      <c r="AT132" s="40">
        <v>5000</v>
      </c>
      <c r="AU132" s="30">
        <f t="shared" si="23"/>
        <v>6080</v>
      </c>
      <c r="AV132" s="37">
        <v>17124</v>
      </c>
      <c r="AW132" s="41">
        <v>52852</v>
      </c>
      <c r="AX132" s="37">
        <v>12461</v>
      </c>
      <c r="AY132" s="37">
        <v>38460</v>
      </c>
      <c r="AZ132" s="37">
        <v>29585</v>
      </c>
      <c r="BA132" s="37">
        <v>91312</v>
      </c>
    </row>
    <row r="133" spans="16:53" ht="13.5">
      <c r="P133" s="32" t="s">
        <v>374</v>
      </c>
      <c r="Q133" s="33" t="s">
        <v>106</v>
      </c>
      <c r="R133" s="33" t="s">
        <v>375</v>
      </c>
      <c r="S133" s="33" t="s">
        <v>33</v>
      </c>
      <c r="T133" s="34" t="s">
        <v>281</v>
      </c>
      <c r="U133" s="32" t="s">
        <v>35</v>
      </c>
      <c r="V133" s="35" t="s">
        <v>258</v>
      </c>
      <c r="W133" s="36" t="s">
        <v>50</v>
      </c>
      <c r="X133" s="37">
        <v>787</v>
      </c>
      <c r="Y133" s="37">
        <v>22</v>
      </c>
      <c r="Z133" s="37">
        <v>33304</v>
      </c>
      <c r="AA133" s="53">
        <f t="shared" si="18"/>
        <v>1.5138181818181817</v>
      </c>
      <c r="AB133" s="38" t="s">
        <v>100</v>
      </c>
      <c r="AC133" s="37">
        <v>385</v>
      </c>
      <c r="AD133" s="39">
        <v>48.9</v>
      </c>
      <c r="AE133" s="37">
        <v>34127</v>
      </c>
      <c r="AF133" s="54">
        <v>97.6</v>
      </c>
      <c r="AG133" s="41">
        <v>6015</v>
      </c>
      <c r="AH133" s="26">
        <f t="shared" si="19"/>
        <v>180.61</v>
      </c>
      <c r="AI133" s="41">
        <v>28980</v>
      </c>
      <c r="AJ133" s="55">
        <v>14501</v>
      </c>
      <c r="AK133" s="41">
        <v>14479</v>
      </c>
      <c r="AL133" s="53">
        <f t="shared" si="20"/>
        <v>870.17</v>
      </c>
      <c r="AM133" s="53">
        <f t="shared" si="21"/>
        <v>435.41</v>
      </c>
      <c r="AN133" s="53">
        <f t="shared" si="22"/>
        <v>434.75</v>
      </c>
      <c r="AO133" s="39">
        <v>20.8</v>
      </c>
      <c r="AP133" s="39">
        <v>41.5</v>
      </c>
      <c r="AQ133" s="41">
        <v>18426</v>
      </c>
      <c r="AR133" s="37">
        <v>18398</v>
      </c>
      <c r="AS133" s="37">
        <v>36823</v>
      </c>
      <c r="AT133" s="40">
        <v>3700</v>
      </c>
      <c r="AU133" s="30">
        <f t="shared" si="23"/>
        <v>3612</v>
      </c>
      <c r="AV133" s="37">
        <v>14501</v>
      </c>
      <c r="AW133" s="41">
        <v>18426</v>
      </c>
      <c r="AX133" s="37">
        <v>14479</v>
      </c>
      <c r="AY133" s="37">
        <v>18398</v>
      </c>
      <c r="AZ133" s="37">
        <v>28980</v>
      </c>
      <c r="BA133" s="37">
        <v>36823</v>
      </c>
    </row>
    <row r="134" spans="16:53" ht="13.5">
      <c r="P134" s="32" t="s">
        <v>376</v>
      </c>
      <c r="Q134" s="33" t="s">
        <v>57</v>
      </c>
      <c r="R134" s="33" t="s">
        <v>377</v>
      </c>
      <c r="S134" s="33" t="s">
        <v>33</v>
      </c>
      <c r="T134" s="34" t="s">
        <v>281</v>
      </c>
      <c r="U134" s="32" t="s">
        <v>35</v>
      </c>
      <c r="V134" s="35" t="s">
        <v>258</v>
      </c>
      <c r="W134" s="36" t="s">
        <v>50</v>
      </c>
      <c r="X134" s="37">
        <v>318</v>
      </c>
      <c r="Y134" s="37">
        <v>10</v>
      </c>
      <c r="Z134" s="37">
        <v>16212</v>
      </c>
      <c r="AA134" s="53">
        <f t="shared" si="18"/>
        <v>1.6212</v>
      </c>
      <c r="AB134" s="38" t="s">
        <v>282</v>
      </c>
      <c r="AC134" s="37">
        <v>155</v>
      </c>
      <c r="AD134" s="39">
        <v>48.7</v>
      </c>
      <c r="AE134" s="37">
        <v>18643</v>
      </c>
      <c r="AF134" s="54">
        <v>87</v>
      </c>
      <c r="AG134" s="41">
        <v>1669</v>
      </c>
      <c r="AH134" s="26">
        <f t="shared" si="19"/>
        <v>102.95</v>
      </c>
      <c r="AI134" s="41">
        <v>22427</v>
      </c>
      <c r="AJ134" s="55">
        <v>6953</v>
      </c>
      <c r="AK134" s="41">
        <v>15474</v>
      </c>
      <c r="AL134" s="53">
        <f t="shared" si="20"/>
        <v>1383.36</v>
      </c>
      <c r="AM134" s="53">
        <f t="shared" si="21"/>
        <v>428.88</v>
      </c>
      <c r="AN134" s="53">
        <f t="shared" si="22"/>
        <v>954.48</v>
      </c>
      <c r="AO134" s="39">
        <v>7.4</v>
      </c>
      <c r="AP134" s="39">
        <v>24</v>
      </c>
      <c r="AQ134" s="41">
        <v>21865</v>
      </c>
      <c r="AR134" s="37">
        <v>48660</v>
      </c>
      <c r="AS134" s="37">
        <v>70525</v>
      </c>
      <c r="AT134" s="40">
        <v>1780</v>
      </c>
      <c r="AU134" s="30">
        <f t="shared" si="23"/>
        <v>2059</v>
      </c>
      <c r="AV134" s="37">
        <v>6953</v>
      </c>
      <c r="AW134" s="41">
        <v>21865</v>
      </c>
      <c r="AX134" s="37">
        <v>15474</v>
      </c>
      <c r="AY134" s="37">
        <v>48660</v>
      </c>
      <c r="AZ134" s="37">
        <v>22427</v>
      </c>
      <c r="BA134" s="37">
        <v>70525</v>
      </c>
    </row>
    <row r="135" spans="16:53" ht="13.5">
      <c r="P135" s="32" t="s">
        <v>378</v>
      </c>
      <c r="Q135" s="33" t="s">
        <v>209</v>
      </c>
      <c r="R135" s="33" t="s">
        <v>379</v>
      </c>
      <c r="S135" s="33" t="s">
        <v>33</v>
      </c>
      <c r="T135" s="34" t="s">
        <v>281</v>
      </c>
      <c r="U135" s="32" t="s">
        <v>35</v>
      </c>
      <c r="V135" s="35" t="s">
        <v>258</v>
      </c>
      <c r="W135" s="36" t="s">
        <v>50</v>
      </c>
      <c r="X135" s="37">
        <v>581</v>
      </c>
      <c r="Y135" s="37">
        <v>9</v>
      </c>
      <c r="Z135" s="37">
        <v>16666</v>
      </c>
      <c r="AA135" s="53">
        <f t="shared" si="18"/>
        <v>1.8517777777777777</v>
      </c>
      <c r="AB135" s="38" t="s">
        <v>380</v>
      </c>
      <c r="AC135" s="37">
        <v>369</v>
      </c>
      <c r="AD135" s="39">
        <v>63.5</v>
      </c>
      <c r="AE135" s="37">
        <v>16666</v>
      </c>
      <c r="AF135" s="54">
        <v>100</v>
      </c>
      <c r="AG135" s="41">
        <v>5111</v>
      </c>
      <c r="AH135" s="26">
        <f t="shared" si="19"/>
        <v>306.67</v>
      </c>
      <c r="AI135" s="41">
        <v>41153</v>
      </c>
      <c r="AJ135" s="55">
        <v>30694</v>
      </c>
      <c r="AK135" s="41">
        <v>10459</v>
      </c>
      <c r="AL135" s="53">
        <f t="shared" si="20"/>
        <v>2469.28</v>
      </c>
      <c r="AM135" s="53">
        <f t="shared" si="21"/>
        <v>1841.71</v>
      </c>
      <c r="AN135" s="53">
        <f t="shared" si="22"/>
        <v>627.57</v>
      </c>
      <c r="AO135" s="39">
        <v>12.4</v>
      </c>
      <c r="AP135" s="39">
        <v>16.7</v>
      </c>
      <c r="AQ135" s="41">
        <v>52830</v>
      </c>
      <c r="AR135" s="37">
        <v>18002</v>
      </c>
      <c r="AS135" s="37">
        <v>70831</v>
      </c>
      <c r="AT135" s="40">
        <v>5340</v>
      </c>
      <c r="AU135" s="30">
        <f t="shared" si="23"/>
        <v>6133</v>
      </c>
      <c r="AV135" s="37">
        <v>30694</v>
      </c>
      <c r="AW135" s="41">
        <v>52830</v>
      </c>
      <c r="AX135" s="37">
        <v>13256</v>
      </c>
      <c r="AY135" s="37">
        <v>22816</v>
      </c>
      <c r="AZ135" s="37">
        <v>43950</v>
      </c>
      <c r="BA135" s="37">
        <v>75645</v>
      </c>
    </row>
    <row r="136" spans="16:53" ht="13.5">
      <c r="P136" s="32" t="s">
        <v>381</v>
      </c>
      <c r="Q136" s="33" t="s">
        <v>209</v>
      </c>
      <c r="R136" s="33" t="s">
        <v>382</v>
      </c>
      <c r="S136" s="33" t="s">
        <v>33</v>
      </c>
      <c r="T136" s="34" t="s">
        <v>281</v>
      </c>
      <c r="U136" s="32" t="s">
        <v>35</v>
      </c>
      <c r="V136" s="35" t="s">
        <v>258</v>
      </c>
      <c r="W136" s="36" t="s">
        <v>50</v>
      </c>
      <c r="X136" s="37">
        <v>1018</v>
      </c>
      <c r="Y136" s="37">
        <v>47</v>
      </c>
      <c r="Z136" s="37">
        <v>54575</v>
      </c>
      <c r="AA136" s="53">
        <f t="shared" si="18"/>
        <v>1.1611702127659576</v>
      </c>
      <c r="AB136" s="38" t="s">
        <v>383</v>
      </c>
      <c r="AC136" s="37">
        <v>829</v>
      </c>
      <c r="AD136" s="39">
        <v>81.4</v>
      </c>
      <c r="AE136" s="37">
        <v>54575</v>
      </c>
      <c r="AF136" s="54">
        <v>100</v>
      </c>
      <c r="AG136" s="41">
        <v>13792</v>
      </c>
      <c r="AH136" s="26">
        <f t="shared" si="19"/>
        <v>252.72</v>
      </c>
      <c r="AI136" s="41">
        <v>42367</v>
      </c>
      <c r="AJ136" s="55">
        <v>23781</v>
      </c>
      <c r="AK136" s="41">
        <v>18586</v>
      </c>
      <c r="AL136" s="53">
        <f t="shared" si="20"/>
        <v>776.31</v>
      </c>
      <c r="AM136" s="53">
        <f t="shared" si="21"/>
        <v>435.75</v>
      </c>
      <c r="AN136" s="53">
        <f t="shared" si="22"/>
        <v>340.56</v>
      </c>
      <c r="AO136" s="39">
        <v>32.6</v>
      </c>
      <c r="AP136" s="39">
        <v>58</v>
      </c>
      <c r="AQ136" s="41">
        <v>23361</v>
      </c>
      <c r="AR136" s="37">
        <v>18257</v>
      </c>
      <c r="AS136" s="37">
        <v>41618</v>
      </c>
      <c r="AT136" s="40">
        <v>5100</v>
      </c>
      <c r="AU136" s="30">
        <f t="shared" si="23"/>
        <v>5054</v>
      </c>
      <c r="AV136" s="37">
        <v>23781</v>
      </c>
      <c r="AW136" s="41">
        <v>23361</v>
      </c>
      <c r="AX136" s="37">
        <v>43178</v>
      </c>
      <c r="AY136" s="37">
        <v>42415</v>
      </c>
      <c r="AZ136" s="37">
        <v>66959</v>
      </c>
      <c r="BA136" s="37">
        <v>65775</v>
      </c>
    </row>
    <row r="137" spans="16:53" ht="13.5">
      <c r="P137" s="32" t="s">
        <v>384</v>
      </c>
      <c r="Q137" s="33" t="s">
        <v>249</v>
      </c>
      <c r="R137" s="33" t="s">
        <v>385</v>
      </c>
      <c r="S137" s="33" t="s">
        <v>33</v>
      </c>
      <c r="T137" s="34" t="s">
        <v>281</v>
      </c>
      <c r="U137" s="32" t="s">
        <v>35</v>
      </c>
      <c r="V137" s="35" t="s">
        <v>258</v>
      </c>
      <c r="W137" s="36" t="s">
        <v>50</v>
      </c>
      <c r="X137" s="37">
        <v>357</v>
      </c>
      <c r="Y137" s="37">
        <v>15</v>
      </c>
      <c r="Z137" s="37">
        <v>13095</v>
      </c>
      <c r="AA137" s="53">
        <f t="shared" si="18"/>
        <v>0.873</v>
      </c>
      <c r="AB137" s="38" t="s">
        <v>100</v>
      </c>
      <c r="AC137" s="37">
        <v>280</v>
      </c>
      <c r="AD137" s="39">
        <v>78.4</v>
      </c>
      <c r="AE137" s="37">
        <v>16023</v>
      </c>
      <c r="AF137" s="54">
        <v>81.7</v>
      </c>
      <c r="AG137" s="41">
        <v>2554</v>
      </c>
      <c r="AH137" s="26">
        <f t="shared" si="19"/>
        <v>195.04</v>
      </c>
      <c r="AI137" s="41">
        <v>20293</v>
      </c>
      <c r="AJ137" s="55">
        <v>14106</v>
      </c>
      <c r="AK137" s="41">
        <v>6187</v>
      </c>
      <c r="AL137" s="53">
        <f t="shared" si="20"/>
        <v>1549.68</v>
      </c>
      <c r="AM137" s="53">
        <f t="shared" si="21"/>
        <v>1077.21</v>
      </c>
      <c r="AN137" s="53">
        <f t="shared" si="22"/>
        <v>472.47</v>
      </c>
      <c r="AO137" s="39">
        <v>12.6</v>
      </c>
      <c r="AP137" s="39">
        <v>18.1</v>
      </c>
      <c r="AQ137" s="41">
        <v>39513</v>
      </c>
      <c r="AR137" s="37">
        <v>17331</v>
      </c>
      <c r="AS137" s="37">
        <v>56843</v>
      </c>
      <c r="AT137" s="40">
        <v>4060</v>
      </c>
      <c r="AU137" s="30">
        <f t="shared" si="23"/>
        <v>3901</v>
      </c>
      <c r="AV137" s="37">
        <v>14106</v>
      </c>
      <c r="AW137" s="41">
        <v>39513</v>
      </c>
      <c r="AX137" s="37">
        <v>11012</v>
      </c>
      <c r="AY137" s="37">
        <v>30846</v>
      </c>
      <c r="AZ137" s="37">
        <v>25118</v>
      </c>
      <c r="BA137" s="37">
        <v>70359</v>
      </c>
    </row>
    <row r="138" spans="16:53" ht="13.5">
      <c r="P138" s="32" t="s">
        <v>386</v>
      </c>
      <c r="Q138" s="33" t="s">
        <v>249</v>
      </c>
      <c r="R138" s="33" t="s">
        <v>387</v>
      </c>
      <c r="S138" s="33" t="s">
        <v>33</v>
      </c>
      <c r="T138" s="34" t="s">
        <v>281</v>
      </c>
      <c r="U138" s="32" t="s">
        <v>35</v>
      </c>
      <c r="V138" s="35" t="s">
        <v>258</v>
      </c>
      <c r="W138" s="36" t="s">
        <v>50</v>
      </c>
      <c r="X138" s="37">
        <v>428</v>
      </c>
      <c r="Y138" s="37">
        <v>22</v>
      </c>
      <c r="Z138" s="37">
        <v>44011</v>
      </c>
      <c r="AA138" s="53">
        <f t="shared" si="18"/>
        <v>2.0005</v>
      </c>
      <c r="AB138" s="38" t="s">
        <v>388</v>
      </c>
      <c r="AC138" s="37">
        <v>423</v>
      </c>
      <c r="AD138" s="39">
        <v>98.8</v>
      </c>
      <c r="AE138" s="37">
        <v>44011</v>
      </c>
      <c r="AF138" s="54">
        <v>100</v>
      </c>
      <c r="AG138" s="41">
        <v>3137</v>
      </c>
      <c r="AH138" s="26">
        <f t="shared" si="19"/>
        <v>71.28</v>
      </c>
      <c r="AI138" s="41">
        <v>13020</v>
      </c>
      <c r="AJ138" s="55">
        <v>7132</v>
      </c>
      <c r="AK138" s="41">
        <v>5888</v>
      </c>
      <c r="AL138" s="53">
        <f t="shared" si="20"/>
        <v>295.84</v>
      </c>
      <c r="AM138" s="53">
        <f t="shared" si="21"/>
        <v>162.05</v>
      </c>
      <c r="AN138" s="53">
        <f t="shared" si="22"/>
        <v>133.78</v>
      </c>
      <c r="AO138" s="39">
        <v>24.1</v>
      </c>
      <c r="AP138" s="39">
        <v>44</v>
      </c>
      <c r="AQ138" s="41">
        <v>16664</v>
      </c>
      <c r="AR138" s="37">
        <v>13757</v>
      </c>
      <c r="AS138" s="37">
        <v>30421</v>
      </c>
      <c r="AT138" s="40">
        <v>1249</v>
      </c>
      <c r="AU138" s="30">
        <f t="shared" si="23"/>
        <v>1426</v>
      </c>
      <c r="AV138" s="37">
        <v>7132</v>
      </c>
      <c r="AW138" s="41">
        <v>16664</v>
      </c>
      <c r="AX138" s="37">
        <v>10272</v>
      </c>
      <c r="AY138" s="37">
        <v>24000</v>
      </c>
      <c r="AZ138" s="37">
        <v>17404</v>
      </c>
      <c r="BA138" s="37">
        <v>40664</v>
      </c>
    </row>
    <row r="139" spans="16:53" ht="13.5">
      <c r="P139" s="32" t="s">
        <v>389</v>
      </c>
      <c r="Q139" s="33" t="s">
        <v>249</v>
      </c>
      <c r="R139" s="33" t="s">
        <v>390</v>
      </c>
      <c r="S139" s="33" t="s">
        <v>33</v>
      </c>
      <c r="T139" s="34" t="s">
        <v>281</v>
      </c>
      <c r="U139" s="32" t="s">
        <v>35</v>
      </c>
      <c r="V139" s="35" t="s">
        <v>258</v>
      </c>
      <c r="W139" s="36" t="s">
        <v>50</v>
      </c>
      <c r="X139" s="37">
        <v>3666</v>
      </c>
      <c r="Y139" s="37">
        <v>118</v>
      </c>
      <c r="Z139" s="37">
        <v>263593</v>
      </c>
      <c r="AA139" s="53">
        <f t="shared" si="18"/>
        <v>2.233838983050848</v>
      </c>
      <c r="AB139" s="38" t="s">
        <v>391</v>
      </c>
      <c r="AC139" s="37">
        <v>2751</v>
      </c>
      <c r="AD139" s="39">
        <v>75</v>
      </c>
      <c r="AE139" s="37">
        <v>263593</v>
      </c>
      <c r="AF139" s="54">
        <v>100</v>
      </c>
      <c r="AG139" s="41">
        <v>43913</v>
      </c>
      <c r="AH139" s="26">
        <f t="shared" si="19"/>
        <v>166.59</v>
      </c>
      <c r="AI139" s="41">
        <v>129517</v>
      </c>
      <c r="AJ139" s="55">
        <v>62396</v>
      </c>
      <c r="AK139" s="41">
        <v>67121</v>
      </c>
      <c r="AL139" s="53">
        <f t="shared" si="20"/>
        <v>491.35</v>
      </c>
      <c r="AM139" s="53">
        <f t="shared" si="21"/>
        <v>236.71</v>
      </c>
      <c r="AN139" s="53">
        <f t="shared" si="22"/>
        <v>254.64</v>
      </c>
      <c r="AO139" s="39">
        <v>33.9</v>
      </c>
      <c r="AP139" s="39">
        <v>70.4</v>
      </c>
      <c r="AQ139" s="41">
        <v>17020</v>
      </c>
      <c r="AR139" s="37">
        <v>18309</v>
      </c>
      <c r="AS139" s="37">
        <v>35329</v>
      </c>
      <c r="AT139" s="40">
        <v>3130</v>
      </c>
      <c r="AU139" s="30">
        <f t="shared" si="23"/>
        <v>3332</v>
      </c>
      <c r="AV139" s="37">
        <v>62396</v>
      </c>
      <c r="AW139" s="41">
        <v>17020</v>
      </c>
      <c r="AX139" s="37">
        <v>67121</v>
      </c>
      <c r="AY139" s="37">
        <v>18309</v>
      </c>
      <c r="AZ139" s="37">
        <v>129517</v>
      </c>
      <c r="BA139" s="37">
        <v>35329</v>
      </c>
    </row>
    <row r="140" spans="16:53" ht="13.5">
      <c r="P140" s="32" t="s">
        <v>392</v>
      </c>
      <c r="Q140" s="33" t="s">
        <v>249</v>
      </c>
      <c r="R140" s="33" t="s">
        <v>393</v>
      </c>
      <c r="S140" s="33" t="s">
        <v>33</v>
      </c>
      <c r="T140" s="34" t="s">
        <v>281</v>
      </c>
      <c r="U140" s="32" t="s">
        <v>35</v>
      </c>
      <c r="V140" s="35" t="s">
        <v>258</v>
      </c>
      <c r="W140" s="36" t="s">
        <v>50</v>
      </c>
      <c r="X140" s="37">
        <v>242</v>
      </c>
      <c r="Y140" s="37">
        <v>24</v>
      </c>
      <c r="Z140" s="37">
        <v>21000</v>
      </c>
      <c r="AA140" s="53">
        <f t="shared" si="18"/>
        <v>0.875</v>
      </c>
      <c r="AB140" s="38" t="s">
        <v>394</v>
      </c>
      <c r="AC140" s="37">
        <v>241</v>
      </c>
      <c r="AD140" s="39">
        <v>99.6</v>
      </c>
      <c r="AE140" s="37">
        <v>21000</v>
      </c>
      <c r="AF140" s="54">
        <v>100</v>
      </c>
      <c r="AG140" s="41">
        <v>2802</v>
      </c>
      <c r="AH140" s="26">
        <f t="shared" si="19"/>
        <v>133.43</v>
      </c>
      <c r="AI140" s="41">
        <v>42953</v>
      </c>
      <c r="AJ140" s="55">
        <v>9719</v>
      </c>
      <c r="AK140" s="41">
        <v>33234</v>
      </c>
      <c r="AL140" s="53">
        <f t="shared" si="20"/>
        <v>2045.38</v>
      </c>
      <c r="AM140" s="53">
        <f t="shared" si="21"/>
        <v>462.81</v>
      </c>
      <c r="AN140" s="53">
        <f t="shared" si="22"/>
        <v>1582.57</v>
      </c>
      <c r="AO140" s="39">
        <v>6.5</v>
      </c>
      <c r="AP140" s="39">
        <v>28.8</v>
      </c>
      <c r="AQ140" s="41">
        <v>40161</v>
      </c>
      <c r="AR140" s="37">
        <v>137331</v>
      </c>
      <c r="AS140" s="37">
        <v>177492</v>
      </c>
      <c r="AT140" s="40">
        <v>2310</v>
      </c>
      <c r="AU140" s="30">
        <f t="shared" si="23"/>
        <v>2669</v>
      </c>
      <c r="AV140" s="37">
        <v>9719</v>
      </c>
      <c r="AW140" s="41">
        <v>40161</v>
      </c>
      <c r="AX140" s="37">
        <v>33234</v>
      </c>
      <c r="AY140" s="37">
        <v>137331</v>
      </c>
      <c r="AZ140" s="37">
        <v>42953</v>
      </c>
      <c r="BA140" s="37">
        <v>177492</v>
      </c>
    </row>
    <row r="141" spans="16:53" ht="13.5">
      <c r="P141" s="32" t="s">
        <v>395</v>
      </c>
      <c r="Q141" s="33" t="s">
        <v>249</v>
      </c>
      <c r="R141" s="33" t="s">
        <v>396</v>
      </c>
      <c r="S141" s="33" t="s">
        <v>33</v>
      </c>
      <c r="T141" s="34" t="s">
        <v>281</v>
      </c>
      <c r="U141" s="32" t="s">
        <v>35</v>
      </c>
      <c r="V141" s="35" t="s">
        <v>258</v>
      </c>
      <c r="W141" s="36" t="s">
        <v>50</v>
      </c>
      <c r="X141" s="37">
        <v>99</v>
      </c>
      <c r="Y141" s="37">
        <v>4</v>
      </c>
      <c r="Z141" s="37">
        <v>6412</v>
      </c>
      <c r="AA141" s="53">
        <f t="shared" si="18"/>
        <v>1.603</v>
      </c>
      <c r="AB141" s="38" t="s">
        <v>397</v>
      </c>
      <c r="AC141" s="37">
        <v>99</v>
      </c>
      <c r="AD141" s="39">
        <v>100</v>
      </c>
      <c r="AE141" s="37">
        <v>6412</v>
      </c>
      <c r="AF141" s="54">
        <v>100</v>
      </c>
      <c r="AG141" s="41">
        <v>1144</v>
      </c>
      <c r="AH141" s="26">
        <f t="shared" si="19"/>
        <v>178.42</v>
      </c>
      <c r="AI141" s="41">
        <v>23208</v>
      </c>
      <c r="AJ141" s="55">
        <v>2366</v>
      </c>
      <c r="AK141" s="41">
        <v>20842</v>
      </c>
      <c r="AL141" s="53">
        <f t="shared" si="20"/>
        <v>3619.46</v>
      </c>
      <c r="AM141" s="53">
        <f t="shared" si="21"/>
        <v>369</v>
      </c>
      <c r="AN141" s="53">
        <f t="shared" si="22"/>
        <v>3250.47</v>
      </c>
      <c r="AO141" s="39">
        <v>4.9</v>
      </c>
      <c r="AP141" s="39">
        <v>48.4</v>
      </c>
      <c r="AQ141" s="41">
        <v>23899</v>
      </c>
      <c r="AR141" s="37">
        <v>210525</v>
      </c>
      <c r="AS141" s="37">
        <v>234424</v>
      </c>
      <c r="AT141" s="40">
        <v>3090</v>
      </c>
      <c r="AU141" s="30">
        <f t="shared" si="23"/>
        <v>3568</v>
      </c>
      <c r="AV141" s="37">
        <v>2366</v>
      </c>
      <c r="AW141" s="41">
        <v>23899</v>
      </c>
      <c r="AX141" s="37">
        <v>20842</v>
      </c>
      <c r="AY141" s="37">
        <v>210525</v>
      </c>
      <c r="AZ141" s="37">
        <v>23208</v>
      </c>
      <c r="BA141" s="37">
        <v>234424</v>
      </c>
    </row>
    <row r="142" spans="16:53" ht="13.5">
      <c r="P142" s="32" t="s">
        <v>398</v>
      </c>
      <c r="Q142" s="33" t="s">
        <v>110</v>
      </c>
      <c r="R142" s="33" t="s">
        <v>399</v>
      </c>
      <c r="S142" s="33" t="s">
        <v>33</v>
      </c>
      <c r="T142" s="34" t="s">
        <v>281</v>
      </c>
      <c r="U142" s="32" t="s">
        <v>35</v>
      </c>
      <c r="V142" s="35" t="s">
        <v>258</v>
      </c>
      <c r="W142" s="36" t="s">
        <v>50</v>
      </c>
      <c r="X142" s="37">
        <v>108</v>
      </c>
      <c r="Y142" s="37">
        <v>16</v>
      </c>
      <c r="Z142" s="37">
        <v>8387</v>
      </c>
      <c r="AA142" s="53">
        <f t="shared" si="18"/>
        <v>0.5241875</v>
      </c>
      <c r="AB142" s="38" t="s">
        <v>100</v>
      </c>
      <c r="AC142" s="37">
        <v>108</v>
      </c>
      <c r="AD142" s="39">
        <v>100</v>
      </c>
      <c r="AE142" s="37">
        <v>8387</v>
      </c>
      <c r="AF142" s="54">
        <v>100</v>
      </c>
      <c r="AG142" s="41">
        <v>875</v>
      </c>
      <c r="AH142" s="26">
        <f t="shared" si="19"/>
        <v>104.33</v>
      </c>
      <c r="AI142" s="41">
        <v>16796</v>
      </c>
      <c r="AJ142" s="55">
        <v>6484</v>
      </c>
      <c r="AK142" s="41">
        <v>10312</v>
      </c>
      <c r="AL142" s="53">
        <f t="shared" si="20"/>
        <v>2002.62</v>
      </c>
      <c r="AM142" s="53">
        <f t="shared" si="21"/>
        <v>773.1</v>
      </c>
      <c r="AN142" s="53">
        <f t="shared" si="22"/>
        <v>1229.52</v>
      </c>
      <c r="AO142" s="39">
        <v>5.2</v>
      </c>
      <c r="AP142" s="39">
        <v>13.5</v>
      </c>
      <c r="AQ142" s="41">
        <v>60037</v>
      </c>
      <c r="AR142" s="37">
        <v>95481</v>
      </c>
      <c r="AS142" s="37">
        <v>155519</v>
      </c>
      <c r="AT142" s="40">
        <v>2100</v>
      </c>
      <c r="AU142" s="30">
        <f t="shared" si="23"/>
        <v>2087</v>
      </c>
      <c r="AV142" s="37">
        <v>6484</v>
      </c>
      <c r="AW142" s="41">
        <v>60037</v>
      </c>
      <c r="AX142" s="37">
        <v>12940</v>
      </c>
      <c r="AY142" s="37">
        <v>119815</v>
      </c>
      <c r="AZ142" s="37">
        <v>19424</v>
      </c>
      <c r="BA142" s="37">
        <v>179852</v>
      </c>
    </row>
    <row r="143" spans="16:53" ht="13.5">
      <c r="P143" s="32" t="s">
        <v>400</v>
      </c>
      <c r="Q143" s="33" t="s">
        <v>110</v>
      </c>
      <c r="R143" s="33" t="s">
        <v>401</v>
      </c>
      <c r="S143" s="33" t="s">
        <v>33</v>
      </c>
      <c r="T143" s="34" t="s">
        <v>281</v>
      </c>
      <c r="U143" s="32" t="s">
        <v>35</v>
      </c>
      <c r="V143" s="35" t="s">
        <v>258</v>
      </c>
      <c r="W143" s="36" t="s">
        <v>50</v>
      </c>
      <c r="X143" s="37">
        <v>486</v>
      </c>
      <c r="Y143" s="37">
        <v>19</v>
      </c>
      <c r="Z143" s="37">
        <v>33808</v>
      </c>
      <c r="AA143" s="53">
        <f t="shared" si="18"/>
        <v>1.7793684210526317</v>
      </c>
      <c r="AB143" s="38" t="s">
        <v>402</v>
      </c>
      <c r="AC143" s="37">
        <v>431</v>
      </c>
      <c r="AD143" s="39">
        <v>88.7</v>
      </c>
      <c r="AE143" s="37">
        <v>42126</v>
      </c>
      <c r="AF143" s="54">
        <v>80.3</v>
      </c>
      <c r="AG143" s="41">
        <v>3698</v>
      </c>
      <c r="AH143" s="26">
        <f t="shared" si="19"/>
        <v>109.38</v>
      </c>
      <c r="AI143" s="41">
        <v>24670</v>
      </c>
      <c r="AJ143" s="55">
        <v>6185</v>
      </c>
      <c r="AK143" s="41">
        <v>18485</v>
      </c>
      <c r="AL143" s="53">
        <f t="shared" si="20"/>
        <v>729.71</v>
      </c>
      <c r="AM143" s="53">
        <f t="shared" si="21"/>
        <v>182.94</v>
      </c>
      <c r="AN143" s="53">
        <f t="shared" si="22"/>
        <v>546.76</v>
      </c>
      <c r="AO143" s="39">
        <v>15</v>
      </c>
      <c r="AP143" s="39">
        <v>59.8</v>
      </c>
      <c r="AQ143" s="41">
        <v>12726</v>
      </c>
      <c r="AR143" s="37">
        <v>38035</v>
      </c>
      <c r="AS143" s="37">
        <v>50761</v>
      </c>
      <c r="AT143" s="40">
        <v>2100</v>
      </c>
      <c r="AU143" s="30">
        <f t="shared" si="23"/>
        <v>2188</v>
      </c>
      <c r="AV143" s="37">
        <v>6185</v>
      </c>
      <c r="AW143" s="41">
        <v>12726</v>
      </c>
      <c r="AX143" s="37">
        <v>24301</v>
      </c>
      <c r="AY143" s="37">
        <v>50002</v>
      </c>
      <c r="AZ143" s="37">
        <v>30486</v>
      </c>
      <c r="BA143" s="37">
        <v>62728</v>
      </c>
    </row>
    <row r="144" spans="16:53" ht="13.5">
      <c r="P144" s="32" t="s">
        <v>403</v>
      </c>
      <c r="Q144" s="33" t="s">
        <v>253</v>
      </c>
      <c r="R144" s="33" t="s">
        <v>404</v>
      </c>
      <c r="S144" s="33" t="s">
        <v>33</v>
      </c>
      <c r="T144" s="34" t="s">
        <v>281</v>
      </c>
      <c r="U144" s="32" t="s">
        <v>35</v>
      </c>
      <c r="V144" s="35" t="s">
        <v>258</v>
      </c>
      <c r="W144" s="36" t="s">
        <v>50</v>
      </c>
      <c r="X144" s="37">
        <v>798</v>
      </c>
      <c r="Y144" s="37">
        <v>24</v>
      </c>
      <c r="Z144" s="37">
        <v>52230</v>
      </c>
      <c r="AA144" s="53">
        <f aca="true" t="shared" si="24" ref="AA144:AA175">Z144/Y144/1000</f>
        <v>2.17625</v>
      </c>
      <c r="AB144" s="38" t="s">
        <v>405</v>
      </c>
      <c r="AC144" s="37">
        <v>607</v>
      </c>
      <c r="AD144" s="39">
        <v>76.1</v>
      </c>
      <c r="AE144" s="37">
        <v>52230</v>
      </c>
      <c r="AF144" s="54">
        <v>100</v>
      </c>
      <c r="AG144" s="41">
        <v>11984</v>
      </c>
      <c r="AH144" s="26">
        <f aca="true" t="shared" si="25" ref="AH144:AH175">ROUND(AG144*1000/Z144,2)</f>
        <v>229.45</v>
      </c>
      <c r="AI144" s="41">
        <v>44298</v>
      </c>
      <c r="AJ144" s="55">
        <v>10456</v>
      </c>
      <c r="AK144" s="41">
        <v>33842</v>
      </c>
      <c r="AL144" s="53">
        <f aca="true" t="shared" si="26" ref="AL144:AL175">ROUND(AI144*1000/$Z144,2)</f>
        <v>848.13</v>
      </c>
      <c r="AM144" s="53">
        <f aca="true" t="shared" si="27" ref="AM144:AM175">ROUND(AJ144*1000/$Z144,2)</f>
        <v>200.19</v>
      </c>
      <c r="AN144" s="53">
        <f aca="true" t="shared" si="28" ref="AN144:AN175">ROUND(AK144*1000/$Z144,2)</f>
        <v>647.94</v>
      </c>
      <c r="AO144" s="39">
        <v>27.1</v>
      </c>
      <c r="AP144" s="39">
        <v>114.6</v>
      </c>
      <c r="AQ144" s="41">
        <v>13103</v>
      </c>
      <c r="AR144" s="37">
        <v>42409</v>
      </c>
      <c r="AS144" s="37">
        <v>55511</v>
      </c>
      <c r="AT144" s="40">
        <v>4100</v>
      </c>
      <c r="AU144" s="30">
        <f aca="true" t="shared" si="29" ref="AU144:AU175">ROUND(AG144*1000/Z144*20,0)</f>
        <v>4589</v>
      </c>
      <c r="AV144" s="37">
        <v>10456</v>
      </c>
      <c r="AW144" s="41">
        <v>13103</v>
      </c>
      <c r="AX144" s="37">
        <v>41093</v>
      </c>
      <c r="AY144" s="37">
        <v>51495</v>
      </c>
      <c r="AZ144" s="37">
        <v>51549</v>
      </c>
      <c r="BA144" s="37">
        <v>64598</v>
      </c>
    </row>
    <row r="145" spans="16:53" ht="13.5">
      <c r="P145" s="32" t="s">
        <v>406</v>
      </c>
      <c r="Q145" s="33" t="s">
        <v>253</v>
      </c>
      <c r="R145" s="33" t="s">
        <v>407</v>
      </c>
      <c r="S145" s="33" t="s">
        <v>33</v>
      </c>
      <c r="T145" s="34" t="s">
        <v>281</v>
      </c>
      <c r="U145" s="32" t="s">
        <v>35</v>
      </c>
      <c r="V145" s="35" t="s">
        <v>258</v>
      </c>
      <c r="W145" s="36" t="s">
        <v>50</v>
      </c>
      <c r="X145" s="37">
        <v>119</v>
      </c>
      <c r="Y145" s="37">
        <v>9</v>
      </c>
      <c r="Z145" s="37">
        <v>9271</v>
      </c>
      <c r="AA145" s="53">
        <f t="shared" si="24"/>
        <v>1.030111111111111</v>
      </c>
      <c r="AB145" s="38" t="s">
        <v>408</v>
      </c>
      <c r="AC145" s="37">
        <v>104</v>
      </c>
      <c r="AD145" s="39">
        <v>87.4</v>
      </c>
      <c r="AE145" s="37">
        <v>9271</v>
      </c>
      <c r="AF145" s="54">
        <v>100</v>
      </c>
      <c r="AG145" s="41">
        <v>1552</v>
      </c>
      <c r="AH145" s="26">
        <f t="shared" si="25"/>
        <v>167.4</v>
      </c>
      <c r="AI145" s="41">
        <v>6773</v>
      </c>
      <c r="AJ145" s="55">
        <v>4009</v>
      </c>
      <c r="AK145" s="41">
        <v>2764</v>
      </c>
      <c r="AL145" s="53">
        <f t="shared" si="26"/>
        <v>730.56</v>
      </c>
      <c r="AM145" s="53">
        <f t="shared" si="27"/>
        <v>432.42</v>
      </c>
      <c r="AN145" s="53">
        <f t="shared" si="28"/>
        <v>298.13</v>
      </c>
      <c r="AO145" s="39">
        <v>22.9</v>
      </c>
      <c r="AP145" s="39">
        <v>38.7</v>
      </c>
      <c r="AQ145" s="41">
        <v>33689</v>
      </c>
      <c r="AR145" s="37">
        <v>23227</v>
      </c>
      <c r="AS145" s="37">
        <v>56916</v>
      </c>
      <c r="AT145" s="40">
        <v>3360</v>
      </c>
      <c r="AU145" s="30">
        <f t="shared" si="29"/>
        <v>3348</v>
      </c>
      <c r="AV145" s="37">
        <v>4009</v>
      </c>
      <c r="AW145" s="41">
        <v>33689</v>
      </c>
      <c r="AX145" s="37">
        <v>5641</v>
      </c>
      <c r="AY145" s="37">
        <v>47403</v>
      </c>
      <c r="AZ145" s="37">
        <v>9650</v>
      </c>
      <c r="BA145" s="37">
        <v>81092</v>
      </c>
    </row>
    <row r="146" spans="16:53" ht="13.5">
      <c r="P146" s="32" t="s">
        <v>409</v>
      </c>
      <c r="Q146" s="33" t="s">
        <v>410</v>
      </c>
      <c r="R146" s="33" t="s">
        <v>411</v>
      </c>
      <c r="S146" s="33" t="s">
        <v>33</v>
      </c>
      <c r="T146" s="34" t="s">
        <v>281</v>
      </c>
      <c r="U146" s="32" t="s">
        <v>35</v>
      </c>
      <c r="V146" s="35" t="s">
        <v>258</v>
      </c>
      <c r="W146" s="36" t="s">
        <v>50</v>
      </c>
      <c r="X146" s="37">
        <v>1717</v>
      </c>
      <c r="Y146" s="37">
        <v>78</v>
      </c>
      <c r="Z146" s="37">
        <v>24455</v>
      </c>
      <c r="AA146" s="53">
        <f t="shared" si="24"/>
        <v>0.31352564102564107</v>
      </c>
      <c r="AB146" s="38" t="s">
        <v>412</v>
      </c>
      <c r="AC146" s="37">
        <v>442</v>
      </c>
      <c r="AD146" s="39">
        <v>25.7</v>
      </c>
      <c r="AE146" s="37">
        <v>24455</v>
      </c>
      <c r="AF146" s="54">
        <v>100</v>
      </c>
      <c r="AG146" s="41">
        <v>2431</v>
      </c>
      <c r="AH146" s="26">
        <f t="shared" si="25"/>
        <v>99.41</v>
      </c>
      <c r="AI146" s="41">
        <v>22043</v>
      </c>
      <c r="AJ146" s="55">
        <v>16612</v>
      </c>
      <c r="AK146" s="41">
        <v>5431</v>
      </c>
      <c r="AL146" s="53">
        <f t="shared" si="26"/>
        <v>901.37</v>
      </c>
      <c r="AM146" s="53">
        <f t="shared" si="27"/>
        <v>679.29</v>
      </c>
      <c r="AN146" s="53">
        <f t="shared" si="28"/>
        <v>222.08</v>
      </c>
      <c r="AO146" s="39">
        <v>11</v>
      </c>
      <c r="AP146" s="39">
        <v>14.6</v>
      </c>
      <c r="AQ146" s="41">
        <v>9675</v>
      </c>
      <c r="AR146" s="37">
        <v>3163</v>
      </c>
      <c r="AS146" s="37">
        <v>12838</v>
      </c>
      <c r="AT146" s="40">
        <v>1733</v>
      </c>
      <c r="AU146" s="30">
        <f t="shared" si="29"/>
        <v>1988</v>
      </c>
      <c r="AV146" s="37">
        <v>16612</v>
      </c>
      <c r="AW146" s="41">
        <v>9675</v>
      </c>
      <c r="AX146" s="37">
        <v>5431</v>
      </c>
      <c r="AY146" s="37">
        <v>3163</v>
      </c>
      <c r="AZ146" s="37">
        <v>22043</v>
      </c>
      <c r="BA146" s="37">
        <v>12838</v>
      </c>
    </row>
    <row r="147" spans="16:53" ht="13.5">
      <c r="P147" s="32" t="s">
        <v>413</v>
      </c>
      <c r="Q147" s="33" t="s">
        <v>410</v>
      </c>
      <c r="R147" s="33" t="s">
        <v>414</v>
      </c>
      <c r="S147" s="33" t="s">
        <v>33</v>
      </c>
      <c r="T147" s="34" t="s">
        <v>281</v>
      </c>
      <c r="U147" s="32" t="s">
        <v>35</v>
      </c>
      <c r="V147" s="35" t="s">
        <v>258</v>
      </c>
      <c r="W147" s="36" t="s">
        <v>50</v>
      </c>
      <c r="X147" s="37">
        <v>532</v>
      </c>
      <c r="Y147" s="37">
        <v>14</v>
      </c>
      <c r="Z147" s="37">
        <v>31363</v>
      </c>
      <c r="AA147" s="53">
        <f t="shared" si="24"/>
        <v>2.240214285714286</v>
      </c>
      <c r="AB147" s="38" t="s">
        <v>415</v>
      </c>
      <c r="AC147" s="37">
        <v>364</v>
      </c>
      <c r="AD147" s="39">
        <v>68.4</v>
      </c>
      <c r="AE147" s="37">
        <v>31363</v>
      </c>
      <c r="AF147" s="54">
        <v>100</v>
      </c>
      <c r="AG147" s="41">
        <v>2471</v>
      </c>
      <c r="AH147" s="26">
        <f t="shared" si="25"/>
        <v>78.79</v>
      </c>
      <c r="AI147" s="41">
        <v>10083</v>
      </c>
      <c r="AJ147" s="55">
        <v>6245</v>
      </c>
      <c r="AK147" s="41">
        <v>3838</v>
      </c>
      <c r="AL147" s="53">
        <f t="shared" si="26"/>
        <v>321.49</v>
      </c>
      <c r="AM147" s="53">
        <f t="shared" si="27"/>
        <v>199.12</v>
      </c>
      <c r="AN147" s="53">
        <f t="shared" si="28"/>
        <v>122.37</v>
      </c>
      <c r="AO147" s="39">
        <v>24.5</v>
      </c>
      <c r="AP147" s="39">
        <v>39.6</v>
      </c>
      <c r="AQ147" s="41">
        <v>11739</v>
      </c>
      <c r="AR147" s="37">
        <v>7214</v>
      </c>
      <c r="AS147" s="37">
        <v>18953</v>
      </c>
      <c r="AT147" s="40">
        <v>756</v>
      </c>
      <c r="AU147" s="30">
        <f t="shared" si="29"/>
        <v>1576</v>
      </c>
      <c r="AV147" s="37">
        <v>6245</v>
      </c>
      <c r="AW147" s="41">
        <v>11739</v>
      </c>
      <c r="AX147" s="37">
        <v>3838</v>
      </c>
      <c r="AY147" s="37">
        <v>7214</v>
      </c>
      <c r="AZ147" s="37">
        <v>10083</v>
      </c>
      <c r="BA147" s="37">
        <v>18953</v>
      </c>
    </row>
    <row r="148" spans="16:53" ht="13.5">
      <c r="P148" s="42" t="s">
        <v>45</v>
      </c>
      <c r="Q148" s="43" t="s">
        <v>46</v>
      </c>
      <c r="R148" s="85">
        <f>COUNTA(R98:R147)</f>
        <v>50</v>
      </c>
      <c r="S148" s="85"/>
      <c r="T148" s="86" t="str">
        <f>CONCATENATE(T147," 計")</f>
        <v>d3 計</v>
      </c>
      <c r="U148" s="44"/>
      <c r="V148" s="44"/>
      <c r="W148" s="44"/>
      <c r="X148" s="45">
        <f>SUM(X98:X147)</f>
        <v>37514</v>
      </c>
      <c r="Y148" s="45">
        <f>SUM(Y98:Y147)</f>
        <v>2347</v>
      </c>
      <c r="Z148" s="45">
        <f>SUM(Z98:Z147)</f>
        <v>2371907</v>
      </c>
      <c r="AA148" s="46">
        <f t="shared" si="24"/>
        <v>1.0106122709842353</v>
      </c>
      <c r="AB148" s="44"/>
      <c r="AC148" s="45">
        <f>SUM(AC98:AC147)</f>
        <v>26099</v>
      </c>
      <c r="AD148" s="47">
        <f>AC148/X148*100</f>
        <v>69.57136002559045</v>
      </c>
      <c r="AE148" s="45">
        <f>SUM(AE98:AE147)</f>
        <v>2455609</v>
      </c>
      <c r="AF148" s="48">
        <f>Z148/AE148*100</f>
        <v>96.59139545424374</v>
      </c>
      <c r="AG148" s="45">
        <f>SUM(AG98:AG147)</f>
        <v>359498</v>
      </c>
      <c r="AH148" s="26">
        <f t="shared" si="25"/>
        <v>151.56</v>
      </c>
      <c r="AI148" s="45">
        <f>SUM(AI98:AI147)</f>
        <v>1639670</v>
      </c>
      <c r="AJ148" s="45">
        <f>SUM(AJ98:AJ147)</f>
        <v>677438</v>
      </c>
      <c r="AK148" s="45">
        <f>SUM(AK98:AK147)</f>
        <v>962232</v>
      </c>
      <c r="AL148" s="49">
        <f t="shared" si="26"/>
        <v>691.29</v>
      </c>
      <c r="AM148" s="49">
        <f t="shared" si="27"/>
        <v>285.61</v>
      </c>
      <c r="AN148" s="49">
        <f t="shared" si="28"/>
        <v>405.68</v>
      </c>
      <c r="AO148" s="50">
        <f>AG148/AI148*100</f>
        <v>21.925021498228304</v>
      </c>
      <c r="AP148" s="48">
        <f>AG148/AJ148*100</f>
        <v>53.06729176692184</v>
      </c>
      <c r="AQ148" s="51">
        <f>AJ148*1000/$X148</f>
        <v>18058.271578610653</v>
      </c>
      <c r="AR148" s="51">
        <f>AK148*1000/$X148</f>
        <v>25649.944020898864</v>
      </c>
      <c r="AS148" s="51">
        <f>AI148*1000/$X148</f>
        <v>43708.215599509516</v>
      </c>
      <c r="AT148" s="45">
        <f>AVERAGE(AT98:AT147)</f>
        <v>2986.22</v>
      </c>
      <c r="AU148" s="30">
        <f t="shared" si="29"/>
        <v>3031</v>
      </c>
      <c r="AV148" s="45">
        <f>SUM(AV98:AV147)</f>
        <v>703836</v>
      </c>
      <c r="AW148" s="30">
        <f>AV148*1000/$X148</f>
        <v>18761.95553659967</v>
      </c>
      <c r="AX148" s="45">
        <f>SUM(AX98:AX147)</f>
        <v>1154267</v>
      </c>
      <c r="AY148" s="30">
        <f>AX148*1000/$X148</f>
        <v>30768.966252599028</v>
      </c>
      <c r="AZ148" s="45">
        <f>SUM(AZ98:AZ147)</f>
        <v>1858103</v>
      </c>
      <c r="BA148" s="30">
        <f>AZ148*1000/$X148</f>
        <v>49530.9217891987</v>
      </c>
    </row>
    <row r="149" spans="16:53" ht="13.5">
      <c r="P149" s="32" t="s">
        <v>416</v>
      </c>
      <c r="Q149" s="33" t="s">
        <v>83</v>
      </c>
      <c r="R149" s="33" t="s">
        <v>417</v>
      </c>
      <c r="S149" s="33" t="s">
        <v>33</v>
      </c>
      <c r="T149" s="34" t="s">
        <v>418</v>
      </c>
      <c r="U149" s="32" t="s">
        <v>35</v>
      </c>
      <c r="V149" s="35" t="s">
        <v>258</v>
      </c>
      <c r="W149" s="36" t="s">
        <v>64</v>
      </c>
      <c r="X149" s="37">
        <v>638</v>
      </c>
      <c r="Y149" s="37">
        <v>14</v>
      </c>
      <c r="Z149" s="37">
        <v>6574</v>
      </c>
      <c r="AA149" s="53">
        <f t="shared" si="24"/>
        <v>0.46957142857142853</v>
      </c>
      <c r="AB149" s="38" t="s">
        <v>419</v>
      </c>
      <c r="AC149" s="37">
        <v>209</v>
      </c>
      <c r="AD149" s="39">
        <v>32.8</v>
      </c>
      <c r="AE149" s="37">
        <v>8529</v>
      </c>
      <c r="AF149" s="54">
        <v>77.1</v>
      </c>
      <c r="AG149" s="41">
        <v>1478</v>
      </c>
      <c r="AH149" s="26">
        <f t="shared" si="25"/>
        <v>224.83</v>
      </c>
      <c r="AI149" s="41">
        <v>10854</v>
      </c>
      <c r="AJ149" s="55">
        <v>10854</v>
      </c>
      <c r="AK149" s="41">
        <v>0</v>
      </c>
      <c r="AL149" s="53">
        <f t="shared" si="26"/>
        <v>1651.05</v>
      </c>
      <c r="AM149" s="53">
        <f t="shared" si="27"/>
        <v>1651.05</v>
      </c>
      <c r="AN149" s="53">
        <f t="shared" si="28"/>
        <v>0</v>
      </c>
      <c r="AO149" s="39">
        <v>13.6</v>
      </c>
      <c r="AP149" s="39">
        <v>13.6</v>
      </c>
      <c r="AQ149" s="41">
        <v>17013</v>
      </c>
      <c r="AR149" s="37">
        <v>0</v>
      </c>
      <c r="AS149" s="37">
        <v>17013</v>
      </c>
      <c r="AT149" s="40">
        <v>4158</v>
      </c>
      <c r="AU149" s="30">
        <f t="shared" si="29"/>
        <v>4497</v>
      </c>
      <c r="AV149" s="37">
        <v>10854</v>
      </c>
      <c r="AW149" s="41">
        <v>17013</v>
      </c>
      <c r="AX149" s="37">
        <v>15750</v>
      </c>
      <c r="AY149" s="37">
        <v>24687</v>
      </c>
      <c r="AZ149" s="37">
        <v>26604</v>
      </c>
      <c r="BA149" s="37">
        <v>41699</v>
      </c>
    </row>
    <row r="150" spans="16:53" ht="13.5">
      <c r="P150" s="32" t="s">
        <v>420</v>
      </c>
      <c r="Q150" s="33" t="s">
        <v>83</v>
      </c>
      <c r="R150" s="33" t="s">
        <v>421</v>
      </c>
      <c r="S150" s="33" t="s">
        <v>33</v>
      </c>
      <c r="T150" s="34" t="s">
        <v>418</v>
      </c>
      <c r="U150" s="32" t="s">
        <v>35</v>
      </c>
      <c r="V150" s="35" t="s">
        <v>258</v>
      </c>
      <c r="W150" s="36" t="s">
        <v>64</v>
      </c>
      <c r="X150" s="37">
        <v>429</v>
      </c>
      <c r="Y150" s="37">
        <v>18</v>
      </c>
      <c r="Z150" s="37">
        <v>5000</v>
      </c>
      <c r="AA150" s="53">
        <f t="shared" si="24"/>
        <v>0.2777777777777778</v>
      </c>
      <c r="AB150" s="38" t="s">
        <v>224</v>
      </c>
      <c r="AC150" s="37">
        <v>125</v>
      </c>
      <c r="AD150" s="39">
        <v>29.1</v>
      </c>
      <c r="AE150" s="37">
        <v>5</v>
      </c>
      <c r="AF150" s="54">
        <v>100</v>
      </c>
      <c r="AG150" s="41">
        <v>255</v>
      </c>
      <c r="AH150" s="26">
        <f t="shared" si="25"/>
        <v>51</v>
      </c>
      <c r="AI150" s="41">
        <v>39398</v>
      </c>
      <c r="AJ150" s="55">
        <v>30264</v>
      </c>
      <c r="AK150" s="41">
        <v>9134</v>
      </c>
      <c r="AL150" s="53">
        <f t="shared" si="26"/>
        <v>7879.6</v>
      </c>
      <c r="AM150" s="53">
        <f t="shared" si="27"/>
        <v>6052.8</v>
      </c>
      <c r="AN150" s="53">
        <f t="shared" si="28"/>
        <v>1826.8</v>
      </c>
      <c r="AO150" s="39">
        <v>0.6</v>
      </c>
      <c r="AP150" s="39">
        <v>0.8</v>
      </c>
      <c r="AQ150" s="41">
        <v>70545</v>
      </c>
      <c r="AR150" s="37">
        <v>21291</v>
      </c>
      <c r="AS150" s="37">
        <v>91837</v>
      </c>
      <c r="AT150" s="40">
        <v>1010</v>
      </c>
      <c r="AU150" s="30">
        <f t="shared" si="29"/>
        <v>1020</v>
      </c>
      <c r="AV150" s="37">
        <v>30264</v>
      </c>
      <c r="AW150" s="41">
        <v>70545</v>
      </c>
      <c r="AX150" s="37">
        <v>9134</v>
      </c>
      <c r="AY150" s="37">
        <v>21291</v>
      </c>
      <c r="AZ150" s="37">
        <v>39398</v>
      </c>
      <c r="BA150" s="37">
        <v>91837</v>
      </c>
    </row>
    <row r="151" spans="16:53" ht="13.5">
      <c r="P151" s="32" t="s">
        <v>422</v>
      </c>
      <c r="Q151" s="33" t="s">
        <v>83</v>
      </c>
      <c r="R151" s="33" t="s">
        <v>423</v>
      </c>
      <c r="S151" s="33" t="s">
        <v>33</v>
      </c>
      <c r="T151" s="34" t="s">
        <v>418</v>
      </c>
      <c r="U151" s="32" t="s">
        <v>35</v>
      </c>
      <c r="V151" s="35" t="s">
        <v>258</v>
      </c>
      <c r="W151" s="36" t="s">
        <v>64</v>
      </c>
      <c r="X151" s="37">
        <v>192</v>
      </c>
      <c r="Y151" s="37">
        <v>22</v>
      </c>
      <c r="Z151" s="37">
        <v>16898</v>
      </c>
      <c r="AA151" s="53">
        <f t="shared" si="24"/>
        <v>0.7680909090909092</v>
      </c>
      <c r="AB151" s="38" t="s">
        <v>424</v>
      </c>
      <c r="AC151" s="37">
        <v>121</v>
      </c>
      <c r="AD151" s="39">
        <v>63</v>
      </c>
      <c r="AE151" s="37">
        <v>16898</v>
      </c>
      <c r="AF151" s="54">
        <v>100</v>
      </c>
      <c r="AG151" s="41">
        <v>1603</v>
      </c>
      <c r="AH151" s="26">
        <f t="shared" si="25"/>
        <v>94.86</v>
      </c>
      <c r="AI151" s="41">
        <v>1630</v>
      </c>
      <c r="AJ151" s="55">
        <v>400</v>
      </c>
      <c r="AK151" s="41">
        <v>1230</v>
      </c>
      <c r="AL151" s="53">
        <f t="shared" si="26"/>
        <v>96.46</v>
      </c>
      <c r="AM151" s="53">
        <f t="shared" si="27"/>
        <v>23.67</v>
      </c>
      <c r="AN151" s="53">
        <f t="shared" si="28"/>
        <v>72.79</v>
      </c>
      <c r="AO151" s="39">
        <v>98.3</v>
      </c>
      <c r="AP151" s="39">
        <v>400.8</v>
      </c>
      <c r="AQ151" s="41">
        <v>2083</v>
      </c>
      <c r="AR151" s="37">
        <v>6406</v>
      </c>
      <c r="AS151" s="37">
        <v>8490</v>
      </c>
      <c r="AT151" s="40">
        <v>2520</v>
      </c>
      <c r="AU151" s="30">
        <f t="shared" si="29"/>
        <v>1897</v>
      </c>
      <c r="AV151" s="37">
        <v>400</v>
      </c>
      <c r="AW151" s="41">
        <v>2083</v>
      </c>
      <c r="AX151" s="37">
        <v>1230</v>
      </c>
      <c r="AY151" s="37">
        <v>6406</v>
      </c>
      <c r="AZ151" s="37">
        <v>1630</v>
      </c>
      <c r="BA151" s="37">
        <v>8490</v>
      </c>
    </row>
    <row r="152" spans="16:53" ht="13.5">
      <c r="P152" s="32" t="s">
        <v>425</v>
      </c>
      <c r="Q152" s="33" t="s">
        <v>83</v>
      </c>
      <c r="R152" s="33" t="s">
        <v>426</v>
      </c>
      <c r="S152" s="33" t="s">
        <v>33</v>
      </c>
      <c r="T152" s="34" t="s">
        <v>418</v>
      </c>
      <c r="U152" s="32" t="s">
        <v>35</v>
      </c>
      <c r="V152" s="35" t="s">
        <v>258</v>
      </c>
      <c r="W152" s="36" t="s">
        <v>64</v>
      </c>
      <c r="X152" s="37">
        <v>317</v>
      </c>
      <c r="Y152" s="37">
        <v>8</v>
      </c>
      <c r="Z152" s="37">
        <v>9866</v>
      </c>
      <c r="AA152" s="53">
        <f t="shared" si="24"/>
        <v>1.23325</v>
      </c>
      <c r="AB152" s="38" t="s">
        <v>427</v>
      </c>
      <c r="AC152" s="37">
        <v>172</v>
      </c>
      <c r="AD152" s="39">
        <v>54.3</v>
      </c>
      <c r="AE152" s="37">
        <v>10892</v>
      </c>
      <c r="AF152" s="54">
        <v>90.6</v>
      </c>
      <c r="AG152" s="41">
        <v>2016</v>
      </c>
      <c r="AH152" s="26">
        <f t="shared" si="25"/>
        <v>204.34</v>
      </c>
      <c r="AI152" s="41">
        <v>24622</v>
      </c>
      <c r="AJ152" s="55">
        <v>13833</v>
      </c>
      <c r="AK152" s="41">
        <v>10789</v>
      </c>
      <c r="AL152" s="53">
        <f t="shared" si="26"/>
        <v>2495.64</v>
      </c>
      <c r="AM152" s="53">
        <f t="shared" si="27"/>
        <v>1402.09</v>
      </c>
      <c r="AN152" s="53">
        <f t="shared" si="28"/>
        <v>1093.55</v>
      </c>
      <c r="AO152" s="39">
        <v>8.2</v>
      </c>
      <c r="AP152" s="39">
        <v>14.6</v>
      </c>
      <c r="AQ152" s="41">
        <v>43637</v>
      </c>
      <c r="AR152" s="37">
        <v>34035</v>
      </c>
      <c r="AS152" s="37">
        <v>77672</v>
      </c>
      <c r="AT152" s="40">
        <v>3990</v>
      </c>
      <c r="AU152" s="30">
        <f t="shared" si="29"/>
        <v>4087</v>
      </c>
      <c r="AV152" s="37">
        <v>14058</v>
      </c>
      <c r="AW152" s="41">
        <v>44347</v>
      </c>
      <c r="AX152" s="37">
        <v>10789</v>
      </c>
      <c r="AY152" s="37">
        <v>34035</v>
      </c>
      <c r="AZ152" s="37">
        <v>24847</v>
      </c>
      <c r="BA152" s="37">
        <v>78382</v>
      </c>
    </row>
    <row r="153" spans="16:53" ht="13.5">
      <c r="P153" s="32" t="s">
        <v>428</v>
      </c>
      <c r="Q153" s="33" t="s">
        <v>305</v>
      </c>
      <c r="R153" s="33" t="s">
        <v>429</v>
      </c>
      <c r="S153" s="33" t="s">
        <v>33</v>
      </c>
      <c r="T153" s="34" t="s">
        <v>418</v>
      </c>
      <c r="U153" s="32" t="s">
        <v>35</v>
      </c>
      <c r="V153" s="35" t="s">
        <v>258</v>
      </c>
      <c r="W153" s="36" t="s">
        <v>64</v>
      </c>
      <c r="X153" s="37">
        <v>1251</v>
      </c>
      <c r="Y153" s="37">
        <v>20</v>
      </c>
      <c r="Z153" s="37">
        <v>42474</v>
      </c>
      <c r="AA153" s="53">
        <f t="shared" si="24"/>
        <v>2.1237</v>
      </c>
      <c r="AB153" s="38" t="s">
        <v>234</v>
      </c>
      <c r="AC153" s="37">
        <v>598</v>
      </c>
      <c r="AD153" s="39">
        <v>47.8</v>
      </c>
      <c r="AE153" s="37">
        <v>42474</v>
      </c>
      <c r="AF153" s="54">
        <v>100</v>
      </c>
      <c r="AG153" s="41">
        <v>3555</v>
      </c>
      <c r="AH153" s="26">
        <f t="shared" si="25"/>
        <v>83.7</v>
      </c>
      <c r="AI153" s="41">
        <v>23702</v>
      </c>
      <c r="AJ153" s="55">
        <v>15394</v>
      </c>
      <c r="AK153" s="41">
        <v>8308</v>
      </c>
      <c r="AL153" s="53">
        <f t="shared" si="26"/>
        <v>558.04</v>
      </c>
      <c r="AM153" s="53">
        <f t="shared" si="27"/>
        <v>362.43</v>
      </c>
      <c r="AN153" s="53">
        <f t="shared" si="28"/>
        <v>195.6</v>
      </c>
      <c r="AO153" s="39">
        <v>15</v>
      </c>
      <c r="AP153" s="39">
        <v>23.1</v>
      </c>
      <c r="AQ153" s="41">
        <v>12305</v>
      </c>
      <c r="AR153" s="37">
        <v>6641</v>
      </c>
      <c r="AS153" s="37">
        <v>18946</v>
      </c>
      <c r="AT153" s="40">
        <v>1995</v>
      </c>
      <c r="AU153" s="30">
        <f t="shared" si="29"/>
        <v>1674</v>
      </c>
      <c r="AV153" s="37">
        <v>15394</v>
      </c>
      <c r="AW153" s="41">
        <v>12305</v>
      </c>
      <c r="AX153" s="37">
        <v>8308</v>
      </c>
      <c r="AY153" s="37">
        <v>6641</v>
      </c>
      <c r="AZ153" s="37">
        <v>23702</v>
      </c>
      <c r="BA153" s="37">
        <v>18946</v>
      </c>
    </row>
    <row r="154" spans="16:53" ht="13.5">
      <c r="P154" s="32" t="s">
        <v>430</v>
      </c>
      <c r="Q154" s="33" t="s">
        <v>305</v>
      </c>
      <c r="R154" s="33" t="s">
        <v>431</v>
      </c>
      <c r="S154" s="33" t="s">
        <v>33</v>
      </c>
      <c r="T154" s="34" t="s">
        <v>418</v>
      </c>
      <c r="U154" s="32" t="s">
        <v>35</v>
      </c>
      <c r="V154" s="35" t="s">
        <v>258</v>
      </c>
      <c r="W154" s="36" t="s">
        <v>64</v>
      </c>
      <c r="X154" s="37">
        <v>984</v>
      </c>
      <c r="Y154" s="37">
        <v>15</v>
      </c>
      <c r="Z154" s="37">
        <v>11512</v>
      </c>
      <c r="AA154" s="53">
        <f t="shared" si="24"/>
        <v>0.7674666666666667</v>
      </c>
      <c r="AB154" s="38" t="s">
        <v>231</v>
      </c>
      <c r="AC154" s="37">
        <v>192</v>
      </c>
      <c r="AD154" s="39">
        <v>19.5</v>
      </c>
      <c r="AE154" s="37">
        <v>14390</v>
      </c>
      <c r="AF154" s="54">
        <v>80</v>
      </c>
      <c r="AG154" s="41">
        <v>1823</v>
      </c>
      <c r="AH154" s="26">
        <f t="shared" si="25"/>
        <v>158.36</v>
      </c>
      <c r="AI154" s="41">
        <v>15985</v>
      </c>
      <c r="AJ154" s="55">
        <v>3306</v>
      </c>
      <c r="AK154" s="41">
        <v>12679</v>
      </c>
      <c r="AL154" s="53">
        <f t="shared" si="26"/>
        <v>1388.55</v>
      </c>
      <c r="AM154" s="53">
        <f t="shared" si="27"/>
        <v>287.18</v>
      </c>
      <c r="AN154" s="53">
        <f t="shared" si="28"/>
        <v>1101.37</v>
      </c>
      <c r="AO154" s="39">
        <v>11.4</v>
      </c>
      <c r="AP154" s="39">
        <v>55.1</v>
      </c>
      <c r="AQ154" s="41">
        <v>3360</v>
      </c>
      <c r="AR154" s="37">
        <v>12885</v>
      </c>
      <c r="AS154" s="37">
        <v>16245</v>
      </c>
      <c r="AT154" s="40">
        <v>2807</v>
      </c>
      <c r="AU154" s="30">
        <f t="shared" si="29"/>
        <v>3167</v>
      </c>
      <c r="AV154" s="37">
        <v>3505</v>
      </c>
      <c r="AW154" s="41">
        <v>3562</v>
      </c>
      <c r="AX154" s="37">
        <v>12679</v>
      </c>
      <c r="AY154" s="37">
        <v>12885</v>
      </c>
      <c r="AZ154" s="37">
        <v>16184</v>
      </c>
      <c r="BA154" s="37">
        <v>16447</v>
      </c>
    </row>
    <row r="155" spans="16:53" ht="13.5">
      <c r="P155" s="32" t="s">
        <v>432</v>
      </c>
      <c r="Q155" s="33" t="s">
        <v>305</v>
      </c>
      <c r="R155" s="33" t="s">
        <v>433</v>
      </c>
      <c r="S155" s="33" t="s">
        <v>33</v>
      </c>
      <c r="T155" s="34" t="s">
        <v>418</v>
      </c>
      <c r="U155" s="32" t="s">
        <v>35</v>
      </c>
      <c r="V155" s="35" t="s">
        <v>258</v>
      </c>
      <c r="W155" s="36" t="s">
        <v>64</v>
      </c>
      <c r="X155" s="37">
        <v>454</v>
      </c>
      <c r="Y155" s="37">
        <v>21</v>
      </c>
      <c r="Z155" s="37">
        <v>35455</v>
      </c>
      <c r="AA155" s="53">
        <f t="shared" si="24"/>
        <v>1.6883333333333332</v>
      </c>
      <c r="AB155" s="38" t="s">
        <v>434</v>
      </c>
      <c r="AC155" s="37">
        <v>352</v>
      </c>
      <c r="AD155" s="39">
        <v>77.5</v>
      </c>
      <c r="AE155" s="37">
        <v>50385</v>
      </c>
      <c r="AF155" s="54">
        <v>70.4</v>
      </c>
      <c r="AG155" s="41">
        <v>5409</v>
      </c>
      <c r="AH155" s="26">
        <f t="shared" si="25"/>
        <v>152.56</v>
      </c>
      <c r="AI155" s="41">
        <v>14471</v>
      </c>
      <c r="AJ155" s="55">
        <v>8839</v>
      </c>
      <c r="AK155" s="41">
        <v>5632</v>
      </c>
      <c r="AL155" s="53">
        <f t="shared" si="26"/>
        <v>408.15</v>
      </c>
      <c r="AM155" s="53">
        <f t="shared" si="27"/>
        <v>249.3</v>
      </c>
      <c r="AN155" s="53">
        <f t="shared" si="28"/>
        <v>158.85</v>
      </c>
      <c r="AO155" s="39">
        <v>37.4</v>
      </c>
      <c r="AP155" s="39">
        <v>61.2</v>
      </c>
      <c r="AQ155" s="41">
        <v>19469</v>
      </c>
      <c r="AR155" s="37">
        <v>12405</v>
      </c>
      <c r="AS155" s="37">
        <v>31874</v>
      </c>
      <c r="AT155" s="40">
        <v>2940</v>
      </c>
      <c r="AU155" s="30">
        <f t="shared" si="29"/>
        <v>3051</v>
      </c>
      <c r="AV155" s="37">
        <v>8839</v>
      </c>
      <c r="AW155" s="41">
        <v>19469</v>
      </c>
      <c r="AX155" s="37">
        <v>9740</v>
      </c>
      <c r="AY155" s="37">
        <v>21454</v>
      </c>
      <c r="AZ155" s="37">
        <v>18579</v>
      </c>
      <c r="BA155" s="37">
        <v>40923</v>
      </c>
    </row>
    <row r="156" spans="16:53" ht="13.5">
      <c r="P156" s="32" t="s">
        <v>435</v>
      </c>
      <c r="Q156" s="33" t="s">
        <v>305</v>
      </c>
      <c r="R156" s="33" t="s">
        <v>436</v>
      </c>
      <c r="S156" s="33" t="s">
        <v>33</v>
      </c>
      <c r="T156" s="34" t="s">
        <v>418</v>
      </c>
      <c r="U156" s="32" t="s">
        <v>35</v>
      </c>
      <c r="V156" s="35" t="s">
        <v>258</v>
      </c>
      <c r="W156" s="36" t="s">
        <v>64</v>
      </c>
      <c r="X156" s="37">
        <v>132</v>
      </c>
      <c r="Y156" s="37">
        <v>5</v>
      </c>
      <c r="Z156" s="37">
        <v>6931</v>
      </c>
      <c r="AA156" s="53">
        <f t="shared" si="24"/>
        <v>1.3862</v>
      </c>
      <c r="AB156" s="38" t="s">
        <v>234</v>
      </c>
      <c r="AC156" s="37">
        <v>86</v>
      </c>
      <c r="AD156" s="39">
        <v>65.2</v>
      </c>
      <c r="AE156" s="37">
        <v>18891</v>
      </c>
      <c r="AF156" s="54">
        <v>36.7</v>
      </c>
      <c r="AG156" s="41">
        <v>1065</v>
      </c>
      <c r="AH156" s="26">
        <f t="shared" si="25"/>
        <v>153.66</v>
      </c>
      <c r="AI156" s="41">
        <v>14192</v>
      </c>
      <c r="AJ156" s="55">
        <v>5346</v>
      </c>
      <c r="AK156" s="41">
        <v>8846</v>
      </c>
      <c r="AL156" s="53">
        <f t="shared" si="26"/>
        <v>2047.61</v>
      </c>
      <c r="AM156" s="53">
        <f t="shared" si="27"/>
        <v>771.32</v>
      </c>
      <c r="AN156" s="53">
        <f t="shared" si="28"/>
        <v>1276.29</v>
      </c>
      <c r="AO156" s="39">
        <v>7.5</v>
      </c>
      <c r="AP156" s="39">
        <v>19.9</v>
      </c>
      <c r="AQ156" s="41">
        <v>40500</v>
      </c>
      <c r="AR156" s="37">
        <v>67015</v>
      </c>
      <c r="AS156" s="37">
        <v>107515</v>
      </c>
      <c r="AT156" s="40">
        <v>2730</v>
      </c>
      <c r="AU156" s="30">
        <f t="shared" si="29"/>
        <v>3073</v>
      </c>
      <c r="AV156" s="37">
        <v>5361</v>
      </c>
      <c r="AW156" s="41">
        <v>40614</v>
      </c>
      <c r="AX156" s="37">
        <v>8846</v>
      </c>
      <c r="AY156" s="37">
        <v>67015</v>
      </c>
      <c r="AZ156" s="37">
        <v>14207</v>
      </c>
      <c r="BA156" s="37">
        <v>107629</v>
      </c>
    </row>
    <row r="157" spans="16:53" ht="13.5">
      <c r="P157" s="32" t="s">
        <v>437</v>
      </c>
      <c r="Q157" s="33" t="s">
        <v>218</v>
      </c>
      <c r="R157" s="33" t="s">
        <v>438</v>
      </c>
      <c r="S157" s="33" t="s">
        <v>33</v>
      </c>
      <c r="T157" s="34" t="s">
        <v>418</v>
      </c>
      <c r="U157" s="32" t="s">
        <v>35</v>
      </c>
      <c r="V157" s="35" t="s">
        <v>258</v>
      </c>
      <c r="W157" s="36" t="s">
        <v>64</v>
      </c>
      <c r="X157" s="37">
        <v>1742</v>
      </c>
      <c r="Y157" s="37">
        <v>82</v>
      </c>
      <c r="Z157" s="37">
        <v>51722</v>
      </c>
      <c r="AA157" s="53">
        <f t="shared" si="24"/>
        <v>0.6307560975609756</v>
      </c>
      <c r="AB157" s="38" t="s">
        <v>439</v>
      </c>
      <c r="AC157" s="37">
        <v>684</v>
      </c>
      <c r="AD157" s="39">
        <v>39.3</v>
      </c>
      <c r="AE157" s="37">
        <v>59452</v>
      </c>
      <c r="AF157" s="54">
        <v>87</v>
      </c>
      <c r="AG157" s="41">
        <v>7171</v>
      </c>
      <c r="AH157" s="26">
        <f t="shared" si="25"/>
        <v>138.65</v>
      </c>
      <c r="AI157" s="41">
        <v>43879</v>
      </c>
      <c r="AJ157" s="55">
        <v>19083</v>
      </c>
      <c r="AK157" s="41">
        <v>24796</v>
      </c>
      <c r="AL157" s="53">
        <f t="shared" si="26"/>
        <v>848.36</v>
      </c>
      <c r="AM157" s="53">
        <f t="shared" si="27"/>
        <v>368.95</v>
      </c>
      <c r="AN157" s="53">
        <f t="shared" si="28"/>
        <v>479.41</v>
      </c>
      <c r="AO157" s="39">
        <v>16.3</v>
      </c>
      <c r="AP157" s="39">
        <v>37.6</v>
      </c>
      <c r="AQ157" s="41">
        <v>10955</v>
      </c>
      <c r="AR157" s="37">
        <v>14234</v>
      </c>
      <c r="AS157" s="37">
        <v>25189</v>
      </c>
      <c r="AT157" s="40">
        <v>2625</v>
      </c>
      <c r="AU157" s="30">
        <f t="shared" si="29"/>
        <v>2773</v>
      </c>
      <c r="AV157" s="37">
        <v>20086</v>
      </c>
      <c r="AW157" s="41">
        <v>11530</v>
      </c>
      <c r="AX157" s="37">
        <v>24796</v>
      </c>
      <c r="AY157" s="37">
        <v>14234</v>
      </c>
      <c r="AZ157" s="37">
        <v>44882</v>
      </c>
      <c r="BA157" s="37">
        <v>25765</v>
      </c>
    </row>
    <row r="158" spans="16:53" ht="13.5">
      <c r="P158" s="32" t="s">
        <v>440</v>
      </c>
      <c r="Q158" s="33" t="s">
        <v>218</v>
      </c>
      <c r="R158" s="33" t="s">
        <v>441</v>
      </c>
      <c r="S158" s="33" t="s">
        <v>33</v>
      </c>
      <c r="T158" s="34" t="s">
        <v>418</v>
      </c>
      <c r="U158" s="32" t="s">
        <v>35</v>
      </c>
      <c r="V158" s="35" t="s">
        <v>258</v>
      </c>
      <c r="W158" s="36" t="s">
        <v>64</v>
      </c>
      <c r="X158" s="37">
        <v>226</v>
      </c>
      <c r="Y158" s="37">
        <v>10</v>
      </c>
      <c r="Z158" s="37">
        <v>4578</v>
      </c>
      <c r="AA158" s="53">
        <f t="shared" si="24"/>
        <v>0.4578</v>
      </c>
      <c r="AB158" s="38" t="s">
        <v>224</v>
      </c>
      <c r="AC158" s="37">
        <v>119</v>
      </c>
      <c r="AD158" s="39">
        <v>52.7</v>
      </c>
      <c r="AE158" s="37">
        <v>5169</v>
      </c>
      <c r="AF158" s="54">
        <v>88.6</v>
      </c>
      <c r="AG158" s="41">
        <v>434</v>
      </c>
      <c r="AH158" s="26">
        <f t="shared" si="25"/>
        <v>94.8</v>
      </c>
      <c r="AI158" s="41">
        <v>9550</v>
      </c>
      <c r="AJ158" s="55">
        <v>4981</v>
      </c>
      <c r="AK158" s="41">
        <v>4569</v>
      </c>
      <c r="AL158" s="53">
        <f t="shared" si="26"/>
        <v>2086.06</v>
      </c>
      <c r="AM158" s="53">
        <f t="shared" si="27"/>
        <v>1088.03</v>
      </c>
      <c r="AN158" s="53">
        <f t="shared" si="28"/>
        <v>998.03</v>
      </c>
      <c r="AO158" s="39">
        <v>4.5</v>
      </c>
      <c r="AP158" s="39">
        <v>8.7</v>
      </c>
      <c r="AQ158" s="41">
        <v>22040</v>
      </c>
      <c r="AR158" s="37">
        <v>20217</v>
      </c>
      <c r="AS158" s="37">
        <v>42257</v>
      </c>
      <c r="AT158" s="40">
        <v>3150</v>
      </c>
      <c r="AU158" s="30">
        <f t="shared" si="29"/>
        <v>1896</v>
      </c>
      <c r="AV158" s="37">
        <v>4994</v>
      </c>
      <c r="AW158" s="41">
        <v>22097</v>
      </c>
      <c r="AX158" s="37">
        <v>4569</v>
      </c>
      <c r="AY158" s="37">
        <v>20217</v>
      </c>
      <c r="AZ158" s="37">
        <v>9563</v>
      </c>
      <c r="BA158" s="37">
        <v>42314</v>
      </c>
    </row>
    <row r="159" spans="16:53" ht="13.5">
      <c r="P159" s="32" t="s">
        <v>442</v>
      </c>
      <c r="Q159" s="33" t="s">
        <v>122</v>
      </c>
      <c r="R159" s="33" t="s">
        <v>443</v>
      </c>
      <c r="S159" s="33" t="s">
        <v>33</v>
      </c>
      <c r="T159" s="34" t="s">
        <v>418</v>
      </c>
      <c r="U159" s="32" t="s">
        <v>35</v>
      </c>
      <c r="V159" s="35" t="s">
        <v>258</v>
      </c>
      <c r="W159" s="36" t="s">
        <v>64</v>
      </c>
      <c r="X159" s="37">
        <v>774</v>
      </c>
      <c r="Y159" s="37">
        <v>54</v>
      </c>
      <c r="Z159" s="37">
        <v>53694</v>
      </c>
      <c r="AA159" s="53">
        <f t="shared" si="24"/>
        <v>0.9943333333333334</v>
      </c>
      <c r="AB159" s="38" t="s">
        <v>444</v>
      </c>
      <c r="AC159" s="37">
        <v>549</v>
      </c>
      <c r="AD159" s="39">
        <v>70.9</v>
      </c>
      <c r="AE159" s="37">
        <v>56161</v>
      </c>
      <c r="AF159" s="54">
        <v>95.6</v>
      </c>
      <c r="AG159" s="41">
        <v>6996</v>
      </c>
      <c r="AH159" s="26">
        <f t="shared" si="25"/>
        <v>130.29</v>
      </c>
      <c r="AI159" s="41">
        <v>24659</v>
      </c>
      <c r="AJ159" s="55">
        <v>15418</v>
      </c>
      <c r="AK159" s="41">
        <v>9241</v>
      </c>
      <c r="AL159" s="53">
        <f t="shared" si="26"/>
        <v>459.25</v>
      </c>
      <c r="AM159" s="53">
        <f t="shared" si="27"/>
        <v>287.15</v>
      </c>
      <c r="AN159" s="53">
        <f t="shared" si="28"/>
        <v>172.1</v>
      </c>
      <c r="AO159" s="39">
        <v>28.4</v>
      </c>
      <c r="AP159" s="39">
        <v>45.4</v>
      </c>
      <c r="AQ159" s="41">
        <v>19920</v>
      </c>
      <c r="AR159" s="37">
        <v>11939</v>
      </c>
      <c r="AS159" s="37">
        <v>31859</v>
      </c>
      <c r="AT159" s="40">
        <v>2415</v>
      </c>
      <c r="AU159" s="30">
        <f t="shared" si="29"/>
        <v>2606</v>
      </c>
      <c r="AV159" s="37">
        <v>21146</v>
      </c>
      <c r="AW159" s="41">
        <v>27320</v>
      </c>
      <c r="AX159" s="37">
        <v>20002</v>
      </c>
      <c r="AY159" s="37">
        <v>25842</v>
      </c>
      <c r="AZ159" s="37">
        <v>41148</v>
      </c>
      <c r="BA159" s="37">
        <v>53163</v>
      </c>
    </row>
    <row r="160" spans="16:53" ht="13.5">
      <c r="P160" s="32" t="s">
        <v>445</v>
      </c>
      <c r="Q160" s="33" t="s">
        <v>331</v>
      </c>
      <c r="R160" s="33" t="s">
        <v>446</v>
      </c>
      <c r="S160" s="33" t="s">
        <v>33</v>
      </c>
      <c r="T160" s="34" t="s">
        <v>418</v>
      </c>
      <c r="U160" s="32" t="s">
        <v>35</v>
      </c>
      <c r="V160" s="35" t="s">
        <v>258</v>
      </c>
      <c r="W160" s="36" t="s">
        <v>64</v>
      </c>
      <c r="X160" s="37">
        <v>505</v>
      </c>
      <c r="Y160" s="37">
        <v>25</v>
      </c>
      <c r="Z160" s="37">
        <v>31782</v>
      </c>
      <c r="AA160" s="53">
        <f t="shared" si="24"/>
        <v>1.27128</v>
      </c>
      <c r="AB160" s="38" t="s">
        <v>447</v>
      </c>
      <c r="AC160" s="37">
        <v>385</v>
      </c>
      <c r="AD160" s="39">
        <v>76.2</v>
      </c>
      <c r="AE160" s="37">
        <v>32091</v>
      </c>
      <c r="AF160" s="54">
        <v>99</v>
      </c>
      <c r="AG160" s="41">
        <v>4268</v>
      </c>
      <c r="AH160" s="26">
        <f t="shared" si="25"/>
        <v>134.29</v>
      </c>
      <c r="AI160" s="41">
        <v>18348</v>
      </c>
      <c r="AJ160" s="55">
        <v>11839</v>
      </c>
      <c r="AK160" s="41">
        <v>6509</v>
      </c>
      <c r="AL160" s="53">
        <f t="shared" si="26"/>
        <v>577.31</v>
      </c>
      <c r="AM160" s="53">
        <f t="shared" si="27"/>
        <v>372.51</v>
      </c>
      <c r="AN160" s="53">
        <f t="shared" si="28"/>
        <v>204.8</v>
      </c>
      <c r="AO160" s="39">
        <v>23.3</v>
      </c>
      <c r="AP160" s="39">
        <v>36.1</v>
      </c>
      <c r="AQ160" s="41">
        <v>23444</v>
      </c>
      <c r="AR160" s="37">
        <v>12889</v>
      </c>
      <c r="AS160" s="37">
        <v>36333</v>
      </c>
      <c r="AT160" s="40">
        <v>2415</v>
      </c>
      <c r="AU160" s="30">
        <f t="shared" si="29"/>
        <v>2686</v>
      </c>
      <c r="AV160" s="37">
        <v>11839</v>
      </c>
      <c r="AW160" s="41">
        <v>23444</v>
      </c>
      <c r="AX160" s="37">
        <v>8539</v>
      </c>
      <c r="AY160" s="37">
        <v>16909</v>
      </c>
      <c r="AZ160" s="37">
        <v>20378</v>
      </c>
      <c r="BA160" s="37">
        <v>40352</v>
      </c>
    </row>
    <row r="161" spans="16:53" ht="13.5">
      <c r="P161" s="32" t="s">
        <v>448</v>
      </c>
      <c r="Q161" s="33" t="s">
        <v>67</v>
      </c>
      <c r="R161" s="33" t="s">
        <v>449</v>
      </c>
      <c r="S161" s="33" t="s">
        <v>33</v>
      </c>
      <c r="T161" s="34" t="s">
        <v>418</v>
      </c>
      <c r="U161" s="32" t="s">
        <v>35</v>
      </c>
      <c r="V161" s="35" t="s">
        <v>258</v>
      </c>
      <c r="W161" s="36" t="s">
        <v>64</v>
      </c>
      <c r="X161" s="37">
        <v>568</v>
      </c>
      <c r="Y161" s="37">
        <v>22</v>
      </c>
      <c r="Z161" s="37">
        <v>46426</v>
      </c>
      <c r="AA161" s="53">
        <f t="shared" si="24"/>
        <v>2.1102727272727275</v>
      </c>
      <c r="AB161" s="38" t="s">
        <v>231</v>
      </c>
      <c r="AC161" s="37">
        <v>466</v>
      </c>
      <c r="AD161" s="39">
        <v>82</v>
      </c>
      <c r="AE161" s="37">
        <v>52112</v>
      </c>
      <c r="AF161" s="54">
        <v>89.1</v>
      </c>
      <c r="AG161" s="41">
        <v>7724</v>
      </c>
      <c r="AH161" s="26">
        <f t="shared" si="25"/>
        <v>166.37</v>
      </c>
      <c r="AI161" s="41">
        <v>14921</v>
      </c>
      <c r="AJ161" s="55">
        <v>7461</v>
      </c>
      <c r="AK161" s="41">
        <v>7460</v>
      </c>
      <c r="AL161" s="53">
        <f t="shared" si="26"/>
        <v>321.39</v>
      </c>
      <c r="AM161" s="53">
        <f t="shared" si="27"/>
        <v>160.71</v>
      </c>
      <c r="AN161" s="53">
        <f t="shared" si="28"/>
        <v>160.69</v>
      </c>
      <c r="AO161" s="39">
        <v>51.8</v>
      </c>
      <c r="AP161" s="39">
        <v>103.5</v>
      </c>
      <c r="AQ161" s="41">
        <v>13136</v>
      </c>
      <c r="AR161" s="37">
        <v>13134</v>
      </c>
      <c r="AS161" s="37">
        <v>26269</v>
      </c>
      <c r="AT161" s="40">
        <v>3136</v>
      </c>
      <c r="AU161" s="30">
        <f t="shared" si="29"/>
        <v>3327</v>
      </c>
      <c r="AV161" s="37">
        <v>7461</v>
      </c>
      <c r="AW161" s="41">
        <v>13136</v>
      </c>
      <c r="AX161" s="37">
        <v>13177</v>
      </c>
      <c r="AY161" s="37">
        <v>23199</v>
      </c>
      <c r="AZ161" s="37">
        <v>20638</v>
      </c>
      <c r="BA161" s="37">
        <v>36335</v>
      </c>
    </row>
    <row r="162" spans="16:53" ht="13.5">
      <c r="P162" s="32" t="s">
        <v>450</v>
      </c>
      <c r="Q162" s="33" t="s">
        <v>159</v>
      </c>
      <c r="R162" s="33" t="s">
        <v>451</v>
      </c>
      <c r="S162" s="33" t="s">
        <v>33</v>
      </c>
      <c r="T162" s="34" t="s">
        <v>418</v>
      </c>
      <c r="U162" s="32" t="s">
        <v>35</v>
      </c>
      <c r="V162" s="35" t="s">
        <v>258</v>
      </c>
      <c r="W162" s="36" t="s">
        <v>64</v>
      </c>
      <c r="X162" s="37">
        <v>818</v>
      </c>
      <c r="Y162" s="37">
        <v>24</v>
      </c>
      <c r="Z162" s="37">
        <v>23609</v>
      </c>
      <c r="AA162" s="53">
        <f t="shared" si="24"/>
        <v>0.9837083333333334</v>
      </c>
      <c r="AB162" s="38" t="s">
        <v>234</v>
      </c>
      <c r="AC162" s="37">
        <v>415</v>
      </c>
      <c r="AD162" s="39">
        <v>50.7</v>
      </c>
      <c r="AE162" s="37">
        <v>39194</v>
      </c>
      <c r="AF162" s="54">
        <v>60.2</v>
      </c>
      <c r="AG162" s="41">
        <v>3960</v>
      </c>
      <c r="AH162" s="26">
        <f t="shared" si="25"/>
        <v>167.73</v>
      </c>
      <c r="AI162" s="41">
        <v>25477</v>
      </c>
      <c r="AJ162" s="55">
        <v>14966</v>
      </c>
      <c r="AK162" s="41">
        <v>10511</v>
      </c>
      <c r="AL162" s="53">
        <f t="shared" si="26"/>
        <v>1079.12</v>
      </c>
      <c r="AM162" s="53">
        <f t="shared" si="27"/>
        <v>633.91</v>
      </c>
      <c r="AN162" s="53">
        <f t="shared" si="28"/>
        <v>445.21</v>
      </c>
      <c r="AO162" s="39">
        <v>15.5</v>
      </c>
      <c r="AP162" s="39">
        <v>26.5</v>
      </c>
      <c r="AQ162" s="41">
        <v>18296</v>
      </c>
      <c r="AR162" s="37">
        <v>12850</v>
      </c>
      <c r="AS162" s="37">
        <v>31145</v>
      </c>
      <c r="AT162" s="40">
        <v>3255</v>
      </c>
      <c r="AU162" s="30">
        <f t="shared" si="29"/>
        <v>3355</v>
      </c>
      <c r="AV162" s="37">
        <v>14995</v>
      </c>
      <c r="AW162" s="41">
        <v>18331</v>
      </c>
      <c r="AX162" s="37">
        <v>15037</v>
      </c>
      <c r="AY162" s="37">
        <v>18383</v>
      </c>
      <c r="AZ162" s="37">
        <v>30032</v>
      </c>
      <c r="BA162" s="37">
        <v>36714</v>
      </c>
    </row>
    <row r="163" spans="16:53" ht="13.5">
      <c r="P163" s="32" t="s">
        <v>452</v>
      </c>
      <c r="Q163" s="33" t="s">
        <v>159</v>
      </c>
      <c r="R163" s="33" t="s">
        <v>453</v>
      </c>
      <c r="S163" s="33" t="s">
        <v>33</v>
      </c>
      <c r="T163" s="34" t="s">
        <v>418</v>
      </c>
      <c r="U163" s="32" t="s">
        <v>35</v>
      </c>
      <c r="V163" s="35" t="s">
        <v>258</v>
      </c>
      <c r="W163" s="36" t="s">
        <v>64</v>
      </c>
      <c r="X163" s="37">
        <v>199</v>
      </c>
      <c r="Y163" s="37">
        <v>13</v>
      </c>
      <c r="Z163" s="37">
        <v>8416</v>
      </c>
      <c r="AA163" s="53">
        <f t="shared" si="24"/>
        <v>0.6473846153846153</v>
      </c>
      <c r="AB163" s="38" t="s">
        <v>454</v>
      </c>
      <c r="AC163" s="37">
        <v>51</v>
      </c>
      <c r="AD163" s="39">
        <v>25.6</v>
      </c>
      <c r="AE163" s="37">
        <v>10084</v>
      </c>
      <c r="AF163" s="54">
        <v>83.5</v>
      </c>
      <c r="AG163" s="41">
        <v>1200</v>
      </c>
      <c r="AH163" s="26">
        <f t="shared" si="25"/>
        <v>142.59</v>
      </c>
      <c r="AI163" s="41">
        <v>8459</v>
      </c>
      <c r="AJ163" s="55">
        <v>2942</v>
      </c>
      <c r="AK163" s="41">
        <v>5517</v>
      </c>
      <c r="AL163" s="53">
        <f t="shared" si="26"/>
        <v>1005.11</v>
      </c>
      <c r="AM163" s="53">
        <f t="shared" si="27"/>
        <v>349.57</v>
      </c>
      <c r="AN163" s="53">
        <f t="shared" si="28"/>
        <v>655.54</v>
      </c>
      <c r="AO163" s="39">
        <v>14.2</v>
      </c>
      <c r="AP163" s="39">
        <v>40.8</v>
      </c>
      <c r="AQ163" s="41">
        <v>14784</v>
      </c>
      <c r="AR163" s="37">
        <v>27724</v>
      </c>
      <c r="AS163" s="37">
        <v>42508</v>
      </c>
      <c r="AT163" s="40">
        <v>2725</v>
      </c>
      <c r="AU163" s="30">
        <f t="shared" si="29"/>
        <v>2852</v>
      </c>
      <c r="AV163" s="37">
        <v>2942</v>
      </c>
      <c r="AW163" s="41">
        <v>14784</v>
      </c>
      <c r="AX163" s="37">
        <v>5517</v>
      </c>
      <c r="AY163" s="37">
        <v>27724</v>
      </c>
      <c r="AZ163" s="37">
        <v>8459</v>
      </c>
      <c r="BA163" s="37">
        <v>42508</v>
      </c>
    </row>
    <row r="164" spans="16:53" ht="13.5">
      <c r="P164" s="32" t="s">
        <v>455</v>
      </c>
      <c r="Q164" s="33" t="s">
        <v>159</v>
      </c>
      <c r="R164" s="33" t="s">
        <v>456</v>
      </c>
      <c r="S164" s="33" t="s">
        <v>33</v>
      </c>
      <c r="T164" s="34" t="s">
        <v>418</v>
      </c>
      <c r="U164" s="32" t="s">
        <v>35</v>
      </c>
      <c r="V164" s="35" t="s">
        <v>258</v>
      </c>
      <c r="W164" s="36" t="s">
        <v>64</v>
      </c>
      <c r="X164" s="37">
        <v>1374</v>
      </c>
      <c r="Y164" s="37">
        <v>89</v>
      </c>
      <c r="Z164" s="37">
        <v>99397</v>
      </c>
      <c r="AA164" s="53">
        <f t="shared" si="24"/>
        <v>1.116820224719101</v>
      </c>
      <c r="AB164" s="38" t="s">
        <v>457</v>
      </c>
      <c r="AC164" s="37">
        <v>1108</v>
      </c>
      <c r="AD164" s="39">
        <v>80.6</v>
      </c>
      <c r="AE164" s="37">
        <v>101426</v>
      </c>
      <c r="AF164" s="54">
        <v>98</v>
      </c>
      <c r="AG164" s="41">
        <v>11691</v>
      </c>
      <c r="AH164" s="26">
        <f t="shared" si="25"/>
        <v>117.62</v>
      </c>
      <c r="AI164" s="41">
        <v>54986</v>
      </c>
      <c r="AJ164" s="55">
        <v>13321</v>
      </c>
      <c r="AK164" s="41">
        <v>41665</v>
      </c>
      <c r="AL164" s="53">
        <f t="shared" si="26"/>
        <v>553.2</v>
      </c>
      <c r="AM164" s="53">
        <f t="shared" si="27"/>
        <v>134.02</v>
      </c>
      <c r="AN164" s="53">
        <f t="shared" si="28"/>
        <v>419.18</v>
      </c>
      <c r="AO164" s="39">
        <v>21.3</v>
      </c>
      <c r="AP164" s="39">
        <v>87.8</v>
      </c>
      <c r="AQ164" s="41">
        <v>9695</v>
      </c>
      <c r="AR164" s="37">
        <v>30324</v>
      </c>
      <c r="AS164" s="37">
        <v>40019</v>
      </c>
      <c r="AT164" s="40">
        <v>2205</v>
      </c>
      <c r="AU164" s="30">
        <f t="shared" si="29"/>
        <v>2352</v>
      </c>
      <c r="AV164" s="37">
        <v>17838</v>
      </c>
      <c r="AW164" s="41">
        <v>12983</v>
      </c>
      <c r="AX164" s="37">
        <v>54703</v>
      </c>
      <c r="AY164" s="37">
        <v>39813</v>
      </c>
      <c r="AZ164" s="37">
        <v>72541</v>
      </c>
      <c r="BA164" s="37">
        <v>52795</v>
      </c>
    </row>
    <row r="165" spans="16:53" ht="13.5">
      <c r="P165" s="32" t="s">
        <v>458</v>
      </c>
      <c r="Q165" s="33" t="s">
        <v>159</v>
      </c>
      <c r="R165" s="33" t="s">
        <v>459</v>
      </c>
      <c r="S165" s="33" t="s">
        <v>33</v>
      </c>
      <c r="T165" s="34" t="s">
        <v>418</v>
      </c>
      <c r="U165" s="32" t="s">
        <v>35</v>
      </c>
      <c r="V165" s="35" t="s">
        <v>258</v>
      </c>
      <c r="W165" s="36" t="s">
        <v>64</v>
      </c>
      <c r="X165" s="37">
        <v>470</v>
      </c>
      <c r="Y165" s="37">
        <v>8</v>
      </c>
      <c r="Z165" s="37">
        <v>1323</v>
      </c>
      <c r="AA165" s="53">
        <f t="shared" si="24"/>
        <v>0.165375</v>
      </c>
      <c r="AB165" s="38" t="s">
        <v>224</v>
      </c>
      <c r="AC165" s="37">
        <v>25</v>
      </c>
      <c r="AD165" s="39">
        <v>5.3</v>
      </c>
      <c r="AE165" s="37">
        <v>1323</v>
      </c>
      <c r="AF165" s="54">
        <v>100</v>
      </c>
      <c r="AG165" s="41">
        <v>255</v>
      </c>
      <c r="AH165" s="26">
        <f t="shared" si="25"/>
        <v>192.74</v>
      </c>
      <c r="AI165" s="41">
        <v>2107</v>
      </c>
      <c r="AJ165" s="55">
        <v>514</v>
      </c>
      <c r="AK165" s="41">
        <v>1593</v>
      </c>
      <c r="AL165" s="53">
        <f t="shared" si="26"/>
        <v>1592.59</v>
      </c>
      <c r="AM165" s="53">
        <f t="shared" si="27"/>
        <v>388.51</v>
      </c>
      <c r="AN165" s="53">
        <f t="shared" si="28"/>
        <v>1204.08</v>
      </c>
      <c r="AO165" s="39">
        <v>12.1</v>
      </c>
      <c r="AP165" s="39">
        <v>49.6</v>
      </c>
      <c r="AQ165" s="41">
        <v>1094</v>
      </c>
      <c r="AR165" s="37">
        <v>3389</v>
      </c>
      <c r="AS165" s="37">
        <v>4483</v>
      </c>
      <c r="AT165" s="40">
        <v>3780</v>
      </c>
      <c r="AU165" s="30">
        <f t="shared" si="29"/>
        <v>3855</v>
      </c>
      <c r="AV165" s="37">
        <v>514</v>
      </c>
      <c r="AW165" s="41">
        <v>1094</v>
      </c>
      <c r="AX165" s="37">
        <v>1593</v>
      </c>
      <c r="AY165" s="37">
        <v>3389</v>
      </c>
      <c r="AZ165" s="37">
        <v>2107</v>
      </c>
      <c r="BA165" s="37">
        <v>4483</v>
      </c>
    </row>
    <row r="166" spans="16:53" ht="13.5">
      <c r="P166" s="32" t="s">
        <v>460</v>
      </c>
      <c r="Q166" s="33" t="s">
        <v>31</v>
      </c>
      <c r="R166" s="33" t="s">
        <v>461</v>
      </c>
      <c r="S166" s="33" t="s">
        <v>33</v>
      </c>
      <c r="T166" s="34" t="s">
        <v>418</v>
      </c>
      <c r="U166" s="32" t="s">
        <v>35</v>
      </c>
      <c r="V166" s="35" t="s">
        <v>258</v>
      </c>
      <c r="W166" s="36" t="s">
        <v>64</v>
      </c>
      <c r="X166" s="37">
        <v>185</v>
      </c>
      <c r="Y166" s="37">
        <v>18</v>
      </c>
      <c r="Z166" s="37">
        <v>16699</v>
      </c>
      <c r="AA166" s="53">
        <f t="shared" si="24"/>
        <v>0.9277222222222222</v>
      </c>
      <c r="AB166" s="38" t="s">
        <v>242</v>
      </c>
      <c r="AC166" s="37">
        <v>170</v>
      </c>
      <c r="AD166" s="39">
        <v>91.9</v>
      </c>
      <c r="AE166" s="37">
        <v>16711</v>
      </c>
      <c r="AF166" s="54">
        <v>99.9</v>
      </c>
      <c r="AG166" s="41">
        <v>1834</v>
      </c>
      <c r="AH166" s="26">
        <f t="shared" si="25"/>
        <v>109.83</v>
      </c>
      <c r="AI166" s="41">
        <v>16202</v>
      </c>
      <c r="AJ166" s="55">
        <v>7547</v>
      </c>
      <c r="AK166" s="41">
        <v>8655</v>
      </c>
      <c r="AL166" s="53">
        <f t="shared" si="26"/>
        <v>970.24</v>
      </c>
      <c r="AM166" s="53">
        <f t="shared" si="27"/>
        <v>451.94</v>
      </c>
      <c r="AN166" s="53">
        <f t="shared" si="28"/>
        <v>518.29</v>
      </c>
      <c r="AO166" s="39">
        <v>11.3</v>
      </c>
      <c r="AP166" s="39">
        <v>24.3</v>
      </c>
      <c r="AQ166" s="41">
        <v>40795</v>
      </c>
      <c r="AR166" s="37">
        <v>46784</v>
      </c>
      <c r="AS166" s="37">
        <v>87578</v>
      </c>
      <c r="AT166" s="40">
        <v>1890</v>
      </c>
      <c r="AU166" s="30">
        <f t="shared" si="29"/>
        <v>2197</v>
      </c>
      <c r="AV166" s="37">
        <v>7547</v>
      </c>
      <c r="AW166" s="41">
        <v>40795</v>
      </c>
      <c r="AX166" s="37">
        <v>10376</v>
      </c>
      <c r="AY166" s="37">
        <v>56086</v>
      </c>
      <c r="AZ166" s="37">
        <v>17923</v>
      </c>
      <c r="BA166" s="37">
        <v>96881</v>
      </c>
    </row>
    <row r="167" spans="16:53" ht="13.5">
      <c r="P167" s="32" t="s">
        <v>462</v>
      </c>
      <c r="Q167" s="33" t="s">
        <v>463</v>
      </c>
      <c r="R167" s="33" t="s">
        <v>464</v>
      </c>
      <c r="S167" s="33" t="s">
        <v>33</v>
      </c>
      <c r="T167" s="34" t="s">
        <v>418</v>
      </c>
      <c r="U167" s="32" t="s">
        <v>35</v>
      </c>
      <c r="V167" s="35" t="s">
        <v>258</v>
      </c>
      <c r="W167" s="36" t="s">
        <v>64</v>
      </c>
      <c r="X167" s="37">
        <v>2000</v>
      </c>
      <c r="Y167" s="37">
        <v>25</v>
      </c>
      <c r="Z167" s="37">
        <v>33710</v>
      </c>
      <c r="AA167" s="53">
        <f t="shared" si="24"/>
        <v>1.3484</v>
      </c>
      <c r="AB167" s="38" t="s">
        <v>465</v>
      </c>
      <c r="AC167" s="37">
        <v>532</v>
      </c>
      <c r="AD167" s="39">
        <v>26.6</v>
      </c>
      <c r="AE167" s="37">
        <v>33710</v>
      </c>
      <c r="AF167" s="54">
        <v>100</v>
      </c>
      <c r="AG167" s="41">
        <v>5311</v>
      </c>
      <c r="AH167" s="26">
        <f t="shared" si="25"/>
        <v>157.55</v>
      </c>
      <c r="AI167" s="41">
        <v>28508</v>
      </c>
      <c r="AJ167" s="55">
        <v>9734</v>
      </c>
      <c r="AK167" s="41">
        <v>18774</v>
      </c>
      <c r="AL167" s="53">
        <f t="shared" si="26"/>
        <v>845.68</v>
      </c>
      <c r="AM167" s="53">
        <f t="shared" si="27"/>
        <v>288.76</v>
      </c>
      <c r="AN167" s="53">
        <f t="shared" si="28"/>
        <v>556.93</v>
      </c>
      <c r="AO167" s="39">
        <v>18.6</v>
      </c>
      <c r="AP167" s="39">
        <v>54.6</v>
      </c>
      <c r="AQ167" s="41">
        <v>4867</v>
      </c>
      <c r="AR167" s="37">
        <v>9387</v>
      </c>
      <c r="AS167" s="37">
        <v>14254</v>
      </c>
      <c r="AT167" s="40">
        <v>2900</v>
      </c>
      <c r="AU167" s="30">
        <f t="shared" si="29"/>
        <v>3151</v>
      </c>
      <c r="AV167" s="37">
        <v>9734</v>
      </c>
      <c r="AW167" s="41">
        <v>4867</v>
      </c>
      <c r="AX167" s="37">
        <v>18774</v>
      </c>
      <c r="AY167" s="37">
        <v>9387</v>
      </c>
      <c r="AZ167" s="37">
        <v>28508</v>
      </c>
      <c r="BA167" s="37">
        <v>14254</v>
      </c>
    </row>
    <row r="168" spans="16:53" ht="13.5">
      <c r="P168" s="32" t="s">
        <v>466</v>
      </c>
      <c r="Q168" s="33" t="s">
        <v>93</v>
      </c>
      <c r="R168" s="33" t="s">
        <v>467</v>
      </c>
      <c r="S168" s="33" t="s">
        <v>33</v>
      </c>
      <c r="T168" s="34" t="s">
        <v>418</v>
      </c>
      <c r="U168" s="32" t="s">
        <v>35</v>
      </c>
      <c r="V168" s="35" t="s">
        <v>258</v>
      </c>
      <c r="W168" s="36" t="s">
        <v>64</v>
      </c>
      <c r="X168" s="37">
        <v>600</v>
      </c>
      <c r="Y168" s="37">
        <v>18</v>
      </c>
      <c r="Z168" s="37">
        <v>7428</v>
      </c>
      <c r="AA168" s="53">
        <f t="shared" si="24"/>
        <v>0.4126666666666667</v>
      </c>
      <c r="AB168" s="38" t="s">
        <v>224</v>
      </c>
      <c r="AC168" s="37">
        <v>237</v>
      </c>
      <c r="AD168" s="39">
        <v>39.5</v>
      </c>
      <c r="AE168" s="37">
        <v>9827</v>
      </c>
      <c r="AF168" s="54">
        <v>75.6</v>
      </c>
      <c r="AG168" s="41">
        <v>672</v>
      </c>
      <c r="AH168" s="26">
        <f t="shared" si="25"/>
        <v>90.47</v>
      </c>
      <c r="AI168" s="41">
        <v>17691</v>
      </c>
      <c r="AJ168" s="55">
        <v>10347</v>
      </c>
      <c r="AK168" s="41">
        <v>7344</v>
      </c>
      <c r="AL168" s="53">
        <f t="shared" si="26"/>
        <v>2381.66</v>
      </c>
      <c r="AM168" s="53">
        <f t="shared" si="27"/>
        <v>1392.97</v>
      </c>
      <c r="AN168" s="53">
        <f t="shared" si="28"/>
        <v>988.69</v>
      </c>
      <c r="AO168" s="39">
        <v>3.8</v>
      </c>
      <c r="AP168" s="39">
        <v>6.5</v>
      </c>
      <c r="AQ168" s="41">
        <v>17245</v>
      </c>
      <c r="AR168" s="37">
        <v>12240</v>
      </c>
      <c r="AS168" s="37">
        <v>29485</v>
      </c>
      <c r="AT168" s="40">
        <v>1890</v>
      </c>
      <c r="AU168" s="30">
        <f t="shared" si="29"/>
        <v>1809</v>
      </c>
      <c r="AV168" s="37">
        <v>10347</v>
      </c>
      <c r="AW168" s="41">
        <v>17245</v>
      </c>
      <c r="AX168" s="37">
        <v>9453</v>
      </c>
      <c r="AY168" s="37">
        <v>15755</v>
      </c>
      <c r="AZ168" s="37">
        <v>19800</v>
      </c>
      <c r="BA168" s="37">
        <v>33000</v>
      </c>
    </row>
    <row r="169" spans="16:53" ht="13.5">
      <c r="P169" s="32" t="s">
        <v>468</v>
      </c>
      <c r="Q169" s="33" t="s">
        <v>93</v>
      </c>
      <c r="R169" s="33" t="s">
        <v>469</v>
      </c>
      <c r="S169" s="33" t="s">
        <v>33</v>
      </c>
      <c r="T169" s="34" t="s">
        <v>418</v>
      </c>
      <c r="U169" s="32" t="s">
        <v>35</v>
      </c>
      <c r="V169" s="35" t="s">
        <v>258</v>
      </c>
      <c r="W169" s="36" t="s">
        <v>64</v>
      </c>
      <c r="X169" s="37">
        <v>2227</v>
      </c>
      <c r="Y169" s="37">
        <v>48</v>
      </c>
      <c r="Z169" s="37">
        <v>66893</v>
      </c>
      <c r="AA169" s="53">
        <f t="shared" si="24"/>
        <v>1.3936041666666668</v>
      </c>
      <c r="AB169" s="38" t="s">
        <v>231</v>
      </c>
      <c r="AC169" s="37">
        <v>969</v>
      </c>
      <c r="AD169" s="39">
        <v>43.5</v>
      </c>
      <c r="AE169" s="37">
        <v>65493</v>
      </c>
      <c r="AF169" s="54">
        <v>102.1</v>
      </c>
      <c r="AG169" s="41">
        <v>11875</v>
      </c>
      <c r="AH169" s="26">
        <f t="shared" si="25"/>
        <v>177.52</v>
      </c>
      <c r="AI169" s="41">
        <v>57436</v>
      </c>
      <c r="AJ169" s="55">
        <v>13684</v>
      </c>
      <c r="AK169" s="41">
        <v>43752</v>
      </c>
      <c r="AL169" s="53">
        <f t="shared" si="26"/>
        <v>858.62</v>
      </c>
      <c r="AM169" s="53">
        <f t="shared" si="27"/>
        <v>204.57</v>
      </c>
      <c r="AN169" s="53">
        <f t="shared" si="28"/>
        <v>654.06</v>
      </c>
      <c r="AO169" s="39">
        <v>20.7</v>
      </c>
      <c r="AP169" s="39">
        <v>86.8</v>
      </c>
      <c r="AQ169" s="41">
        <v>6145</v>
      </c>
      <c r="AR169" s="37">
        <v>19646</v>
      </c>
      <c r="AS169" s="37">
        <v>25791</v>
      </c>
      <c r="AT169" s="40">
        <v>3465</v>
      </c>
      <c r="AU169" s="30">
        <f t="shared" si="29"/>
        <v>3550</v>
      </c>
      <c r="AV169" s="37">
        <v>17100</v>
      </c>
      <c r="AW169" s="41">
        <v>7678</v>
      </c>
      <c r="AX169" s="37">
        <v>65794</v>
      </c>
      <c r="AY169" s="37">
        <v>29544</v>
      </c>
      <c r="AZ169" s="37">
        <v>82894</v>
      </c>
      <c r="BA169" s="37">
        <v>37222</v>
      </c>
    </row>
    <row r="170" spans="16:53" ht="13.5">
      <c r="P170" s="32" t="s">
        <v>470</v>
      </c>
      <c r="Q170" s="33" t="s">
        <v>178</v>
      </c>
      <c r="R170" s="33" t="s">
        <v>471</v>
      </c>
      <c r="S170" s="33" t="s">
        <v>33</v>
      </c>
      <c r="T170" s="34" t="s">
        <v>418</v>
      </c>
      <c r="U170" s="32" t="s">
        <v>35</v>
      </c>
      <c r="V170" s="35" t="s">
        <v>258</v>
      </c>
      <c r="W170" s="36" t="s">
        <v>64</v>
      </c>
      <c r="X170" s="37">
        <v>383</v>
      </c>
      <c r="Y170" s="37">
        <v>7</v>
      </c>
      <c r="Z170" s="37">
        <v>17414</v>
      </c>
      <c r="AA170" s="53">
        <f t="shared" si="24"/>
        <v>2.487714285714286</v>
      </c>
      <c r="AB170" s="38" t="s">
        <v>231</v>
      </c>
      <c r="AC170" s="37">
        <v>198</v>
      </c>
      <c r="AD170" s="39">
        <v>51.7</v>
      </c>
      <c r="AE170" s="37">
        <v>17414</v>
      </c>
      <c r="AF170" s="54">
        <v>100</v>
      </c>
      <c r="AG170" s="41">
        <v>2367</v>
      </c>
      <c r="AH170" s="26">
        <f t="shared" si="25"/>
        <v>135.93</v>
      </c>
      <c r="AI170" s="41">
        <v>24369</v>
      </c>
      <c r="AJ170" s="55">
        <v>9008</v>
      </c>
      <c r="AK170" s="41">
        <v>15361</v>
      </c>
      <c r="AL170" s="53">
        <f t="shared" si="26"/>
        <v>1399.39</v>
      </c>
      <c r="AM170" s="53">
        <f t="shared" si="27"/>
        <v>517.28</v>
      </c>
      <c r="AN170" s="53">
        <f t="shared" si="28"/>
        <v>882.11</v>
      </c>
      <c r="AO170" s="39">
        <v>9.7</v>
      </c>
      <c r="AP170" s="39">
        <v>26.3</v>
      </c>
      <c r="AQ170" s="41">
        <v>23520</v>
      </c>
      <c r="AR170" s="37">
        <v>40107</v>
      </c>
      <c r="AS170" s="37">
        <v>63627</v>
      </c>
      <c r="AT170" s="40">
        <v>4200</v>
      </c>
      <c r="AU170" s="30">
        <f t="shared" si="29"/>
        <v>2719</v>
      </c>
      <c r="AV170" s="37">
        <v>9008</v>
      </c>
      <c r="AW170" s="41">
        <v>23520</v>
      </c>
      <c r="AX170" s="37">
        <v>15361</v>
      </c>
      <c r="AY170" s="37">
        <v>40107</v>
      </c>
      <c r="AZ170" s="37">
        <v>24369</v>
      </c>
      <c r="BA170" s="37">
        <v>63627</v>
      </c>
    </row>
    <row r="171" spans="16:53" ht="13.5">
      <c r="P171" s="32" t="s">
        <v>472</v>
      </c>
      <c r="Q171" s="33" t="s">
        <v>236</v>
      </c>
      <c r="R171" s="33" t="s">
        <v>473</v>
      </c>
      <c r="S171" s="33" t="s">
        <v>33</v>
      </c>
      <c r="T171" s="34" t="s">
        <v>418</v>
      </c>
      <c r="U171" s="32" t="s">
        <v>35</v>
      </c>
      <c r="V171" s="35" t="s">
        <v>258</v>
      </c>
      <c r="W171" s="36" t="s">
        <v>64</v>
      </c>
      <c r="X171" s="37">
        <v>1349</v>
      </c>
      <c r="Y171" s="37">
        <v>292</v>
      </c>
      <c r="Z171" s="37">
        <v>57009</v>
      </c>
      <c r="AA171" s="53">
        <f t="shared" si="24"/>
        <v>0.195236301369863</v>
      </c>
      <c r="AB171" s="38" t="s">
        <v>474</v>
      </c>
      <c r="AC171" s="37">
        <v>1010</v>
      </c>
      <c r="AD171" s="39">
        <v>74.9</v>
      </c>
      <c r="AE171" s="37">
        <v>57009</v>
      </c>
      <c r="AF171" s="54">
        <v>100</v>
      </c>
      <c r="AG171" s="41">
        <v>18977</v>
      </c>
      <c r="AH171" s="26">
        <f t="shared" si="25"/>
        <v>332.88</v>
      </c>
      <c r="AI171" s="41">
        <v>46090</v>
      </c>
      <c r="AJ171" s="55">
        <v>32941</v>
      </c>
      <c r="AK171" s="41">
        <v>13149</v>
      </c>
      <c r="AL171" s="53">
        <f t="shared" si="26"/>
        <v>808.47</v>
      </c>
      <c r="AM171" s="53">
        <f t="shared" si="27"/>
        <v>577.82</v>
      </c>
      <c r="AN171" s="53">
        <f t="shared" si="28"/>
        <v>230.65</v>
      </c>
      <c r="AO171" s="39">
        <v>41.2</v>
      </c>
      <c r="AP171" s="39">
        <v>57.6</v>
      </c>
      <c r="AQ171" s="41">
        <v>24419</v>
      </c>
      <c r="AR171" s="37">
        <v>9747</v>
      </c>
      <c r="AS171" s="37">
        <v>34166</v>
      </c>
      <c r="AT171" s="40">
        <v>4200</v>
      </c>
      <c r="AU171" s="30">
        <f t="shared" si="29"/>
        <v>6658</v>
      </c>
      <c r="AV171" s="37">
        <v>32941</v>
      </c>
      <c r="AW171" s="41">
        <v>24419</v>
      </c>
      <c r="AX171" s="37">
        <v>24431</v>
      </c>
      <c r="AY171" s="37">
        <v>18110</v>
      </c>
      <c r="AZ171" s="37">
        <v>57372</v>
      </c>
      <c r="BA171" s="37">
        <v>42529</v>
      </c>
    </row>
    <row r="172" spans="16:53" ht="13.5">
      <c r="P172" s="32" t="s">
        <v>475</v>
      </c>
      <c r="Q172" s="33" t="s">
        <v>236</v>
      </c>
      <c r="R172" s="33" t="s">
        <v>476</v>
      </c>
      <c r="S172" s="33" t="s">
        <v>33</v>
      </c>
      <c r="T172" s="34" t="s">
        <v>418</v>
      </c>
      <c r="U172" s="32" t="s">
        <v>35</v>
      </c>
      <c r="V172" s="35" t="s">
        <v>258</v>
      </c>
      <c r="W172" s="36" t="s">
        <v>64</v>
      </c>
      <c r="X172" s="37">
        <v>167</v>
      </c>
      <c r="Y172" s="37">
        <v>4</v>
      </c>
      <c r="Z172" s="37">
        <v>8896</v>
      </c>
      <c r="AA172" s="53">
        <f t="shared" si="24"/>
        <v>2.224</v>
      </c>
      <c r="AB172" s="38" t="s">
        <v>419</v>
      </c>
      <c r="AC172" s="37">
        <v>104</v>
      </c>
      <c r="AD172" s="39">
        <v>62.3</v>
      </c>
      <c r="AE172" s="37">
        <v>8896</v>
      </c>
      <c r="AF172" s="54">
        <v>100</v>
      </c>
      <c r="AG172" s="41">
        <v>935</v>
      </c>
      <c r="AH172" s="26">
        <f t="shared" si="25"/>
        <v>105.1</v>
      </c>
      <c r="AI172" s="41">
        <v>11125</v>
      </c>
      <c r="AJ172" s="55">
        <v>8250</v>
      </c>
      <c r="AK172" s="41">
        <v>2875</v>
      </c>
      <c r="AL172" s="53">
        <f t="shared" si="26"/>
        <v>1250.56</v>
      </c>
      <c r="AM172" s="53">
        <f t="shared" si="27"/>
        <v>927.38</v>
      </c>
      <c r="AN172" s="53">
        <f t="shared" si="28"/>
        <v>323.18</v>
      </c>
      <c r="AO172" s="39">
        <v>8.4</v>
      </c>
      <c r="AP172" s="39">
        <v>11.3</v>
      </c>
      <c r="AQ172" s="41">
        <v>49401</v>
      </c>
      <c r="AR172" s="37">
        <v>17216</v>
      </c>
      <c r="AS172" s="37">
        <v>66617</v>
      </c>
      <c r="AT172" s="40">
        <v>3360</v>
      </c>
      <c r="AU172" s="30">
        <f t="shared" si="29"/>
        <v>2102</v>
      </c>
      <c r="AV172" s="37">
        <v>8250</v>
      </c>
      <c r="AW172" s="41">
        <v>49401</v>
      </c>
      <c r="AX172" s="37">
        <v>3150</v>
      </c>
      <c r="AY172" s="37">
        <v>18862</v>
      </c>
      <c r="AZ172" s="37">
        <v>11400</v>
      </c>
      <c r="BA172" s="37">
        <v>68263</v>
      </c>
    </row>
    <row r="173" spans="16:53" ht="13.5">
      <c r="P173" s="32" t="s">
        <v>477</v>
      </c>
      <c r="Q173" s="33" t="s">
        <v>53</v>
      </c>
      <c r="R173" s="33" t="s">
        <v>478</v>
      </c>
      <c r="S173" s="33" t="s">
        <v>33</v>
      </c>
      <c r="T173" s="34" t="s">
        <v>418</v>
      </c>
      <c r="U173" s="32" t="s">
        <v>35</v>
      </c>
      <c r="V173" s="35" t="s">
        <v>258</v>
      </c>
      <c r="W173" s="36" t="s">
        <v>64</v>
      </c>
      <c r="X173" s="37">
        <v>422</v>
      </c>
      <c r="Y173" s="37">
        <v>9</v>
      </c>
      <c r="Z173" s="37">
        <v>11455</v>
      </c>
      <c r="AA173" s="53">
        <f t="shared" si="24"/>
        <v>1.2727777777777778</v>
      </c>
      <c r="AB173" s="38" t="s">
        <v>479</v>
      </c>
      <c r="AC173" s="37">
        <v>172</v>
      </c>
      <c r="AD173" s="39">
        <v>40.8</v>
      </c>
      <c r="AE173" s="37">
        <v>11455</v>
      </c>
      <c r="AF173" s="54">
        <v>100</v>
      </c>
      <c r="AG173" s="41">
        <v>1938</v>
      </c>
      <c r="AH173" s="26">
        <f t="shared" si="25"/>
        <v>169.18</v>
      </c>
      <c r="AI173" s="41">
        <v>2207</v>
      </c>
      <c r="AJ173" s="55">
        <v>965</v>
      </c>
      <c r="AK173" s="41">
        <v>1242</v>
      </c>
      <c r="AL173" s="53">
        <f t="shared" si="26"/>
        <v>192.67</v>
      </c>
      <c r="AM173" s="53">
        <f t="shared" si="27"/>
        <v>84.24</v>
      </c>
      <c r="AN173" s="53">
        <f t="shared" si="28"/>
        <v>108.42</v>
      </c>
      <c r="AO173" s="39">
        <v>87.8</v>
      </c>
      <c r="AP173" s="39">
        <v>200.8</v>
      </c>
      <c r="AQ173" s="41">
        <v>2287</v>
      </c>
      <c r="AR173" s="37">
        <v>2943</v>
      </c>
      <c r="AS173" s="37">
        <v>5230</v>
      </c>
      <c r="AT173" s="40">
        <v>3780</v>
      </c>
      <c r="AU173" s="30">
        <f t="shared" si="29"/>
        <v>3384</v>
      </c>
      <c r="AV173" s="37">
        <v>965</v>
      </c>
      <c r="AW173" s="41">
        <v>2287</v>
      </c>
      <c r="AX173" s="37">
        <v>1242</v>
      </c>
      <c r="AY173" s="37">
        <v>2943</v>
      </c>
      <c r="AZ173" s="37">
        <v>2207</v>
      </c>
      <c r="BA173" s="37">
        <v>5230</v>
      </c>
    </row>
    <row r="174" spans="16:53" ht="13.5">
      <c r="P174" s="32" t="s">
        <v>480</v>
      </c>
      <c r="Q174" s="33" t="s">
        <v>40</v>
      </c>
      <c r="R174" s="33" t="s">
        <v>481</v>
      </c>
      <c r="S174" s="33" t="s">
        <v>33</v>
      </c>
      <c r="T174" s="34" t="s">
        <v>418</v>
      </c>
      <c r="U174" s="32" t="s">
        <v>35</v>
      </c>
      <c r="V174" s="35" t="s">
        <v>258</v>
      </c>
      <c r="W174" s="36" t="s">
        <v>64</v>
      </c>
      <c r="X174" s="37">
        <v>1122</v>
      </c>
      <c r="Y174" s="37">
        <v>32</v>
      </c>
      <c r="Z174" s="37">
        <v>45577</v>
      </c>
      <c r="AA174" s="53">
        <f t="shared" si="24"/>
        <v>1.42428125</v>
      </c>
      <c r="AB174" s="38" t="s">
        <v>482</v>
      </c>
      <c r="AC174" s="37">
        <v>523</v>
      </c>
      <c r="AD174" s="39">
        <v>46.6</v>
      </c>
      <c r="AE174" s="37">
        <v>57302</v>
      </c>
      <c r="AF174" s="54">
        <v>79.5</v>
      </c>
      <c r="AG174" s="37">
        <v>9767</v>
      </c>
      <c r="AH174" s="26">
        <f t="shared" si="25"/>
        <v>214.3</v>
      </c>
      <c r="AI174" s="41">
        <v>17764</v>
      </c>
      <c r="AJ174" s="37">
        <v>7235</v>
      </c>
      <c r="AK174" s="37">
        <v>10529</v>
      </c>
      <c r="AL174" s="53">
        <f t="shared" si="26"/>
        <v>389.76</v>
      </c>
      <c r="AM174" s="53">
        <f t="shared" si="27"/>
        <v>158.74</v>
      </c>
      <c r="AN174" s="53">
        <f t="shared" si="28"/>
        <v>231.02</v>
      </c>
      <c r="AO174" s="39">
        <v>55</v>
      </c>
      <c r="AP174" s="39">
        <v>135</v>
      </c>
      <c r="AQ174" s="37">
        <v>6448</v>
      </c>
      <c r="AR174" s="37">
        <v>9384</v>
      </c>
      <c r="AS174" s="37">
        <v>15832</v>
      </c>
      <c r="AT174" s="40">
        <v>4120</v>
      </c>
      <c r="AU174" s="30">
        <f t="shared" si="29"/>
        <v>4286</v>
      </c>
      <c r="AV174" s="37">
        <v>7235</v>
      </c>
      <c r="AW174" s="41">
        <v>6448</v>
      </c>
      <c r="AX174" s="37">
        <v>10529</v>
      </c>
      <c r="AY174" s="37">
        <v>9384</v>
      </c>
      <c r="AZ174" s="37">
        <v>17764</v>
      </c>
      <c r="BA174" s="37">
        <v>15832</v>
      </c>
    </row>
    <row r="175" spans="16:53" ht="13.5">
      <c r="P175" s="32" t="s">
        <v>483</v>
      </c>
      <c r="Q175" s="33" t="s">
        <v>40</v>
      </c>
      <c r="R175" s="33" t="s">
        <v>484</v>
      </c>
      <c r="S175" s="33" t="s">
        <v>33</v>
      </c>
      <c r="T175" s="34" t="s">
        <v>418</v>
      </c>
      <c r="U175" s="32" t="s">
        <v>35</v>
      </c>
      <c r="V175" s="35" t="s">
        <v>258</v>
      </c>
      <c r="W175" s="36" t="s">
        <v>64</v>
      </c>
      <c r="X175" s="37">
        <v>184</v>
      </c>
      <c r="Y175" s="37">
        <v>5</v>
      </c>
      <c r="Z175" s="37">
        <v>11823</v>
      </c>
      <c r="AA175" s="53">
        <f t="shared" si="24"/>
        <v>2.3646</v>
      </c>
      <c r="AB175" s="38" t="s">
        <v>242</v>
      </c>
      <c r="AC175" s="37">
        <v>153</v>
      </c>
      <c r="AD175" s="39">
        <v>83.2</v>
      </c>
      <c r="AE175" s="37">
        <v>11823</v>
      </c>
      <c r="AF175" s="54">
        <v>100</v>
      </c>
      <c r="AG175" s="41">
        <v>2893</v>
      </c>
      <c r="AH175" s="26">
        <f t="shared" si="25"/>
        <v>244.69</v>
      </c>
      <c r="AI175" s="41">
        <v>9211</v>
      </c>
      <c r="AJ175" s="55">
        <v>3994</v>
      </c>
      <c r="AK175" s="41">
        <v>5217</v>
      </c>
      <c r="AL175" s="53">
        <f t="shared" si="26"/>
        <v>779.07</v>
      </c>
      <c r="AM175" s="53">
        <f t="shared" si="27"/>
        <v>337.82</v>
      </c>
      <c r="AN175" s="53">
        <f t="shared" si="28"/>
        <v>441.26</v>
      </c>
      <c r="AO175" s="39">
        <v>31.4</v>
      </c>
      <c r="AP175" s="39">
        <v>72.4</v>
      </c>
      <c r="AQ175" s="41">
        <v>21707</v>
      </c>
      <c r="AR175" s="37">
        <v>28353</v>
      </c>
      <c r="AS175" s="37">
        <v>50060</v>
      </c>
      <c r="AT175" s="40">
        <v>4000</v>
      </c>
      <c r="AU175" s="30">
        <f t="shared" si="29"/>
        <v>4894</v>
      </c>
      <c r="AV175" s="37">
        <v>3994</v>
      </c>
      <c r="AW175" s="41">
        <v>21707</v>
      </c>
      <c r="AX175" s="37">
        <v>5217</v>
      </c>
      <c r="AY175" s="37">
        <v>28353</v>
      </c>
      <c r="AZ175" s="37">
        <v>9211</v>
      </c>
      <c r="BA175" s="37">
        <v>50060</v>
      </c>
    </row>
    <row r="176" spans="16:53" ht="13.5">
      <c r="P176" s="32" t="s">
        <v>485</v>
      </c>
      <c r="Q176" s="33" t="s">
        <v>102</v>
      </c>
      <c r="R176" s="33" t="s">
        <v>486</v>
      </c>
      <c r="S176" s="33" t="s">
        <v>33</v>
      </c>
      <c r="T176" s="34" t="s">
        <v>418</v>
      </c>
      <c r="U176" s="32" t="s">
        <v>35</v>
      </c>
      <c r="V176" s="35" t="s">
        <v>258</v>
      </c>
      <c r="W176" s="36" t="s">
        <v>64</v>
      </c>
      <c r="X176" s="37">
        <v>357</v>
      </c>
      <c r="Y176" s="37">
        <v>10</v>
      </c>
      <c r="Z176" s="37">
        <v>23183</v>
      </c>
      <c r="AA176" s="53">
        <f aca="true" t="shared" si="30" ref="AA176:AA204">Z176/Y176/1000</f>
        <v>2.3183000000000002</v>
      </c>
      <c r="AB176" s="38" t="s">
        <v>242</v>
      </c>
      <c r="AC176" s="37">
        <v>309</v>
      </c>
      <c r="AD176" s="39">
        <v>86.6</v>
      </c>
      <c r="AE176" s="37">
        <v>22500</v>
      </c>
      <c r="AF176" s="54">
        <v>103</v>
      </c>
      <c r="AG176" s="41">
        <v>3700</v>
      </c>
      <c r="AH176" s="26">
        <f aca="true" t="shared" si="31" ref="AH176:AH204">ROUND(AG176*1000/Z176,2)</f>
        <v>159.6</v>
      </c>
      <c r="AI176" s="41">
        <v>30889</v>
      </c>
      <c r="AJ176" s="55">
        <v>9209</v>
      </c>
      <c r="AK176" s="41">
        <v>21680</v>
      </c>
      <c r="AL176" s="53">
        <f aca="true" t="shared" si="32" ref="AL176:AL204">ROUND(AI176*1000/$Z176,2)</f>
        <v>1332.4</v>
      </c>
      <c r="AM176" s="53">
        <f aca="true" t="shared" si="33" ref="AM176:AM204">ROUND(AJ176*1000/$Z176,2)</f>
        <v>397.23</v>
      </c>
      <c r="AN176" s="53">
        <f aca="true" t="shared" si="34" ref="AN176:AN204">ROUND(AK176*1000/$Z176,2)</f>
        <v>935.17</v>
      </c>
      <c r="AO176" s="39">
        <v>12</v>
      </c>
      <c r="AP176" s="39">
        <v>40.2</v>
      </c>
      <c r="AQ176" s="41">
        <v>25796</v>
      </c>
      <c r="AR176" s="37">
        <v>60728</v>
      </c>
      <c r="AS176" s="37">
        <v>86524</v>
      </c>
      <c r="AT176" s="40">
        <v>2478</v>
      </c>
      <c r="AU176" s="30">
        <f aca="true" t="shared" si="35" ref="AU176:AU204">ROUND(AG176*1000/Z176*20,0)</f>
        <v>3192</v>
      </c>
      <c r="AV176" s="37">
        <v>9308</v>
      </c>
      <c r="AW176" s="41">
        <v>26073</v>
      </c>
      <c r="AX176" s="37">
        <v>21680</v>
      </c>
      <c r="AY176" s="37">
        <v>60728</v>
      </c>
      <c r="AZ176" s="37">
        <v>30988</v>
      </c>
      <c r="BA176" s="37">
        <v>86801</v>
      </c>
    </row>
    <row r="177" spans="16:53" ht="13.5">
      <c r="P177" s="32" t="s">
        <v>487</v>
      </c>
      <c r="Q177" s="33" t="s">
        <v>191</v>
      </c>
      <c r="R177" s="33" t="s">
        <v>488</v>
      </c>
      <c r="S177" s="33" t="s">
        <v>33</v>
      </c>
      <c r="T177" s="34" t="s">
        <v>418</v>
      </c>
      <c r="U177" s="32" t="s">
        <v>35</v>
      </c>
      <c r="V177" s="35" t="s">
        <v>258</v>
      </c>
      <c r="W177" s="36" t="s">
        <v>64</v>
      </c>
      <c r="X177" s="37">
        <v>680</v>
      </c>
      <c r="Y177" s="37">
        <v>16</v>
      </c>
      <c r="Z177" s="37">
        <v>16158</v>
      </c>
      <c r="AA177" s="53">
        <f t="shared" si="30"/>
        <v>1.009875</v>
      </c>
      <c r="AB177" s="38" t="s">
        <v>242</v>
      </c>
      <c r="AC177" s="37">
        <v>203</v>
      </c>
      <c r="AD177" s="39">
        <v>29.9</v>
      </c>
      <c r="AE177" s="37">
        <v>16158</v>
      </c>
      <c r="AF177" s="54">
        <v>100</v>
      </c>
      <c r="AG177" s="41">
        <v>2047</v>
      </c>
      <c r="AH177" s="26">
        <f t="shared" si="31"/>
        <v>126.69</v>
      </c>
      <c r="AI177" s="41">
        <v>17833</v>
      </c>
      <c r="AJ177" s="55">
        <v>7714</v>
      </c>
      <c r="AK177" s="41">
        <v>10119</v>
      </c>
      <c r="AL177" s="53">
        <f t="shared" si="32"/>
        <v>1103.66</v>
      </c>
      <c r="AM177" s="53">
        <f t="shared" si="33"/>
        <v>477.41</v>
      </c>
      <c r="AN177" s="53">
        <f t="shared" si="34"/>
        <v>626.25</v>
      </c>
      <c r="AO177" s="39">
        <v>11.5</v>
      </c>
      <c r="AP177" s="39">
        <v>26.5</v>
      </c>
      <c r="AQ177" s="41">
        <v>11344</v>
      </c>
      <c r="AR177" s="37">
        <v>14881</v>
      </c>
      <c r="AS177" s="37">
        <v>26225</v>
      </c>
      <c r="AT177" s="40">
        <v>2458</v>
      </c>
      <c r="AU177" s="30">
        <f t="shared" si="35"/>
        <v>2534</v>
      </c>
      <c r="AV177" s="37">
        <v>7714</v>
      </c>
      <c r="AW177" s="41">
        <v>11344</v>
      </c>
      <c r="AX177" s="37">
        <v>10119</v>
      </c>
      <c r="AY177" s="37">
        <v>14881</v>
      </c>
      <c r="AZ177" s="37">
        <v>17833</v>
      </c>
      <c r="BA177" s="37">
        <v>26225</v>
      </c>
    </row>
    <row r="178" spans="16:53" ht="13.5">
      <c r="P178" s="32" t="s">
        <v>489</v>
      </c>
      <c r="Q178" s="33" t="s">
        <v>191</v>
      </c>
      <c r="R178" s="33" t="s">
        <v>490</v>
      </c>
      <c r="S178" s="33" t="s">
        <v>33</v>
      </c>
      <c r="T178" s="34" t="s">
        <v>418</v>
      </c>
      <c r="U178" s="32" t="s">
        <v>35</v>
      </c>
      <c r="V178" s="35" t="s">
        <v>258</v>
      </c>
      <c r="W178" s="36" t="s">
        <v>64</v>
      </c>
      <c r="X178" s="37">
        <v>664</v>
      </c>
      <c r="Y178" s="37">
        <v>7</v>
      </c>
      <c r="Z178" s="37">
        <v>2677</v>
      </c>
      <c r="AA178" s="53">
        <f t="shared" si="30"/>
        <v>0.38242857142857145</v>
      </c>
      <c r="AB178" s="38" t="s">
        <v>491</v>
      </c>
      <c r="AC178" s="37">
        <v>75</v>
      </c>
      <c r="AD178" s="39">
        <v>11.3</v>
      </c>
      <c r="AE178" s="37">
        <v>4788</v>
      </c>
      <c r="AF178" s="54">
        <v>55.9</v>
      </c>
      <c r="AG178" s="41">
        <v>238</v>
      </c>
      <c r="AH178" s="26">
        <f t="shared" si="31"/>
        <v>88.91</v>
      </c>
      <c r="AI178" s="41">
        <v>9076</v>
      </c>
      <c r="AJ178" s="55">
        <v>2781</v>
      </c>
      <c r="AK178" s="41">
        <v>6295</v>
      </c>
      <c r="AL178" s="53">
        <f t="shared" si="32"/>
        <v>3390.36</v>
      </c>
      <c r="AM178" s="53">
        <f t="shared" si="33"/>
        <v>1038.85</v>
      </c>
      <c r="AN178" s="53">
        <f t="shared" si="34"/>
        <v>2351.51</v>
      </c>
      <c r="AO178" s="39">
        <v>2.6</v>
      </c>
      <c r="AP178" s="39">
        <v>8.6</v>
      </c>
      <c r="AQ178" s="41">
        <v>4188</v>
      </c>
      <c r="AR178" s="37">
        <v>9480</v>
      </c>
      <c r="AS178" s="37">
        <v>13669</v>
      </c>
      <c r="AT178" s="40">
        <v>2625</v>
      </c>
      <c r="AU178" s="30">
        <f t="shared" si="35"/>
        <v>1778</v>
      </c>
      <c r="AV178" s="37">
        <v>3174</v>
      </c>
      <c r="AW178" s="41">
        <v>4780</v>
      </c>
      <c r="AX178" s="37">
        <v>14514</v>
      </c>
      <c r="AY178" s="37">
        <v>21858</v>
      </c>
      <c r="AZ178" s="37">
        <v>17688</v>
      </c>
      <c r="BA178" s="37">
        <v>26639</v>
      </c>
    </row>
    <row r="179" spans="16:53" ht="13.5">
      <c r="P179" s="32" t="s">
        <v>492</v>
      </c>
      <c r="Q179" s="33" t="s">
        <v>191</v>
      </c>
      <c r="R179" s="33" t="s">
        <v>493</v>
      </c>
      <c r="S179" s="33" t="s">
        <v>33</v>
      </c>
      <c r="T179" s="34" t="s">
        <v>418</v>
      </c>
      <c r="U179" s="32" t="s">
        <v>35</v>
      </c>
      <c r="V179" s="35" t="s">
        <v>258</v>
      </c>
      <c r="W179" s="36" t="s">
        <v>64</v>
      </c>
      <c r="X179" s="37">
        <v>384</v>
      </c>
      <c r="Y179" s="37">
        <v>17</v>
      </c>
      <c r="Z179" s="37">
        <v>12893</v>
      </c>
      <c r="AA179" s="53">
        <f t="shared" si="30"/>
        <v>0.7584117647058823</v>
      </c>
      <c r="AB179" s="38" t="s">
        <v>231</v>
      </c>
      <c r="AC179" s="37">
        <v>171</v>
      </c>
      <c r="AD179" s="39">
        <v>44.5</v>
      </c>
      <c r="AE179" s="37">
        <v>12893</v>
      </c>
      <c r="AF179" s="54">
        <v>100</v>
      </c>
      <c r="AG179" s="41">
        <v>2520</v>
      </c>
      <c r="AH179" s="26">
        <f t="shared" si="31"/>
        <v>195.45</v>
      </c>
      <c r="AI179" s="41">
        <v>12037</v>
      </c>
      <c r="AJ179" s="55">
        <v>4180</v>
      </c>
      <c r="AK179" s="41">
        <v>7857</v>
      </c>
      <c r="AL179" s="53">
        <f t="shared" si="32"/>
        <v>933.61</v>
      </c>
      <c r="AM179" s="53">
        <f t="shared" si="33"/>
        <v>324.21</v>
      </c>
      <c r="AN179" s="53">
        <f t="shared" si="34"/>
        <v>609.4</v>
      </c>
      <c r="AO179" s="39">
        <v>20.9</v>
      </c>
      <c r="AP179" s="39">
        <v>60.3</v>
      </c>
      <c r="AQ179" s="41">
        <v>10885</v>
      </c>
      <c r="AR179" s="37">
        <v>20461</v>
      </c>
      <c r="AS179" s="37">
        <v>31346</v>
      </c>
      <c r="AT179" s="40">
        <v>3500</v>
      </c>
      <c r="AU179" s="30">
        <f t="shared" si="35"/>
        <v>3909</v>
      </c>
      <c r="AV179" s="37">
        <v>4708</v>
      </c>
      <c r="AW179" s="41">
        <v>12260</v>
      </c>
      <c r="AX179" s="37">
        <v>16132</v>
      </c>
      <c r="AY179" s="37">
        <v>42010</v>
      </c>
      <c r="AZ179" s="37">
        <v>20840</v>
      </c>
      <c r="BA179" s="37">
        <v>54271</v>
      </c>
    </row>
    <row r="180" spans="16:53" ht="13.5">
      <c r="P180" s="32" t="s">
        <v>494</v>
      </c>
      <c r="Q180" s="33" t="s">
        <v>191</v>
      </c>
      <c r="R180" s="33" t="s">
        <v>495</v>
      </c>
      <c r="S180" s="33" t="s">
        <v>33</v>
      </c>
      <c r="T180" s="34" t="s">
        <v>418</v>
      </c>
      <c r="U180" s="32" t="s">
        <v>35</v>
      </c>
      <c r="V180" s="35" t="s">
        <v>258</v>
      </c>
      <c r="W180" s="36" t="s">
        <v>64</v>
      </c>
      <c r="X180" s="37">
        <v>204</v>
      </c>
      <c r="Y180" s="37">
        <v>5</v>
      </c>
      <c r="Z180" s="37">
        <v>11579</v>
      </c>
      <c r="AA180" s="53">
        <f t="shared" si="30"/>
        <v>2.3158000000000003</v>
      </c>
      <c r="AB180" s="38" t="s">
        <v>234</v>
      </c>
      <c r="AC180" s="37">
        <v>155</v>
      </c>
      <c r="AD180" s="39">
        <v>76</v>
      </c>
      <c r="AE180" s="37">
        <v>11579</v>
      </c>
      <c r="AF180" s="54">
        <v>100</v>
      </c>
      <c r="AG180" s="41">
        <v>2510</v>
      </c>
      <c r="AH180" s="26">
        <f t="shared" si="31"/>
        <v>216.77</v>
      </c>
      <c r="AI180" s="41">
        <v>7600</v>
      </c>
      <c r="AJ180" s="55">
        <v>4067</v>
      </c>
      <c r="AK180" s="41">
        <v>3533</v>
      </c>
      <c r="AL180" s="53">
        <f t="shared" si="32"/>
        <v>656.36</v>
      </c>
      <c r="AM180" s="53">
        <f t="shared" si="33"/>
        <v>351.24</v>
      </c>
      <c r="AN180" s="53">
        <f t="shared" si="34"/>
        <v>305.12</v>
      </c>
      <c r="AO180" s="39">
        <v>33</v>
      </c>
      <c r="AP180" s="39">
        <v>61.7</v>
      </c>
      <c r="AQ180" s="41">
        <v>19936</v>
      </c>
      <c r="AR180" s="37">
        <v>17319</v>
      </c>
      <c r="AS180" s="37">
        <v>37255</v>
      </c>
      <c r="AT180" s="40">
        <v>3990</v>
      </c>
      <c r="AU180" s="30">
        <f t="shared" si="35"/>
        <v>4335</v>
      </c>
      <c r="AV180" s="37">
        <v>4067</v>
      </c>
      <c r="AW180" s="41">
        <v>19936</v>
      </c>
      <c r="AX180" s="37">
        <v>3533</v>
      </c>
      <c r="AY180" s="37">
        <v>17319</v>
      </c>
      <c r="AZ180" s="37">
        <v>7600</v>
      </c>
      <c r="BA180" s="37">
        <v>37255</v>
      </c>
    </row>
    <row r="181" spans="16:53" ht="13.5">
      <c r="P181" s="32" t="s">
        <v>496</v>
      </c>
      <c r="Q181" s="33" t="s">
        <v>191</v>
      </c>
      <c r="R181" s="33" t="s">
        <v>497</v>
      </c>
      <c r="S181" s="33" t="s">
        <v>33</v>
      </c>
      <c r="T181" s="34" t="s">
        <v>418</v>
      </c>
      <c r="U181" s="32" t="s">
        <v>35</v>
      </c>
      <c r="V181" s="35" t="s">
        <v>258</v>
      </c>
      <c r="W181" s="36" t="s">
        <v>64</v>
      </c>
      <c r="X181" s="37">
        <v>353</v>
      </c>
      <c r="Y181" s="37">
        <v>22</v>
      </c>
      <c r="Z181" s="37">
        <v>13328</v>
      </c>
      <c r="AA181" s="53">
        <f t="shared" si="30"/>
        <v>0.6058181818181819</v>
      </c>
      <c r="AB181" s="38" t="s">
        <v>498</v>
      </c>
      <c r="AC181" s="37">
        <v>103</v>
      </c>
      <c r="AD181" s="39">
        <v>29.2</v>
      </c>
      <c r="AE181" s="37">
        <v>13328</v>
      </c>
      <c r="AF181" s="54">
        <v>100</v>
      </c>
      <c r="AG181" s="41">
        <v>2522</v>
      </c>
      <c r="AH181" s="26">
        <f t="shared" si="31"/>
        <v>189.23</v>
      </c>
      <c r="AI181" s="41">
        <v>9465</v>
      </c>
      <c r="AJ181" s="55">
        <v>8186</v>
      </c>
      <c r="AK181" s="41">
        <v>1279</v>
      </c>
      <c r="AL181" s="53">
        <f t="shared" si="32"/>
        <v>710.16</v>
      </c>
      <c r="AM181" s="53">
        <f t="shared" si="33"/>
        <v>614.2</v>
      </c>
      <c r="AN181" s="53">
        <f t="shared" si="34"/>
        <v>95.96</v>
      </c>
      <c r="AO181" s="39">
        <v>26.6</v>
      </c>
      <c r="AP181" s="39">
        <v>30.8</v>
      </c>
      <c r="AQ181" s="41">
        <v>23190</v>
      </c>
      <c r="AR181" s="37">
        <v>3623</v>
      </c>
      <c r="AS181" s="37">
        <v>26813</v>
      </c>
      <c r="AT181" s="40">
        <v>3465</v>
      </c>
      <c r="AU181" s="30">
        <f t="shared" si="35"/>
        <v>3785</v>
      </c>
      <c r="AV181" s="37">
        <v>9047</v>
      </c>
      <c r="AW181" s="41">
        <v>25629</v>
      </c>
      <c r="AX181" s="37">
        <v>1279</v>
      </c>
      <c r="AY181" s="37">
        <v>3623</v>
      </c>
      <c r="AZ181" s="37">
        <v>10326</v>
      </c>
      <c r="BA181" s="37">
        <v>29252</v>
      </c>
    </row>
    <row r="182" spans="16:53" ht="13.5">
      <c r="P182" s="32" t="s">
        <v>499</v>
      </c>
      <c r="Q182" s="33" t="s">
        <v>76</v>
      </c>
      <c r="R182" s="33" t="s">
        <v>500</v>
      </c>
      <c r="S182" s="33" t="s">
        <v>33</v>
      </c>
      <c r="T182" s="34" t="s">
        <v>418</v>
      </c>
      <c r="U182" s="32" t="s">
        <v>35</v>
      </c>
      <c r="V182" s="35" t="s">
        <v>258</v>
      </c>
      <c r="W182" s="36" t="s">
        <v>64</v>
      </c>
      <c r="X182" s="37">
        <v>120</v>
      </c>
      <c r="Y182" s="37">
        <v>4</v>
      </c>
      <c r="Z182" s="37">
        <v>9720</v>
      </c>
      <c r="AA182" s="53">
        <f t="shared" si="30"/>
        <v>2.43</v>
      </c>
      <c r="AB182" s="38" t="s">
        <v>242</v>
      </c>
      <c r="AC182" s="37">
        <v>120</v>
      </c>
      <c r="AD182" s="39">
        <v>100</v>
      </c>
      <c r="AE182" s="37">
        <v>9720</v>
      </c>
      <c r="AF182" s="54">
        <v>100</v>
      </c>
      <c r="AG182" s="41">
        <v>1194</v>
      </c>
      <c r="AH182" s="26">
        <f t="shared" si="31"/>
        <v>122.84</v>
      </c>
      <c r="AI182" s="41">
        <v>9143</v>
      </c>
      <c r="AJ182" s="55">
        <v>4763</v>
      </c>
      <c r="AK182" s="41">
        <v>4380</v>
      </c>
      <c r="AL182" s="53">
        <f t="shared" si="32"/>
        <v>940.64</v>
      </c>
      <c r="AM182" s="53">
        <f t="shared" si="33"/>
        <v>490.02</v>
      </c>
      <c r="AN182" s="53">
        <f t="shared" si="34"/>
        <v>450.62</v>
      </c>
      <c r="AO182" s="39">
        <v>13.1</v>
      </c>
      <c r="AP182" s="39">
        <v>25.1</v>
      </c>
      <c r="AQ182" s="41">
        <v>39692</v>
      </c>
      <c r="AR182" s="37">
        <v>36500</v>
      </c>
      <c r="AS182" s="37">
        <v>76192</v>
      </c>
      <c r="AT182" s="40">
        <v>2278</v>
      </c>
      <c r="AU182" s="30">
        <f t="shared" si="35"/>
        <v>2457</v>
      </c>
      <c r="AV182" s="37">
        <v>4763</v>
      </c>
      <c r="AW182" s="41">
        <v>39692</v>
      </c>
      <c r="AX182" s="37">
        <v>5894</v>
      </c>
      <c r="AY182" s="37">
        <v>49117</v>
      </c>
      <c r="AZ182" s="37">
        <v>10657</v>
      </c>
      <c r="BA182" s="37">
        <v>88808</v>
      </c>
    </row>
    <row r="183" spans="16:53" ht="13.5">
      <c r="P183" s="32" t="s">
        <v>501</v>
      </c>
      <c r="Q183" s="33" t="s">
        <v>240</v>
      </c>
      <c r="R183" s="33" t="s">
        <v>502</v>
      </c>
      <c r="S183" s="33" t="s">
        <v>33</v>
      </c>
      <c r="T183" s="34" t="s">
        <v>418</v>
      </c>
      <c r="U183" s="32" t="s">
        <v>35</v>
      </c>
      <c r="V183" s="35" t="s">
        <v>258</v>
      </c>
      <c r="W183" s="36" t="s">
        <v>64</v>
      </c>
      <c r="X183" s="37">
        <v>96</v>
      </c>
      <c r="Y183" s="37">
        <v>4</v>
      </c>
      <c r="Z183" s="37">
        <v>8521</v>
      </c>
      <c r="AA183" s="53">
        <f t="shared" si="30"/>
        <v>2.13025</v>
      </c>
      <c r="AB183" s="38" t="s">
        <v>231</v>
      </c>
      <c r="AC183" s="37">
        <v>87</v>
      </c>
      <c r="AD183" s="39">
        <v>90.6</v>
      </c>
      <c r="AE183" s="37">
        <v>8521</v>
      </c>
      <c r="AF183" s="54">
        <v>100</v>
      </c>
      <c r="AG183" s="41">
        <v>971</v>
      </c>
      <c r="AH183" s="26">
        <f t="shared" si="31"/>
        <v>113.95</v>
      </c>
      <c r="AI183" s="41">
        <v>16812</v>
      </c>
      <c r="AJ183" s="55">
        <v>2857</v>
      </c>
      <c r="AK183" s="41">
        <v>13955</v>
      </c>
      <c r="AL183" s="53">
        <f t="shared" si="32"/>
        <v>1973.01</v>
      </c>
      <c r="AM183" s="53">
        <f t="shared" si="33"/>
        <v>335.29</v>
      </c>
      <c r="AN183" s="53">
        <f t="shared" si="34"/>
        <v>1637.72</v>
      </c>
      <c r="AO183" s="39">
        <v>5.8</v>
      </c>
      <c r="AP183" s="39">
        <v>34</v>
      </c>
      <c r="AQ183" s="41">
        <v>29760</v>
      </c>
      <c r="AR183" s="37">
        <v>145365</v>
      </c>
      <c r="AS183" s="37">
        <v>175125</v>
      </c>
      <c r="AT183" s="40">
        <v>1990</v>
      </c>
      <c r="AU183" s="30">
        <f t="shared" si="35"/>
        <v>2279</v>
      </c>
      <c r="AV183" s="37">
        <v>2857</v>
      </c>
      <c r="AW183" s="41">
        <v>29760</v>
      </c>
      <c r="AX183" s="37">
        <v>13955</v>
      </c>
      <c r="AY183" s="37">
        <v>145365</v>
      </c>
      <c r="AZ183" s="37">
        <v>16812</v>
      </c>
      <c r="BA183" s="37">
        <v>175125</v>
      </c>
    </row>
    <row r="184" spans="16:53" ht="13.5">
      <c r="P184" s="32" t="s">
        <v>503</v>
      </c>
      <c r="Q184" s="33" t="s">
        <v>106</v>
      </c>
      <c r="R184" s="33" t="s">
        <v>504</v>
      </c>
      <c r="S184" s="33" t="s">
        <v>33</v>
      </c>
      <c r="T184" s="34" t="s">
        <v>418</v>
      </c>
      <c r="U184" s="32" t="s">
        <v>35</v>
      </c>
      <c r="V184" s="35" t="s">
        <v>258</v>
      </c>
      <c r="W184" s="36" t="s">
        <v>64</v>
      </c>
      <c r="X184" s="37">
        <v>974</v>
      </c>
      <c r="Y184" s="37">
        <v>23</v>
      </c>
      <c r="Z184" s="37">
        <v>10655</v>
      </c>
      <c r="AA184" s="53">
        <f t="shared" si="30"/>
        <v>0.4632608695652174</v>
      </c>
      <c r="AB184" s="38" t="s">
        <v>505</v>
      </c>
      <c r="AC184" s="37">
        <v>237</v>
      </c>
      <c r="AD184" s="39">
        <v>24.3</v>
      </c>
      <c r="AE184" s="37">
        <v>11980</v>
      </c>
      <c r="AF184" s="54">
        <v>88.9</v>
      </c>
      <c r="AG184" s="37">
        <v>2772</v>
      </c>
      <c r="AH184" s="26">
        <f t="shared" si="31"/>
        <v>260.16</v>
      </c>
      <c r="AI184" s="41">
        <v>15002</v>
      </c>
      <c r="AJ184" s="37">
        <v>5189</v>
      </c>
      <c r="AK184" s="37">
        <v>9813</v>
      </c>
      <c r="AL184" s="53">
        <f t="shared" si="32"/>
        <v>1407.98</v>
      </c>
      <c r="AM184" s="53">
        <f t="shared" si="33"/>
        <v>487</v>
      </c>
      <c r="AN184" s="53">
        <f t="shared" si="34"/>
        <v>920.98</v>
      </c>
      <c r="AO184" s="39">
        <v>18.5</v>
      </c>
      <c r="AP184" s="39">
        <v>53.4</v>
      </c>
      <c r="AQ184" s="37">
        <v>5328</v>
      </c>
      <c r="AR184" s="37">
        <v>10075</v>
      </c>
      <c r="AS184" s="37">
        <v>15402</v>
      </c>
      <c r="AT184" s="40">
        <v>4660</v>
      </c>
      <c r="AU184" s="30">
        <f t="shared" si="35"/>
        <v>5203</v>
      </c>
      <c r="AV184" s="37">
        <v>5310</v>
      </c>
      <c r="AW184" s="41">
        <v>5452</v>
      </c>
      <c r="AX184" s="37">
        <v>16278</v>
      </c>
      <c r="AY184" s="37">
        <v>16713</v>
      </c>
      <c r="AZ184" s="37">
        <v>21588</v>
      </c>
      <c r="BA184" s="37">
        <v>22164</v>
      </c>
    </row>
    <row r="185" spans="16:53" ht="13.5">
      <c r="P185" s="32" t="s">
        <v>506</v>
      </c>
      <c r="Q185" s="33" t="s">
        <v>106</v>
      </c>
      <c r="R185" s="33" t="s">
        <v>507</v>
      </c>
      <c r="S185" s="33" t="s">
        <v>33</v>
      </c>
      <c r="T185" s="34" t="s">
        <v>418</v>
      </c>
      <c r="U185" s="32" t="s">
        <v>35</v>
      </c>
      <c r="V185" s="35" t="s">
        <v>258</v>
      </c>
      <c r="W185" s="36" t="s">
        <v>64</v>
      </c>
      <c r="X185" s="37">
        <v>535</v>
      </c>
      <c r="Y185" s="37">
        <v>14</v>
      </c>
      <c r="Z185" s="37">
        <v>12412</v>
      </c>
      <c r="AA185" s="53">
        <f t="shared" si="30"/>
        <v>0.8865714285714286</v>
      </c>
      <c r="AB185" s="38" t="s">
        <v>508</v>
      </c>
      <c r="AC185" s="37">
        <v>273</v>
      </c>
      <c r="AD185" s="39">
        <v>51</v>
      </c>
      <c r="AE185" s="37">
        <v>15133</v>
      </c>
      <c r="AF185" s="54">
        <v>82</v>
      </c>
      <c r="AG185" s="41">
        <v>1684</v>
      </c>
      <c r="AH185" s="26">
        <f t="shared" si="31"/>
        <v>135.68</v>
      </c>
      <c r="AI185" s="41">
        <v>15022</v>
      </c>
      <c r="AJ185" s="55">
        <v>9429</v>
      </c>
      <c r="AK185" s="41">
        <v>5593</v>
      </c>
      <c r="AL185" s="53">
        <f t="shared" si="32"/>
        <v>1210.28</v>
      </c>
      <c r="AM185" s="53">
        <f t="shared" si="33"/>
        <v>759.67</v>
      </c>
      <c r="AN185" s="53">
        <f t="shared" si="34"/>
        <v>450.61</v>
      </c>
      <c r="AO185" s="39">
        <v>11.2</v>
      </c>
      <c r="AP185" s="39">
        <v>17.9</v>
      </c>
      <c r="AQ185" s="41">
        <v>17624</v>
      </c>
      <c r="AR185" s="37">
        <v>10454</v>
      </c>
      <c r="AS185" s="37">
        <v>28079</v>
      </c>
      <c r="AT185" s="40">
        <v>2300</v>
      </c>
      <c r="AU185" s="30">
        <f t="shared" si="35"/>
        <v>2714</v>
      </c>
      <c r="AV185" s="37">
        <v>15429</v>
      </c>
      <c r="AW185" s="41">
        <v>28839</v>
      </c>
      <c r="AX185" s="37">
        <v>5593</v>
      </c>
      <c r="AY185" s="37">
        <v>10454</v>
      </c>
      <c r="AZ185" s="37">
        <v>21022</v>
      </c>
      <c r="BA185" s="37">
        <v>39293</v>
      </c>
    </row>
    <row r="186" spans="16:53" ht="13.5">
      <c r="P186" s="32" t="s">
        <v>509</v>
      </c>
      <c r="Q186" s="33" t="s">
        <v>209</v>
      </c>
      <c r="R186" s="33" t="s">
        <v>510</v>
      </c>
      <c r="S186" s="33" t="s">
        <v>33</v>
      </c>
      <c r="T186" s="34" t="s">
        <v>418</v>
      </c>
      <c r="U186" s="32" t="s">
        <v>35</v>
      </c>
      <c r="V186" s="35" t="s">
        <v>258</v>
      </c>
      <c r="W186" s="36" t="s">
        <v>64</v>
      </c>
      <c r="X186" s="37">
        <v>286</v>
      </c>
      <c r="Y186" s="37">
        <v>7</v>
      </c>
      <c r="Z186" s="37">
        <v>15587</v>
      </c>
      <c r="AA186" s="53">
        <f t="shared" si="30"/>
        <v>2.226714285714286</v>
      </c>
      <c r="AB186" s="38" t="s">
        <v>231</v>
      </c>
      <c r="AC186" s="37">
        <v>277</v>
      </c>
      <c r="AD186" s="39">
        <v>96.9</v>
      </c>
      <c r="AE186" s="37">
        <v>17123</v>
      </c>
      <c r="AF186" s="54">
        <v>91</v>
      </c>
      <c r="AG186" s="41">
        <v>4112</v>
      </c>
      <c r="AH186" s="26">
        <f t="shared" si="31"/>
        <v>263.81</v>
      </c>
      <c r="AI186" s="41">
        <v>15481</v>
      </c>
      <c r="AJ186" s="55">
        <v>5235</v>
      </c>
      <c r="AK186" s="41">
        <v>10246</v>
      </c>
      <c r="AL186" s="53">
        <f t="shared" si="32"/>
        <v>993.2</v>
      </c>
      <c r="AM186" s="53">
        <f t="shared" si="33"/>
        <v>335.86</v>
      </c>
      <c r="AN186" s="53">
        <f t="shared" si="34"/>
        <v>657.34</v>
      </c>
      <c r="AO186" s="39">
        <v>26.6</v>
      </c>
      <c r="AP186" s="39">
        <v>78.5</v>
      </c>
      <c r="AQ186" s="41">
        <v>18304</v>
      </c>
      <c r="AR186" s="37">
        <v>35825</v>
      </c>
      <c r="AS186" s="37">
        <v>54129</v>
      </c>
      <c r="AT186" s="40">
        <v>5250</v>
      </c>
      <c r="AU186" s="30">
        <f t="shared" si="35"/>
        <v>5276</v>
      </c>
      <c r="AV186" s="37">
        <v>5235</v>
      </c>
      <c r="AW186" s="41">
        <v>18304</v>
      </c>
      <c r="AX186" s="37">
        <v>14074</v>
      </c>
      <c r="AY186" s="37">
        <v>49210</v>
      </c>
      <c r="AZ186" s="37">
        <v>19309</v>
      </c>
      <c r="BA186" s="37">
        <v>67514</v>
      </c>
    </row>
    <row r="187" spans="16:53" ht="13.5">
      <c r="P187" s="32" t="s">
        <v>511</v>
      </c>
      <c r="Q187" s="33" t="s">
        <v>249</v>
      </c>
      <c r="R187" s="33" t="s">
        <v>512</v>
      </c>
      <c r="S187" s="33" t="s">
        <v>33</v>
      </c>
      <c r="T187" s="34" t="s">
        <v>418</v>
      </c>
      <c r="U187" s="32" t="s">
        <v>35</v>
      </c>
      <c r="V187" s="35" t="s">
        <v>258</v>
      </c>
      <c r="W187" s="36" t="s">
        <v>64</v>
      </c>
      <c r="X187" s="37">
        <v>93</v>
      </c>
      <c r="Y187" s="37">
        <v>6</v>
      </c>
      <c r="Z187" s="37">
        <v>1498</v>
      </c>
      <c r="AA187" s="53">
        <f t="shared" si="30"/>
        <v>0.24966666666666665</v>
      </c>
      <c r="AB187" s="38" t="s">
        <v>513</v>
      </c>
      <c r="AC187" s="37">
        <v>69</v>
      </c>
      <c r="AD187" s="39">
        <v>74.2</v>
      </c>
      <c r="AE187" s="37">
        <v>1498</v>
      </c>
      <c r="AF187" s="54">
        <v>100</v>
      </c>
      <c r="AG187" s="37">
        <v>256</v>
      </c>
      <c r="AH187" s="26">
        <f t="shared" si="31"/>
        <v>170.89</v>
      </c>
      <c r="AI187" s="41">
        <v>8763</v>
      </c>
      <c r="AJ187" s="37">
        <v>2394</v>
      </c>
      <c r="AK187" s="37">
        <v>6369</v>
      </c>
      <c r="AL187" s="53">
        <f t="shared" si="32"/>
        <v>5849.8</v>
      </c>
      <c r="AM187" s="53">
        <f t="shared" si="33"/>
        <v>1598.13</v>
      </c>
      <c r="AN187" s="53">
        <f t="shared" si="34"/>
        <v>4251.67</v>
      </c>
      <c r="AO187" s="39">
        <v>2.9</v>
      </c>
      <c r="AP187" s="39">
        <v>10.7</v>
      </c>
      <c r="AQ187" s="37">
        <v>25742</v>
      </c>
      <c r="AR187" s="37">
        <v>68484</v>
      </c>
      <c r="AS187" s="37">
        <v>94226</v>
      </c>
      <c r="AT187" s="40">
        <v>3150</v>
      </c>
      <c r="AU187" s="30">
        <f t="shared" si="35"/>
        <v>3418</v>
      </c>
      <c r="AV187" s="37">
        <v>2394</v>
      </c>
      <c r="AW187" s="41">
        <v>25742</v>
      </c>
      <c r="AX187" s="37">
        <v>6369</v>
      </c>
      <c r="AY187" s="37">
        <v>68484</v>
      </c>
      <c r="AZ187" s="37">
        <v>8763</v>
      </c>
      <c r="BA187" s="37">
        <v>94226</v>
      </c>
    </row>
    <row r="188" spans="16:53" ht="13.5">
      <c r="P188" s="32" t="s">
        <v>514</v>
      </c>
      <c r="Q188" s="33" t="s">
        <v>249</v>
      </c>
      <c r="R188" s="33" t="s">
        <v>515</v>
      </c>
      <c r="S188" s="33" t="s">
        <v>33</v>
      </c>
      <c r="T188" s="34" t="s">
        <v>418</v>
      </c>
      <c r="U188" s="32" t="s">
        <v>35</v>
      </c>
      <c r="V188" s="35" t="s">
        <v>258</v>
      </c>
      <c r="W188" s="36" t="s">
        <v>64</v>
      </c>
      <c r="X188" s="37">
        <v>279</v>
      </c>
      <c r="Y188" s="37">
        <v>13</v>
      </c>
      <c r="Z188" s="37">
        <v>22069</v>
      </c>
      <c r="AA188" s="53">
        <f t="shared" si="30"/>
        <v>1.6976153846153845</v>
      </c>
      <c r="AB188" s="38" t="s">
        <v>516</v>
      </c>
      <c r="AC188" s="37">
        <v>266</v>
      </c>
      <c r="AD188" s="39">
        <v>95.3</v>
      </c>
      <c r="AE188" s="37">
        <v>22069</v>
      </c>
      <c r="AF188" s="54">
        <v>100</v>
      </c>
      <c r="AG188" s="41">
        <v>2045</v>
      </c>
      <c r="AH188" s="26">
        <f t="shared" si="31"/>
        <v>92.66</v>
      </c>
      <c r="AI188" s="41">
        <v>8798</v>
      </c>
      <c r="AJ188" s="55">
        <v>2164</v>
      </c>
      <c r="AK188" s="41">
        <v>6634</v>
      </c>
      <c r="AL188" s="53">
        <f t="shared" si="32"/>
        <v>398.66</v>
      </c>
      <c r="AM188" s="53">
        <f t="shared" si="33"/>
        <v>98.06</v>
      </c>
      <c r="AN188" s="53">
        <f t="shared" si="34"/>
        <v>300.6</v>
      </c>
      <c r="AO188" s="39">
        <v>23.2</v>
      </c>
      <c r="AP188" s="39">
        <v>94.5</v>
      </c>
      <c r="AQ188" s="41">
        <v>7756</v>
      </c>
      <c r="AR188" s="37">
        <v>23778</v>
      </c>
      <c r="AS188" s="37">
        <v>31534</v>
      </c>
      <c r="AT188" s="40">
        <v>1720</v>
      </c>
      <c r="AU188" s="30">
        <f t="shared" si="35"/>
        <v>1853</v>
      </c>
      <c r="AV188" s="37">
        <v>2164</v>
      </c>
      <c r="AW188" s="41">
        <v>7756</v>
      </c>
      <c r="AX188" s="37">
        <v>6634</v>
      </c>
      <c r="AY188" s="37">
        <v>23778</v>
      </c>
      <c r="AZ188" s="37">
        <v>8798</v>
      </c>
      <c r="BA188" s="37">
        <v>31534</v>
      </c>
    </row>
    <row r="189" spans="16:53" ht="13.5">
      <c r="P189" s="32" t="s">
        <v>517</v>
      </c>
      <c r="Q189" s="33" t="s">
        <v>249</v>
      </c>
      <c r="R189" s="33" t="s">
        <v>518</v>
      </c>
      <c r="S189" s="33" t="s">
        <v>33</v>
      </c>
      <c r="T189" s="34" t="s">
        <v>418</v>
      </c>
      <c r="U189" s="32" t="s">
        <v>35</v>
      </c>
      <c r="V189" s="35" t="s">
        <v>258</v>
      </c>
      <c r="W189" s="36" t="s">
        <v>64</v>
      </c>
      <c r="X189" s="37">
        <v>171</v>
      </c>
      <c r="Y189" s="37">
        <v>63</v>
      </c>
      <c r="Z189" s="37">
        <v>4409</v>
      </c>
      <c r="AA189" s="53">
        <f t="shared" si="30"/>
        <v>0.06998412698412698</v>
      </c>
      <c r="AB189" s="38" t="s">
        <v>231</v>
      </c>
      <c r="AC189" s="37">
        <v>64</v>
      </c>
      <c r="AD189" s="39">
        <v>37.4</v>
      </c>
      <c r="AE189" s="37">
        <v>4409</v>
      </c>
      <c r="AF189" s="54">
        <v>100</v>
      </c>
      <c r="AG189" s="41">
        <v>651</v>
      </c>
      <c r="AH189" s="26">
        <f t="shared" si="31"/>
        <v>147.65</v>
      </c>
      <c r="AI189" s="41">
        <v>4445</v>
      </c>
      <c r="AJ189" s="55">
        <v>4445</v>
      </c>
      <c r="AK189" s="41">
        <v>0</v>
      </c>
      <c r="AL189" s="53">
        <f t="shared" si="32"/>
        <v>1008.17</v>
      </c>
      <c r="AM189" s="53">
        <f t="shared" si="33"/>
        <v>1008.17</v>
      </c>
      <c r="AN189" s="53">
        <f t="shared" si="34"/>
        <v>0</v>
      </c>
      <c r="AO189" s="39">
        <v>14.6</v>
      </c>
      <c r="AP189" s="39">
        <v>14.6</v>
      </c>
      <c r="AQ189" s="41">
        <v>25994</v>
      </c>
      <c r="AR189" s="37">
        <v>0</v>
      </c>
      <c r="AS189" s="37">
        <v>25994</v>
      </c>
      <c r="AT189" s="40">
        <v>2940</v>
      </c>
      <c r="AU189" s="30">
        <f t="shared" si="35"/>
        <v>2953</v>
      </c>
      <c r="AV189" s="37">
        <v>4445</v>
      </c>
      <c r="AW189" s="41">
        <v>25994</v>
      </c>
      <c r="AX189" s="37">
        <v>12572</v>
      </c>
      <c r="AY189" s="37">
        <v>73520</v>
      </c>
      <c r="AZ189" s="37">
        <v>17017</v>
      </c>
      <c r="BA189" s="37">
        <v>99515</v>
      </c>
    </row>
    <row r="190" spans="16:53" ht="13.5">
      <c r="P190" s="32" t="s">
        <v>519</v>
      </c>
      <c r="Q190" s="33" t="s">
        <v>249</v>
      </c>
      <c r="R190" s="33" t="s">
        <v>520</v>
      </c>
      <c r="S190" s="33" t="s">
        <v>33</v>
      </c>
      <c r="T190" s="34" t="s">
        <v>418</v>
      </c>
      <c r="U190" s="32" t="s">
        <v>35</v>
      </c>
      <c r="V190" s="35" t="s">
        <v>258</v>
      </c>
      <c r="W190" s="36" t="s">
        <v>64</v>
      </c>
      <c r="X190" s="37">
        <v>259</v>
      </c>
      <c r="Y190" s="37">
        <v>8</v>
      </c>
      <c r="Z190" s="37">
        <v>9866</v>
      </c>
      <c r="AA190" s="53">
        <f t="shared" si="30"/>
        <v>1.23325</v>
      </c>
      <c r="AB190" s="38" t="s">
        <v>521</v>
      </c>
      <c r="AC190" s="37">
        <v>170</v>
      </c>
      <c r="AD190" s="39">
        <v>65.6</v>
      </c>
      <c r="AE190" s="37">
        <v>8967</v>
      </c>
      <c r="AF190" s="54">
        <v>110</v>
      </c>
      <c r="AG190" s="41">
        <v>1210</v>
      </c>
      <c r="AH190" s="26">
        <f t="shared" si="31"/>
        <v>122.64</v>
      </c>
      <c r="AI190" s="41">
        <v>17837</v>
      </c>
      <c r="AJ190" s="55">
        <v>3871</v>
      </c>
      <c r="AK190" s="41">
        <v>13966</v>
      </c>
      <c r="AL190" s="53">
        <f t="shared" si="32"/>
        <v>1807.93</v>
      </c>
      <c r="AM190" s="53">
        <f t="shared" si="33"/>
        <v>392.36</v>
      </c>
      <c r="AN190" s="53">
        <f t="shared" si="34"/>
        <v>1415.57</v>
      </c>
      <c r="AO190" s="39">
        <v>6.8</v>
      </c>
      <c r="AP190" s="39">
        <v>31.3</v>
      </c>
      <c r="AQ190" s="41">
        <v>14946</v>
      </c>
      <c r="AR190" s="37">
        <v>53923</v>
      </c>
      <c r="AS190" s="37">
        <v>68869</v>
      </c>
      <c r="AT190" s="40">
        <v>2550</v>
      </c>
      <c r="AU190" s="30">
        <f t="shared" si="35"/>
        <v>2453</v>
      </c>
      <c r="AV190" s="37">
        <v>3871</v>
      </c>
      <c r="AW190" s="41">
        <v>14946</v>
      </c>
      <c r="AX190" s="37">
        <v>18086</v>
      </c>
      <c r="AY190" s="37">
        <v>69830</v>
      </c>
      <c r="AZ190" s="37">
        <v>21957</v>
      </c>
      <c r="BA190" s="37">
        <v>84776</v>
      </c>
    </row>
    <row r="191" spans="16:53" ht="13.5">
      <c r="P191" s="32" t="s">
        <v>522</v>
      </c>
      <c r="Q191" s="33" t="s">
        <v>249</v>
      </c>
      <c r="R191" s="33" t="s">
        <v>523</v>
      </c>
      <c r="S191" s="33" t="s">
        <v>33</v>
      </c>
      <c r="T191" s="34" t="s">
        <v>418</v>
      </c>
      <c r="U191" s="32" t="s">
        <v>35</v>
      </c>
      <c r="V191" s="35" t="s">
        <v>258</v>
      </c>
      <c r="W191" s="36" t="s">
        <v>64</v>
      </c>
      <c r="X191" s="37">
        <v>83</v>
      </c>
      <c r="Y191" s="37">
        <v>14</v>
      </c>
      <c r="Z191" s="37">
        <v>5152</v>
      </c>
      <c r="AA191" s="53">
        <f t="shared" si="30"/>
        <v>0.368</v>
      </c>
      <c r="AB191" s="38" t="s">
        <v>524</v>
      </c>
      <c r="AC191" s="37">
        <v>65</v>
      </c>
      <c r="AD191" s="39">
        <v>78.3</v>
      </c>
      <c r="AE191" s="37">
        <v>5619</v>
      </c>
      <c r="AF191" s="54">
        <v>91.7</v>
      </c>
      <c r="AG191" s="41">
        <v>855</v>
      </c>
      <c r="AH191" s="26">
        <f t="shared" si="31"/>
        <v>165.95</v>
      </c>
      <c r="AI191" s="41">
        <v>5652</v>
      </c>
      <c r="AJ191" s="55">
        <v>3853</v>
      </c>
      <c r="AK191" s="41">
        <v>1799</v>
      </c>
      <c r="AL191" s="53">
        <f t="shared" si="32"/>
        <v>1097.05</v>
      </c>
      <c r="AM191" s="53">
        <f t="shared" si="33"/>
        <v>747.86</v>
      </c>
      <c r="AN191" s="53">
        <f t="shared" si="34"/>
        <v>349.18</v>
      </c>
      <c r="AO191" s="39">
        <v>15.1</v>
      </c>
      <c r="AP191" s="39">
        <v>22.2</v>
      </c>
      <c r="AQ191" s="41">
        <v>46422</v>
      </c>
      <c r="AR191" s="37">
        <v>21675</v>
      </c>
      <c r="AS191" s="37">
        <v>68096</v>
      </c>
      <c r="AT191" s="40">
        <v>3150</v>
      </c>
      <c r="AU191" s="30">
        <f t="shared" si="35"/>
        <v>3319</v>
      </c>
      <c r="AV191" s="37">
        <v>5220</v>
      </c>
      <c r="AW191" s="41">
        <v>62892</v>
      </c>
      <c r="AX191" s="37">
        <v>1799</v>
      </c>
      <c r="AY191" s="37">
        <v>21675</v>
      </c>
      <c r="AZ191" s="37">
        <v>7019</v>
      </c>
      <c r="BA191" s="37">
        <v>84566</v>
      </c>
    </row>
    <row r="192" spans="16:53" ht="13.5">
      <c r="P192" s="32" t="s">
        <v>525</v>
      </c>
      <c r="Q192" s="33" t="s">
        <v>276</v>
      </c>
      <c r="R192" s="33" t="s">
        <v>526</v>
      </c>
      <c r="S192" s="33" t="s">
        <v>33</v>
      </c>
      <c r="T192" s="34" t="s">
        <v>418</v>
      </c>
      <c r="U192" s="32" t="s">
        <v>35</v>
      </c>
      <c r="V192" s="35" t="s">
        <v>258</v>
      </c>
      <c r="W192" s="36" t="s">
        <v>64</v>
      </c>
      <c r="X192" s="37">
        <v>1139</v>
      </c>
      <c r="Y192" s="37">
        <v>41</v>
      </c>
      <c r="Z192" s="37">
        <v>38092</v>
      </c>
      <c r="AA192" s="53">
        <f t="shared" si="30"/>
        <v>0.9290731707317074</v>
      </c>
      <c r="AB192" s="38" t="s">
        <v>120</v>
      </c>
      <c r="AC192" s="37">
        <v>388</v>
      </c>
      <c r="AD192" s="39">
        <v>34.1</v>
      </c>
      <c r="AE192" s="37">
        <v>38092</v>
      </c>
      <c r="AF192" s="54">
        <v>100</v>
      </c>
      <c r="AG192" s="41">
        <v>4790</v>
      </c>
      <c r="AH192" s="26">
        <f t="shared" si="31"/>
        <v>125.75</v>
      </c>
      <c r="AI192" s="41">
        <v>36980</v>
      </c>
      <c r="AJ192" s="55">
        <v>10597</v>
      </c>
      <c r="AK192" s="41">
        <v>26383</v>
      </c>
      <c r="AL192" s="53">
        <f t="shared" si="32"/>
        <v>970.81</v>
      </c>
      <c r="AM192" s="53">
        <f t="shared" si="33"/>
        <v>278.19</v>
      </c>
      <c r="AN192" s="53">
        <f t="shared" si="34"/>
        <v>692.61</v>
      </c>
      <c r="AO192" s="39">
        <v>13</v>
      </c>
      <c r="AP192" s="39">
        <v>45.2</v>
      </c>
      <c r="AQ192" s="41">
        <v>9304</v>
      </c>
      <c r="AR192" s="37">
        <v>23163</v>
      </c>
      <c r="AS192" s="37">
        <v>32467</v>
      </c>
      <c r="AT192" s="40">
        <v>3150</v>
      </c>
      <c r="AU192" s="30">
        <f t="shared" si="35"/>
        <v>2515</v>
      </c>
      <c r="AV192" s="37">
        <v>10597</v>
      </c>
      <c r="AW192" s="41">
        <v>9304</v>
      </c>
      <c r="AX192" s="37">
        <v>26383</v>
      </c>
      <c r="AY192" s="37">
        <v>23163</v>
      </c>
      <c r="AZ192" s="37">
        <v>36980</v>
      </c>
      <c r="BA192" s="37">
        <v>32467</v>
      </c>
    </row>
    <row r="193" spans="16:53" ht="13.5">
      <c r="P193" s="32" t="s">
        <v>527</v>
      </c>
      <c r="Q193" s="33" t="s">
        <v>276</v>
      </c>
      <c r="R193" s="33" t="s">
        <v>528</v>
      </c>
      <c r="S193" s="33" t="s">
        <v>33</v>
      </c>
      <c r="T193" s="34" t="s">
        <v>418</v>
      </c>
      <c r="U193" s="32" t="s">
        <v>35</v>
      </c>
      <c r="V193" s="35" t="s">
        <v>258</v>
      </c>
      <c r="W193" s="36" t="s">
        <v>64</v>
      </c>
      <c r="X193" s="37">
        <v>614</v>
      </c>
      <c r="Y193" s="37">
        <v>9</v>
      </c>
      <c r="Z193" s="37">
        <v>10592</v>
      </c>
      <c r="AA193" s="53">
        <f t="shared" si="30"/>
        <v>1.1768888888888889</v>
      </c>
      <c r="AB193" s="38" t="s">
        <v>529</v>
      </c>
      <c r="AC193" s="37">
        <v>234</v>
      </c>
      <c r="AD193" s="39">
        <v>38.1</v>
      </c>
      <c r="AE193" s="37">
        <v>16050</v>
      </c>
      <c r="AF193" s="54">
        <v>66</v>
      </c>
      <c r="AG193" s="41">
        <v>1625</v>
      </c>
      <c r="AH193" s="26">
        <f t="shared" si="31"/>
        <v>153.42</v>
      </c>
      <c r="AI193" s="41">
        <v>13511</v>
      </c>
      <c r="AJ193" s="55">
        <v>4383</v>
      </c>
      <c r="AK193" s="41">
        <v>9128</v>
      </c>
      <c r="AL193" s="53">
        <f t="shared" si="32"/>
        <v>1275.59</v>
      </c>
      <c r="AM193" s="53">
        <f t="shared" si="33"/>
        <v>413.8</v>
      </c>
      <c r="AN193" s="53">
        <f t="shared" si="34"/>
        <v>861.78</v>
      </c>
      <c r="AO193" s="39">
        <v>12</v>
      </c>
      <c r="AP193" s="39">
        <v>37.1</v>
      </c>
      <c r="AQ193" s="41">
        <v>7138</v>
      </c>
      <c r="AR193" s="37">
        <v>14866</v>
      </c>
      <c r="AS193" s="37">
        <v>22005</v>
      </c>
      <c r="AT193" s="40">
        <v>3040</v>
      </c>
      <c r="AU193" s="30">
        <f t="shared" si="35"/>
        <v>3068</v>
      </c>
      <c r="AV193" s="37">
        <v>4383</v>
      </c>
      <c r="AW193" s="41">
        <v>7138</v>
      </c>
      <c r="AX193" s="37">
        <v>12265</v>
      </c>
      <c r="AY193" s="37">
        <v>19976</v>
      </c>
      <c r="AZ193" s="37">
        <v>16648</v>
      </c>
      <c r="BA193" s="37">
        <v>27114</v>
      </c>
    </row>
    <row r="194" spans="16:53" ht="13.5">
      <c r="P194" s="32" t="s">
        <v>530</v>
      </c>
      <c r="Q194" s="33" t="s">
        <v>110</v>
      </c>
      <c r="R194" s="33" t="s">
        <v>531</v>
      </c>
      <c r="S194" s="33" t="s">
        <v>33</v>
      </c>
      <c r="T194" s="34" t="s">
        <v>418</v>
      </c>
      <c r="U194" s="32" t="s">
        <v>35</v>
      </c>
      <c r="V194" s="35" t="s">
        <v>258</v>
      </c>
      <c r="W194" s="36" t="s">
        <v>64</v>
      </c>
      <c r="X194" s="37">
        <v>371</v>
      </c>
      <c r="Y194" s="37">
        <v>32</v>
      </c>
      <c r="Z194" s="37">
        <v>6119</v>
      </c>
      <c r="AA194" s="53">
        <f t="shared" si="30"/>
        <v>0.19121875</v>
      </c>
      <c r="AB194" s="38" t="s">
        <v>224</v>
      </c>
      <c r="AC194" s="37">
        <v>96</v>
      </c>
      <c r="AD194" s="39">
        <v>25.9</v>
      </c>
      <c r="AE194" s="37">
        <v>6119</v>
      </c>
      <c r="AF194" s="54">
        <v>100</v>
      </c>
      <c r="AG194" s="41">
        <v>950</v>
      </c>
      <c r="AH194" s="26">
        <f t="shared" si="31"/>
        <v>155.25</v>
      </c>
      <c r="AI194" s="41">
        <v>13341</v>
      </c>
      <c r="AJ194" s="55">
        <v>3794</v>
      </c>
      <c r="AK194" s="41">
        <v>9547</v>
      </c>
      <c r="AL194" s="53">
        <f t="shared" si="32"/>
        <v>2180.26</v>
      </c>
      <c r="AM194" s="53">
        <f t="shared" si="33"/>
        <v>620.04</v>
      </c>
      <c r="AN194" s="53">
        <f t="shared" si="34"/>
        <v>1560.22</v>
      </c>
      <c r="AO194" s="39">
        <v>7.1</v>
      </c>
      <c r="AP194" s="39">
        <v>25</v>
      </c>
      <c r="AQ194" s="41">
        <v>10226</v>
      </c>
      <c r="AR194" s="37">
        <v>25733</v>
      </c>
      <c r="AS194" s="37">
        <v>35960</v>
      </c>
      <c r="AT194" s="40">
        <v>2780</v>
      </c>
      <c r="AU194" s="30">
        <f t="shared" si="35"/>
        <v>3105</v>
      </c>
      <c r="AV194" s="37">
        <v>3794</v>
      </c>
      <c r="AW194" s="41">
        <v>10226</v>
      </c>
      <c r="AX194" s="37">
        <v>9547</v>
      </c>
      <c r="AY194" s="37">
        <v>25733</v>
      </c>
      <c r="AZ194" s="37">
        <v>13341</v>
      </c>
      <c r="BA194" s="37">
        <v>35960</v>
      </c>
    </row>
    <row r="195" spans="16:53" ht="13.5">
      <c r="P195" s="32" t="s">
        <v>532</v>
      </c>
      <c r="Q195" s="33" t="s">
        <v>110</v>
      </c>
      <c r="R195" s="33" t="s">
        <v>533</v>
      </c>
      <c r="S195" s="33" t="s">
        <v>33</v>
      </c>
      <c r="T195" s="34" t="s">
        <v>418</v>
      </c>
      <c r="U195" s="32" t="s">
        <v>35</v>
      </c>
      <c r="V195" s="35" t="s">
        <v>258</v>
      </c>
      <c r="W195" s="36" t="s">
        <v>64</v>
      </c>
      <c r="X195" s="37">
        <v>152</v>
      </c>
      <c r="Y195" s="37">
        <v>5</v>
      </c>
      <c r="Z195" s="37">
        <v>11613</v>
      </c>
      <c r="AA195" s="53">
        <f t="shared" si="30"/>
        <v>2.3226</v>
      </c>
      <c r="AB195" s="38" t="s">
        <v>534</v>
      </c>
      <c r="AC195" s="37">
        <v>152</v>
      </c>
      <c r="AD195" s="39">
        <v>100</v>
      </c>
      <c r="AE195" s="37">
        <v>11613</v>
      </c>
      <c r="AF195" s="54">
        <v>100</v>
      </c>
      <c r="AG195" s="41">
        <v>1855</v>
      </c>
      <c r="AH195" s="26">
        <f t="shared" si="31"/>
        <v>159.73</v>
      </c>
      <c r="AI195" s="41">
        <v>5921</v>
      </c>
      <c r="AJ195" s="55">
        <v>3151</v>
      </c>
      <c r="AK195" s="41">
        <v>2770</v>
      </c>
      <c r="AL195" s="53">
        <f t="shared" si="32"/>
        <v>509.86</v>
      </c>
      <c r="AM195" s="53">
        <f t="shared" si="33"/>
        <v>271.33</v>
      </c>
      <c r="AN195" s="53">
        <f t="shared" si="34"/>
        <v>238.53</v>
      </c>
      <c r="AO195" s="39">
        <v>31.3</v>
      </c>
      <c r="AP195" s="39">
        <v>58.9</v>
      </c>
      <c r="AQ195" s="41">
        <v>20730</v>
      </c>
      <c r="AR195" s="37">
        <v>18224</v>
      </c>
      <c r="AS195" s="37">
        <v>38954</v>
      </c>
      <c r="AT195" s="40">
        <v>2780</v>
      </c>
      <c r="AU195" s="30">
        <f t="shared" si="35"/>
        <v>3195</v>
      </c>
      <c r="AV195" s="37">
        <v>3151</v>
      </c>
      <c r="AW195" s="41">
        <v>20730</v>
      </c>
      <c r="AX195" s="37">
        <v>7042</v>
      </c>
      <c r="AY195" s="37">
        <v>46329</v>
      </c>
      <c r="AZ195" s="37">
        <v>10193</v>
      </c>
      <c r="BA195" s="37">
        <v>67059</v>
      </c>
    </row>
    <row r="196" spans="16:53" ht="13.5">
      <c r="P196" s="32" t="s">
        <v>535</v>
      </c>
      <c r="Q196" s="33" t="s">
        <v>110</v>
      </c>
      <c r="R196" s="33" t="s">
        <v>536</v>
      </c>
      <c r="S196" s="33" t="s">
        <v>33</v>
      </c>
      <c r="T196" s="34" t="s">
        <v>418</v>
      </c>
      <c r="U196" s="32" t="s">
        <v>35</v>
      </c>
      <c r="V196" s="35" t="s">
        <v>258</v>
      </c>
      <c r="W196" s="36" t="s">
        <v>64</v>
      </c>
      <c r="X196" s="37">
        <v>198</v>
      </c>
      <c r="Y196" s="37">
        <v>8</v>
      </c>
      <c r="Z196" s="37">
        <v>2864</v>
      </c>
      <c r="AA196" s="53">
        <f t="shared" si="30"/>
        <v>0.358</v>
      </c>
      <c r="AB196" s="38" t="s">
        <v>419</v>
      </c>
      <c r="AC196" s="37">
        <v>77</v>
      </c>
      <c r="AD196" s="39">
        <v>38.9</v>
      </c>
      <c r="AE196" s="37">
        <v>2864</v>
      </c>
      <c r="AF196" s="54">
        <v>100</v>
      </c>
      <c r="AG196" s="41">
        <v>2872</v>
      </c>
      <c r="AH196" s="26">
        <f t="shared" si="31"/>
        <v>1002.79</v>
      </c>
      <c r="AI196" s="41">
        <v>5037</v>
      </c>
      <c r="AJ196" s="55">
        <v>2638</v>
      </c>
      <c r="AK196" s="41">
        <v>2399</v>
      </c>
      <c r="AL196" s="53">
        <f t="shared" si="32"/>
        <v>1758.73</v>
      </c>
      <c r="AM196" s="53">
        <f t="shared" si="33"/>
        <v>921.09</v>
      </c>
      <c r="AN196" s="53">
        <f t="shared" si="34"/>
        <v>837.64</v>
      </c>
      <c r="AO196" s="39">
        <v>57</v>
      </c>
      <c r="AP196" s="39">
        <v>108.9</v>
      </c>
      <c r="AQ196" s="41">
        <v>13323</v>
      </c>
      <c r="AR196" s="37">
        <v>12116</v>
      </c>
      <c r="AS196" s="37">
        <v>25439</v>
      </c>
      <c r="AT196" s="40">
        <v>2840</v>
      </c>
      <c r="AU196" s="30">
        <f t="shared" si="35"/>
        <v>20056</v>
      </c>
      <c r="AV196" s="37">
        <v>2638</v>
      </c>
      <c r="AW196" s="41">
        <v>13323</v>
      </c>
      <c r="AX196" s="37">
        <v>2800</v>
      </c>
      <c r="AY196" s="37">
        <v>14141</v>
      </c>
      <c r="AZ196" s="37">
        <v>5438</v>
      </c>
      <c r="BA196" s="37">
        <v>27465</v>
      </c>
    </row>
    <row r="197" spans="16:53" ht="13.5">
      <c r="P197" s="32" t="s">
        <v>537</v>
      </c>
      <c r="Q197" s="33" t="s">
        <v>110</v>
      </c>
      <c r="R197" s="33" t="s">
        <v>538</v>
      </c>
      <c r="S197" s="33" t="s">
        <v>33</v>
      </c>
      <c r="T197" s="34" t="s">
        <v>418</v>
      </c>
      <c r="U197" s="32" t="s">
        <v>35</v>
      </c>
      <c r="V197" s="35" t="s">
        <v>258</v>
      </c>
      <c r="W197" s="36" t="s">
        <v>64</v>
      </c>
      <c r="X197" s="37">
        <v>575</v>
      </c>
      <c r="Y197" s="37">
        <v>46</v>
      </c>
      <c r="Z197" s="37">
        <v>17371</v>
      </c>
      <c r="AA197" s="53">
        <f t="shared" si="30"/>
        <v>0.3776304347826087</v>
      </c>
      <c r="AB197" s="38" t="s">
        <v>539</v>
      </c>
      <c r="AC197" s="37">
        <v>235</v>
      </c>
      <c r="AD197" s="39">
        <v>40.9</v>
      </c>
      <c r="AE197" s="37">
        <v>19127</v>
      </c>
      <c r="AF197" s="54">
        <v>90.8</v>
      </c>
      <c r="AG197" s="41">
        <v>1850</v>
      </c>
      <c r="AH197" s="26">
        <f t="shared" si="31"/>
        <v>106.5</v>
      </c>
      <c r="AI197" s="41">
        <v>23524</v>
      </c>
      <c r="AJ197" s="55">
        <v>15414</v>
      </c>
      <c r="AK197" s="41">
        <v>8110</v>
      </c>
      <c r="AL197" s="53">
        <f t="shared" si="32"/>
        <v>1354.21</v>
      </c>
      <c r="AM197" s="53">
        <f t="shared" si="33"/>
        <v>887.34</v>
      </c>
      <c r="AN197" s="53">
        <f t="shared" si="34"/>
        <v>466.87</v>
      </c>
      <c r="AO197" s="39">
        <v>7.9</v>
      </c>
      <c r="AP197" s="39">
        <v>12</v>
      </c>
      <c r="AQ197" s="41">
        <v>26807</v>
      </c>
      <c r="AR197" s="37">
        <v>14104</v>
      </c>
      <c r="AS197" s="37">
        <v>40911</v>
      </c>
      <c r="AT197" s="40">
        <v>2090</v>
      </c>
      <c r="AU197" s="30">
        <f t="shared" si="35"/>
        <v>2130</v>
      </c>
      <c r="AV197" s="37">
        <v>15414</v>
      </c>
      <c r="AW197" s="41">
        <v>26807</v>
      </c>
      <c r="AX197" s="37">
        <v>25794</v>
      </c>
      <c r="AY197" s="37">
        <v>44859</v>
      </c>
      <c r="AZ197" s="37">
        <v>41208</v>
      </c>
      <c r="BA197" s="37">
        <v>71666</v>
      </c>
    </row>
    <row r="198" spans="16:53" ht="13.5">
      <c r="P198" s="32" t="s">
        <v>540</v>
      </c>
      <c r="Q198" s="33" t="s">
        <v>114</v>
      </c>
      <c r="R198" s="33" t="s">
        <v>541</v>
      </c>
      <c r="S198" s="33" t="s">
        <v>33</v>
      </c>
      <c r="T198" s="34" t="s">
        <v>418</v>
      </c>
      <c r="U198" s="32" t="s">
        <v>35</v>
      </c>
      <c r="V198" s="35" t="s">
        <v>258</v>
      </c>
      <c r="W198" s="36" t="s">
        <v>64</v>
      </c>
      <c r="X198" s="37">
        <v>155</v>
      </c>
      <c r="Y198" s="37">
        <v>10</v>
      </c>
      <c r="Z198" s="37">
        <v>5649</v>
      </c>
      <c r="AA198" s="53">
        <f t="shared" si="30"/>
        <v>0.5649</v>
      </c>
      <c r="AB198" s="38" t="s">
        <v>542</v>
      </c>
      <c r="AC198" s="37">
        <v>84</v>
      </c>
      <c r="AD198" s="39">
        <v>54.2</v>
      </c>
      <c r="AE198" s="37">
        <v>5649</v>
      </c>
      <c r="AF198" s="54">
        <v>100</v>
      </c>
      <c r="AG198" s="41">
        <v>622</v>
      </c>
      <c r="AH198" s="26">
        <f t="shared" si="31"/>
        <v>110.11</v>
      </c>
      <c r="AI198" s="41">
        <v>15931</v>
      </c>
      <c r="AJ198" s="55">
        <v>12824</v>
      </c>
      <c r="AK198" s="41">
        <v>3107</v>
      </c>
      <c r="AL198" s="53">
        <f t="shared" si="32"/>
        <v>2820.15</v>
      </c>
      <c r="AM198" s="53">
        <f t="shared" si="33"/>
        <v>2270.14</v>
      </c>
      <c r="AN198" s="53">
        <f t="shared" si="34"/>
        <v>550.01</v>
      </c>
      <c r="AO198" s="39">
        <v>3.9</v>
      </c>
      <c r="AP198" s="39">
        <v>4.9</v>
      </c>
      <c r="AQ198" s="41">
        <v>82735</v>
      </c>
      <c r="AR198" s="37">
        <v>20045</v>
      </c>
      <c r="AS198" s="37">
        <v>102781</v>
      </c>
      <c r="AT198" s="40">
        <v>1906</v>
      </c>
      <c r="AU198" s="30">
        <f t="shared" si="35"/>
        <v>2202</v>
      </c>
      <c r="AV198" s="37">
        <v>12824</v>
      </c>
      <c r="AW198" s="41">
        <v>82735</v>
      </c>
      <c r="AX198" s="37">
        <v>4503</v>
      </c>
      <c r="AY198" s="37">
        <v>29052</v>
      </c>
      <c r="AZ198" s="37">
        <v>17327</v>
      </c>
      <c r="BA198" s="37">
        <v>111787</v>
      </c>
    </row>
    <row r="199" spans="16:53" ht="13.5">
      <c r="P199" s="32" t="s">
        <v>543</v>
      </c>
      <c r="Q199" s="33" t="s">
        <v>114</v>
      </c>
      <c r="R199" s="33" t="s">
        <v>544</v>
      </c>
      <c r="S199" s="33" t="s">
        <v>33</v>
      </c>
      <c r="T199" s="34" t="s">
        <v>418</v>
      </c>
      <c r="U199" s="32" t="s">
        <v>35</v>
      </c>
      <c r="V199" s="35" t="s">
        <v>258</v>
      </c>
      <c r="W199" s="36" t="s">
        <v>64</v>
      </c>
      <c r="X199" s="37">
        <v>44</v>
      </c>
      <c r="Y199" s="37">
        <v>4</v>
      </c>
      <c r="Z199" s="37">
        <v>3658</v>
      </c>
      <c r="AA199" s="53">
        <f t="shared" si="30"/>
        <v>0.9145</v>
      </c>
      <c r="AB199" s="38" t="s">
        <v>234</v>
      </c>
      <c r="AC199" s="37">
        <v>44</v>
      </c>
      <c r="AD199" s="39">
        <v>100</v>
      </c>
      <c r="AE199" s="37">
        <v>3658</v>
      </c>
      <c r="AF199" s="54">
        <v>100</v>
      </c>
      <c r="AG199" s="41">
        <v>513</v>
      </c>
      <c r="AH199" s="26">
        <f t="shared" si="31"/>
        <v>140.24</v>
      </c>
      <c r="AI199" s="41">
        <v>1547</v>
      </c>
      <c r="AJ199" s="55">
        <v>802</v>
      </c>
      <c r="AK199" s="41">
        <v>745</v>
      </c>
      <c r="AL199" s="53">
        <f t="shared" si="32"/>
        <v>422.91</v>
      </c>
      <c r="AM199" s="53">
        <f t="shared" si="33"/>
        <v>219.25</v>
      </c>
      <c r="AN199" s="53">
        <f t="shared" si="34"/>
        <v>203.66</v>
      </c>
      <c r="AO199" s="39">
        <v>33.2</v>
      </c>
      <c r="AP199" s="39">
        <v>64</v>
      </c>
      <c r="AQ199" s="41">
        <v>18227</v>
      </c>
      <c r="AR199" s="37">
        <v>16932</v>
      </c>
      <c r="AS199" s="37">
        <v>35159</v>
      </c>
      <c r="AT199" s="40">
        <v>2415</v>
      </c>
      <c r="AU199" s="30">
        <f t="shared" si="35"/>
        <v>2805</v>
      </c>
      <c r="AV199" s="37">
        <v>832</v>
      </c>
      <c r="AW199" s="41">
        <v>18909</v>
      </c>
      <c r="AX199" s="37">
        <v>745</v>
      </c>
      <c r="AY199" s="37">
        <v>16932</v>
      </c>
      <c r="AZ199" s="37">
        <v>1577</v>
      </c>
      <c r="BA199" s="37">
        <v>35841</v>
      </c>
    </row>
    <row r="200" spans="16:53" ht="13.5">
      <c r="P200" s="32" t="s">
        <v>545</v>
      </c>
      <c r="Q200" s="33" t="s">
        <v>114</v>
      </c>
      <c r="R200" s="33" t="s">
        <v>546</v>
      </c>
      <c r="S200" s="33" t="s">
        <v>33</v>
      </c>
      <c r="T200" s="34" t="s">
        <v>418</v>
      </c>
      <c r="U200" s="32" t="s">
        <v>35</v>
      </c>
      <c r="V200" s="35" t="s">
        <v>258</v>
      </c>
      <c r="W200" s="36" t="s">
        <v>64</v>
      </c>
      <c r="X200" s="37">
        <v>182</v>
      </c>
      <c r="Y200" s="37">
        <v>7</v>
      </c>
      <c r="Z200" s="37">
        <v>15744</v>
      </c>
      <c r="AA200" s="53">
        <f t="shared" si="30"/>
        <v>2.2491428571428576</v>
      </c>
      <c r="AB200" s="38" t="s">
        <v>65</v>
      </c>
      <c r="AC200" s="37">
        <v>182</v>
      </c>
      <c r="AD200" s="39">
        <v>100</v>
      </c>
      <c r="AE200" s="37">
        <v>15744</v>
      </c>
      <c r="AF200" s="54">
        <v>100</v>
      </c>
      <c r="AG200" s="41">
        <v>1830</v>
      </c>
      <c r="AH200" s="26">
        <f t="shared" si="31"/>
        <v>116.23</v>
      </c>
      <c r="AI200" s="41">
        <v>8613</v>
      </c>
      <c r="AJ200" s="55">
        <v>2596</v>
      </c>
      <c r="AK200" s="41">
        <v>6017</v>
      </c>
      <c r="AL200" s="53">
        <f t="shared" si="32"/>
        <v>547.07</v>
      </c>
      <c r="AM200" s="53">
        <f t="shared" si="33"/>
        <v>164.89</v>
      </c>
      <c r="AN200" s="53">
        <f t="shared" si="34"/>
        <v>382.18</v>
      </c>
      <c r="AO200" s="39">
        <v>21.2</v>
      </c>
      <c r="AP200" s="39">
        <v>70.5</v>
      </c>
      <c r="AQ200" s="41">
        <v>14264</v>
      </c>
      <c r="AR200" s="37">
        <v>33060</v>
      </c>
      <c r="AS200" s="37">
        <v>47324</v>
      </c>
      <c r="AT200" s="40">
        <v>2310</v>
      </c>
      <c r="AU200" s="30">
        <f t="shared" si="35"/>
        <v>2325</v>
      </c>
      <c r="AV200" s="37">
        <v>2596</v>
      </c>
      <c r="AW200" s="41">
        <v>14264</v>
      </c>
      <c r="AX200" s="37">
        <v>7749</v>
      </c>
      <c r="AY200" s="37">
        <v>42577</v>
      </c>
      <c r="AZ200" s="37">
        <v>10345</v>
      </c>
      <c r="BA200" s="37">
        <v>56841</v>
      </c>
    </row>
    <row r="201" spans="16:53" ht="13.5">
      <c r="P201" s="32" t="s">
        <v>547</v>
      </c>
      <c r="Q201" s="33" t="s">
        <v>253</v>
      </c>
      <c r="R201" s="33" t="s">
        <v>548</v>
      </c>
      <c r="S201" s="33" t="s">
        <v>33</v>
      </c>
      <c r="T201" s="34" t="s">
        <v>418</v>
      </c>
      <c r="U201" s="32" t="s">
        <v>35</v>
      </c>
      <c r="V201" s="35" t="s">
        <v>258</v>
      </c>
      <c r="W201" s="36" t="s">
        <v>64</v>
      </c>
      <c r="X201" s="37">
        <v>538</v>
      </c>
      <c r="Y201" s="37">
        <v>58</v>
      </c>
      <c r="Z201" s="37">
        <v>52337</v>
      </c>
      <c r="AA201" s="53">
        <f t="shared" si="30"/>
        <v>0.9023620689655172</v>
      </c>
      <c r="AB201" s="38" t="s">
        <v>234</v>
      </c>
      <c r="AC201" s="37">
        <v>442</v>
      </c>
      <c r="AD201" s="39">
        <v>82.2</v>
      </c>
      <c r="AE201" s="37">
        <v>52337</v>
      </c>
      <c r="AF201" s="54">
        <v>100</v>
      </c>
      <c r="AG201" s="41">
        <v>12119</v>
      </c>
      <c r="AH201" s="26">
        <f t="shared" si="31"/>
        <v>231.56</v>
      </c>
      <c r="AI201" s="41">
        <v>33918</v>
      </c>
      <c r="AJ201" s="55">
        <v>6704</v>
      </c>
      <c r="AK201" s="41">
        <v>27214</v>
      </c>
      <c r="AL201" s="53">
        <f t="shared" si="32"/>
        <v>648.07</v>
      </c>
      <c r="AM201" s="53">
        <f t="shared" si="33"/>
        <v>128.09</v>
      </c>
      <c r="AN201" s="53">
        <f t="shared" si="34"/>
        <v>519.98</v>
      </c>
      <c r="AO201" s="39">
        <v>35.7</v>
      </c>
      <c r="AP201" s="39">
        <v>180.8</v>
      </c>
      <c r="AQ201" s="41">
        <v>12461</v>
      </c>
      <c r="AR201" s="37">
        <v>50584</v>
      </c>
      <c r="AS201" s="37">
        <v>63045</v>
      </c>
      <c r="AT201" s="40">
        <v>4520</v>
      </c>
      <c r="AU201" s="30">
        <f t="shared" si="35"/>
        <v>4631</v>
      </c>
      <c r="AV201" s="37">
        <v>6704</v>
      </c>
      <c r="AW201" s="41">
        <v>12461</v>
      </c>
      <c r="AX201" s="37">
        <v>33216</v>
      </c>
      <c r="AY201" s="37">
        <v>61740</v>
      </c>
      <c r="AZ201" s="37">
        <v>39920</v>
      </c>
      <c r="BA201" s="37">
        <v>74201</v>
      </c>
    </row>
    <row r="202" spans="16:53" ht="13.5">
      <c r="P202" s="32" t="s">
        <v>549</v>
      </c>
      <c r="Q202" s="33" t="s">
        <v>253</v>
      </c>
      <c r="R202" s="33" t="s">
        <v>550</v>
      </c>
      <c r="S202" s="33" t="s">
        <v>33</v>
      </c>
      <c r="T202" s="34" t="s">
        <v>418</v>
      </c>
      <c r="U202" s="32" t="s">
        <v>35</v>
      </c>
      <c r="V202" s="35" t="s">
        <v>258</v>
      </c>
      <c r="W202" s="36" t="s">
        <v>64</v>
      </c>
      <c r="X202" s="37">
        <v>209</v>
      </c>
      <c r="Y202" s="37">
        <v>5</v>
      </c>
      <c r="Z202" s="37">
        <v>7326</v>
      </c>
      <c r="AA202" s="53">
        <f t="shared" si="30"/>
        <v>1.4652</v>
      </c>
      <c r="AB202" s="38" t="s">
        <v>65</v>
      </c>
      <c r="AC202" s="37">
        <v>75</v>
      </c>
      <c r="AD202" s="39">
        <v>35.9</v>
      </c>
      <c r="AE202" s="37">
        <v>7326</v>
      </c>
      <c r="AF202" s="54">
        <v>100</v>
      </c>
      <c r="AG202" s="41">
        <v>1277</v>
      </c>
      <c r="AH202" s="26">
        <f t="shared" si="31"/>
        <v>174.31</v>
      </c>
      <c r="AI202" s="41">
        <v>16286</v>
      </c>
      <c r="AJ202" s="55">
        <v>2169</v>
      </c>
      <c r="AK202" s="41">
        <v>14117</v>
      </c>
      <c r="AL202" s="53">
        <f t="shared" si="32"/>
        <v>2223.04</v>
      </c>
      <c r="AM202" s="53">
        <f t="shared" si="33"/>
        <v>296.07</v>
      </c>
      <c r="AN202" s="53">
        <f t="shared" si="34"/>
        <v>1926.97</v>
      </c>
      <c r="AO202" s="39">
        <v>7.8</v>
      </c>
      <c r="AP202" s="39">
        <v>58.9</v>
      </c>
      <c r="AQ202" s="41">
        <v>10378</v>
      </c>
      <c r="AR202" s="37">
        <v>67545</v>
      </c>
      <c r="AS202" s="37">
        <v>77923</v>
      </c>
      <c r="AT202" s="40">
        <v>2625</v>
      </c>
      <c r="AU202" s="30">
        <f t="shared" si="35"/>
        <v>3486</v>
      </c>
      <c r="AV202" s="37">
        <v>2169</v>
      </c>
      <c r="AW202" s="41">
        <v>10378</v>
      </c>
      <c r="AX202" s="37">
        <v>14117</v>
      </c>
      <c r="AY202" s="37">
        <v>67545</v>
      </c>
      <c r="AZ202" s="37">
        <v>16286</v>
      </c>
      <c r="BA202" s="37">
        <v>77923</v>
      </c>
    </row>
    <row r="203" spans="16:53" ht="13.5">
      <c r="P203" s="42" t="s">
        <v>45</v>
      </c>
      <c r="Q203" s="43" t="s">
        <v>46</v>
      </c>
      <c r="R203" s="85">
        <f>COUNTA(R149:R202)</f>
        <v>54</v>
      </c>
      <c r="S203" s="85"/>
      <c r="T203" s="86" t="str">
        <f>CONCATENATE(T202," 計")</f>
        <v>d4 計</v>
      </c>
      <c r="U203" s="44"/>
      <c r="V203" s="44"/>
      <c r="W203" s="44"/>
      <c r="X203" s="45">
        <f>SUM(X149:X202)</f>
        <v>29427</v>
      </c>
      <c r="Y203" s="45">
        <f>SUM(Y149:Y202)</f>
        <v>1366</v>
      </c>
      <c r="Z203" s="45">
        <f>SUM(Z149:Z202)</f>
        <v>1083633</v>
      </c>
      <c r="AA203" s="46">
        <f t="shared" si="30"/>
        <v>0.7932891654465594</v>
      </c>
      <c r="AB203" s="44"/>
      <c r="AC203" s="45">
        <f>SUM(AC149:AC202)</f>
        <v>14378</v>
      </c>
      <c r="AD203" s="47">
        <f>AC203/X203*100</f>
        <v>48.85989057668128</v>
      </c>
      <c r="AE203" s="45">
        <f>SUM(AE149:AE202)</f>
        <v>1173980</v>
      </c>
      <c r="AF203" s="48">
        <f>Z203/AE203*100</f>
        <v>92.30421301896115</v>
      </c>
      <c r="AG203" s="45">
        <f>SUM(AG149:AG202)</f>
        <v>177062</v>
      </c>
      <c r="AH203" s="26">
        <f t="shared" si="31"/>
        <v>163.4</v>
      </c>
      <c r="AI203" s="45">
        <f>SUM(AI153:AI202)</f>
        <v>879803</v>
      </c>
      <c r="AJ203" s="45">
        <f>SUM(AJ153:AJ202)</f>
        <v>372524</v>
      </c>
      <c r="AK203" s="45">
        <f>SUM(AK153:AK202)</f>
        <v>507279</v>
      </c>
      <c r="AL203" s="49">
        <f t="shared" si="32"/>
        <v>811.9</v>
      </c>
      <c r="AM203" s="49">
        <f t="shared" si="33"/>
        <v>343.77</v>
      </c>
      <c r="AN203" s="49">
        <f t="shared" si="34"/>
        <v>468.13</v>
      </c>
      <c r="AO203" s="50">
        <f>AG203/AI203*100</f>
        <v>20.12518711575205</v>
      </c>
      <c r="AP203" s="48">
        <f>AG203/AJ203*100</f>
        <v>47.530360459997205</v>
      </c>
      <c r="AQ203" s="51">
        <f>AJ203*1000/$X203</f>
        <v>12659.25850409488</v>
      </c>
      <c r="AR203" s="51">
        <f>AK203*1000/$X203</f>
        <v>17238.556427770414</v>
      </c>
      <c r="AS203" s="51">
        <f>AI203*1000/$X203</f>
        <v>29897.814931865294</v>
      </c>
      <c r="AT203" s="45">
        <f>AVERAGE(AT153:AT202)</f>
        <v>2978.86</v>
      </c>
      <c r="AU203" s="30">
        <f t="shared" si="35"/>
        <v>3268</v>
      </c>
      <c r="AV203" s="45">
        <f>SUM(AV153:AV202)</f>
        <v>396843</v>
      </c>
      <c r="AW203" s="30">
        <f>AV203*1000/$X203</f>
        <v>13485.67641961464</v>
      </c>
      <c r="AX203" s="45">
        <f>SUM(AX153:AX202)</f>
        <v>664505</v>
      </c>
      <c r="AY203" s="30">
        <f>AX203*1000/$X203</f>
        <v>22581.472797091108</v>
      </c>
      <c r="AZ203" s="45">
        <f>SUM(AZ153:AZ202)</f>
        <v>1061348</v>
      </c>
      <c r="BA203" s="30">
        <f>AZ203*1000/$X203</f>
        <v>36067.149216705744</v>
      </c>
    </row>
    <row r="204" spans="16:53" ht="13.5">
      <c r="P204" s="32" t="s">
        <v>45</v>
      </c>
      <c r="Q204" s="33" t="s">
        <v>46</v>
      </c>
      <c r="R204" s="81">
        <v>176</v>
      </c>
      <c r="S204" s="33" t="s">
        <v>45</v>
      </c>
      <c r="T204" s="87" t="s">
        <v>551</v>
      </c>
      <c r="U204" s="82" t="s">
        <v>45</v>
      </c>
      <c r="V204" s="83" t="s">
        <v>45</v>
      </c>
      <c r="W204" s="36" t="s">
        <v>45</v>
      </c>
      <c r="X204" s="84">
        <f>SUM(X19,X23,X25,X30,X41,X43,X53,X76,X88,X97,X148,X203)</f>
        <v>136897</v>
      </c>
      <c r="Y204" s="84">
        <f>SUM(Y19,Y23,Y25,Y30,Y41,Y43,Y53,Y76,Y88,Y97,Y148,Y203)</f>
        <v>5373</v>
      </c>
      <c r="Z204" s="84">
        <f>SUM(Z19,Z23,Z25,Z30,Z41,Z43,Z53,Z76,Z88,Z97,Z148,Z203)</f>
        <v>8906417</v>
      </c>
      <c r="AA204" s="53">
        <f t="shared" si="30"/>
        <v>1.6576246045040015</v>
      </c>
      <c r="AB204" s="38" t="s">
        <v>45</v>
      </c>
      <c r="AC204" s="84">
        <f>SUM(AC19,AC23,AC25,AC30,AC41,AC43,AC53,AC76,AC88,AC97,AC148,AC203)</f>
        <v>98427</v>
      </c>
      <c r="AD204" s="39">
        <v>72</v>
      </c>
      <c r="AE204" s="84">
        <f>SUM(AE19,AE23,AE25,AE30,AE41,AE43,AE53,AE76,AE88,AE97,AE148,AE203)</f>
        <v>9364307</v>
      </c>
      <c r="AF204" s="54">
        <v>95.1</v>
      </c>
      <c r="AG204" s="84">
        <f>SUM(AG19,AG23,AG25,AG30,AG41,AG43,AG53,AG76,AG88,AG97,AG148,AG203)</f>
        <v>1333707</v>
      </c>
      <c r="AH204" s="53">
        <f t="shared" si="31"/>
        <v>149.75</v>
      </c>
      <c r="AI204" s="84">
        <f>SUM(AI19,AI23,AI25,AI30,AI41,AI43,AI53,AI76,AI88,AI97,AI148,AI203)</f>
        <v>4852310</v>
      </c>
      <c r="AJ204" s="84">
        <f>SUM(AJ19,AJ23,AJ25,AJ30,AJ41,AJ43,AJ53,AJ76,AJ88,AJ97,AJ148,AJ203)</f>
        <v>2231871</v>
      </c>
      <c r="AK204" s="84">
        <f>SUM(AK19,AK23,AK25,AK30,AK41,AK43,AK53,AK76,AK88,AK97,AK148,AK203)</f>
        <v>2620439</v>
      </c>
      <c r="AL204" s="53">
        <f t="shared" si="32"/>
        <v>544.81</v>
      </c>
      <c r="AM204" s="53">
        <f t="shared" si="33"/>
        <v>250.59</v>
      </c>
      <c r="AN204" s="53">
        <f t="shared" si="34"/>
        <v>294.22</v>
      </c>
      <c r="AO204" s="39">
        <v>27.1</v>
      </c>
      <c r="AP204" s="39">
        <v>58.4</v>
      </c>
      <c r="AQ204" s="41">
        <v>16667</v>
      </c>
      <c r="AR204" s="37">
        <v>19207</v>
      </c>
      <c r="AS204" s="37">
        <v>35874</v>
      </c>
      <c r="AT204" s="40">
        <f>SUM(AT19,AT23,AT25,AT30,AT41,AT43,AT53,AT76,,AT97,AT88,AT148,AT203)/11</f>
        <v>3012.2659274563816</v>
      </c>
      <c r="AU204" s="30">
        <f t="shared" si="35"/>
        <v>2995</v>
      </c>
      <c r="AV204" s="84">
        <f>SUM(AV19,AV23,AV25,AV30,AV41,AV43,AV53,AV76,AV88,AV97,AV148,AV203)</f>
        <v>2351780</v>
      </c>
      <c r="AW204" s="41">
        <v>17540</v>
      </c>
      <c r="AX204" s="84">
        <f>SUM(AX19,AX23,AX25,AX30,AX41,AX43,AX53,AX76,AX88,AX97,AX148,AX203)</f>
        <v>3272957</v>
      </c>
      <c r="AY204" s="37">
        <v>24057</v>
      </c>
      <c r="AZ204" s="84">
        <f>SUM(AZ19,AZ23,AZ25,AZ30,AZ41,AZ43,AZ53,AZ76,AZ88,AZ97,AZ148,AZ203)</f>
        <v>5624737</v>
      </c>
      <c r="BA204" s="37">
        <v>41596</v>
      </c>
    </row>
    <row r="205" spans="16:53" s="14" customFormat="1" ht="13.5">
      <c r="P205" s="56"/>
      <c r="Q205" s="57"/>
      <c r="R205" s="57"/>
      <c r="S205" s="57"/>
      <c r="T205" s="57"/>
      <c r="U205" s="58"/>
      <c r="V205" s="59"/>
      <c r="W205" s="60"/>
      <c r="X205" s="61"/>
      <c r="Y205" s="61"/>
      <c r="Z205" s="61"/>
      <c r="AA205" s="62"/>
      <c r="AB205" s="61"/>
      <c r="AC205" s="61"/>
      <c r="AD205" s="63"/>
      <c r="AE205" s="61"/>
      <c r="AF205" s="64"/>
      <c r="AG205" s="61"/>
      <c r="AH205" s="65"/>
      <c r="AI205" s="61"/>
      <c r="AJ205" s="61"/>
      <c r="AK205" s="61"/>
      <c r="AL205" s="65"/>
      <c r="AM205" s="65"/>
      <c r="AN205" s="65"/>
      <c r="AO205" s="66"/>
      <c r="AP205" s="64"/>
      <c r="AQ205" s="67"/>
      <c r="AR205" s="67"/>
      <c r="AS205" s="67"/>
      <c r="AT205" s="61"/>
      <c r="AU205" s="61"/>
      <c r="AV205" s="61"/>
      <c r="AW205" s="68"/>
      <c r="AX205" s="61"/>
      <c r="AY205" s="68"/>
      <c r="AZ205" s="61"/>
      <c r="BA205" s="68"/>
    </row>
    <row r="206" spans="16:53" s="14" customFormat="1" ht="13.5">
      <c r="P206" s="56"/>
      <c r="Q206" s="57"/>
      <c r="R206" s="57"/>
      <c r="S206" s="57"/>
      <c r="T206" s="57"/>
      <c r="U206" s="58"/>
      <c r="V206" s="59"/>
      <c r="W206" s="60"/>
      <c r="X206" s="61"/>
      <c r="Y206" s="61"/>
      <c r="Z206" s="61"/>
      <c r="AA206" s="62"/>
      <c r="AB206" s="61"/>
      <c r="AC206" s="61"/>
      <c r="AD206" s="63"/>
      <c r="AE206" s="61"/>
      <c r="AF206" s="64"/>
      <c r="AG206" s="61"/>
      <c r="AH206" s="65"/>
      <c r="AI206" s="61"/>
      <c r="AJ206" s="61"/>
      <c r="AK206" s="61"/>
      <c r="AL206" s="65"/>
      <c r="AM206" s="65"/>
      <c r="AN206" s="65"/>
      <c r="AO206" s="66"/>
      <c r="AP206" s="64"/>
      <c r="AQ206" s="67"/>
      <c r="AR206" s="67"/>
      <c r="AS206" s="67"/>
      <c r="AT206" s="61"/>
      <c r="AU206" s="61"/>
      <c r="AV206" s="61"/>
      <c r="AW206" s="68"/>
      <c r="AX206" s="61"/>
      <c r="AY206" s="68"/>
      <c r="AZ206" s="61"/>
      <c r="BA206" s="68"/>
    </row>
    <row r="207" spans="16:53" s="14" customFormat="1" ht="13.5">
      <c r="P207" s="56"/>
      <c r="Q207" s="57"/>
      <c r="R207" s="57"/>
      <c r="S207" s="57"/>
      <c r="T207" s="57"/>
      <c r="U207" s="58"/>
      <c r="V207" s="59"/>
      <c r="W207" s="60"/>
      <c r="X207" s="61"/>
      <c r="Y207" s="61"/>
      <c r="Z207" s="61"/>
      <c r="AA207" s="62"/>
      <c r="AB207" s="61"/>
      <c r="AC207" s="61"/>
      <c r="AD207" s="63"/>
      <c r="AE207" s="61"/>
      <c r="AF207" s="64"/>
      <c r="AG207" s="61"/>
      <c r="AH207" s="65"/>
      <c r="AI207" s="61"/>
      <c r="AJ207" s="61"/>
      <c r="AK207" s="61"/>
      <c r="AL207" s="65"/>
      <c r="AM207" s="65"/>
      <c r="AN207" s="65"/>
      <c r="AO207" s="66"/>
      <c r="AP207" s="64"/>
      <c r="AQ207" s="67"/>
      <c r="AR207" s="67"/>
      <c r="AS207" s="67"/>
      <c r="AT207" s="61"/>
      <c r="AU207" s="61"/>
      <c r="AV207" s="61"/>
      <c r="AW207" s="68"/>
      <c r="AX207" s="61"/>
      <c r="AY207" s="68"/>
      <c r="AZ207" s="61"/>
      <c r="BA207" s="68"/>
    </row>
    <row r="208" spans="16:53" s="14" customFormat="1" ht="13.5">
      <c r="P208" s="56"/>
      <c r="Q208" s="57"/>
      <c r="R208" s="57"/>
      <c r="S208" s="57"/>
      <c r="T208" s="57"/>
      <c r="U208" s="58"/>
      <c r="V208" s="59"/>
      <c r="W208" s="60"/>
      <c r="X208" s="61"/>
      <c r="Y208" s="61"/>
      <c r="Z208" s="61"/>
      <c r="AA208" s="62"/>
      <c r="AB208" s="61"/>
      <c r="AC208" s="61"/>
      <c r="AD208" s="63"/>
      <c r="AE208" s="61"/>
      <c r="AF208" s="64"/>
      <c r="AG208" s="61"/>
      <c r="AH208" s="65"/>
      <c r="AI208" s="61"/>
      <c r="AJ208" s="61"/>
      <c r="AK208" s="61"/>
      <c r="AL208" s="65"/>
      <c r="AM208" s="65"/>
      <c r="AN208" s="65"/>
      <c r="AO208" s="66"/>
      <c r="AP208" s="64"/>
      <c r="AQ208" s="67"/>
      <c r="AR208" s="67"/>
      <c r="AS208" s="67"/>
      <c r="AT208" s="61"/>
      <c r="AU208" s="61"/>
      <c r="AV208" s="61"/>
      <c r="AW208" s="68"/>
      <c r="AX208" s="61"/>
      <c r="AY208" s="68"/>
      <c r="AZ208" s="61"/>
      <c r="BA208" s="68"/>
    </row>
    <row r="209" spans="16:53" s="14" customFormat="1" ht="13.5">
      <c r="P209" s="69"/>
      <c r="Q209" s="57"/>
      <c r="R209" s="57"/>
      <c r="S209" s="57"/>
      <c r="T209" s="57"/>
      <c r="U209" s="58"/>
      <c r="V209" s="59"/>
      <c r="W209" s="60"/>
      <c r="X209" s="61"/>
      <c r="Y209" s="61"/>
      <c r="Z209" s="61"/>
      <c r="AA209" s="62"/>
      <c r="AB209" s="61"/>
      <c r="AC209" s="61"/>
      <c r="AD209" s="63"/>
      <c r="AE209" s="61"/>
      <c r="AF209" s="64"/>
      <c r="AG209" s="61"/>
      <c r="AH209" s="65"/>
      <c r="AI209" s="61"/>
      <c r="AJ209" s="61"/>
      <c r="AK209" s="61"/>
      <c r="AL209" s="65"/>
      <c r="AM209" s="65"/>
      <c r="AN209" s="65"/>
      <c r="AO209" s="66"/>
      <c r="AP209" s="64"/>
      <c r="AQ209" s="67"/>
      <c r="AR209" s="67"/>
      <c r="AS209" s="67"/>
      <c r="AT209" s="61"/>
      <c r="AU209" s="61"/>
      <c r="AV209" s="61"/>
      <c r="AW209" s="68"/>
      <c r="AX209" s="61"/>
      <c r="AY209" s="68"/>
      <c r="AZ209" s="61"/>
      <c r="BA209" s="68"/>
    </row>
    <row r="210" spans="16:53" s="14" customFormat="1" ht="13.5">
      <c r="P210" s="69"/>
      <c r="Q210" s="57"/>
      <c r="R210" s="57"/>
      <c r="S210" s="57"/>
      <c r="T210" s="57"/>
      <c r="U210" s="58"/>
      <c r="V210" s="59"/>
      <c r="W210" s="60"/>
      <c r="X210" s="61"/>
      <c r="Y210" s="61"/>
      <c r="Z210" s="61"/>
      <c r="AA210" s="62"/>
      <c r="AB210" s="61"/>
      <c r="AC210" s="61"/>
      <c r="AD210" s="63"/>
      <c r="AE210" s="61"/>
      <c r="AF210" s="64"/>
      <c r="AG210" s="61"/>
      <c r="AH210" s="65"/>
      <c r="AI210" s="61"/>
      <c r="AJ210" s="61"/>
      <c r="AK210" s="61"/>
      <c r="AL210" s="65"/>
      <c r="AM210" s="65"/>
      <c r="AN210" s="65"/>
      <c r="AO210" s="66"/>
      <c r="AP210" s="64"/>
      <c r="AQ210" s="67"/>
      <c r="AR210" s="67"/>
      <c r="AS210" s="67"/>
      <c r="AT210" s="61"/>
      <c r="AU210" s="61"/>
      <c r="AV210" s="61"/>
      <c r="AW210" s="68"/>
      <c r="AX210" s="61"/>
      <c r="AY210" s="68"/>
      <c r="AZ210" s="61"/>
      <c r="BA210" s="68"/>
    </row>
    <row r="211" spans="16:53" s="14" customFormat="1" ht="13.5">
      <c r="P211" s="69"/>
      <c r="Q211" s="57"/>
      <c r="R211" s="57"/>
      <c r="S211" s="57"/>
      <c r="T211" s="57"/>
      <c r="U211" s="58"/>
      <c r="V211" s="59"/>
      <c r="W211" s="60"/>
      <c r="X211" s="61"/>
      <c r="Y211" s="61"/>
      <c r="Z211" s="61"/>
      <c r="AA211" s="62"/>
      <c r="AB211" s="61"/>
      <c r="AC211" s="61"/>
      <c r="AD211" s="63"/>
      <c r="AE211" s="61"/>
      <c r="AF211" s="64"/>
      <c r="AG211" s="61"/>
      <c r="AH211" s="65"/>
      <c r="AI211" s="61"/>
      <c r="AJ211" s="61"/>
      <c r="AK211" s="61"/>
      <c r="AL211" s="65"/>
      <c r="AM211" s="65"/>
      <c r="AN211" s="65"/>
      <c r="AO211" s="66"/>
      <c r="AP211" s="64"/>
      <c r="AQ211" s="67"/>
      <c r="AR211" s="67"/>
      <c r="AS211" s="67"/>
      <c r="AT211" s="61"/>
      <c r="AU211" s="61"/>
      <c r="AV211" s="61"/>
      <c r="AW211" s="68"/>
      <c r="AX211" s="61"/>
      <c r="AY211" s="68"/>
      <c r="AZ211" s="61"/>
      <c r="BA211" s="68"/>
    </row>
    <row r="212" spans="16:53" s="14" customFormat="1" ht="13.5">
      <c r="P212" s="70"/>
      <c r="Q212" s="57"/>
      <c r="R212" s="57"/>
      <c r="S212" s="57"/>
      <c r="T212" s="57"/>
      <c r="U212" s="58"/>
      <c r="V212" s="59"/>
      <c r="W212" s="60"/>
      <c r="X212" s="61"/>
      <c r="Y212" s="61"/>
      <c r="Z212" s="61"/>
      <c r="AA212" s="71"/>
      <c r="AB212" s="72"/>
      <c r="AC212" s="61"/>
      <c r="AD212" s="73"/>
      <c r="AE212" s="61"/>
      <c r="AF212" s="74"/>
      <c r="AG212" s="75"/>
      <c r="AH212" s="71"/>
      <c r="AI212" s="75"/>
      <c r="AJ212" s="76"/>
      <c r="AK212" s="75"/>
      <c r="AL212" s="71"/>
      <c r="AM212" s="71"/>
      <c r="AN212" s="71"/>
      <c r="AO212" s="73"/>
      <c r="AP212" s="73"/>
      <c r="AQ212" s="75"/>
      <c r="AR212" s="61"/>
      <c r="AS212" s="61"/>
      <c r="AT212" s="77"/>
      <c r="AU212" s="77"/>
      <c r="AV212" s="61"/>
      <c r="AW212" s="75"/>
      <c r="AX212" s="61"/>
      <c r="AY212" s="61"/>
      <c r="AZ212" s="61"/>
      <c r="BA212" s="61"/>
    </row>
    <row r="213" spans="16:53" s="14" customFormat="1" ht="13.5">
      <c r="P213" s="70"/>
      <c r="Q213" s="57"/>
      <c r="R213" s="57"/>
      <c r="S213" s="57"/>
      <c r="T213" s="57"/>
      <c r="U213" s="58"/>
      <c r="V213" s="59"/>
      <c r="W213" s="60"/>
      <c r="X213" s="61"/>
      <c r="Y213" s="61"/>
      <c r="Z213" s="61"/>
      <c r="AA213" s="71"/>
      <c r="AB213" s="72"/>
      <c r="AC213" s="61"/>
      <c r="AD213" s="73"/>
      <c r="AE213" s="61"/>
      <c r="AF213" s="74"/>
      <c r="AG213" s="75"/>
      <c r="AH213" s="71"/>
      <c r="AI213" s="75"/>
      <c r="AJ213" s="76"/>
      <c r="AK213" s="75"/>
      <c r="AL213" s="71"/>
      <c r="AM213" s="71"/>
      <c r="AN213" s="71"/>
      <c r="AO213" s="73"/>
      <c r="AP213" s="73"/>
      <c r="AQ213" s="75"/>
      <c r="AR213" s="61"/>
      <c r="AS213" s="61"/>
      <c r="AT213" s="77"/>
      <c r="AU213" s="77"/>
      <c r="AV213" s="61"/>
      <c r="AW213" s="75"/>
      <c r="AX213" s="61"/>
      <c r="AY213" s="61"/>
      <c r="AZ213" s="61"/>
      <c r="BA213" s="61"/>
    </row>
    <row r="214" spans="16:53" s="14" customFormat="1" ht="13.5">
      <c r="P214" s="70"/>
      <c r="Q214" s="57"/>
      <c r="R214" s="57"/>
      <c r="S214" s="57"/>
      <c r="T214" s="57"/>
      <c r="U214" s="58"/>
      <c r="V214" s="59"/>
      <c r="W214" s="60"/>
      <c r="X214" s="61"/>
      <c r="Y214" s="61"/>
      <c r="Z214" s="61"/>
      <c r="AA214" s="71"/>
      <c r="AB214" s="72"/>
      <c r="AC214" s="61"/>
      <c r="AD214" s="73"/>
      <c r="AE214" s="61"/>
      <c r="AF214" s="74"/>
      <c r="AG214" s="75"/>
      <c r="AH214" s="71"/>
      <c r="AI214" s="75"/>
      <c r="AJ214" s="76"/>
      <c r="AK214" s="75"/>
      <c r="AL214" s="71"/>
      <c r="AM214" s="71"/>
      <c r="AN214" s="71"/>
      <c r="AO214" s="73"/>
      <c r="AP214" s="73"/>
      <c r="AQ214" s="75"/>
      <c r="AR214" s="61"/>
      <c r="AS214" s="61"/>
      <c r="AT214" s="77"/>
      <c r="AU214" s="77"/>
      <c r="AV214" s="61"/>
      <c r="AW214" s="75"/>
      <c r="AX214" s="61"/>
      <c r="AY214" s="61"/>
      <c r="AZ214" s="61"/>
      <c r="BA214" s="61"/>
    </row>
    <row r="215" spans="16:53" s="14" customFormat="1" ht="13.5">
      <c r="P215" s="70"/>
      <c r="Q215" s="57"/>
      <c r="R215" s="57"/>
      <c r="S215" s="57"/>
      <c r="T215" s="57"/>
      <c r="U215" s="58"/>
      <c r="V215" s="59"/>
      <c r="W215" s="60"/>
      <c r="X215" s="61"/>
      <c r="Y215" s="61"/>
      <c r="Z215" s="61"/>
      <c r="AA215" s="71"/>
      <c r="AB215" s="72"/>
      <c r="AC215" s="61"/>
      <c r="AD215" s="73"/>
      <c r="AE215" s="61"/>
      <c r="AF215" s="74"/>
      <c r="AG215" s="75"/>
      <c r="AH215" s="71"/>
      <c r="AI215" s="75"/>
      <c r="AJ215" s="76"/>
      <c r="AK215" s="75"/>
      <c r="AL215" s="71"/>
      <c r="AM215" s="71"/>
      <c r="AN215" s="71"/>
      <c r="AO215" s="73"/>
      <c r="AP215" s="73"/>
      <c r="AQ215" s="75"/>
      <c r="AR215" s="61"/>
      <c r="AS215" s="61"/>
      <c r="AT215" s="77"/>
      <c r="AU215" s="77"/>
      <c r="AV215" s="61"/>
      <c r="AW215" s="75"/>
      <c r="AX215" s="61"/>
      <c r="AY215" s="61"/>
      <c r="AZ215" s="61"/>
      <c r="BA215" s="61"/>
    </row>
    <row r="216" spans="16:53" s="14" customFormat="1" ht="13.5">
      <c r="P216" s="70" t="s">
        <v>45</v>
      </c>
      <c r="Q216" s="57" t="s">
        <v>45</v>
      </c>
      <c r="R216" s="57" t="s">
        <v>45</v>
      </c>
      <c r="S216" s="57" t="s">
        <v>45</v>
      </c>
      <c r="T216" s="57" t="s">
        <v>45</v>
      </c>
      <c r="U216" s="58" t="s">
        <v>45</v>
      </c>
      <c r="V216" s="59" t="s">
        <v>45</v>
      </c>
      <c r="W216" s="60" t="s">
        <v>45</v>
      </c>
      <c r="X216" s="61"/>
      <c r="Y216" s="61"/>
      <c r="Z216" s="61"/>
      <c r="AA216" s="71"/>
      <c r="AB216" s="72" t="s">
        <v>45</v>
      </c>
      <c r="AC216" s="61"/>
      <c r="AD216" s="73"/>
      <c r="AE216" s="61"/>
      <c r="AF216" s="74"/>
      <c r="AG216" s="75"/>
      <c r="AH216" s="71"/>
      <c r="AI216" s="75"/>
      <c r="AJ216" s="76"/>
      <c r="AK216" s="75"/>
      <c r="AL216" s="71"/>
      <c r="AM216" s="71"/>
      <c r="AN216" s="71"/>
      <c r="AO216" s="73"/>
      <c r="AP216" s="73"/>
      <c r="AQ216" s="75"/>
      <c r="AR216" s="61"/>
      <c r="AS216" s="61"/>
      <c r="AT216" s="77"/>
      <c r="AU216" s="77"/>
      <c r="AV216" s="61"/>
      <c r="AW216" s="75"/>
      <c r="AX216" s="61"/>
      <c r="AY216" s="61"/>
      <c r="AZ216" s="61"/>
      <c r="BA216" s="61"/>
    </row>
    <row r="217" spans="16:53" s="14" customFormat="1" ht="13.5">
      <c r="P217" s="70" t="s">
        <v>45</v>
      </c>
      <c r="Q217" s="57" t="s">
        <v>45</v>
      </c>
      <c r="R217" s="57" t="s">
        <v>45</v>
      </c>
      <c r="S217" s="57" t="s">
        <v>45</v>
      </c>
      <c r="T217" s="57" t="s">
        <v>45</v>
      </c>
      <c r="U217" s="58" t="s">
        <v>45</v>
      </c>
      <c r="V217" s="59" t="s">
        <v>45</v>
      </c>
      <c r="W217" s="60" t="s">
        <v>45</v>
      </c>
      <c r="X217" s="61"/>
      <c r="Y217" s="61"/>
      <c r="Z217" s="61"/>
      <c r="AA217" s="71"/>
      <c r="AB217" s="72" t="s">
        <v>45</v>
      </c>
      <c r="AC217" s="61"/>
      <c r="AD217" s="73"/>
      <c r="AE217" s="61"/>
      <c r="AF217" s="74"/>
      <c r="AG217" s="75"/>
      <c r="AH217" s="71"/>
      <c r="AI217" s="75"/>
      <c r="AJ217" s="76"/>
      <c r="AK217" s="75"/>
      <c r="AL217" s="71"/>
      <c r="AM217" s="71"/>
      <c r="AN217" s="71"/>
      <c r="AO217" s="73"/>
      <c r="AP217" s="73"/>
      <c r="AQ217" s="75"/>
      <c r="AR217" s="61"/>
      <c r="AS217" s="61"/>
      <c r="AT217" s="77"/>
      <c r="AU217" s="77"/>
      <c r="AV217" s="61"/>
      <c r="AW217" s="75"/>
      <c r="AX217" s="61"/>
      <c r="AY217" s="61"/>
      <c r="AZ217" s="61"/>
      <c r="BA217" s="61"/>
    </row>
    <row r="218" spans="16:53" s="14" customFormat="1" ht="13.5">
      <c r="P218" s="70" t="s">
        <v>45</v>
      </c>
      <c r="Q218" s="57" t="s">
        <v>45</v>
      </c>
      <c r="R218" s="57" t="s">
        <v>45</v>
      </c>
      <c r="S218" s="57" t="s">
        <v>45</v>
      </c>
      <c r="T218" s="57" t="s">
        <v>45</v>
      </c>
      <c r="U218" s="58" t="s">
        <v>45</v>
      </c>
      <c r="V218" s="59" t="s">
        <v>45</v>
      </c>
      <c r="W218" s="60" t="s">
        <v>45</v>
      </c>
      <c r="X218" s="61"/>
      <c r="Y218" s="61"/>
      <c r="Z218" s="61"/>
      <c r="AA218" s="71"/>
      <c r="AB218" s="72" t="s">
        <v>45</v>
      </c>
      <c r="AC218" s="61"/>
      <c r="AD218" s="73"/>
      <c r="AE218" s="61"/>
      <c r="AF218" s="74"/>
      <c r="AG218" s="75"/>
      <c r="AH218" s="71"/>
      <c r="AI218" s="75"/>
      <c r="AJ218" s="76"/>
      <c r="AK218" s="75"/>
      <c r="AL218" s="71"/>
      <c r="AM218" s="71"/>
      <c r="AN218" s="71"/>
      <c r="AO218" s="73"/>
      <c r="AP218" s="73"/>
      <c r="AQ218" s="75"/>
      <c r="AR218" s="61"/>
      <c r="AS218" s="61"/>
      <c r="AT218" s="77"/>
      <c r="AU218" s="77"/>
      <c r="AV218" s="61"/>
      <c r="AW218" s="75"/>
      <c r="AX218" s="61"/>
      <c r="AY218" s="61"/>
      <c r="AZ218" s="61"/>
      <c r="BA218" s="61"/>
    </row>
    <row r="219" spans="16:53" s="14" customFormat="1" ht="13.5">
      <c r="P219" s="70" t="s">
        <v>45</v>
      </c>
      <c r="Q219" s="57" t="s">
        <v>45</v>
      </c>
      <c r="R219" s="57" t="s">
        <v>45</v>
      </c>
      <c r="S219" s="57" t="s">
        <v>45</v>
      </c>
      <c r="T219" s="57" t="s">
        <v>45</v>
      </c>
      <c r="U219" s="58" t="s">
        <v>45</v>
      </c>
      <c r="V219" s="59" t="s">
        <v>45</v>
      </c>
      <c r="W219" s="60" t="s">
        <v>45</v>
      </c>
      <c r="X219" s="61"/>
      <c r="Y219" s="61"/>
      <c r="Z219" s="61"/>
      <c r="AA219" s="71"/>
      <c r="AB219" s="72" t="s">
        <v>45</v>
      </c>
      <c r="AC219" s="61"/>
      <c r="AD219" s="73"/>
      <c r="AE219" s="61"/>
      <c r="AF219" s="74"/>
      <c r="AG219" s="75"/>
      <c r="AH219" s="71"/>
      <c r="AI219" s="75"/>
      <c r="AJ219" s="76"/>
      <c r="AK219" s="75"/>
      <c r="AL219" s="71"/>
      <c r="AM219" s="71"/>
      <c r="AN219" s="71"/>
      <c r="AO219" s="73"/>
      <c r="AP219" s="73"/>
      <c r="AQ219" s="75"/>
      <c r="AR219" s="61"/>
      <c r="AS219" s="61"/>
      <c r="AT219" s="77"/>
      <c r="AU219" s="77"/>
      <c r="AV219" s="61"/>
      <c r="AW219" s="75"/>
      <c r="AX219" s="61"/>
      <c r="AY219" s="61"/>
      <c r="AZ219" s="61"/>
      <c r="BA219" s="61"/>
    </row>
    <row r="220" spans="16:53" s="14" customFormat="1" ht="13.5">
      <c r="P220" s="70" t="s">
        <v>45</v>
      </c>
      <c r="Q220" s="57" t="s">
        <v>45</v>
      </c>
      <c r="R220" s="57" t="s">
        <v>45</v>
      </c>
      <c r="S220" s="57" t="s">
        <v>45</v>
      </c>
      <c r="T220" s="57" t="s">
        <v>45</v>
      </c>
      <c r="U220" s="58" t="s">
        <v>45</v>
      </c>
      <c r="V220" s="59" t="s">
        <v>45</v>
      </c>
      <c r="W220" s="60" t="s">
        <v>45</v>
      </c>
      <c r="X220" s="61"/>
      <c r="Y220" s="61"/>
      <c r="Z220" s="61"/>
      <c r="AA220" s="71"/>
      <c r="AB220" s="72" t="s">
        <v>45</v>
      </c>
      <c r="AC220" s="61"/>
      <c r="AD220" s="73"/>
      <c r="AE220" s="61"/>
      <c r="AF220" s="74"/>
      <c r="AG220" s="75"/>
      <c r="AH220" s="71"/>
      <c r="AI220" s="75"/>
      <c r="AJ220" s="76"/>
      <c r="AK220" s="75"/>
      <c r="AL220" s="71"/>
      <c r="AM220" s="71"/>
      <c r="AN220" s="71"/>
      <c r="AO220" s="73"/>
      <c r="AP220" s="73"/>
      <c r="AQ220" s="75"/>
      <c r="AR220" s="61"/>
      <c r="AS220" s="61"/>
      <c r="AT220" s="77"/>
      <c r="AU220" s="77"/>
      <c r="AV220" s="61"/>
      <c r="AW220" s="75"/>
      <c r="AX220" s="61"/>
      <c r="AY220" s="61"/>
      <c r="AZ220" s="61"/>
      <c r="BA220" s="61"/>
    </row>
    <row r="221" spans="16:53" s="14" customFormat="1" ht="13.5">
      <c r="P221" s="70" t="s">
        <v>45</v>
      </c>
      <c r="Q221" s="57" t="s">
        <v>45</v>
      </c>
      <c r="R221" s="57" t="s">
        <v>45</v>
      </c>
      <c r="S221" s="57" t="s">
        <v>45</v>
      </c>
      <c r="T221" s="57" t="s">
        <v>45</v>
      </c>
      <c r="U221" s="58" t="s">
        <v>45</v>
      </c>
      <c r="V221" s="59" t="s">
        <v>45</v>
      </c>
      <c r="W221" s="60" t="s">
        <v>45</v>
      </c>
      <c r="X221" s="61"/>
      <c r="Y221" s="61"/>
      <c r="Z221" s="61"/>
      <c r="AA221" s="71"/>
      <c r="AB221" s="72" t="s">
        <v>45</v>
      </c>
      <c r="AC221" s="61"/>
      <c r="AD221" s="73"/>
      <c r="AE221" s="61"/>
      <c r="AF221" s="74"/>
      <c r="AG221" s="75"/>
      <c r="AH221" s="71"/>
      <c r="AI221" s="75"/>
      <c r="AJ221" s="76"/>
      <c r="AK221" s="75"/>
      <c r="AL221" s="71"/>
      <c r="AM221" s="71"/>
      <c r="AN221" s="71"/>
      <c r="AO221" s="73"/>
      <c r="AP221" s="73"/>
      <c r="AQ221" s="75"/>
      <c r="AR221" s="61"/>
      <c r="AS221" s="61"/>
      <c r="AT221" s="77"/>
      <c r="AU221" s="77"/>
      <c r="AV221" s="61"/>
      <c r="AW221" s="75"/>
      <c r="AX221" s="61"/>
      <c r="AY221" s="61"/>
      <c r="AZ221" s="61"/>
      <c r="BA221" s="61"/>
    </row>
    <row r="222" spans="16:53" s="14" customFormat="1" ht="13.5">
      <c r="P222" s="70" t="s">
        <v>45</v>
      </c>
      <c r="Q222" s="57" t="s">
        <v>45</v>
      </c>
      <c r="R222" s="57" t="s">
        <v>45</v>
      </c>
      <c r="S222" s="57" t="s">
        <v>45</v>
      </c>
      <c r="T222" s="57" t="s">
        <v>45</v>
      </c>
      <c r="U222" s="58" t="s">
        <v>45</v>
      </c>
      <c r="V222" s="59" t="s">
        <v>45</v>
      </c>
      <c r="W222" s="60" t="s">
        <v>45</v>
      </c>
      <c r="X222" s="61"/>
      <c r="Y222" s="61"/>
      <c r="Z222" s="61"/>
      <c r="AA222" s="71"/>
      <c r="AB222" s="72" t="s">
        <v>45</v>
      </c>
      <c r="AC222" s="61"/>
      <c r="AD222" s="73"/>
      <c r="AE222" s="61"/>
      <c r="AF222" s="74"/>
      <c r="AG222" s="75"/>
      <c r="AH222" s="71"/>
      <c r="AI222" s="75"/>
      <c r="AJ222" s="76"/>
      <c r="AK222" s="75"/>
      <c r="AL222" s="71"/>
      <c r="AM222" s="71"/>
      <c r="AN222" s="71"/>
      <c r="AO222" s="73"/>
      <c r="AP222" s="73"/>
      <c r="AQ222" s="75"/>
      <c r="AR222" s="61"/>
      <c r="AS222" s="61"/>
      <c r="AT222" s="77"/>
      <c r="AU222" s="77"/>
      <c r="AV222" s="61"/>
      <c r="AW222" s="75"/>
      <c r="AX222" s="61"/>
      <c r="AY222" s="61"/>
      <c r="AZ222" s="61"/>
      <c r="BA222" s="61"/>
    </row>
    <row r="223" spans="16:53" s="14" customFormat="1" ht="13.5">
      <c r="P223" s="70" t="s">
        <v>45</v>
      </c>
      <c r="Q223" s="57" t="s">
        <v>45</v>
      </c>
      <c r="R223" s="57" t="s">
        <v>45</v>
      </c>
      <c r="S223" s="57" t="s">
        <v>45</v>
      </c>
      <c r="T223" s="57" t="s">
        <v>45</v>
      </c>
      <c r="U223" s="58" t="s">
        <v>45</v>
      </c>
      <c r="V223" s="59" t="s">
        <v>45</v>
      </c>
      <c r="W223" s="60" t="s">
        <v>45</v>
      </c>
      <c r="X223" s="61"/>
      <c r="Y223" s="61"/>
      <c r="Z223" s="61"/>
      <c r="AA223" s="71"/>
      <c r="AB223" s="72" t="s">
        <v>45</v>
      </c>
      <c r="AC223" s="61"/>
      <c r="AD223" s="73"/>
      <c r="AE223" s="61"/>
      <c r="AF223" s="74"/>
      <c r="AG223" s="75"/>
      <c r="AH223" s="71"/>
      <c r="AI223" s="75"/>
      <c r="AJ223" s="76"/>
      <c r="AK223" s="75"/>
      <c r="AL223" s="71"/>
      <c r="AM223" s="71"/>
      <c r="AN223" s="71"/>
      <c r="AO223" s="73"/>
      <c r="AP223" s="73"/>
      <c r="AQ223" s="75"/>
      <c r="AR223" s="61"/>
      <c r="AS223" s="61"/>
      <c r="AT223" s="77"/>
      <c r="AU223" s="77"/>
      <c r="AV223" s="61"/>
      <c r="AW223" s="75"/>
      <c r="AX223" s="61"/>
      <c r="AY223" s="61"/>
      <c r="AZ223" s="61"/>
      <c r="BA223" s="61"/>
    </row>
    <row r="224" spans="16:53" s="14" customFormat="1" ht="13.5">
      <c r="P224" s="70" t="s">
        <v>45</v>
      </c>
      <c r="Q224" s="57" t="s">
        <v>45</v>
      </c>
      <c r="R224" s="57" t="s">
        <v>45</v>
      </c>
      <c r="S224" s="57" t="s">
        <v>45</v>
      </c>
      <c r="T224" s="57" t="s">
        <v>45</v>
      </c>
      <c r="U224" s="58" t="s">
        <v>45</v>
      </c>
      <c r="V224" s="59" t="s">
        <v>45</v>
      </c>
      <c r="W224" s="60" t="s">
        <v>45</v>
      </c>
      <c r="X224" s="61"/>
      <c r="Y224" s="61"/>
      <c r="Z224" s="61"/>
      <c r="AA224" s="71"/>
      <c r="AB224" s="72" t="s">
        <v>45</v>
      </c>
      <c r="AC224" s="61"/>
      <c r="AD224" s="73"/>
      <c r="AE224" s="61"/>
      <c r="AF224" s="74"/>
      <c r="AG224" s="75"/>
      <c r="AH224" s="71"/>
      <c r="AI224" s="75"/>
      <c r="AJ224" s="76"/>
      <c r="AK224" s="75"/>
      <c r="AL224" s="71"/>
      <c r="AM224" s="71"/>
      <c r="AN224" s="71"/>
      <c r="AO224" s="73"/>
      <c r="AP224" s="73"/>
      <c r="AQ224" s="75"/>
      <c r="AR224" s="61"/>
      <c r="AS224" s="61"/>
      <c r="AT224" s="77"/>
      <c r="AU224" s="77"/>
      <c r="AV224" s="61"/>
      <c r="AW224" s="75"/>
      <c r="AX224" s="61"/>
      <c r="AY224" s="61"/>
      <c r="AZ224" s="61"/>
      <c r="BA224" s="61"/>
    </row>
    <row r="225" spans="16:53" s="14" customFormat="1" ht="13.5">
      <c r="P225" s="70" t="s">
        <v>45</v>
      </c>
      <c r="Q225" s="57" t="s">
        <v>45</v>
      </c>
      <c r="R225" s="57" t="s">
        <v>45</v>
      </c>
      <c r="S225" s="57" t="s">
        <v>45</v>
      </c>
      <c r="T225" s="57" t="s">
        <v>45</v>
      </c>
      <c r="U225" s="58" t="s">
        <v>45</v>
      </c>
      <c r="V225" s="59" t="s">
        <v>45</v>
      </c>
      <c r="W225" s="60" t="s">
        <v>45</v>
      </c>
      <c r="X225" s="61"/>
      <c r="Y225" s="61"/>
      <c r="Z225" s="61"/>
      <c r="AA225" s="71"/>
      <c r="AB225" s="72" t="s">
        <v>45</v>
      </c>
      <c r="AC225" s="61"/>
      <c r="AD225" s="73"/>
      <c r="AE225" s="61"/>
      <c r="AF225" s="74"/>
      <c r="AG225" s="75"/>
      <c r="AH225" s="71"/>
      <c r="AI225" s="75"/>
      <c r="AJ225" s="76"/>
      <c r="AK225" s="75"/>
      <c r="AL225" s="71"/>
      <c r="AM225" s="71"/>
      <c r="AN225" s="71"/>
      <c r="AO225" s="73"/>
      <c r="AP225" s="73"/>
      <c r="AQ225" s="75"/>
      <c r="AR225" s="61"/>
      <c r="AS225" s="61"/>
      <c r="AT225" s="77"/>
      <c r="AU225" s="77"/>
      <c r="AV225" s="61"/>
      <c r="AW225" s="75"/>
      <c r="AX225" s="61"/>
      <c r="AY225" s="61"/>
      <c r="AZ225" s="61"/>
      <c r="BA225" s="61"/>
    </row>
    <row r="226" spans="16:53" s="14" customFormat="1" ht="13.5">
      <c r="P226" s="70" t="s">
        <v>45</v>
      </c>
      <c r="Q226" s="57" t="s">
        <v>45</v>
      </c>
      <c r="R226" s="57" t="s">
        <v>45</v>
      </c>
      <c r="S226" s="57" t="s">
        <v>45</v>
      </c>
      <c r="T226" s="57" t="s">
        <v>45</v>
      </c>
      <c r="U226" s="58" t="s">
        <v>45</v>
      </c>
      <c r="V226" s="59" t="s">
        <v>45</v>
      </c>
      <c r="W226" s="60" t="s">
        <v>45</v>
      </c>
      <c r="X226" s="61"/>
      <c r="Y226" s="61"/>
      <c r="Z226" s="61"/>
      <c r="AA226" s="71"/>
      <c r="AB226" s="72" t="s">
        <v>45</v>
      </c>
      <c r="AC226" s="61"/>
      <c r="AD226" s="73"/>
      <c r="AE226" s="61"/>
      <c r="AF226" s="74"/>
      <c r="AG226" s="75"/>
      <c r="AH226" s="71"/>
      <c r="AI226" s="75"/>
      <c r="AJ226" s="76"/>
      <c r="AK226" s="75"/>
      <c r="AL226" s="71"/>
      <c r="AM226" s="71"/>
      <c r="AN226" s="71"/>
      <c r="AO226" s="73"/>
      <c r="AP226" s="73"/>
      <c r="AQ226" s="75"/>
      <c r="AR226" s="61"/>
      <c r="AS226" s="61"/>
      <c r="AT226" s="77"/>
      <c r="AU226" s="77"/>
      <c r="AV226" s="61"/>
      <c r="AW226" s="75"/>
      <c r="AX226" s="61"/>
      <c r="AY226" s="61"/>
      <c r="AZ226" s="61"/>
      <c r="BA226" s="61"/>
    </row>
    <row r="227" spans="16:53" s="14" customFormat="1" ht="13.5">
      <c r="P227" s="70" t="s">
        <v>45</v>
      </c>
      <c r="Q227" s="57" t="s">
        <v>45</v>
      </c>
      <c r="R227" s="57" t="s">
        <v>45</v>
      </c>
      <c r="S227" s="57" t="s">
        <v>45</v>
      </c>
      <c r="T227" s="57" t="s">
        <v>45</v>
      </c>
      <c r="U227" s="58" t="s">
        <v>45</v>
      </c>
      <c r="V227" s="59" t="s">
        <v>45</v>
      </c>
      <c r="W227" s="60" t="s">
        <v>45</v>
      </c>
      <c r="X227" s="61"/>
      <c r="Y227" s="61"/>
      <c r="Z227" s="61"/>
      <c r="AA227" s="71"/>
      <c r="AB227" s="72" t="s">
        <v>45</v>
      </c>
      <c r="AC227" s="61"/>
      <c r="AD227" s="73"/>
      <c r="AE227" s="61"/>
      <c r="AF227" s="74"/>
      <c r="AG227" s="75"/>
      <c r="AH227" s="71"/>
      <c r="AI227" s="75"/>
      <c r="AJ227" s="76"/>
      <c r="AK227" s="75"/>
      <c r="AL227" s="71"/>
      <c r="AM227" s="71"/>
      <c r="AN227" s="71"/>
      <c r="AO227" s="73"/>
      <c r="AP227" s="73"/>
      <c r="AQ227" s="75"/>
      <c r="AR227" s="61"/>
      <c r="AS227" s="61"/>
      <c r="AT227" s="77"/>
      <c r="AU227" s="77"/>
      <c r="AV227" s="61"/>
      <c r="AW227" s="75"/>
      <c r="AX227" s="61"/>
      <c r="AY227" s="61"/>
      <c r="AZ227" s="61"/>
      <c r="BA227" s="61"/>
    </row>
    <row r="228" spans="16:53" s="14" customFormat="1" ht="13.5">
      <c r="P228" s="70" t="s">
        <v>45</v>
      </c>
      <c r="Q228" s="57" t="s">
        <v>45</v>
      </c>
      <c r="R228" s="57" t="s">
        <v>45</v>
      </c>
      <c r="S228" s="57" t="s">
        <v>45</v>
      </c>
      <c r="T228" s="57" t="s">
        <v>45</v>
      </c>
      <c r="U228" s="58" t="s">
        <v>45</v>
      </c>
      <c r="V228" s="59" t="s">
        <v>45</v>
      </c>
      <c r="W228" s="60" t="s">
        <v>45</v>
      </c>
      <c r="X228" s="61"/>
      <c r="Y228" s="61"/>
      <c r="Z228" s="61"/>
      <c r="AA228" s="71"/>
      <c r="AB228" s="72" t="s">
        <v>45</v>
      </c>
      <c r="AC228" s="61"/>
      <c r="AD228" s="73"/>
      <c r="AE228" s="61"/>
      <c r="AF228" s="74"/>
      <c r="AG228" s="75"/>
      <c r="AH228" s="71"/>
      <c r="AI228" s="75"/>
      <c r="AJ228" s="76"/>
      <c r="AK228" s="75"/>
      <c r="AL228" s="71"/>
      <c r="AM228" s="71"/>
      <c r="AN228" s="71"/>
      <c r="AO228" s="73"/>
      <c r="AP228" s="73"/>
      <c r="AQ228" s="75"/>
      <c r="AR228" s="61"/>
      <c r="AS228" s="61"/>
      <c r="AT228" s="77"/>
      <c r="AU228" s="77"/>
      <c r="AV228" s="61"/>
      <c r="AW228" s="75"/>
      <c r="AX228" s="61"/>
      <c r="AY228" s="61"/>
      <c r="AZ228" s="61"/>
      <c r="BA228" s="61"/>
    </row>
    <row r="229" spans="16:53" s="14" customFormat="1" ht="13.5">
      <c r="P229" s="70" t="s">
        <v>45</v>
      </c>
      <c r="Q229" s="57" t="s">
        <v>45</v>
      </c>
      <c r="R229" s="57" t="s">
        <v>45</v>
      </c>
      <c r="S229" s="57" t="s">
        <v>45</v>
      </c>
      <c r="T229" s="57" t="s">
        <v>45</v>
      </c>
      <c r="U229" s="58" t="s">
        <v>45</v>
      </c>
      <c r="V229" s="59" t="s">
        <v>45</v>
      </c>
      <c r="W229" s="60" t="s">
        <v>45</v>
      </c>
      <c r="X229" s="61"/>
      <c r="Y229" s="61"/>
      <c r="Z229" s="61"/>
      <c r="AA229" s="71"/>
      <c r="AB229" s="72" t="s">
        <v>45</v>
      </c>
      <c r="AC229" s="61"/>
      <c r="AD229" s="73"/>
      <c r="AE229" s="61"/>
      <c r="AF229" s="74"/>
      <c r="AG229" s="75"/>
      <c r="AH229" s="71"/>
      <c r="AI229" s="75"/>
      <c r="AJ229" s="76"/>
      <c r="AK229" s="75"/>
      <c r="AL229" s="71"/>
      <c r="AM229" s="71"/>
      <c r="AN229" s="71"/>
      <c r="AO229" s="73"/>
      <c r="AP229" s="73"/>
      <c r="AQ229" s="75"/>
      <c r="AR229" s="61"/>
      <c r="AS229" s="61"/>
      <c r="AT229" s="77"/>
      <c r="AU229" s="77"/>
      <c r="AV229" s="61"/>
      <c r="AW229" s="75"/>
      <c r="AX229" s="61"/>
      <c r="AY229" s="61"/>
      <c r="AZ229" s="61"/>
      <c r="BA229" s="61"/>
    </row>
    <row r="230" spans="16:53" s="14" customFormat="1" ht="13.5">
      <c r="P230" s="70" t="s">
        <v>45</v>
      </c>
      <c r="Q230" s="57" t="s">
        <v>45</v>
      </c>
      <c r="R230" s="57" t="s">
        <v>45</v>
      </c>
      <c r="S230" s="57" t="s">
        <v>45</v>
      </c>
      <c r="T230" s="57" t="s">
        <v>45</v>
      </c>
      <c r="U230" s="58" t="s">
        <v>45</v>
      </c>
      <c r="V230" s="59" t="s">
        <v>45</v>
      </c>
      <c r="W230" s="60" t="s">
        <v>45</v>
      </c>
      <c r="X230" s="61"/>
      <c r="Y230" s="61"/>
      <c r="Z230" s="61"/>
      <c r="AA230" s="71"/>
      <c r="AB230" s="72" t="s">
        <v>45</v>
      </c>
      <c r="AC230" s="61"/>
      <c r="AD230" s="73"/>
      <c r="AE230" s="61"/>
      <c r="AF230" s="74"/>
      <c r="AG230" s="75"/>
      <c r="AH230" s="71"/>
      <c r="AI230" s="75"/>
      <c r="AJ230" s="76"/>
      <c r="AK230" s="75"/>
      <c r="AL230" s="71"/>
      <c r="AM230" s="71"/>
      <c r="AN230" s="71"/>
      <c r="AO230" s="73"/>
      <c r="AP230" s="73"/>
      <c r="AQ230" s="75"/>
      <c r="AR230" s="61"/>
      <c r="AS230" s="61"/>
      <c r="AT230" s="77"/>
      <c r="AU230" s="77"/>
      <c r="AV230" s="61"/>
      <c r="AW230" s="75"/>
      <c r="AX230" s="61"/>
      <c r="AY230" s="61"/>
      <c r="AZ230" s="61"/>
      <c r="BA230" s="61"/>
    </row>
    <row r="231" spans="16:53" s="14" customFormat="1" ht="13.5">
      <c r="P231" s="70" t="s">
        <v>45</v>
      </c>
      <c r="Q231" s="57" t="s">
        <v>45</v>
      </c>
      <c r="R231" s="57" t="s">
        <v>45</v>
      </c>
      <c r="S231" s="57" t="s">
        <v>45</v>
      </c>
      <c r="T231" s="57" t="s">
        <v>45</v>
      </c>
      <c r="U231" s="58" t="s">
        <v>45</v>
      </c>
      <c r="V231" s="59" t="s">
        <v>45</v>
      </c>
      <c r="W231" s="60" t="s">
        <v>45</v>
      </c>
      <c r="X231" s="61"/>
      <c r="Y231" s="61"/>
      <c r="Z231" s="61"/>
      <c r="AA231" s="71"/>
      <c r="AB231" s="72" t="s">
        <v>45</v>
      </c>
      <c r="AC231" s="61"/>
      <c r="AD231" s="73"/>
      <c r="AE231" s="61"/>
      <c r="AF231" s="74"/>
      <c r="AG231" s="75"/>
      <c r="AH231" s="71"/>
      <c r="AI231" s="75"/>
      <c r="AJ231" s="76"/>
      <c r="AK231" s="75"/>
      <c r="AL231" s="71"/>
      <c r="AM231" s="71"/>
      <c r="AN231" s="71"/>
      <c r="AO231" s="73"/>
      <c r="AP231" s="73"/>
      <c r="AQ231" s="75"/>
      <c r="AR231" s="61"/>
      <c r="AS231" s="61"/>
      <c r="AT231" s="77"/>
      <c r="AU231" s="77"/>
      <c r="AV231" s="61"/>
      <c r="AW231" s="75"/>
      <c r="AX231" s="61"/>
      <c r="AY231" s="61"/>
      <c r="AZ231" s="61"/>
      <c r="BA231" s="61"/>
    </row>
    <row r="232" spans="16:53" s="14" customFormat="1" ht="13.5">
      <c r="P232" s="70" t="s">
        <v>45</v>
      </c>
      <c r="Q232" s="57" t="s">
        <v>45</v>
      </c>
      <c r="R232" s="57" t="s">
        <v>45</v>
      </c>
      <c r="S232" s="57" t="s">
        <v>45</v>
      </c>
      <c r="T232" s="57" t="s">
        <v>45</v>
      </c>
      <c r="U232" s="58" t="s">
        <v>45</v>
      </c>
      <c r="V232" s="59" t="s">
        <v>45</v>
      </c>
      <c r="W232" s="60" t="s">
        <v>45</v>
      </c>
      <c r="X232" s="61"/>
      <c r="Y232" s="61"/>
      <c r="Z232" s="61"/>
      <c r="AA232" s="71"/>
      <c r="AB232" s="72" t="s">
        <v>45</v>
      </c>
      <c r="AC232" s="61"/>
      <c r="AD232" s="73"/>
      <c r="AE232" s="61"/>
      <c r="AF232" s="74"/>
      <c r="AG232" s="75"/>
      <c r="AH232" s="71"/>
      <c r="AI232" s="75"/>
      <c r="AJ232" s="76"/>
      <c r="AK232" s="75"/>
      <c r="AL232" s="71"/>
      <c r="AM232" s="71"/>
      <c r="AN232" s="71"/>
      <c r="AO232" s="73"/>
      <c r="AP232" s="73"/>
      <c r="AQ232" s="75"/>
      <c r="AR232" s="61"/>
      <c r="AS232" s="61"/>
      <c r="AT232" s="77"/>
      <c r="AU232" s="77"/>
      <c r="AV232" s="61"/>
      <c r="AW232" s="75"/>
      <c r="AX232" s="61"/>
      <c r="AY232" s="61"/>
      <c r="AZ232" s="61"/>
      <c r="BA232" s="61"/>
    </row>
    <row r="233" spans="16:53" s="14" customFormat="1" ht="13.5">
      <c r="P233" s="70" t="s">
        <v>45</v>
      </c>
      <c r="Q233" s="57" t="s">
        <v>45</v>
      </c>
      <c r="R233" s="57" t="s">
        <v>45</v>
      </c>
      <c r="S233" s="57" t="s">
        <v>45</v>
      </c>
      <c r="T233" s="57" t="s">
        <v>45</v>
      </c>
      <c r="U233" s="58" t="s">
        <v>45</v>
      </c>
      <c r="V233" s="59" t="s">
        <v>45</v>
      </c>
      <c r="W233" s="60" t="s">
        <v>45</v>
      </c>
      <c r="X233" s="61"/>
      <c r="Y233" s="61"/>
      <c r="Z233" s="61"/>
      <c r="AA233" s="71"/>
      <c r="AB233" s="72" t="s">
        <v>45</v>
      </c>
      <c r="AC233" s="61"/>
      <c r="AD233" s="73"/>
      <c r="AE233" s="61"/>
      <c r="AF233" s="74"/>
      <c r="AG233" s="75"/>
      <c r="AH233" s="71"/>
      <c r="AI233" s="75"/>
      <c r="AJ233" s="76"/>
      <c r="AK233" s="75"/>
      <c r="AL233" s="71"/>
      <c r="AM233" s="71"/>
      <c r="AN233" s="71"/>
      <c r="AO233" s="73"/>
      <c r="AP233" s="73"/>
      <c r="AQ233" s="75"/>
      <c r="AR233" s="61"/>
      <c r="AS233" s="61"/>
      <c r="AT233" s="77"/>
      <c r="AU233" s="77"/>
      <c r="AV233" s="61"/>
      <c r="AW233" s="75"/>
      <c r="AX233" s="61"/>
      <c r="AY233" s="61"/>
      <c r="AZ233" s="61"/>
      <c r="BA233" s="61"/>
    </row>
    <row r="234" spans="16:53" s="14" customFormat="1" ht="13.5">
      <c r="P234" s="70" t="s">
        <v>45</v>
      </c>
      <c r="Q234" s="57" t="s">
        <v>45</v>
      </c>
      <c r="R234" s="57" t="s">
        <v>45</v>
      </c>
      <c r="S234" s="57" t="s">
        <v>45</v>
      </c>
      <c r="T234" s="57" t="s">
        <v>45</v>
      </c>
      <c r="U234" s="58" t="s">
        <v>45</v>
      </c>
      <c r="V234" s="59" t="s">
        <v>45</v>
      </c>
      <c r="W234" s="60" t="s">
        <v>45</v>
      </c>
      <c r="X234" s="61"/>
      <c r="Y234" s="61"/>
      <c r="Z234" s="61"/>
      <c r="AA234" s="71"/>
      <c r="AB234" s="72" t="s">
        <v>45</v>
      </c>
      <c r="AC234" s="61"/>
      <c r="AD234" s="73"/>
      <c r="AE234" s="61"/>
      <c r="AF234" s="74"/>
      <c r="AG234" s="75"/>
      <c r="AH234" s="71"/>
      <c r="AI234" s="75"/>
      <c r="AJ234" s="76"/>
      <c r="AK234" s="75"/>
      <c r="AL234" s="71"/>
      <c r="AM234" s="71"/>
      <c r="AN234" s="71"/>
      <c r="AO234" s="73"/>
      <c r="AP234" s="73"/>
      <c r="AQ234" s="75"/>
      <c r="AR234" s="61"/>
      <c r="AS234" s="61"/>
      <c r="AT234" s="77"/>
      <c r="AU234" s="77"/>
      <c r="AV234" s="61"/>
      <c r="AW234" s="75"/>
      <c r="AX234" s="61"/>
      <c r="AY234" s="61"/>
      <c r="AZ234" s="61"/>
      <c r="BA234" s="61"/>
    </row>
    <row r="235" spans="16:53" s="14" customFormat="1" ht="13.5">
      <c r="P235" s="70" t="s">
        <v>45</v>
      </c>
      <c r="Q235" s="57" t="s">
        <v>45</v>
      </c>
      <c r="R235" s="57" t="s">
        <v>45</v>
      </c>
      <c r="S235" s="57" t="s">
        <v>45</v>
      </c>
      <c r="T235" s="57" t="s">
        <v>45</v>
      </c>
      <c r="U235" s="58" t="s">
        <v>45</v>
      </c>
      <c r="V235" s="59" t="s">
        <v>45</v>
      </c>
      <c r="W235" s="60" t="s">
        <v>45</v>
      </c>
      <c r="X235" s="61"/>
      <c r="Y235" s="61"/>
      <c r="Z235" s="61"/>
      <c r="AA235" s="71"/>
      <c r="AB235" s="72" t="s">
        <v>45</v>
      </c>
      <c r="AC235" s="61"/>
      <c r="AD235" s="73"/>
      <c r="AE235" s="61"/>
      <c r="AF235" s="74"/>
      <c r="AG235" s="75"/>
      <c r="AH235" s="71"/>
      <c r="AI235" s="75"/>
      <c r="AJ235" s="76"/>
      <c r="AK235" s="75"/>
      <c r="AL235" s="71"/>
      <c r="AM235" s="71"/>
      <c r="AN235" s="71"/>
      <c r="AO235" s="73"/>
      <c r="AP235" s="73"/>
      <c r="AQ235" s="75"/>
      <c r="AR235" s="61"/>
      <c r="AS235" s="61"/>
      <c r="AT235" s="77"/>
      <c r="AU235" s="77"/>
      <c r="AV235" s="61"/>
      <c r="AW235" s="75"/>
      <c r="AX235" s="61"/>
      <c r="AY235" s="61"/>
      <c r="AZ235" s="61"/>
      <c r="BA235" s="61"/>
    </row>
    <row r="236" spans="16:53" s="14" customFormat="1" ht="13.5">
      <c r="P236" s="70" t="s">
        <v>45</v>
      </c>
      <c r="Q236" s="57" t="s">
        <v>45</v>
      </c>
      <c r="R236" s="57" t="s">
        <v>45</v>
      </c>
      <c r="S236" s="57" t="s">
        <v>45</v>
      </c>
      <c r="T236" s="57" t="s">
        <v>45</v>
      </c>
      <c r="U236" s="58" t="s">
        <v>45</v>
      </c>
      <c r="V236" s="59" t="s">
        <v>45</v>
      </c>
      <c r="W236" s="60" t="s">
        <v>45</v>
      </c>
      <c r="X236" s="61"/>
      <c r="Y236" s="61"/>
      <c r="Z236" s="61"/>
      <c r="AA236" s="71"/>
      <c r="AB236" s="72" t="s">
        <v>45</v>
      </c>
      <c r="AC236" s="61"/>
      <c r="AD236" s="73"/>
      <c r="AE236" s="61"/>
      <c r="AF236" s="74"/>
      <c r="AG236" s="75"/>
      <c r="AH236" s="71"/>
      <c r="AI236" s="75"/>
      <c r="AJ236" s="76"/>
      <c r="AK236" s="75"/>
      <c r="AL236" s="71"/>
      <c r="AM236" s="71"/>
      <c r="AN236" s="71"/>
      <c r="AO236" s="73"/>
      <c r="AP236" s="73"/>
      <c r="AQ236" s="75"/>
      <c r="AR236" s="61"/>
      <c r="AS236" s="61"/>
      <c r="AT236" s="77"/>
      <c r="AU236" s="77"/>
      <c r="AV236" s="61"/>
      <c r="AW236" s="75"/>
      <c r="AX236" s="61"/>
      <c r="AY236" s="61"/>
      <c r="AZ236" s="61"/>
      <c r="BA236" s="61"/>
    </row>
    <row r="237" spans="16:53" s="14" customFormat="1" ht="13.5">
      <c r="P237" s="70" t="s">
        <v>45</v>
      </c>
      <c r="Q237" s="57" t="s">
        <v>45</v>
      </c>
      <c r="R237" s="57" t="s">
        <v>45</v>
      </c>
      <c r="S237" s="57" t="s">
        <v>45</v>
      </c>
      <c r="T237" s="57" t="s">
        <v>45</v>
      </c>
      <c r="U237" s="58" t="s">
        <v>45</v>
      </c>
      <c r="V237" s="59" t="s">
        <v>45</v>
      </c>
      <c r="W237" s="60" t="s">
        <v>45</v>
      </c>
      <c r="X237" s="61"/>
      <c r="Y237" s="61"/>
      <c r="Z237" s="61"/>
      <c r="AA237" s="71"/>
      <c r="AB237" s="72" t="s">
        <v>45</v>
      </c>
      <c r="AC237" s="61"/>
      <c r="AD237" s="73"/>
      <c r="AE237" s="61"/>
      <c r="AF237" s="74"/>
      <c r="AG237" s="75"/>
      <c r="AH237" s="71"/>
      <c r="AI237" s="75"/>
      <c r="AJ237" s="76"/>
      <c r="AK237" s="75"/>
      <c r="AL237" s="71"/>
      <c r="AM237" s="71"/>
      <c r="AN237" s="71"/>
      <c r="AO237" s="73"/>
      <c r="AP237" s="73"/>
      <c r="AQ237" s="75"/>
      <c r="AR237" s="61"/>
      <c r="AS237" s="61"/>
      <c r="AT237" s="77"/>
      <c r="AU237" s="77"/>
      <c r="AV237" s="61"/>
      <c r="AW237" s="75"/>
      <c r="AX237" s="61"/>
      <c r="AY237" s="61"/>
      <c r="AZ237" s="61"/>
      <c r="BA237" s="61"/>
    </row>
    <row r="238" spans="16:53" s="14" customFormat="1" ht="13.5">
      <c r="P238" s="70" t="s">
        <v>45</v>
      </c>
      <c r="Q238" s="57" t="s">
        <v>45</v>
      </c>
      <c r="R238" s="57" t="s">
        <v>45</v>
      </c>
      <c r="S238" s="57" t="s">
        <v>45</v>
      </c>
      <c r="T238" s="57" t="s">
        <v>45</v>
      </c>
      <c r="U238" s="58" t="s">
        <v>45</v>
      </c>
      <c r="V238" s="59" t="s">
        <v>45</v>
      </c>
      <c r="W238" s="60" t="s">
        <v>45</v>
      </c>
      <c r="X238" s="61"/>
      <c r="Y238" s="61"/>
      <c r="Z238" s="61"/>
      <c r="AA238" s="71"/>
      <c r="AB238" s="72" t="s">
        <v>45</v>
      </c>
      <c r="AC238" s="61"/>
      <c r="AD238" s="73"/>
      <c r="AE238" s="61"/>
      <c r="AF238" s="74"/>
      <c r="AG238" s="75"/>
      <c r="AH238" s="71"/>
      <c r="AI238" s="75"/>
      <c r="AJ238" s="76"/>
      <c r="AK238" s="75"/>
      <c r="AL238" s="71"/>
      <c r="AM238" s="71"/>
      <c r="AN238" s="71"/>
      <c r="AO238" s="73"/>
      <c r="AP238" s="73"/>
      <c r="AQ238" s="75"/>
      <c r="AR238" s="61"/>
      <c r="AS238" s="61"/>
      <c r="AT238" s="77"/>
      <c r="AU238" s="77"/>
      <c r="AV238" s="61"/>
      <c r="AW238" s="75"/>
      <c r="AX238" s="61"/>
      <c r="AY238" s="61"/>
      <c r="AZ238" s="61"/>
      <c r="BA238" s="61"/>
    </row>
    <row r="239" spans="16:53" s="14" customFormat="1" ht="13.5">
      <c r="P239" s="70" t="s">
        <v>45</v>
      </c>
      <c r="Q239" s="57" t="s">
        <v>45</v>
      </c>
      <c r="R239" s="57" t="s">
        <v>45</v>
      </c>
      <c r="S239" s="57" t="s">
        <v>45</v>
      </c>
      <c r="T239" s="57" t="s">
        <v>45</v>
      </c>
      <c r="U239" s="58" t="s">
        <v>45</v>
      </c>
      <c r="V239" s="59" t="s">
        <v>45</v>
      </c>
      <c r="W239" s="60" t="s">
        <v>45</v>
      </c>
      <c r="X239" s="61"/>
      <c r="Y239" s="61"/>
      <c r="Z239" s="61"/>
      <c r="AA239" s="71"/>
      <c r="AB239" s="72" t="s">
        <v>45</v>
      </c>
      <c r="AC239" s="61"/>
      <c r="AD239" s="73"/>
      <c r="AE239" s="61"/>
      <c r="AF239" s="74"/>
      <c r="AG239" s="75"/>
      <c r="AH239" s="71"/>
      <c r="AI239" s="75"/>
      <c r="AJ239" s="76"/>
      <c r="AK239" s="75"/>
      <c r="AL239" s="71"/>
      <c r="AM239" s="71"/>
      <c r="AN239" s="71"/>
      <c r="AO239" s="73"/>
      <c r="AP239" s="73"/>
      <c r="AQ239" s="75"/>
      <c r="AR239" s="61"/>
      <c r="AS239" s="61"/>
      <c r="AT239" s="77"/>
      <c r="AU239" s="77"/>
      <c r="AV239" s="61"/>
      <c r="AW239" s="75"/>
      <c r="AX239" s="61"/>
      <c r="AY239" s="61"/>
      <c r="AZ239" s="61"/>
      <c r="BA239" s="61"/>
    </row>
    <row r="240" spans="16:53" s="14" customFormat="1" ht="13.5">
      <c r="P240" s="70" t="s">
        <v>45</v>
      </c>
      <c r="Q240" s="57" t="s">
        <v>45</v>
      </c>
      <c r="R240" s="57" t="s">
        <v>45</v>
      </c>
      <c r="S240" s="57" t="s">
        <v>45</v>
      </c>
      <c r="T240" s="57" t="s">
        <v>45</v>
      </c>
      <c r="U240" s="58" t="s">
        <v>45</v>
      </c>
      <c r="V240" s="59" t="s">
        <v>45</v>
      </c>
      <c r="W240" s="60" t="s">
        <v>45</v>
      </c>
      <c r="X240" s="61"/>
      <c r="Y240" s="61"/>
      <c r="Z240" s="61"/>
      <c r="AA240" s="71"/>
      <c r="AB240" s="72" t="s">
        <v>45</v>
      </c>
      <c r="AC240" s="61"/>
      <c r="AD240" s="73"/>
      <c r="AE240" s="61"/>
      <c r="AF240" s="74"/>
      <c r="AG240" s="75"/>
      <c r="AH240" s="71"/>
      <c r="AI240" s="75"/>
      <c r="AJ240" s="76"/>
      <c r="AK240" s="75"/>
      <c r="AL240" s="71"/>
      <c r="AM240" s="71"/>
      <c r="AN240" s="71"/>
      <c r="AO240" s="73"/>
      <c r="AP240" s="73"/>
      <c r="AQ240" s="75"/>
      <c r="AR240" s="61"/>
      <c r="AS240" s="61"/>
      <c r="AT240" s="77"/>
      <c r="AU240" s="77"/>
      <c r="AV240" s="61"/>
      <c r="AW240" s="75"/>
      <c r="AX240" s="61"/>
      <c r="AY240" s="61"/>
      <c r="AZ240" s="61"/>
      <c r="BA240" s="61"/>
    </row>
    <row r="241" spans="16:53" s="14" customFormat="1" ht="13.5">
      <c r="P241" s="70" t="s">
        <v>45</v>
      </c>
      <c r="Q241" s="57" t="s">
        <v>45</v>
      </c>
      <c r="R241" s="57" t="s">
        <v>45</v>
      </c>
      <c r="S241" s="57" t="s">
        <v>45</v>
      </c>
      <c r="T241" s="57" t="s">
        <v>45</v>
      </c>
      <c r="U241" s="58" t="s">
        <v>45</v>
      </c>
      <c r="V241" s="59" t="s">
        <v>45</v>
      </c>
      <c r="W241" s="60" t="s">
        <v>45</v>
      </c>
      <c r="X241" s="61"/>
      <c r="Y241" s="61"/>
      <c r="Z241" s="61"/>
      <c r="AA241" s="71"/>
      <c r="AB241" s="72" t="s">
        <v>45</v>
      </c>
      <c r="AC241" s="61"/>
      <c r="AD241" s="73"/>
      <c r="AE241" s="61"/>
      <c r="AF241" s="74"/>
      <c r="AG241" s="75"/>
      <c r="AH241" s="71"/>
      <c r="AI241" s="75"/>
      <c r="AJ241" s="76"/>
      <c r="AK241" s="75"/>
      <c r="AL241" s="71"/>
      <c r="AM241" s="71"/>
      <c r="AN241" s="71"/>
      <c r="AO241" s="73"/>
      <c r="AP241" s="73"/>
      <c r="AQ241" s="75"/>
      <c r="AR241" s="61"/>
      <c r="AS241" s="61"/>
      <c r="AT241" s="77"/>
      <c r="AU241" s="77"/>
      <c r="AV241" s="61"/>
      <c r="AW241" s="75"/>
      <c r="AX241" s="61"/>
      <c r="AY241" s="61"/>
      <c r="AZ241" s="61"/>
      <c r="BA241" s="61"/>
    </row>
    <row r="242" spans="16:53" s="14" customFormat="1" ht="13.5">
      <c r="P242" s="70" t="s">
        <v>45</v>
      </c>
      <c r="Q242" s="57" t="s">
        <v>45</v>
      </c>
      <c r="R242" s="57" t="s">
        <v>45</v>
      </c>
      <c r="S242" s="57" t="s">
        <v>45</v>
      </c>
      <c r="T242" s="57" t="s">
        <v>45</v>
      </c>
      <c r="U242" s="58" t="s">
        <v>45</v>
      </c>
      <c r="V242" s="59" t="s">
        <v>45</v>
      </c>
      <c r="W242" s="60" t="s">
        <v>45</v>
      </c>
      <c r="X242" s="61"/>
      <c r="Y242" s="61"/>
      <c r="Z242" s="61"/>
      <c r="AA242" s="71"/>
      <c r="AB242" s="72" t="s">
        <v>45</v>
      </c>
      <c r="AC242" s="61"/>
      <c r="AD242" s="73"/>
      <c r="AE242" s="61"/>
      <c r="AF242" s="74"/>
      <c r="AG242" s="75"/>
      <c r="AH242" s="71"/>
      <c r="AI242" s="75"/>
      <c r="AJ242" s="76"/>
      <c r="AK242" s="75"/>
      <c r="AL242" s="71"/>
      <c r="AM242" s="71"/>
      <c r="AN242" s="71"/>
      <c r="AO242" s="73"/>
      <c r="AP242" s="73"/>
      <c r="AQ242" s="75"/>
      <c r="AR242" s="61"/>
      <c r="AS242" s="61"/>
      <c r="AT242" s="77"/>
      <c r="AU242" s="77"/>
      <c r="AV242" s="61"/>
      <c r="AW242" s="75"/>
      <c r="AX242" s="61"/>
      <c r="AY242" s="61"/>
      <c r="AZ242" s="61"/>
      <c r="BA242" s="61"/>
    </row>
    <row r="243" spans="16:53" s="14" customFormat="1" ht="13.5">
      <c r="P243" s="70" t="s">
        <v>45</v>
      </c>
      <c r="Q243" s="57" t="s">
        <v>45</v>
      </c>
      <c r="R243" s="57" t="s">
        <v>45</v>
      </c>
      <c r="S243" s="57" t="s">
        <v>45</v>
      </c>
      <c r="T243" s="57" t="s">
        <v>45</v>
      </c>
      <c r="U243" s="58" t="s">
        <v>45</v>
      </c>
      <c r="V243" s="59" t="s">
        <v>45</v>
      </c>
      <c r="W243" s="60" t="s">
        <v>45</v>
      </c>
      <c r="X243" s="61"/>
      <c r="Y243" s="61"/>
      <c r="Z243" s="61"/>
      <c r="AA243" s="71"/>
      <c r="AB243" s="72" t="s">
        <v>45</v>
      </c>
      <c r="AC243" s="61"/>
      <c r="AD243" s="73"/>
      <c r="AE243" s="61"/>
      <c r="AF243" s="74"/>
      <c r="AG243" s="75"/>
      <c r="AH243" s="71"/>
      <c r="AI243" s="75"/>
      <c r="AJ243" s="76"/>
      <c r="AK243" s="75"/>
      <c r="AL243" s="71"/>
      <c r="AM243" s="71"/>
      <c r="AN243" s="71"/>
      <c r="AO243" s="73"/>
      <c r="AP243" s="73"/>
      <c r="AQ243" s="75"/>
      <c r="AR243" s="61"/>
      <c r="AS243" s="61"/>
      <c r="AT243" s="77"/>
      <c r="AU243" s="77"/>
      <c r="AV243" s="61"/>
      <c r="AW243" s="75"/>
      <c r="AX243" s="61"/>
      <c r="AY243" s="61"/>
      <c r="AZ243" s="61"/>
      <c r="BA243" s="61"/>
    </row>
    <row r="244" spans="16:53" s="14" customFormat="1" ht="13.5">
      <c r="P244" s="70" t="s">
        <v>45</v>
      </c>
      <c r="Q244" s="57" t="s">
        <v>45</v>
      </c>
      <c r="R244" s="57" t="s">
        <v>45</v>
      </c>
      <c r="S244" s="57" t="s">
        <v>45</v>
      </c>
      <c r="T244" s="57" t="s">
        <v>45</v>
      </c>
      <c r="U244" s="58" t="s">
        <v>45</v>
      </c>
      <c r="V244" s="59" t="s">
        <v>45</v>
      </c>
      <c r="W244" s="60" t="s">
        <v>45</v>
      </c>
      <c r="X244" s="61"/>
      <c r="Y244" s="61"/>
      <c r="Z244" s="61"/>
      <c r="AA244" s="71"/>
      <c r="AB244" s="72" t="s">
        <v>45</v>
      </c>
      <c r="AC244" s="61"/>
      <c r="AD244" s="73"/>
      <c r="AE244" s="61"/>
      <c r="AF244" s="74"/>
      <c r="AG244" s="75"/>
      <c r="AH244" s="71"/>
      <c r="AI244" s="75"/>
      <c r="AJ244" s="76"/>
      <c r="AK244" s="75"/>
      <c r="AL244" s="71"/>
      <c r="AM244" s="71"/>
      <c r="AN244" s="71"/>
      <c r="AO244" s="73"/>
      <c r="AP244" s="73"/>
      <c r="AQ244" s="75"/>
      <c r="AR244" s="61"/>
      <c r="AS244" s="61"/>
      <c r="AT244" s="77"/>
      <c r="AU244" s="77"/>
      <c r="AV244" s="61"/>
      <c r="AW244" s="75"/>
      <c r="AX244" s="61"/>
      <c r="AY244" s="61"/>
      <c r="AZ244" s="61"/>
      <c r="BA244" s="61"/>
    </row>
    <row r="245" spans="16:53" s="14" customFormat="1" ht="13.5">
      <c r="P245" s="70" t="s">
        <v>45</v>
      </c>
      <c r="Q245" s="57" t="s">
        <v>45</v>
      </c>
      <c r="R245" s="57" t="s">
        <v>45</v>
      </c>
      <c r="S245" s="57" t="s">
        <v>45</v>
      </c>
      <c r="T245" s="57" t="s">
        <v>45</v>
      </c>
      <c r="U245" s="58" t="s">
        <v>45</v>
      </c>
      <c r="V245" s="59" t="s">
        <v>45</v>
      </c>
      <c r="W245" s="60" t="s">
        <v>45</v>
      </c>
      <c r="X245" s="61"/>
      <c r="Y245" s="61"/>
      <c r="Z245" s="61"/>
      <c r="AA245" s="71"/>
      <c r="AB245" s="72" t="s">
        <v>45</v>
      </c>
      <c r="AC245" s="61"/>
      <c r="AD245" s="73"/>
      <c r="AE245" s="61"/>
      <c r="AF245" s="74"/>
      <c r="AG245" s="75"/>
      <c r="AH245" s="71"/>
      <c r="AI245" s="75"/>
      <c r="AJ245" s="76"/>
      <c r="AK245" s="75"/>
      <c r="AL245" s="71"/>
      <c r="AM245" s="71"/>
      <c r="AN245" s="71"/>
      <c r="AO245" s="73"/>
      <c r="AP245" s="73"/>
      <c r="AQ245" s="75"/>
      <c r="AR245" s="61"/>
      <c r="AS245" s="61"/>
      <c r="AT245" s="77"/>
      <c r="AU245" s="77"/>
      <c r="AV245" s="61"/>
      <c r="AW245" s="75"/>
      <c r="AX245" s="61"/>
      <c r="AY245" s="61"/>
      <c r="AZ245" s="61"/>
      <c r="BA245" s="61"/>
    </row>
    <row r="246" spans="16:53" s="14" customFormat="1" ht="13.5">
      <c r="P246" s="70" t="s">
        <v>45</v>
      </c>
      <c r="Q246" s="57" t="s">
        <v>45</v>
      </c>
      <c r="R246" s="57" t="s">
        <v>45</v>
      </c>
      <c r="S246" s="57" t="s">
        <v>45</v>
      </c>
      <c r="T246" s="57" t="s">
        <v>45</v>
      </c>
      <c r="U246" s="58" t="s">
        <v>45</v>
      </c>
      <c r="V246" s="59" t="s">
        <v>45</v>
      </c>
      <c r="W246" s="60" t="s">
        <v>45</v>
      </c>
      <c r="X246" s="61"/>
      <c r="Y246" s="61"/>
      <c r="Z246" s="61"/>
      <c r="AA246" s="71"/>
      <c r="AB246" s="72" t="s">
        <v>45</v>
      </c>
      <c r="AC246" s="61"/>
      <c r="AD246" s="73"/>
      <c r="AE246" s="61"/>
      <c r="AF246" s="74"/>
      <c r="AG246" s="75"/>
      <c r="AH246" s="71"/>
      <c r="AI246" s="75"/>
      <c r="AJ246" s="76"/>
      <c r="AK246" s="75"/>
      <c r="AL246" s="71"/>
      <c r="AM246" s="71"/>
      <c r="AN246" s="71"/>
      <c r="AO246" s="73"/>
      <c r="AP246" s="73"/>
      <c r="AQ246" s="75"/>
      <c r="AR246" s="61"/>
      <c r="AS246" s="61"/>
      <c r="AT246" s="77"/>
      <c r="AU246" s="77"/>
      <c r="AV246" s="61"/>
      <c r="AW246" s="75"/>
      <c r="AX246" s="61"/>
      <c r="AY246" s="61"/>
      <c r="AZ246" s="61"/>
      <c r="BA246" s="61"/>
    </row>
    <row r="247" spans="16:53" s="14" customFormat="1" ht="13.5">
      <c r="P247" s="70" t="s">
        <v>45</v>
      </c>
      <c r="Q247" s="57" t="s">
        <v>45</v>
      </c>
      <c r="R247" s="57" t="s">
        <v>45</v>
      </c>
      <c r="S247" s="57" t="s">
        <v>45</v>
      </c>
      <c r="T247" s="57" t="s">
        <v>45</v>
      </c>
      <c r="U247" s="58" t="s">
        <v>45</v>
      </c>
      <c r="V247" s="59" t="s">
        <v>45</v>
      </c>
      <c r="W247" s="60" t="s">
        <v>45</v>
      </c>
      <c r="X247" s="61"/>
      <c r="Y247" s="61"/>
      <c r="Z247" s="61"/>
      <c r="AA247" s="71"/>
      <c r="AB247" s="72" t="s">
        <v>45</v>
      </c>
      <c r="AC247" s="61"/>
      <c r="AD247" s="73"/>
      <c r="AE247" s="61"/>
      <c r="AF247" s="74"/>
      <c r="AG247" s="75"/>
      <c r="AH247" s="71"/>
      <c r="AI247" s="75"/>
      <c r="AJ247" s="76"/>
      <c r="AK247" s="75"/>
      <c r="AL247" s="71"/>
      <c r="AM247" s="71"/>
      <c r="AN247" s="71"/>
      <c r="AO247" s="73"/>
      <c r="AP247" s="73"/>
      <c r="AQ247" s="75"/>
      <c r="AR247" s="61"/>
      <c r="AS247" s="61"/>
      <c r="AT247" s="77"/>
      <c r="AU247" s="77"/>
      <c r="AV247" s="61"/>
      <c r="AW247" s="75"/>
      <c r="AX247" s="61"/>
      <c r="AY247" s="61"/>
      <c r="AZ247" s="61"/>
      <c r="BA247" s="61"/>
    </row>
    <row r="248" spans="16:53" s="14" customFormat="1" ht="13.5">
      <c r="P248" s="70" t="s">
        <v>45</v>
      </c>
      <c r="Q248" s="57" t="s">
        <v>45</v>
      </c>
      <c r="R248" s="57" t="s">
        <v>45</v>
      </c>
      <c r="S248" s="57" t="s">
        <v>45</v>
      </c>
      <c r="T248" s="57" t="s">
        <v>45</v>
      </c>
      <c r="U248" s="58" t="s">
        <v>45</v>
      </c>
      <c r="V248" s="59" t="s">
        <v>45</v>
      </c>
      <c r="W248" s="60" t="s">
        <v>45</v>
      </c>
      <c r="X248" s="61"/>
      <c r="Y248" s="61"/>
      <c r="Z248" s="61"/>
      <c r="AA248" s="71"/>
      <c r="AB248" s="72" t="s">
        <v>45</v>
      </c>
      <c r="AC248" s="61"/>
      <c r="AD248" s="73"/>
      <c r="AE248" s="61"/>
      <c r="AF248" s="74"/>
      <c r="AG248" s="75"/>
      <c r="AH248" s="71"/>
      <c r="AI248" s="75"/>
      <c r="AJ248" s="76"/>
      <c r="AK248" s="75"/>
      <c r="AL248" s="71"/>
      <c r="AM248" s="71"/>
      <c r="AN248" s="71"/>
      <c r="AO248" s="73"/>
      <c r="AP248" s="73"/>
      <c r="AQ248" s="75"/>
      <c r="AR248" s="61"/>
      <c r="AS248" s="61"/>
      <c r="AT248" s="77"/>
      <c r="AU248" s="77"/>
      <c r="AV248" s="61"/>
      <c r="AW248" s="75"/>
      <c r="AX248" s="61"/>
      <c r="AY248" s="61"/>
      <c r="AZ248" s="61"/>
      <c r="BA248" s="61"/>
    </row>
    <row r="249" spans="16:53" s="14" customFormat="1" ht="13.5">
      <c r="P249" s="70" t="s">
        <v>45</v>
      </c>
      <c r="Q249" s="57" t="s">
        <v>45</v>
      </c>
      <c r="R249" s="57" t="s">
        <v>45</v>
      </c>
      <c r="S249" s="57" t="s">
        <v>45</v>
      </c>
      <c r="T249" s="57" t="s">
        <v>45</v>
      </c>
      <c r="U249" s="58" t="s">
        <v>45</v>
      </c>
      <c r="V249" s="59" t="s">
        <v>45</v>
      </c>
      <c r="W249" s="60" t="s">
        <v>45</v>
      </c>
      <c r="X249" s="61"/>
      <c r="Y249" s="61"/>
      <c r="Z249" s="61"/>
      <c r="AA249" s="71"/>
      <c r="AB249" s="72" t="s">
        <v>45</v>
      </c>
      <c r="AC249" s="61"/>
      <c r="AD249" s="73"/>
      <c r="AE249" s="61"/>
      <c r="AF249" s="74"/>
      <c r="AG249" s="75"/>
      <c r="AH249" s="71"/>
      <c r="AI249" s="75"/>
      <c r="AJ249" s="76"/>
      <c r="AK249" s="75"/>
      <c r="AL249" s="71"/>
      <c r="AM249" s="71"/>
      <c r="AN249" s="71"/>
      <c r="AO249" s="73"/>
      <c r="AP249" s="73"/>
      <c r="AQ249" s="75"/>
      <c r="AR249" s="61"/>
      <c r="AS249" s="61"/>
      <c r="AT249" s="77"/>
      <c r="AU249" s="77"/>
      <c r="AV249" s="61"/>
      <c r="AW249" s="75"/>
      <c r="AX249" s="61"/>
      <c r="AY249" s="61"/>
      <c r="AZ249" s="61"/>
      <c r="BA249" s="61"/>
    </row>
    <row r="250" spans="16:53" s="14" customFormat="1" ht="13.5">
      <c r="P250" s="70" t="s">
        <v>45</v>
      </c>
      <c r="Q250" s="57" t="s">
        <v>45</v>
      </c>
      <c r="R250" s="57" t="s">
        <v>45</v>
      </c>
      <c r="S250" s="57" t="s">
        <v>45</v>
      </c>
      <c r="T250" s="57" t="s">
        <v>45</v>
      </c>
      <c r="U250" s="58" t="s">
        <v>45</v>
      </c>
      <c r="V250" s="59" t="s">
        <v>45</v>
      </c>
      <c r="W250" s="60" t="s">
        <v>45</v>
      </c>
      <c r="X250" s="61"/>
      <c r="Y250" s="61"/>
      <c r="Z250" s="61"/>
      <c r="AA250" s="71"/>
      <c r="AB250" s="72" t="s">
        <v>45</v>
      </c>
      <c r="AC250" s="61"/>
      <c r="AD250" s="73"/>
      <c r="AE250" s="61"/>
      <c r="AF250" s="74"/>
      <c r="AG250" s="75"/>
      <c r="AH250" s="71"/>
      <c r="AI250" s="75"/>
      <c r="AJ250" s="76"/>
      <c r="AK250" s="75"/>
      <c r="AL250" s="71"/>
      <c r="AM250" s="71"/>
      <c r="AN250" s="71"/>
      <c r="AO250" s="73"/>
      <c r="AP250" s="73"/>
      <c r="AQ250" s="75"/>
      <c r="AR250" s="61"/>
      <c r="AS250" s="61"/>
      <c r="AT250" s="77"/>
      <c r="AU250" s="77"/>
      <c r="AV250" s="61"/>
      <c r="AW250" s="75"/>
      <c r="AX250" s="61"/>
      <c r="AY250" s="61"/>
      <c r="AZ250" s="61"/>
      <c r="BA250" s="61"/>
    </row>
    <row r="251" spans="16:53" s="14" customFormat="1" ht="13.5">
      <c r="P251" s="70" t="s">
        <v>45</v>
      </c>
      <c r="Q251" s="57" t="s">
        <v>45</v>
      </c>
      <c r="R251" s="57" t="s">
        <v>45</v>
      </c>
      <c r="S251" s="57" t="s">
        <v>45</v>
      </c>
      <c r="T251" s="57" t="s">
        <v>45</v>
      </c>
      <c r="U251" s="58" t="s">
        <v>45</v>
      </c>
      <c r="V251" s="59" t="s">
        <v>45</v>
      </c>
      <c r="W251" s="60" t="s">
        <v>45</v>
      </c>
      <c r="X251" s="61"/>
      <c r="Y251" s="61"/>
      <c r="Z251" s="61"/>
      <c r="AA251" s="71"/>
      <c r="AB251" s="72" t="s">
        <v>45</v>
      </c>
      <c r="AC251" s="61"/>
      <c r="AD251" s="73"/>
      <c r="AE251" s="61"/>
      <c r="AF251" s="74"/>
      <c r="AG251" s="75"/>
      <c r="AH251" s="71"/>
      <c r="AI251" s="75"/>
      <c r="AJ251" s="76"/>
      <c r="AK251" s="75"/>
      <c r="AL251" s="71"/>
      <c r="AM251" s="71"/>
      <c r="AN251" s="71"/>
      <c r="AO251" s="73"/>
      <c r="AP251" s="73"/>
      <c r="AQ251" s="75"/>
      <c r="AR251" s="61"/>
      <c r="AS251" s="61"/>
      <c r="AT251" s="77"/>
      <c r="AU251" s="77"/>
      <c r="AV251" s="61"/>
      <c r="AW251" s="75"/>
      <c r="AX251" s="61"/>
      <c r="AY251" s="61"/>
      <c r="AZ251" s="61"/>
      <c r="BA251" s="61"/>
    </row>
    <row r="252" spans="16:53" s="14" customFormat="1" ht="13.5">
      <c r="P252" s="70" t="s">
        <v>45</v>
      </c>
      <c r="Q252" s="57" t="s">
        <v>45</v>
      </c>
      <c r="R252" s="57" t="s">
        <v>45</v>
      </c>
      <c r="S252" s="57" t="s">
        <v>45</v>
      </c>
      <c r="T252" s="57" t="s">
        <v>45</v>
      </c>
      <c r="U252" s="58" t="s">
        <v>45</v>
      </c>
      <c r="V252" s="59" t="s">
        <v>45</v>
      </c>
      <c r="W252" s="60" t="s">
        <v>45</v>
      </c>
      <c r="X252" s="61"/>
      <c r="Y252" s="61"/>
      <c r="Z252" s="61"/>
      <c r="AA252" s="71"/>
      <c r="AB252" s="72" t="s">
        <v>45</v>
      </c>
      <c r="AC252" s="61"/>
      <c r="AD252" s="73"/>
      <c r="AE252" s="61"/>
      <c r="AF252" s="74"/>
      <c r="AG252" s="75"/>
      <c r="AH252" s="71"/>
      <c r="AI252" s="75"/>
      <c r="AJ252" s="76"/>
      <c r="AK252" s="75"/>
      <c r="AL252" s="71"/>
      <c r="AM252" s="71"/>
      <c r="AN252" s="71"/>
      <c r="AO252" s="73"/>
      <c r="AP252" s="73"/>
      <c r="AQ252" s="75"/>
      <c r="AR252" s="61"/>
      <c r="AS252" s="61"/>
      <c r="AT252" s="77"/>
      <c r="AU252" s="77"/>
      <c r="AV252" s="61"/>
      <c r="AW252" s="75"/>
      <c r="AX252" s="61"/>
      <c r="AY252" s="61"/>
      <c r="AZ252" s="61"/>
      <c r="BA252" s="61"/>
    </row>
    <row r="253" spans="16:53" s="14" customFormat="1" ht="13.5">
      <c r="P253" s="70" t="s">
        <v>45</v>
      </c>
      <c r="Q253" s="57" t="s">
        <v>45</v>
      </c>
      <c r="R253" s="57" t="s">
        <v>45</v>
      </c>
      <c r="S253" s="57" t="s">
        <v>45</v>
      </c>
      <c r="T253" s="57" t="s">
        <v>45</v>
      </c>
      <c r="U253" s="58" t="s">
        <v>45</v>
      </c>
      <c r="V253" s="59" t="s">
        <v>45</v>
      </c>
      <c r="W253" s="60" t="s">
        <v>45</v>
      </c>
      <c r="X253" s="61"/>
      <c r="Y253" s="61"/>
      <c r="Z253" s="61"/>
      <c r="AA253" s="71"/>
      <c r="AB253" s="72" t="s">
        <v>45</v>
      </c>
      <c r="AC253" s="61"/>
      <c r="AD253" s="73"/>
      <c r="AE253" s="61"/>
      <c r="AF253" s="74"/>
      <c r="AG253" s="75"/>
      <c r="AH253" s="71"/>
      <c r="AI253" s="75"/>
      <c r="AJ253" s="76"/>
      <c r="AK253" s="75"/>
      <c r="AL253" s="71"/>
      <c r="AM253" s="71"/>
      <c r="AN253" s="71"/>
      <c r="AO253" s="73"/>
      <c r="AP253" s="73"/>
      <c r="AQ253" s="75"/>
      <c r="AR253" s="61"/>
      <c r="AS253" s="61"/>
      <c r="AT253" s="77"/>
      <c r="AU253" s="77"/>
      <c r="AV253" s="61"/>
      <c r="AW253" s="75"/>
      <c r="AX253" s="61"/>
      <c r="AY253" s="61"/>
      <c r="AZ253" s="61"/>
      <c r="BA253" s="61"/>
    </row>
    <row r="254" spans="16:53" s="14" customFormat="1" ht="13.5">
      <c r="P254" s="70" t="s">
        <v>45</v>
      </c>
      <c r="Q254" s="57" t="s">
        <v>45</v>
      </c>
      <c r="R254" s="57" t="s">
        <v>45</v>
      </c>
      <c r="S254" s="57" t="s">
        <v>45</v>
      </c>
      <c r="T254" s="57" t="s">
        <v>45</v>
      </c>
      <c r="U254" s="58" t="s">
        <v>45</v>
      </c>
      <c r="V254" s="59" t="s">
        <v>45</v>
      </c>
      <c r="W254" s="60" t="s">
        <v>45</v>
      </c>
      <c r="X254" s="61"/>
      <c r="Y254" s="61"/>
      <c r="Z254" s="61"/>
      <c r="AA254" s="71"/>
      <c r="AB254" s="72" t="s">
        <v>45</v>
      </c>
      <c r="AC254" s="61"/>
      <c r="AD254" s="73"/>
      <c r="AE254" s="61"/>
      <c r="AF254" s="74"/>
      <c r="AG254" s="75"/>
      <c r="AH254" s="71"/>
      <c r="AI254" s="75"/>
      <c r="AJ254" s="76"/>
      <c r="AK254" s="75"/>
      <c r="AL254" s="71"/>
      <c r="AM254" s="71"/>
      <c r="AN254" s="71"/>
      <c r="AO254" s="73"/>
      <c r="AP254" s="73"/>
      <c r="AQ254" s="75"/>
      <c r="AR254" s="61"/>
      <c r="AS254" s="61"/>
      <c r="AT254" s="77"/>
      <c r="AU254" s="77"/>
      <c r="AV254" s="61"/>
      <c r="AW254" s="75"/>
      <c r="AX254" s="61"/>
      <c r="AY254" s="61"/>
      <c r="AZ254" s="61"/>
      <c r="BA254" s="61"/>
    </row>
    <row r="255" spans="16:53" s="14" customFormat="1" ht="13.5">
      <c r="P255" s="70" t="s">
        <v>45</v>
      </c>
      <c r="Q255" s="57" t="s">
        <v>45</v>
      </c>
      <c r="R255" s="57" t="s">
        <v>45</v>
      </c>
      <c r="S255" s="57" t="s">
        <v>45</v>
      </c>
      <c r="T255" s="57" t="s">
        <v>45</v>
      </c>
      <c r="U255" s="58" t="s">
        <v>45</v>
      </c>
      <c r="V255" s="59" t="s">
        <v>45</v>
      </c>
      <c r="W255" s="60" t="s">
        <v>45</v>
      </c>
      <c r="X255" s="61"/>
      <c r="Y255" s="61"/>
      <c r="Z255" s="61"/>
      <c r="AA255" s="71"/>
      <c r="AB255" s="72" t="s">
        <v>45</v>
      </c>
      <c r="AC255" s="61"/>
      <c r="AD255" s="73"/>
      <c r="AE255" s="61"/>
      <c r="AF255" s="74"/>
      <c r="AG255" s="75"/>
      <c r="AH255" s="71"/>
      <c r="AI255" s="75"/>
      <c r="AJ255" s="76"/>
      <c r="AK255" s="75"/>
      <c r="AL255" s="71"/>
      <c r="AM255" s="71"/>
      <c r="AN255" s="71"/>
      <c r="AO255" s="73"/>
      <c r="AP255" s="73"/>
      <c r="AQ255" s="75"/>
      <c r="AR255" s="61"/>
      <c r="AS255" s="61"/>
      <c r="AT255" s="77"/>
      <c r="AU255" s="77"/>
      <c r="AV255" s="61"/>
      <c r="AW255" s="75"/>
      <c r="AX255" s="61"/>
      <c r="AY255" s="61"/>
      <c r="AZ255" s="61"/>
      <c r="BA255" s="61"/>
    </row>
    <row r="256" spans="16:53" s="14" customFormat="1" ht="13.5">
      <c r="P256" s="70" t="s">
        <v>45</v>
      </c>
      <c r="Q256" s="57" t="s">
        <v>45</v>
      </c>
      <c r="R256" s="57" t="s">
        <v>45</v>
      </c>
      <c r="S256" s="57" t="s">
        <v>45</v>
      </c>
      <c r="T256" s="57" t="s">
        <v>45</v>
      </c>
      <c r="U256" s="58" t="s">
        <v>45</v>
      </c>
      <c r="V256" s="59" t="s">
        <v>45</v>
      </c>
      <c r="W256" s="60" t="s">
        <v>45</v>
      </c>
      <c r="X256" s="61"/>
      <c r="Y256" s="61"/>
      <c r="Z256" s="61"/>
      <c r="AA256" s="71"/>
      <c r="AB256" s="72" t="s">
        <v>45</v>
      </c>
      <c r="AC256" s="61"/>
      <c r="AD256" s="73"/>
      <c r="AE256" s="61"/>
      <c r="AF256" s="74"/>
      <c r="AG256" s="75"/>
      <c r="AH256" s="71"/>
      <c r="AI256" s="75"/>
      <c r="AJ256" s="76"/>
      <c r="AK256" s="75"/>
      <c r="AL256" s="71"/>
      <c r="AM256" s="71"/>
      <c r="AN256" s="71"/>
      <c r="AO256" s="73"/>
      <c r="AP256" s="73"/>
      <c r="AQ256" s="75"/>
      <c r="AR256" s="61"/>
      <c r="AS256" s="61"/>
      <c r="AT256" s="77"/>
      <c r="AU256" s="77"/>
      <c r="AV256" s="61"/>
      <c r="AW256" s="75"/>
      <c r="AX256" s="61"/>
      <c r="AY256" s="61"/>
      <c r="AZ256" s="61"/>
      <c r="BA256" s="61"/>
    </row>
    <row r="257" spans="16:53" s="14" customFormat="1" ht="13.5">
      <c r="P257" s="70" t="s">
        <v>45</v>
      </c>
      <c r="Q257" s="57" t="s">
        <v>45</v>
      </c>
      <c r="R257" s="57" t="s">
        <v>45</v>
      </c>
      <c r="S257" s="57" t="s">
        <v>45</v>
      </c>
      <c r="T257" s="57" t="s">
        <v>45</v>
      </c>
      <c r="U257" s="58" t="s">
        <v>45</v>
      </c>
      <c r="V257" s="59" t="s">
        <v>45</v>
      </c>
      <c r="W257" s="60" t="s">
        <v>45</v>
      </c>
      <c r="X257" s="61"/>
      <c r="Y257" s="61"/>
      <c r="Z257" s="61"/>
      <c r="AA257" s="71"/>
      <c r="AB257" s="72" t="s">
        <v>45</v>
      </c>
      <c r="AC257" s="61"/>
      <c r="AD257" s="73"/>
      <c r="AE257" s="61"/>
      <c r="AF257" s="74"/>
      <c r="AG257" s="75"/>
      <c r="AH257" s="71"/>
      <c r="AI257" s="75"/>
      <c r="AJ257" s="76"/>
      <c r="AK257" s="75"/>
      <c r="AL257" s="71"/>
      <c r="AM257" s="71"/>
      <c r="AN257" s="71"/>
      <c r="AO257" s="73"/>
      <c r="AP257" s="73"/>
      <c r="AQ257" s="75"/>
      <c r="AR257" s="61"/>
      <c r="AS257" s="61"/>
      <c r="AT257" s="77"/>
      <c r="AU257" s="77"/>
      <c r="AV257" s="61"/>
      <c r="AW257" s="75"/>
      <c r="AX257" s="61"/>
      <c r="AY257" s="61"/>
      <c r="AZ257" s="61"/>
      <c r="BA257" s="61"/>
    </row>
    <row r="258" spans="16:53" s="14" customFormat="1" ht="13.5">
      <c r="P258" s="70" t="s">
        <v>45</v>
      </c>
      <c r="Q258" s="57" t="s">
        <v>45</v>
      </c>
      <c r="R258" s="57" t="s">
        <v>45</v>
      </c>
      <c r="S258" s="57" t="s">
        <v>45</v>
      </c>
      <c r="T258" s="57" t="s">
        <v>45</v>
      </c>
      <c r="U258" s="58" t="s">
        <v>45</v>
      </c>
      <c r="V258" s="59" t="s">
        <v>45</v>
      </c>
      <c r="W258" s="60" t="s">
        <v>45</v>
      </c>
      <c r="X258" s="61"/>
      <c r="Y258" s="61"/>
      <c r="Z258" s="61"/>
      <c r="AA258" s="71"/>
      <c r="AB258" s="72" t="s">
        <v>45</v>
      </c>
      <c r="AC258" s="61"/>
      <c r="AD258" s="73"/>
      <c r="AE258" s="61"/>
      <c r="AF258" s="74"/>
      <c r="AG258" s="75"/>
      <c r="AH258" s="71"/>
      <c r="AI258" s="75"/>
      <c r="AJ258" s="76"/>
      <c r="AK258" s="75"/>
      <c r="AL258" s="71"/>
      <c r="AM258" s="71"/>
      <c r="AN258" s="71"/>
      <c r="AO258" s="73"/>
      <c r="AP258" s="73"/>
      <c r="AQ258" s="75"/>
      <c r="AR258" s="61"/>
      <c r="AS258" s="61"/>
      <c r="AT258" s="77"/>
      <c r="AU258" s="77"/>
      <c r="AV258" s="61"/>
      <c r="AW258" s="75"/>
      <c r="AX258" s="61"/>
      <c r="AY258" s="61"/>
      <c r="AZ258" s="61"/>
      <c r="BA258" s="61"/>
    </row>
    <row r="259" spans="16:53" s="14" customFormat="1" ht="13.5">
      <c r="P259" s="70" t="s">
        <v>45</v>
      </c>
      <c r="Q259" s="57" t="s">
        <v>45</v>
      </c>
      <c r="R259" s="57" t="s">
        <v>45</v>
      </c>
      <c r="S259" s="57" t="s">
        <v>45</v>
      </c>
      <c r="T259" s="57" t="s">
        <v>45</v>
      </c>
      <c r="U259" s="58" t="s">
        <v>45</v>
      </c>
      <c r="V259" s="59" t="s">
        <v>45</v>
      </c>
      <c r="W259" s="60" t="s">
        <v>45</v>
      </c>
      <c r="X259" s="61"/>
      <c r="Y259" s="61"/>
      <c r="Z259" s="61"/>
      <c r="AA259" s="71"/>
      <c r="AB259" s="72" t="s">
        <v>45</v>
      </c>
      <c r="AC259" s="61"/>
      <c r="AD259" s="73"/>
      <c r="AE259" s="61"/>
      <c r="AF259" s="74"/>
      <c r="AG259" s="75"/>
      <c r="AH259" s="71"/>
      <c r="AI259" s="75"/>
      <c r="AJ259" s="76"/>
      <c r="AK259" s="75"/>
      <c r="AL259" s="71"/>
      <c r="AM259" s="71"/>
      <c r="AN259" s="71"/>
      <c r="AO259" s="73"/>
      <c r="AP259" s="73"/>
      <c r="AQ259" s="75"/>
      <c r="AR259" s="61"/>
      <c r="AS259" s="61"/>
      <c r="AT259" s="77"/>
      <c r="AU259" s="77"/>
      <c r="AV259" s="61"/>
      <c r="AW259" s="75"/>
      <c r="AX259" s="61"/>
      <c r="AY259" s="61"/>
      <c r="AZ259" s="61"/>
      <c r="BA259" s="61"/>
    </row>
    <row r="260" spans="16:53" s="14" customFormat="1" ht="13.5">
      <c r="P260" s="70" t="s">
        <v>45</v>
      </c>
      <c r="Q260" s="57" t="s">
        <v>45</v>
      </c>
      <c r="R260" s="57" t="s">
        <v>45</v>
      </c>
      <c r="S260" s="57" t="s">
        <v>45</v>
      </c>
      <c r="T260" s="57" t="s">
        <v>45</v>
      </c>
      <c r="U260" s="58" t="s">
        <v>45</v>
      </c>
      <c r="V260" s="59" t="s">
        <v>45</v>
      </c>
      <c r="W260" s="60" t="s">
        <v>45</v>
      </c>
      <c r="X260" s="61"/>
      <c r="Y260" s="61"/>
      <c r="Z260" s="61"/>
      <c r="AA260" s="71"/>
      <c r="AB260" s="72" t="s">
        <v>45</v>
      </c>
      <c r="AC260" s="61"/>
      <c r="AD260" s="73"/>
      <c r="AE260" s="61"/>
      <c r="AF260" s="74"/>
      <c r="AG260" s="75"/>
      <c r="AH260" s="71"/>
      <c r="AI260" s="75"/>
      <c r="AJ260" s="76"/>
      <c r="AK260" s="75"/>
      <c r="AL260" s="71"/>
      <c r="AM260" s="71"/>
      <c r="AN260" s="71"/>
      <c r="AO260" s="73"/>
      <c r="AP260" s="73"/>
      <c r="AQ260" s="75"/>
      <c r="AR260" s="61"/>
      <c r="AS260" s="61"/>
      <c r="AT260" s="77"/>
      <c r="AU260" s="77"/>
      <c r="AV260" s="61"/>
      <c r="AW260" s="75"/>
      <c r="AX260" s="61"/>
      <c r="AY260" s="61"/>
      <c r="AZ260" s="61"/>
      <c r="BA260" s="61"/>
    </row>
    <row r="261" spans="16:53" s="14" customFormat="1" ht="13.5">
      <c r="P261" s="70" t="s">
        <v>45</v>
      </c>
      <c r="Q261" s="57" t="s">
        <v>45</v>
      </c>
      <c r="R261" s="57" t="s">
        <v>45</v>
      </c>
      <c r="S261" s="57" t="s">
        <v>45</v>
      </c>
      <c r="T261" s="57" t="s">
        <v>45</v>
      </c>
      <c r="U261" s="58" t="s">
        <v>45</v>
      </c>
      <c r="V261" s="59" t="s">
        <v>45</v>
      </c>
      <c r="W261" s="60" t="s">
        <v>45</v>
      </c>
      <c r="X261" s="61"/>
      <c r="Y261" s="61"/>
      <c r="Z261" s="61"/>
      <c r="AA261" s="71"/>
      <c r="AB261" s="72" t="s">
        <v>45</v>
      </c>
      <c r="AC261" s="61"/>
      <c r="AD261" s="73"/>
      <c r="AE261" s="61"/>
      <c r="AF261" s="74"/>
      <c r="AG261" s="75"/>
      <c r="AH261" s="71"/>
      <c r="AI261" s="75"/>
      <c r="AJ261" s="76"/>
      <c r="AK261" s="75"/>
      <c r="AL261" s="71"/>
      <c r="AM261" s="71"/>
      <c r="AN261" s="71"/>
      <c r="AO261" s="73"/>
      <c r="AP261" s="73"/>
      <c r="AQ261" s="75"/>
      <c r="AR261" s="61"/>
      <c r="AS261" s="61"/>
      <c r="AT261" s="77"/>
      <c r="AU261" s="77"/>
      <c r="AV261" s="61"/>
      <c r="AW261" s="75"/>
      <c r="AX261" s="61"/>
      <c r="AY261" s="61"/>
      <c r="AZ261" s="61"/>
      <c r="BA261" s="61"/>
    </row>
    <row r="262" spans="16:53" s="14" customFormat="1" ht="13.5">
      <c r="P262" s="70" t="s">
        <v>45</v>
      </c>
      <c r="Q262" s="57" t="s">
        <v>45</v>
      </c>
      <c r="R262" s="57" t="s">
        <v>45</v>
      </c>
      <c r="S262" s="57" t="s">
        <v>45</v>
      </c>
      <c r="T262" s="57" t="s">
        <v>45</v>
      </c>
      <c r="U262" s="58" t="s">
        <v>45</v>
      </c>
      <c r="V262" s="59" t="s">
        <v>45</v>
      </c>
      <c r="W262" s="60" t="s">
        <v>45</v>
      </c>
      <c r="X262" s="61"/>
      <c r="Y262" s="61"/>
      <c r="Z262" s="61"/>
      <c r="AA262" s="71"/>
      <c r="AB262" s="72" t="s">
        <v>45</v>
      </c>
      <c r="AC262" s="61"/>
      <c r="AD262" s="73"/>
      <c r="AE262" s="61"/>
      <c r="AF262" s="74"/>
      <c r="AG262" s="75"/>
      <c r="AH262" s="71"/>
      <c r="AI262" s="75"/>
      <c r="AJ262" s="76"/>
      <c r="AK262" s="75"/>
      <c r="AL262" s="71"/>
      <c r="AM262" s="71"/>
      <c r="AN262" s="71"/>
      <c r="AO262" s="73"/>
      <c r="AP262" s="73"/>
      <c r="AQ262" s="75"/>
      <c r="AR262" s="61"/>
      <c r="AS262" s="61"/>
      <c r="AT262" s="77"/>
      <c r="AU262" s="77"/>
      <c r="AV262" s="61"/>
      <c r="AW262" s="75"/>
      <c r="AX262" s="61"/>
      <c r="AY262" s="61"/>
      <c r="AZ262" s="61"/>
      <c r="BA262" s="61"/>
    </row>
    <row r="263" spans="16:53" s="14" customFormat="1" ht="13.5">
      <c r="P263" s="70" t="s">
        <v>45</v>
      </c>
      <c r="Q263" s="57" t="s">
        <v>45</v>
      </c>
      <c r="R263" s="57" t="s">
        <v>45</v>
      </c>
      <c r="S263" s="57" t="s">
        <v>45</v>
      </c>
      <c r="T263" s="57" t="s">
        <v>45</v>
      </c>
      <c r="U263" s="58" t="s">
        <v>45</v>
      </c>
      <c r="V263" s="59" t="s">
        <v>45</v>
      </c>
      <c r="W263" s="60" t="s">
        <v>45</v>
      </c>
      <c r="X263" s="61"/>
      <c r="Y263" s="61"/>
      <c r="Z263" s="61"/>
      <c r="AA263" s="71"/>
      <c r="AB263" s="72" t="s">
        <v>45</v>
      </c>
      <c r="AC263" s="61"/>
      <c r="AD263" s="73"/>
      <c r="AE263" s="61"/>
      <c r="AF263" s="74"/>
      <c r="AG263" s="75"/>
      <c r="AH263" s="71"/>
      <c r="AI263" s="75"/>
      <c r="AJ263" s="76"/>
      <c r="AK263" s="75"/>
      <c r="AL263" s="71"/>
      <c r="AM263" s="71"/>
      <c r="AN263" s="71"/>
      <c r="AO263" s="73"/>
      <c r="AP263" s="73"/>
      <c r="AQ263" s="75"/>
      <c r="AR263" s="61"/>
      <c r="AS263" s="61"/>
      <c r="AT263" s="77"/>
      <c r="AU263" s="77"/>
      <c r="AV263" s="61"/>
      <c r="AW263" s="75"/>
      <c r="AX263" s="61"/>
      <c r="AY263" s="61"/>
      <c r="AZ263" s="61"/>
      <c r="BA263" s="61"/>
    </row>
    <row r="264" spans="16:53" s="14" customFormat="1" ht="13.5">
      <c r="P264" s="70" t="s">
        <v>45</v>
      </c>
      <c r="Q264" s="57" t="s">
        <v>45</v>
      </c>
      <c r="R264" s="57" t="s">
        <v>45</v>
      </c>
      <c r="S264" s="57" t="s">
        <v>45</v>
      </c>
      <c r="T264" s="57" t="s">
        <v>45</v>
      </c>
      <c r="U264" s="58" t="s">
        <v>45</v>
      </c>
      <c r="V264" s="59" t="s">
        <v>45</v>
      </c>
      <c r="W264" s="60" t="s">
        <v>45</v>
      </c>
      <c r="X264" s="61"/>
      <c r="Y264" s="61"/>
      <c r="Z264" s="61"/>
      <c r="AA264" s="71"/>
      <c r="AB264" s="72" t="s">
        <v>45</v>
      </c>
      <c r="AC264" s="61"/>
      <c r="AD264" s="73"/>
      <c r="AE264" s="61"/>
      <c r="AF264" s="74"/>
      <c r="AG264" s="75"/>
      <c r="AH264" s="71"/>
      <c r="AI264" s="75"/>
      <c r="AJ264" s="76"/>
      <c r="AK264" s="75"/>
      <c r="AL264" s="71"/>
      <c r="AM264" s="71"/>
      <c r="AN264" s="71"/>
      <c r="AO264" s="73"/>
      <c r="AP264" s="73"/>
      <c r="AQ264" s="75"/>
      <c r="AR264" s="61"/>
      <c r="AS264" s="61"/>
      <c r="AT264" s="77"/>
      <c r="AU264" s="77"/>
      <c r="AV264" s="61"/>
      <c r="AW264" s="75"/>
      <c r="AX264" s="61"/>
      <c r="AY264" s="61"/>
      <c r="AZ264" s="61"/>
      <c r="BA264" s="61"/>
    </row>
    <row r="265" spans="16:53" s="14" customFormat="1" ht="13.5">
      <c r="P265" s="70" t="s">
        <v>45</v>
      </c>
      <c r="Q265" s="57" t="s">
        <v>45</v>
      </c>
      <c r="R265" s="57" t="s">
        <v>45</v>
      </c>
      <c r="S265" s="57" t="s">
        <v>45</v>
      </c>
      <c r="T265" s="57" t="s">
        <v>45</v>
      </c>
      <c r="U265" s="58" t="s">
        <v>45</v>
      </c>
      <c r="V265" s="59" t="s">
        <v>45</v>
      </c>
      <c r="W265" s="60" t="s">
        <v>45</v>
      </c>
      <c r="X265" s="61"/>
      <c r="Y265" s="61"/>
      <c r="Z265" s="61"/>
      <c r="AA265" s="71"/>
      <c r="AB265" s="72" t="s">
        <v>45</v>
      </c>
      <c r="AC265" s="61"/>
      <c r="AD265" s="73"/>
      <c r="AE265" s="61"/>
      <c r="AF265" s="74"/>
      <c r="AG265" s="75"/>
      <c r="AH265" s="71"/>
      <c r="AI265" s="75"/>
      <c r="AJ265" s="76"/>
      <c r="AK265" s="75"/>
      <c r="AL265" s="71"/>
      <c r="AM265" s="71"/>
      <c r="AN265" s="71"/>
      <c r="AO265" s="73"/>
      <c r="AP265" s="73"/>
      <c r="AQ265" s="75"/>
      <c r="AR265" s="61"/>
      <c r="AS265" s="61"/>
      <c r="AT265" s="77"/>
      <c r="AU265" s="77"/>
      <c r="AV265" s="61"/>
      <c r="AW265" s="75"/>
      <c r="AX265" s="61"/>
      <c r="AY265" s="61"/>
      <c r="AZ265" s="61"/>
      <c r="BA265" s="61"/>
    </row>
    <row r="266" spans="16:53" s="14" customFormat="1" ht="13.5">
      <c r="P266" s="70" t="s">
        <v>45</v>
      </c>
      <c r="Q266" s="57" t="s">
        <v>45</v>
      </c>
      <c r="R266" s="57" t="s">
        <v>45</v>
      </c>
      <c r="S266" s="57" t="s">
        <v>45</v>
      </c>
      <c r="T266" s="57" t="s">
        <v>45</v>
      </c>
      <c r="U266" s="58" t="s">
        <v>45</v>
      </c>
      <c r="V266" s="59" t="s">
        <v>45</v>
      </c>
      <c r="W266" s="60" t="s">
        <v>45</v>
      </c>
      <c r="X266" s="61"/>
      <c r="Y266" s="61"/>
      <c r="Z266" s="61"/>
      <c r="AA266" s="71"/>
      <c r="AB266" s="72" t="s">
        <v>45</v>
      </c>
      <c r="AC266" s="61"/>
      <c r="AD266" s="73"/>
      <c r="AE266" s="61"/>
      <c r="AF266" s="74"/>
      <c r="AG266" s="75"/>
      <c r="AH266" s="71"/>
      <c r="AI266" s="75"/>
      <c r="AJ266" s="76"/>
      <c r="AK266" s="75"/>
      <c r="AL266" s="71"/>
      <c r="AM266" s="71"/>
      <c r="AN266" s="71"/>
      <c r="AO266" s="73"/>
      <c r="AP266" s="73"/>
      <c r="AQ266" s="75"/>
      <c r="AR266" s="61"/>
      <c r="AS266" s="61"/>
      <c r="AT266" s="77"/>
      <c r="AU266" s="77"/>
      <c r="AV266" s="61"/>
      <c r="AW266" s="75"/>
      <c r="AX266" s="61"/>
      <c r="AY266" s="61"/>
      <c r="AZ266" s="61"/>
      <c r="BA266" s="61"/>
    </row>
    <row r="267" spans="16:53" s="14" customFormat="1" ht="13.5">
      <c r="P267" s="70" t="s">
        <v>45</v>
      </c>
      <c r="Q267" s="57" t="s">
        <v>45</v>
      </c>
      <c r="R267" s="57" t="s">
        <v>45</v>
      </c>
      <c r="S267" s="57" t="s">
        <v>45</v>
      </c>
      <c r="T267" s="57" t="s">
        <v>45</v>
      </c>
      <c r="U267" s="58" t="s">
        <v>45</v>
      </c>
      <c r="V267" s="59" t="s">
        <v>45</v>
      </c>
      <c r="W267" s="60" t="s">
        <v>45</v>
      </c>
      <c r="X267" s="61"/>
      <c r="Y267" s="61"/>
      <c r="Z267" s="61"/>
      <c r="AA267" s="71"/>
      <c r="AB267" s="72" t="s">
        <v>45</v>
      </c>
      <c r="AC267" s="61"/>
      <c r="AD267" s="73"/>
      <c r="AE267" s="61"/>
      <c r="AF267" s="74"/>
      <c r="AG267" s="75"/>
      <c r="AH267" s="71"/>
      <c r="AI267" s="75"/>
      <c r="AJ267" s="76"/>
      <c r="AK267" s="75"/>
      <c r="AL267" s="71"/>
      <c r="AM267" s="71"/>
      <c r="AN267" s="71"/>
      <c r="AO267" s="73"/>
      <c r="AP267" s="73"/>
      <c r="AQ267" s="75"/>
      <c r="AR267" s="61"/>
      <c r="AS267" s="61"/>
      <c r="AT267" s="77"/>
      <c r="AU267" s="77"/>
      <c r="AV267" s="61"/>
      <c r="AW267" s="75"/>
      <c r="AX267" s="61"/>
      <c r="AY267" s="61"/>
      <c r="AZ267" s="61"/>
      <c r="BA267" s="61"/>
    </row>
    <row r="268" spans="16:53" s="14" customFormat="1" ht="13.5">
      <c r="P268" s="70" t="s">
        <v>45</v>
      </c>
      <c r="Q268" s="57" t="s">
        <v>45</v>
      </c>
      <c r="R268" s="57" t="s">
        <v>45</v>
      </c>
      <c r="S268" s="57" t="s">
        <v>45</v>
      </c>
      <c r="T268" s="57" t="s">
        <v>45</v>
      </c>
      <c r="U268" s="58" t="s">
        <v>45</v>
      </c>
      <c r="V268" s="59" t="s">
        <v>45</v>
      </c>
      <c r="W268" s="60" t="s">
        <v>45</v>
      </c>
      <c r="X268" s="61"/>
      <c r="Y268" s="61"/>
      <c r="Z268" s="61"/>
      <c r="AA268" s="71"/>
      <c r="AB268" s="72" t="s">
        <v>45</v>
      </c>
      <c r="AC268" s="61"/>
      <c r="AD268" s="73"/>
      <c r="AE268" s="61"/>
      <c r="AF268" s="74"/>
      <c r="AG268" s="75"/>
      <c r="AH268" s="71"/>
      <c r="AI268" s="75"/>
      <c r="AJ268" s="76"/>
      <c r="AK268" s="75"/>
      <c r="AL268" s="71"/>
      <c r="AM268" s="71"/>
      <c r="AN268" s="71"/>
      <c r="AO268" s="73"/>
      <c r="AP268" s="73"/>
      <c r="AQ268" s="75"/>
      <c r="AR268" s="61"/>
      <c r="AS268" s="61"/>
      <c r="AT268" s="77"/>
      <c r="AU268" s="77"/>
      <c r="AV268" s="61"/>
      <c r="AW268" s="75"/>
      <c r="AX268" s="61"/>
      <c r="AY268" s="61"/>
      <c r="AZ268" s="61"/>
      <c r="BA268" s="61"/>
    </row>
    <row r="269" spans="16:53" s="14" customFormat="1" ht="13.5">
      <c r="P269" s="70" t="s">
        <v>45</v>
      </c>
      <c r="Q269" s="57" t="s">
        <v>45</v>
      </c>
      <c r="R269" s="57" t="s">
        <v>45</v>
      </c>
      <c r="S269" s="57" t="s">
        <v>45</v>
      </c>
      <c r="T269" s="57" t="s">
        <v>45</v>
      </c>
      <c r="U269" s="58" t="s">
        <v>45</v>
      </c>
      <c r="V269" s="59" t="s">
        <v>45</v>
      </c>
      <c r="W269" s="60" t="s">
        <v>45</v>
      </c>
      <c r="X269" s="61"/>
      <c r="Y269" s="61"/>
      <c r="Z269" s="61"/>
      <c r="AA269" s="71"/>
      <c r="AB269" s="72" t="s">
        <v>45</v>
      </c>
      <c r="AC269" s="61"/>
      <c r="AD269" s="73"/>
      <c r="AE269" s="61"/>
      <c r="AF269" s="74"/>
      <c r="AG269" s="75"/>
      <c r="AH269" s="71"/>
      <c r="AI269" s="75"/>
      <c r="AJ269" s="76"/>
      <c r="AK269" s="75"/>
      <c r="AL269" s="71"/>
      <c r="AM269" s="71"/>
      <c r="AN269" s="71"/>
      <c r="AO269" s="73"/>
      <c r="AP269" s="73"/>
      <c r="AQ269" s="75"/>
      <c r="AR269" s="61"/>
      <c r="AS269" s="61"/>
      <c r="AT269" s="77"/>
      <c r="AU269" s="77"/>
      <c r="AV269" s="61"/>
      <c r="AW269" s="75"/>
      <c r="AX269" s="61"/>
      <c r="AY269" s="61"/>
      <c r="AZ269" s="61"/>
      <c r="BA269" s="61"/>
    </row>
    <row r="270" spans="16:53" s="14" customFormat="1" ht="13.5">
      <c r="P270" s="70" t="s">
        <v>45</v>
      </c>
      <c r="Q270" s="57" t="s">
        <v>45</v>
      </c>
      <c r="R270" s="57" t="s">
        <v>45</v>
      </c>
      <c r="S270" s="57" t="s">
        <v>45</v>
      </c>
      <c r="T270" s="57" t="s">
        <v>45</v>
      </c>
      <c r="U270" s="58" t="s">
        <v>45</v>
      </c>
      <c r="V270" s="59" t="s">
        <v>45</v>
      </c>
      <c r="W270" s="60" t="s">
        <v>45</v>
      </c>
      <c r="X270" s="61"/>
      <c r="Y270" s="61"/>
      <c r="Z270" s="61"/>
      <c r="AA270" s="71"/>
      <c r="AB270" s="72" t="s">
        <v>45</v>
      </c>
      <c r="AC270" s="61"/>
      <c r="AD270" s="73"/>
      <c r="AE270" s="61"/>
      <c r="AF270" s="74"/>
      <c r="AG270" s="75"/>
      <c r="AH270" s="71"/>
      <c r="AI270" s="75"/>
      <c r="AJ270" s="76"/>
      <c r="AK270" s="75"/>
      <c r="AL270" s="71"/>
      <c r="AM270" s="71"/>
      <c r="AN270" s="71"/>
      <c r="AO270" s="73"/>
      <c r="AP270" s="73"/>
      <c r="AQ270" s="75"/>
      <c r="AR270" s="61"/>
      <c r="AS270" s="61"/>
      <c r="AT270" s="77"/>
      <c r="AU270" s="77"/>
      <c r="AV270" s="61"/>
      <c r="AW270" s="75"/>
      <c r="AX270" s="61"/>
      <c r="AY270" s="61"/>
      <c r="AZ270" s="61"/>
      <c r="BA270" s="61"/>
    </row>
    <row r="271" spans="16:53" s="14" customFormat="1" ht="13.5">
      <c r="P271" s="70" t="s">
        <v>45</v>
      </c>
      <c r="Q271" s="57" t="s">
        <v>45</v>
      </c>
      <c r="R271" s="57" t="s">
        <v>45</v>
      </c>
      <c r="S271" s="57" t="s">
        <v>45</v>
      </c>
      <c r="T271" s="57" t="s">
        <v>45</v>
      </c>
      <c r="U271" s="58" t="s">
        <v>45</v>
      </c>
      <c r="V271" s="59" t="s">
        <v>45</v>
      </c>
      <c r="W271" s="60" t="s">
        <v>45</v>
      </c>
      <c r="X271" s="61"/>
      <c r="Y271" s="61"/>
      <c r="Z271" s="61"/>
      <c r="AA271" s="71"/>
      <c r="AB271" s="72" t="s">
        <v>45</v>
      </c>
      <c r="AC271" s="61"/>
      <c r="AD271" s="73"/>
      <c r="AE271" s="61"/>
      <c r="AF271" s="74"/>
      <c r="AG271" s="75"/>
      <c r="AH271" s="71"/>
      <c r="AI271" s="75"/>
      <c r="AJ271" s="76"/>
      <c r="AK271" s="75"/>
      <c r="AL271" s="71"/>
      <c r="AM271" s="71"/>
      <c r="AN271" s="71"/>
      <c r="AO271" s="73"/>
      <c r="AP271" s="73"/>
      <c r="AQ271" s="75"/>
      <c r="AR271" s="61"/>
      <c r="AS271" s="61"/>
      <c r="AT271" s="77"/>
      <c r="AU271" s="77"/>
      <c r="AV271" s="61"/>
      <c r="AW271" s="75"/>
      <c r="AX271" s="61"/>
      <c r="AY271" s="61"/>
      <c r="AZ271" s="61"/>
      <c r="BA271" s="61"/>
    </row>
    <row r="272" spans="16:53" s="14" customFormat="1" ht="13.5">
      <c r="P272" s="70" t="s">
        <v>45</v>
      </c>
      <c r="Q272" s="57" t="s">
        <v>45</v>
      </c>
      <c r="R272" s="57" t="s">
        <v>45</v>
      </c>
      <c r="S272" s="57" t="s">
        <v>45</v>
      </c>
      <c r="T272" s="57" t="s">
        <v>45</v>
      </c>
      <c r="U272" s="58" t="s">
        <v>45</v>
      </c>
      <c r="V272" s="59" t="s">
        <v>45</v>
      </c>
      <c r="W272" s="60" t="s">
        <v>45</v>
      </c>
      <c r="X272" s="61"/>
      <c r="Y272" s="61"/>
      <c r="Z272" s="61"/>
      <c r="AA272" s="71"/>
      <c r="AB272" s="72" t="s">
        <v>45</v>
      </c>
      <c r="AC272" s="61"/>
      <c r="AD272" s="73"/>
      <c r="AE272" s="61"/>
      <c r="AF272" s="74"/>
      <c r="AG272" s="75"/>
      <c r="AH272" s="71"/>
      <c r="AI272" s="75"/>
      <c r="AJ272" s="76"/>
      <c r="AK272" s="75"/>
      <c r="AL272" s="71"/>
      <c r="AM272" s="71"/>
      <c r="AN272" s="71"/>
      <c r="AO272" s="73"/>
      <c r="AP272" s="73"/>
      <c r="AQ272" s="75"/>
      <c r="AR272" s="61"/>
      <c r="AS272" s="61"/>
      <c r="AT272" s="77"/>
      <c r="AU272" s="77"/>
      <c r="AV272" s="61"/>
      <c r="AW272" s="75"/>
      <c r="AX272" s="61"/>
      <c r="AY272" s="61"/>
      <c r="AZ272" s="61"/>
      <c r="BA272" s="61"/>
    </row>
    <row r="273" spans="16:53" s="14" customFormat="1" ht="13.5">
      <c r="P273" s="70" t="s">
        <v>45</v>
      </c>
      <c r="Q273" s="57" t="s">
        <v>45</v>
      </c>
      <c r="R273" s="57" t="s">
        <v>45</v>
      </c>
      <c r="S273" s="57" t="s">
        <v>45</v>
      </c>
      <c r="T273" s="57" t="s">
        <v>45</v>
      </c>
      <c r="U273" s="58" t="s">
        <v>45</v>
      </c>
      <c r="V273" s="59" t="s">
        <v>45</v>
      </c>
      <c r="W273" s="60" t="s">
        <v>45</v>
      </c>
      <c r="X273" s="61"/>
      <c r="Y273" s="61"/>
      <c r="Z273" s="61"/>
      <c r="AA273" s="71"/>
      <c r="AB273" s="72" t="s">
        <v>45</v>
      </c>
      <c r="AC273" s="61"/>
      <c r="AD273" s="73"/>
      <c r="AE273" s="61"/>
      <c r="AF273" s="74"/>
      <c r="AG273" s="75"/>
      <c r="AH273" s="71"/>
      <c r="AI273" s="75"/>
      <c r="AJ273" s="76"/>
      <c r="AK273" s="75"/>
      <c r="AL273" s="71"/>
      <c r="AM273" s="71"/>
      <c r="AN273" s="71"/>
      <c r="AO273" s="73"/>
      <c r="AP273" s="73"/>
      <c r="AQ273" s="75"/>
      <c r="AR273" s="61"/>
      <c r="AS273" s="61"/>
      <c r="AT273" s="77"/>
      <c r="AU273" s="77"/>
      <c r="AV273" s="61"/>
      <c r="AW273" s="75"/>
      <c r="AX273" s="61"/>
      <c r="AY273" s="61"/>
      <c r="AZ273" s="61"/>
      <c r="BA273" s="61"/>
    </row>
    <row r="274" spans="16:53" s="14" customFormat="1" ht="13.5">
      <c r="P274" s="70" t="s">
        <v>45</v>
      </c>
      <c r="Q274" s="57" t="s">
        <v>45</v>
      </c>
      <c r="R274" s="57" t="s">
        <v>45</v>
      </c>
      <c r="S274" s="57" t="s">
        <v>45</v>
      </c>
      <c r="T274" s="57" t="s">
        <v>45</v>
      </c>
      <c r="U274" s="58" t="s">
        <v>45</v>
      </c>
      <c r="V274" s="59" t="s">
        <v>45</v>
      </c>
      <c r="W274" s="60" t="s">
        <v>45</v>
      </c>
      <c r="X274" s="61"/>
      <c r="Y274" s="61"/>
      <c r="Z274" s="61"/>
      <c r="AA274" s="71"/>
      <c r="AB274" s="72" t="s">
        <v>45</v>
      </c>
      <c r="AC274" s="61"/>
      <c r="AD274" s="73"/>
      <c r="AE274" s="61"/>
      <c r="AF274" s="74"/>
      <c r="AG274" s="75"/>
      <c r="AH274" s="71"/>
      <c r="AI274" s="75"/>
      <c r="AJ274" s="76"/>
      <c r="AK274" s="75"/>
      <c r="AL274" s="71"/>
      <c r="AM274" s="71"/>
      <c r="AN274" s="71"/>
      <c r="AO274" s="73"/>
      <c r="AP274" s="73"/>
      <c r="AQ274" s="75"/>
      <c r="AR274" s="61"/>
      <c r="AS274" s="61"/>
      <c r="AT274" s="77"/>
      <c r="AU274" s="77"/>
      <c r="AV274" s="61"/>
      <c r="AW274" s="75"/>
      <c r="AX274" s="61"/>
      <c r="AY274" s="61"/>
      <c r="AZ274" s="61"/>
      <c r="BA274" s="61"/>
    </row>
    <row r="275" spans="16:53" s="14" customFormat="1" ht="13.5">
      <c r="P275" s="70" t="s">
        <v>45</v>
      </c>
      <c r="Q275" s="57" t="s">
        <v>45</v>
      </c>
      <c r="R275" s="57" t="s">
        <v>45</v>
      </c>
      <c r="S275" s="57" t="s">
        <v>45</v>
      </c>
      <c r="T275" s="57" t="s">
        <v>45</v>
      </c>
      <c r="U275" s="58" t="s">
        <v>45</v>
      </c>
      <c r="V275" s="59" t="s">
        <v>45</v>
      </c>
      <c r="W275" s="60" t="s">
        <v>45</v>
      </c>
      <c r="X275" s="61"/>
      <c r="Y275" s="61"/>
      <c r="Z275" s="61"/>
      <c r="AA275" s="71"/>
      <c r="AB275" s="72" t="s">
        <v>45</v>
      </c>
      <c r="AC275" s="61"/>
      <c r="AD275" s="73"/>
      <c r="AE275" s="61"/>
      <c r="AF275" s="74"/>
      <c r="AG275" s="75"/>
      <c r="AH275" s="71"/>
      <c r="AI275" s="75"/>
      <c r="AJ275" s="76"/>
      <c r="AK275" s="75"/>
      <c r="AL275" s="71"/>
      <c r="AM275" s="71"/>
      <c r="AN275" s="71"/>
      <c r="AO275" s="73"/>
      <c r="AP275" s="73"/>
      <c r="AQ275" s="75"/>
      <c r="AR275" s="61"/>
      <c r="AS275" s="61"/>
      <c r="AT275" s="77"/>
      <c r="AU275" s="77"/>
      <c r="AV275" s="61"/>
      <c r="AW275" s="75"/>
      <c r="AX275" s="61"/>
      <c r="AY275" s="61"/>
      <c r="AZ275" s="61"/>
      <c r="BA275" s="61"/>
    </row>
    <row r="276" spans="16:53" s="14" customFormat="1" ht="13.5">
      <c r="P276" s="70" t="s">
        <v>45</v>
      </c>
      <c r="Q276" s="57" t="s">
        <v>45</v>
      </c>
      <c r="R276" s="57" t="s">
        <v>45</v>
      </c>
      <c r="S276" s="57" t="s">
        <v>45</v>
      </c>
      <c r="T276" s="57" t="s">
        <v>45</v>
      </c>
      <c r="U276" s="58" t="s">
        <v>45</v>
      </c>
      <c r="V276" s="59" t="s">
        <v>45</v>
      </c>
      <c r="W276" s="60" t="s">
        <v>45</v>
      </c>
      <c r="X276" s="61"/>
      <c r="Y276" s="61"/>
      <c r="Z276" s="61"/>
      <c r="AA276" s="71"/>
      <c r="AB276" s="72" t="s">
        <v>45</v>
      </c>
      <c r="AC276" s="61"/>
      <c r="AD276" s="73"/>
      <c r="AE276" s="61"/>
      <c r="AF276" s="74"/>
      <c r="AG276" s="75"/>
      <c r="AH276" s="71"/>
      <c r="AI276" s="75"/>
      <c r="AJ276" s="76"/>
      <c r="AK276" s="75"/>
      <c r="AL276" s="71"/>
      <c r="AM276" s="71"/>
      <c r="AN276" s="71"/>
      <c r="AO276" s="73"/>
      <c r="AP276" s="73"/>
      <c r="AQ276" s="75"/>
      <c r="AR276" s="61"/>
      <c r="AS276" s="61"/>
      <c r="AT276" s="77"/>
      <c r="AU276" s="77"/>
      <c r="AV276" s="61"/>
      <c r="AW276" s="75"/>
      <c r="AX276" s="61"/>
      <c r="AY276" s="61"/>
      <c r="AZ276" s="61"/>
      <c r="BA276" s="61"/>
    </row>
    <row r="277" spans="16:53" s="14" customFormat="1" ht="13.5">
      <c r="P277" s="70" t="s">
        <v>45</v>
      </c>
      <c r="Q277" s="57" t="s">
        <v>45</v>
      </c>
      <c r="R277" s="57" t="s">
        <v>45</v>
      </c>
      <c r="S277" s="57" t="s">
        <v>45</v>
      </c>
      <c r="T277" s="57" t="s">
        <v>45</v>
      </c>
      <c r="U277" s="58" t="s">
        <v>45</v>
      </c>
      <c r="V277" s="59" t="s">
        <v>45</v>
      </c>
      <c r="W277" s="60" t="s">
        <v>45</v>
      </c>
      <c r="X277" s="61"/>
      <c r="Y277" s="61"/>
      <c r="Z277" s="61"/>
      <c r="AA277" s="71"/>
      <c r="AB277" s="72" t="s">
        <v>45</v>
      </c>
      <c r="AC277" s="61"/>
      <c r="AD277" s="73"/>
      <c r="AE277" s="61"/>
      <c r="AF277" s="74"/>
      <c r="AG277" s="75"/>
      <c r="AH277" s="71"/>
      <c r="AI277" s="75"/>
      <c r="AJ277" s="76"/>
      <c r="AK277" s="75"/>
      <c r="AL277" s="71"/>
      <c r="AM277" s="71"/>
      <c r="AN277" s="71"/>
      <c r="AO277" s="73"/>
      <c r="AP277" s="73"/>
      <c r="AQ277" s="75"/>
      <c r="AR277" s="61"/>
      <c r="AS277" s="61"/>
      <c r="AT277" s="77"/>
      <c r="AU277" s="77"/>
      <c r="AV277" s="61"/>
      <c r="AW277" s="75"/>
      <c r="AX277" s="61"/>
      <c r="AY277" s="61"/>
      <c r="AZ277" s="61"/>
      <c r="BA277" s="61"/>
    </row>
    <row r="278" spans="16:53" s="14" customFormat="1" ht="13.5">
      <c r="P278" s="70" t="s">
        <v>45</v>
      </c>
      <c r="Q278" s="57" t="s">
        <v>45</v>
      </c>
      <c r="R278" s="57" t="s">
        <v>45</v>
      </c>
      <c r="S278" s="57" t="s">
        <v>45</v>
      </c>
      <c r="T278" s="57" t="s">
        <v>45</v>
      </c>
      <c r="U278" s="58" t="s">
        <v>45</v>
      </c>
      <c r="V278" s="59" t="s">
        <v>45</v>
      </c>
      <c r="W278" s="60" t="s">
        <v>45</v>
      </c>
      <c r="X278" s="61"/>
      <c r="Y278" s="61"/>
      <c r="Z278" s="61"/>
      <c r="AA278" s="71"/>
      <c r="AB278" s="72" t="s">
        <v>45</v>
      </c>
      <c r="AC278" s="61"/>
      <c r="AD278" s="73"/>
      <c r="AE278" s="61"/>
      <c r="AF278" s="74"/>
      <c r="AG278" s="75"/>
      <c r="AH278" s="71"/>
      <c r="AI278" s="75"/>
      <c r="AJ278" s="76"/>
      <c r="AK278" s="75"/>
      <c r="AL278" s="71"/>
      <c r="AM278" s="71"/>
      <c r="AN278" s="71"/>
      <c r="AO278" s="73"/>
      <c r="AP278" s="73"/>
      <c r="AQ278" s="75"/>
      <c r="AR278" s="61"/>
      <c r="AS278" s="61"/>
      <c r="AT278" s="77"/>
      <c r="AU278" s="77"/>
      <c r="AV278" s="61"/>
      <c r="AW278" s="75"/>
      <c r="AX278" s="61"/>
      <c r="AY278" s="61"/>
      <c r="AZ278" s="61"/>
      <c r="BA278" s="61"/>
    </row>
    <row r="279" spans="16:53" s="14" customFormat="1" ht="13.5">
      <c r="P279" s="70" t="s">
        <v>45</v>
      </c>
      <c r="Q279" s="57" t="s">
        <v>45</v>
      </c>
      <c r="R279" s="57" t="s">
        <v>45</v>
      </c>
      <c r="S279" s="57" t="s">
        <v>45</v>
      </c>
      <c r="T279" s="57" t="s">
        <v>45</v>
      </c>
      <c r="U279" s="58" t="s">
        <v>45</v>
      </c>
      <c r="V279" s="59" t="s">
        <v>45</v>
      </c>
      <c r="W279" s="60" t="s">
        <v>45</v>
      </c>
      <c r="X279" s="61"/>
      <c r="Y279" s="61"/>
      <c r="Z279" s="61"/>
      <c r="AA279" s="71"/>
      <c r="AB279" s="72" t="s">
        <v>45</v>
      </c>
      <c r="AC279" s="61"/>
      <c r="AD279" s="73"/>
      <c r="AE279" s="61"/>
      <c r="AF279" s="74"/>
      <c r="AG279" s="75"/>
      <c r="AH279" s="71"/>
      <c r="AI279" s="75"/>
      <c r="AJ279" s="76"/>
      <c r="AK279" s="75"/>
      <c r="AL279" s="71"/>
      <c r="AM279" s="71"/>
      <c r="AN279" s="71"/>
      <c r="AO279" s="73"/>
      <c r="AP279" s="73"/>
      <c r="AQ279" s="75"/>
      <c r="AR279" s="61"/>
      <c r="AS279" s="61"/>
      <c r="AT279" s="77"/>
      <c r="AU279" s="77"/>
      <c r="AV279" s="61"/>
      <c r="AW279" s="75"/>
      <c r="AX279" s="61"/>
      <c r="AY279" s="61"/>
      <c r="AZ279" s="61"/>
      <c r="BA279" s="61"/>
    </row>
    <row r="280" spans="16:53" s="14" customFormat="1" ht="13.5">
      <c r="P280" s="70" t="s">
        <v>45</v>
      </c>
      <c r="Q280" s="57" t="s">
        <v>45</v>
      </c>
      <c r="R280" s="57" t="s">
        <v>45</v>
      </c>
      <c r="S280" s="57" t="s">
        <v>45</v>
      </c>
      <c r="T280" s="57" t="s">
        <v>45</v>
      </c>
      <c r="U280" s="58" t="s">
        <v>45</v>
      </c>
      <c r="V280" s="59" t="s">
        <v>45</v>
      </c>
      <c r="W280" s="60" t="s">
        <v>45</v>
      </c>
      <c r="X280" s="61"/>
      <c r="Y280" s="61"/>
      <c r="Z280" s="61"/>
      <c r="AA280" s="71"/>
      <c r="AB280" s="72" t="s">
        <v>45</v>
      </c>
      <c r="AC280" s="61"/>
      <c r="AD280" s="73"/>
      <c r="AE280" s="61"/>
      <c r="AF280" s="74"/>
      <c r="AG280" s="75"/>
      <c r="AH280" s="71"/>
      <c r="AI280" s="75"/>
      <c r="AJ280" s="76"/>
      <c r="AK280" s="75"/>
      <c r="AL280" s="71"/>
      <c r="AM280" s="71"/>
      <c r="AN280" s="71"/>
      <c r="AO280" s="73"/>
      <c r="AP280" s="73"/>
      <c r="AQ280" s="75"/>
      <c r="AR280" s="61"/>
      <c r="AS280" s="61"/>
      <c r="AT280" s="77"/>
      <c r="AU280" s="77"/>
      <c r="AV280" s="61"/>
      <c r="AW280" s="75"/>
      <c r="AX280" s="61"/>
      <c r="AY280" s="61"/>
      <c r="AZ280" s="61"/>
      <c r="BA280" s="61"/>
    </row>
    <row r="281" spans="16:53" s="14" customFormat="1" ht="13.5">
      <c r="P281" s="70" t="s">
        <v>45</v>
      </c>
      <c r="Q281" s="57" t="s">
        <v>45</v>
      </c>
      <c r="R281" s="57" t="s">
        <v>45</v>
      </c>
      <c r="S281" s="57" t="s">
        <v>45</v>
      </c>
      <c r="T281" s="57" t="s">
        <v>45</v>
      </c>
      <c r="U281" s="58" t="s">
        <v>45</v>
      </c>
      <c r="V281" s="59" t="s">
        <v>45</v>
      </c>
      <c r="W281" s="60" t="s">
        <v>45</v>
      </c>
      <c r="X281" s="61"/>
      <c r="Y281" s="61"/>
      <c r="Z281" s="61"/>
      <c r="AA281" s="71"/>
      <c r="AB281" s="72" t="s">
        <v>45</v>
      </c>
      <c r="AC281" s="61"/>
      <c r="AD281" s="73"/>
      <c r="AE281" s="61"/>
      <c r="AF281" s="74"/>
      <c r="AG281" s="75"/>
      <c r="AH281" s="71"/>
      <c r="AI281" s="75"/>
      <c r="AJ281" s="76"/>
      <c r="AK281" s="75"/>
      <c r="AL281" s="71"/>
      <c r="AM281" s="71"/>
      <c r="AN281" s="71"/>
      <c r="AO281" s="73"/>
      <c r="AP281" s="73"/>
      <c r="AQ281" s="75"/>
      <c r="AR281" s="61"/>
      <c r="AS281" s="61"/>
      <c r="AT281" s="77"/>
      <c r="AU281" s="77"/>
      <c r="AV281" s="61"/>
      <c r="AW281" s="75"/>
      <c r="AX281" s="61"/>
      <c r="AY281" s="61"/>
      <c r="AZ281" s="61"/>
      <c r="BA281" s="61"/>
    </row>
    <row r="282" spans="16:53" s="14" customFormat="1" ht="13.5">
      <c r="P282" s="70" t="s">
        <v>45</v>
      </c>
      <c r="Q282" s="57" t="s">
        <v>45</v>
      </c>
      <c r="R282" s="57" t="s">
        <v>45</v>
      </c>
      <c r="S282" s="57" t="s">
        <v>45</v>
      </c>
      <c r="T282" s="57" t="s">
        <v>45</v>
      </c>
      <c r="U282" s="58" t="s">
        <v>45</v>
      </c>
      <c r="V282" s="59" t="s">
        <v>45</v>
      </c>
      <c r="W282" s="60" t="s">
        <v>45</v>
      </c>
      <c r="X282" s="61"/>
      <c r="Y282" s="61"/>
      <c r="Z282" s="61"/>
      <c r="AA282" s="71"/>
      <c r="AB282" s="72" t="s">
        <v>45</v>
      </c>
      <c r="AC282" s="61"/>
      <c r="AD282" s="73"/>
      <c r="AE282" s="61"/>
      <c r="AF282" s="74"/>
      <c r="AG282" s="75"/>
      <c r="AH282" s="71"/>
      <c r="AI282" s="75"/>
      <c r="AJ282" s="76"/>
      <c r="AK282" s="75"/>
      <c r="AL282" s="71"/>
      <c r="AM282" s="71"/>
      <c r="AN282" s="71"/>
      <c r="AO282" s="73"/>
      <c r="AP282" s="73"/>
      <c r="AQ282" s="75"/>
      <c r="AR282" s="61"/>
      <c r="AS282" s="61"/>
      <c r="AT282" s="77"/>
      <c r="AU282" s="77"/>
      <c r="AV282" s="61"/>
      <c r="AW282" s="75"/>
      <c r="AX282" s="61"/>
      <c r="AY282" s="61"/>
      <c r="AZ282" s="61"/>
      <c r="BA282" s="61"/>
    </row>
    <row r="283" spans="16:53" s="14" customFormat="1" ht="13.5">
      <c r="P283" s="70" t="s">
        <v>45</v>
      </c>
      <c r="Q283" s="57" t="s">
        <v>45</v>
      </c>
      <c r="R283" s="57" t="s">
        <v>45</v>
      </c>
      <c r="S283" s="57" t="s">
        <v>45</v>
      </c>
      <c r="T283" s="57" t="s">
        <v>45</v>
      </c>
      <c r="U283" s="58" t="s">
        <v>45</v>
      </c>
      <c r="V283" s="59" t="s">
        <v>45</v>
      </c>
      <c r="W283" s="60" t="s">
        <v>45</v>
      </c>
      <c r="X283" s="61"/>
      <c r="Y283" s="61"/>
      <c r="Z283" s="61"/>
      <c r="AA283" s="71"/>
      <c r="AB283" s="72" t="s">
        <v>45</v>
      </c>
      <c r="AC283" s="61"/>
      <c r="AD283" s="73"/>
      <c r="AE283" s="61"/>
      <c r="AF283" s="74"/>
      <c r="AG283" s="75"/>
      <c r="AH283" s="71"/>
      <c r="AI283" s="75"/>
      <c r="AJ283" s="76"/>
      <c r="AK283" s="75"/>
      <c r="AL283" s="71"/>
      <c r="AM283" s="71"/>
      <c r="AN283" s="71"/>
      <c r="AO283" s="73"/>
      <c r="AP283" s="73"/>
      <c r="AQ283" s="75"/>
      <c r="AR283" s="61"/>
      <c r="AS283" s="61"/>
      <c r="AT283" s="77"/>
      <c r="AU283" s="77"/>
      <c r="AV283" s="61"/>
      <c r="AW283" s="75"/>
      <c r="AX283" s="61"/>
      <c r="AY283" s="61"/>
      <c r="AZ283" s="61"/>
      <c r="BA283" s="61"/>
    </row>
    <row r="284" spans="16:53" s="14" customFormat="1" ht="13.5">
      <c r="P284" s="70" t="s">
        <v>45</v>
      </c>
      <c r="Q284" s="57" t="s">
        <v>45</v>
      </c>
      <c r="R284" s="57" t="s">
        <v>45</v>
      </c>
      <c r="S284" s="57" t="s">
        <v>45</v>
      </c>
      <c r="T284" s="57" t="s">
        <v>45</v>
      </c>
      <c r="U284" s="58" t="s">
        <v>45</v>
      </c>
      <c r="V284" s="59" t="s">
        <v>45</v>
      </c>
      <c r="W284" s="60" t="s">
        <v>45</v>
      </c>
      <c r="X284" s="61"/>
      <c r="Y284" s="61"/>
      <c r="Z284" s="61"/>
      <c r="AA284" s="71"/>
      <c r="AB284" s="72" t="s">
        <v>45</v>
      </c>
      <c r="AC284" s="61"/>
      <c r="AD284" s="73"/>
      <c r="AE284" s="61"/>
      <c r="AF284" s="74"/>
      <c r="AG284" s="75"/>
      <c r="AH284" s="71"/>
      <c r="AI284" s="75"/>
      <c r="AJ284" s="76"/>
      <c r="AK284" s="75"/>
      <c r="AL284" s="71"/>
      <c r="AM284" s="71"/>
      <c r="AN284" s="71"/>
      <c r="AO284" s="73"/>
      <c r="AP284" s="73"/>
      <c r="AQ284" s="75"/>
      <c r="AR284" s="61"/>
      <c r="AS284" s="61"/>
      <c r="AT284" s="77"/>
      <c r="AU284" s="77"/>
      <c r="AV284" s="61"/>
      <c r="AW284" s="75"/>
      <c r="AX284" s="61"/>
      <c r="AY284" s="61"/>
      <c r="AZ284" s="61"/>
      <c r="BA284" s="61"/>
    </row>
    <row r="285" spans="16:53" s="14" customFormat="1" ht="13.5">
      <c r="P285" s="70" t="s">
        <v>45</v>
      </c>
      <c r="Q285" s="57" t="s">
        <v>45</v>
      </c>
      <c r="R285" s="57" t="s">
        <v>45</v>
      </c>
      <c r="S285" s="57" t="s">
        <v>45</v>
      </c>
      <c r="T285" s="57" t="s">
        <v>45</v>
      </c>
      <c r="U285" s="58" t="s">
        <v>45</v>
      </c>
      <c r="V285" s="59" t="s">
        <v>45</v>
      </c>
      <c r="W285" s="60" t="s">
        <v>45</v>
      </c>
      <c r="X285" s="61"/>
      <c r="Y285" s="61"/>
      <c r="Z285" s="61"/>
      <c r="AA285" s="71"/>
      <c r="AB285" s="72" t="s">
        <v>45</v>
      </c>
      <c r="AC285" s="61"/>
      <c r="AD285" s="73"/>
      <c r="AE285" s="61"/>
      <c r="AF285" s="74"/>
      <c r="AG285" s="75"/>
      <c r="AH285" s="71"/>
      <c r="AI285" s="75"/>
      <c r="AJ285" s="76"/>
      <c r="AK285" s="75"/>
      <c r="AL285" s="71"/>
      <c r="AM285" s="71"/>
      <c r="AN285" s="71"/>
      <c r="AO285" s="73"/>
      <c r="AP285" s="73"/>
      <c r="AQ285" s="75"/>
      <c r="AR285" s="61"/>
      <c r="AS285" s="61"/>
      <c r="AT285" s="77"/>
      <c r="AU285" s="77"/>
      <c r="AV285" s="61"/>
      <c r="AW285" s="75"/>
      <c r="AX285" s="61"/>
      <c r="AY285" s="61"/>
      <c r="AZ285" s="61"/>
      <c r="BA285" s="61"/>
    </row>
    <row r="286" spans="16:53" s="14" customFormat="1" ht="13.5">
      <c r="P286" s="70" t="s">
        <v>45</v>
      </c>
      <c r="Q286" s="57" t="s">
        <v>45</v>
      </c>
      <c r="R286" s="57" t="s">
        <v>45</v>
      </c>
      <c r="S286" s="57" t="s">
        <v>45</v>
      </c>
      <c r="T286" s="57" t="s">
        <v>45</v>
      </c>
      <c r="U286" s="58" t="s">
        <v>45</v>
      </c>
      <c r="V286" s="59" t="s">
        <v>45</v>
      </c>
      <c r="W286" s="60" t="s">
        <v>45</v>
      </c>
      <c r="X286" s="61"/>
      <c r="Y286" s="61"/>
      <c r="Z286" s="61"/>
      <c r="AA286" s="71"/>
      <c r="AB286" s="72" t="s">
        <v>45</v>
      </c>
      <c r="AC286" s="61"/>
      <c r="AD286" s="73"/>
      <c r="AE286" s="61"/>
      <c r="AF286" s="74"/>
      <c r="AG286" s="75"/>
      <c r="AH286" s="71"/>
      <c r="AI286" s="75"/>
      <c r="AJ286" s="76"/>
      <c r="AK286" s="75"/>
      <c r="AL286" s="71"/>
      <c r="AM286" s="71"/>
      <c r="AN286" s="71"/>
      <c r="AO286" s="73"/>
      <c r="AP286" s="73"/>
      <c r="AQ286" s="75"/>
      <c r="AR286" s="61"/>
      <c r="AS286" s="61"/>
      <c r="AT286" s="77"/>
      <c r="AU286" s="77"/>
      <c r="AV286" s="61"/>
      <c r="AW286" s="75"/>
      <c r="AX286" s="61"/>
      <c r="AY286" s="61"/>
      <c r="AZ286" s="61"/>
      <c r="BA286" s="61"/>
    </row>
    <row r="287" spans="16:53" s="14" customFormat="1" ht="13.5">
      <c r="P287" s="70" t="s">
        <v>45</v>
      </c>
      <c r="Q287" s="57" t="s">
        <v>45</v>
      </c>
      <c r="R287" s="57" t="s">
        <v>45</v>
      </c>
      <c r="S287" s="57" t="s">
        <v>45</v>
      </c>
      <c r="T287" s="57" t="s">
        <v>45</v>
      </c>
      <c r="U287" s="58" t="s">
        <v>45</v>
      </c>
      <c r="V287" s="59" t="s">
        <v>45</v>
      </c>
      <c r="W287" s="60" t="s">
        <v>45</v>
      </c>
      <c r="X287" s="61"/>
      <c r="Y287" s="61"/>
      <c r="Z287" s="61"/>
      <c r="AA287" s="71"/>
      <c r="AB287" s="72" t="s">
        <v>45</v>
      </c>
      <c r="AC287" s="61"/>
      <c r="AD287" s="73"/>
      <c r="AE287" s="61"/>
      <c r="AF287" s="74"/>
      <c r="AG287" s="75"/>
      <c r="AH287" s="71"/>
      <c r="AI287" s="75"/>
      <c r="AJ287" s="76"/>
      <c r="AK287" s="75"/>
      <c r="AL287" s="71"/>
      <c r="AM287" s="71"/>
      <c r="AN287" s="71"/>
      <c r="AO287" s="73"/>
      <c r="AP287" s="73"/>
      <c r="AQ287" s="75"/>
      <c r="AR287" s="61"/>
      <c r="AS287" s="61"/>
      <c r="AT287" s="77"/>
      <c r="AU287" s="77"/>
      <c r="AV287" s="61"/>
      <c r="AW287" s="75"/>
      <c r="AX287" s="61"/>
      <c r="AY287" s="61"/>
      <c r="AZ287" s="61"/>
      <c r="BA287" s="61"/>
    </row>
    <row r="288" spans="16:53" s="14" customFormat="1" ht="13.5">
      <c r="P288" s="70" t="s">
        <v>45</v>
      </c>
      <c r="Q288" s="57" t="s">
        <v>45</v>
      </c>
      <c r="R288" s="57" t="s">
        <v>45</v>
      </c>
      <c r="S288" s="57" t="s">
        <v>45</v>
      </c>
      <c r="T288" s="57" t="s">
        <v>45</v>
      </c>
      <c r="U288" s="58" t="s">
        <v>45</v>
      </c>
      <c r="V288" s="59" t="s">
        <v>45</v>
      </c>
      <c r="W288" s="60" t="s">
        <v>45</v>
      </c>
      <c r="X288" s="61"/>
      <c r="Y288" s="61"/>
      <c r="Z288" s="61"/>
      <c r="AA288" s="71"/>
      <c r="AB288" s="72" t="s">
        <v>45</v>
      </c>
      <c r="AC288" s="61"/>
      <c r="AD288" s="73"/>
      <c r="AE288" s="61"/>
      <c r="AF288" s="74"/>
      <c r="AG288" s="75"/>
      <c r="AH288" s="71"/>
      <c r="AI288" s="75"/>
      <c r="AJ288" s="76"/>
      <c r="AK288" s="75"/>
      <c r="AL288" s="71"/>
      <c r="AM288" s="71"/>
      <c r="AN288" s="71"/>
      <c r="AO288" s="73"/>
      <c r="AP288" s="73"/>
      <c r="AQ288" s="75"/>
      <c r="AR288" s="61"/>
      <c r="AS288" s="61"/>
      <c r="AT288" s="77"/>
      <c r="AU288" s="77"/>
      <c r="AV288" s="61"/>
      <c r="AW288" s="75"/>
      <c r="AX288" s="61"/>
      <c r="AY288" s="61"/>
      <c r="AZ288" s="61"/>
      <c r="BA288" s="61"/>
    </row>
    <row r="289" spans="16:53" s="14" customFormat="1" ht="13.5">
      <c r="P289" s="70" t="s">
        <v>45</v>
      </c>
      <c r="Q289" s="57" t="s">
        <v>45</v>
      </c>
      <c r="R289" s="57" t="s">
        <v>45</v>
      </c>
      <c r="S289" s="57" t="s">
        <v>45</v>
      </c>
      <c r="T289" s="57" t="s">
        <v>45</v>
      </c>
      <c r="U289" s="58" t="s">
        <v>45</v>
      </c>
      <c r="V289" s="59" t="s">
        <v>45</v>
      </c>
      <c r="W289" s="60" t="s">
        <v>45</v>
      </c>
      <c r="X289" s="61"/>
      <c r="Y289" s="61"/>
      <c r="Z289" s="61"/>
      <c r="AA289" s="71"/>
      <c r="AB289" s="72" t="s">
        <v>45</v>
      </c>
      <c r="AC289" s="61"/>
      <c r="AD289" s="73"/>
      <c r="AE289" s="61"/>
      <c r="AF289" s="74"/>
      <c r="AG289" s="75"/>
      <c r="AH289" s="71"/>
      <c r="AI289" s="75"/>
      <c r="AJ289" s="76"/>
      <c r="AK289" s="75"/>
      <c r="AL289" s="71"/>
      <c r="AM289" s="71"/>
      <c r="AN289" s="71"/>
      <c r="AO289" s="73"/>
      <c r="AP289" s="73"/>
      <c r="AQ289" s="75"/>
      <c r="AR289" s="61"/>
      <c r="AS289" s="61"/>
      <c r="AT289" s="77"/>
      <c r="AU289" s="77"/>
      <c r="AV289" s="61"/>
      <c r="AW289" s="75"/>
      <c r="AX289" s="61"/>
      <c r="AY289" s="61"/>
      <c r="AZ289" s="61"/>
      <c r="BA289" s="61"/>
    </row>
    <row r="290" spans="16:53" s="14" customFormat="1" ht="13.5">
      <c r="P290" s="70" t="s">
        <v>45</v>
      </c>
      <c r="Q290" s="57" t="s">
        <v>45</v>
      </c>
      <c r="R290" s="57" t="s">
        <v>45</v>
      </c>
      <c r="S290" s="57" t="s">
        <v>45</v>
      </c>
      <c r="T290" s="57" t="s">
        <v>45</v>
      </c>
      <c r="U290" s="58" t="s">
        <v>45</v>
      </c>
      <c r="V290" s="59" t="s">
        <v>45</v>
      </c>
      <c r="W290" s="60" t="s">
        <v>45</v>
      </c>
      <c r="X290" s="61"/>
      <c r="Y290" s="61"/>
      <c r="Z290" s="61"/>
      <c r="AA290" s="71"/>
      <c r="AB290" s="72" t="s">
        <v>45</v>
      </c>
      <c r="AC290" s="61"/>
      <c r="AD290" s="73"/>
      <c r="AE290" s="61"/>
      <c r="AF290" s="74"/>
      <c r="AG290" s="75"/>
      <c r="AH290" s="71"/>
      <c r="AI290" s="75"/>
      <c r="AJ290" s="76"/>
      <c r="AK290" s="75"/>
      <c r="AL290" s="71"/>
      <c r="AM290" s="71"/>
      <c r="AN290" s="71"/>
      <c r="AO290" s="73"/>
      <c r="AP290" s="73"/>
      <c r="AQ290" s="75"/>
      <c r="AR290" s="61"/>
      <c r="AS290" s="61"/>
      <c r="AT290" s="77"/>
      <c r="AU290" s="77"/>
      <c r="AV290" s="61"/>
      <c r="AW290" s="75"/>
      <c r="AX290" s="61"/>
      <c r="AY290" s="61"/>
      <c r="AZ290" s="61"/>
      <c r="BA290" s="61"/>
    </row>
    <row r="291" spans="16:53" s="14" customFormat="1" ht="13.5">
      <c r="P291" s="70" t="s">
        <v>45</v>
      </c>
      <c r="Q291" s="57" t="s">
        <v>45</v>
      </c>
      <c r="R291" s="57" t="s">
        <v>45</v>
      </c>
      <c r="S291" s="57" t="s">
        <v>45</v>
      </c>
      <c r="T291" s="57" t="s">
        <v>45</v>
      </c>
      <c r="U291" s="58" t="s">
        <v>45</v>
      </c>
      <c r="V291" s="59" t="s">
        <v>45</v>
      </c>
      <c r="W291" s="60" t="s">
        <v>45</v>
      </c>
      <c r="X291" s="61"/>
      <c r="Y291" s="61"/>
      <c r="Z291" s="61"/>
      <c r="AA291" s="71"/>
      <c r="AB291" s="72" t="s">
        <v>45</v>
      </c>
      <c r="AC291" s="61"/>
      <c r="AD291" s="73"/>
      <c r="AE291" s="61"/>
      <c r="AF291" s="74"/>
      <c r="AG291" s="75"/>
      <c r="AH291" s="71"/>
      <c r="AI291" s="75"/>
      <c r="AJ291" s="76"/>
      <c r="AK291" s="75"/>
      <c r="AL291" s="71"/>
      <c r="AM291" s="71"/>
      <c r="AN291" s="71"/>
      <c r="AO291" s="73"/>
      <c r="AP291" s="73"/>
      <c r="AQ291" s="75"/>
      <c r="AR291" s="61"/>
      <c r="AS291" s="61"/>
      <c r="AT291" s="77"/>
      <c r="AU291" s="77"/>
      <c r="AV291" s="61"/>
      <c r="AW291" s="75"/>
      <c r="AX291" s="61"/>
      <c r="AY291" s="61"/>
      <c r="AZ291" s="61"/>
      <c r="BA291" s="61"/>
    </row>
    <row r="292" spans="16:53" s="14" customFormat="1" ht="13.5">
      <c r="P292" s="70" t="s">
        <v>45</v>
      </c>
      <c r="Q292" s="57" t="s">
        <v>45</v>
      </c>
      <c r="R292" s="57" t="s">
        <v>45</v>
      </c>
      <c r="S292" s="57" t="s">
        <v>45</v>
      </c>
      <c r="T292" s="57" t="s">
        <v>45</v>
      </c>
      <c r="U292" s="58" t="s">
        <v>45</v>
      </c>
      <c r="V292" s="59" t="s">
        <v>45</v>
      </c>
      <c r="W292" s="60" t="s">
        <v>45</v>
      </c>
      <c r="X292" s="61"/>
      <c r="Y292" s="61"/>
      <c r="Z292" s="61"/>
      <c r="AA292" s="71"/>
      <c r="AB292" s="72" t="s">
        <v>45</v>
      </c>
      <c r="AC292" s="61"/>
      <c r="AD292" s="73"/>
      <c r="AE292" s="61"/>
      <c r="AF292" s="74"/>
      <c r="AG292" s="75"/>
      <c r="AH292" s="71"/>
      <c r="AI292" s="75"/>
      <c r="AJ292" s="76"/>
      <c r="AK292" s="75"/>
      <c r="AL292" s="71"/>
      <c r="AM292" s="71"/>
      <c r="AN292" s="71"/>
      <c r="AO292" s="73"/>
      <c r="AP292" s="73"/>
      <c r="AQ292" s="75"/>
      <c r="AR292" s="61"/>
      <c r="AS292" s="61"/>
      <c r="AT292" s="77"/>
      <c r="AU292" s="77"/>
      <c r="AV292" s="61"/>
      <c r="AW292" s="75"/>
      <c r="AX292" s="61"/>
      <c r="AY292" s="61"/>
      <c r="AZ292" s="61"/>
      <c r="BA292" s="61"/>
    </row>
    <row r="293" spans="16:53" s="14" customFormat="1" ht="13.5">
      <c r="P293" s="70" t="s">
        <v>45</v>
      </c>
      <c r="Q293" s="57" t="s">
        <v>45</v>
      </c>
      <c r="R293" s="57" t="s">
        <v>45</v>
      </c>
      <c r="S293" s="57" t="s">
        <v>45</v>
      </c>
      <c r="T293" s="57" t="s">
        <v>45</v>
      </c>
      <c r="U293" s="58" t="s">
        <v>45</v>
      </c>
      <c r="V293" s="59" t="s">
        <v>45</v>
      </c>
      <c r="W293" s="60" t="s">
        <v>45</v>
      </c>
      <c r="X293" s="61"/>
      <c r="Y293" s="61"/>
      <c r="Z293" s="61"/>
      <c r="AA293" s="71"/>
      <c r="AB293" s="72" t="s">
        <v>45</v>
      </c>
      <c r="AC293" s="61"/>
      <c r="AD293" s="73"/>
      <c r="AE293" s="61"/>
      <c r="AF293" s="74"/>
      <c r="AG293" s="75"/>
      <c r="AH293" s="71"/>
      <c r="AI293" s="75"/>
      <c r="AJ293" s="76"/>
      <c r="AK293" s="75"/>
      <c r="AL293" s="71"/>
      <c r="AM293" s="71"/>
      <c r="AN293" s="71"/>
      <c r="AO293" s="73"/>
      <c r="AP293" s="73"/>
      <c r="AQ293" s="75"/>
      <c r="AR293" s="61"/>
      <c r="AS293" s="61"/>
      <c r="AT293" s="77"/>
      <c r="AU293" s="77"/>
      <c r="AV293" s="61"/>
      <c r="AW293" s="75"/>
      <c r="AX293" s="61"/>
      <c r="AY293" s="61"/>
      <c r="AZ293" s="61"/>
      <c r="BA293" s="61"/>
    </row>
    <row r="294" spans="16:53" s="14" customFormat="1" ht="13.5">
      <c r="P294" s="70" t="s">
        <v>45</v>
      </c>
      <c r="Q294" s="57" t="s">
        <v>45</v>
      </c>
      <c r="R294" s="57" t="s">
        <v>45</v>
      </c>
      <c r="S294" s="57" t="s">
        <v>45</v>
      </c>
      <c r="T294" s="57" t="s">
        <v>45</v>
      </c>
      <c r="U294" s="58" t="s">
        <v>45</v>
      </c>
      <c r="V294" s="59" t="s">
        <v>45</v>
      </c>
      <c r="W294" s="60" t="s">
        <v>45</v>
      </c>
      <c r="X294" s="61"/>
      <c r="Y294" s="61"/>
      <c r="Z294" s="61"/>
      <c r="AA294" s="71"/>
      <c r="AB294" s="72" t="s">
        <v>45</v>
      </c>
      <c r="AC294" s="61"/>
      <c r="AD294" s="73"/>
      <c r="AE294" s="61"/>
      <c r="AF294" s="74"/>
      <c r="AG294" s="75"/>
      <c r="AH294" s="71"/>
      <c r="AI294" s="75"/>
      <c r="AJ294" s="76"/>
      <c r="AK294" s="75"/>
      <c r="AL294" s="71"/>
      <c r="AM294" s="71"/>
      <c r="AN294" s="71"/>
      <c r="AO294" s="73"/>
      <c r="AP294" s="73"/>
      <c r="AQ294" s="75"/>
      <c r="AR294" s="61"/>
      <c r="AS294" s="61"/>
      <c r="AT294" s="77"/>
      <c r="AU294" s="77"/>
      <c r="AV294" s="61"/>
      <c r="AW294" s="75"/>
      <c r="AX294" s="61"/>
      <c r="AY294" s="61"/>
      <c r="AZ294" s="61"/>
      <c r="BA294" s="61"/>
    </row>
    <row r="295" spans="16:53" s="14" customFormat="1" ht="13.5">
      <c r="P295" s="70" t="s">
        <v>45</v>
      </c>
      <c r="Q295" s="57" t="s">
        <v>45</v>
      </c>
      <c r="R295" s="57" t="s">
        <v>45</v>
      </c>
      <c r="S295" s="57" t="s">
        <v>45</v>
      </c>
      <c r="T295" s="57" t="s">
        <v>45</v>
      </c>
      <c r="U295" s="58" t="s">
        <v>45</v>
      </c>
      <c r="V295" s="59" t="s">
        <v>45</v>
      </c>
      <c r="W295" s="60" t="s">
        <v>45</v>
      </c>
      <c r="X295" s="61"/>
      <c r="Y295" s="61"/>
      <c r="Z295" s="61"/>
      <c r="AA295" s="71"/>
      <c r="AB295" s="72" t="s">
        <v>45</v>
      </c>
      <c r="AC295" s="61"/>
      <c r="AD295" s="73"/>
      <c r="AE295" s="61"/>
      <c r="AF295" s="74"/>
      <c r="AG295" s="75"/>
      <c r="AH295" s="71"/>
      <c r="AI295" s="75"/>
      <c r="AJ295" s="76"/>
      <c r="AK295" s="75"/>
      <c r="AL295" s="71"/>
      <c r="AM295" s="71"/>
      <c r="AN295" s="71"/>
      <c r="AO295" s="73"/>
      <c r="AP295" s="73"/>
      <c r="AQ295" s="75"/>
      <c r="AR295" s="61"/>
      <c r="AS295" s="61"/>
      <c r="AT295" s="77"/>
      <c r="AU295" s="77"/>
      <c r="AV295" s="61"/>
      <c r="AW295" s="75"/>
      <c r="AX295" s="61"/>
      <c r="AY295" s="61"/>
      <c r="AZ295" s="61"/>
      <c r="BA295" s="61"/>
    </row>
    <row r="296" spans="16:53" s="14" customFormat="1" ht="13.5">
      <c r="P296" s="70" t="s">
        <v>45</v>
      </c>
      <c r="Q296" s="57" t="s">
        <v>45</v>
      </c>
      <c r="R296" s="57" t="s">
        <v>45</v>
      </c>
      <c r="S296" s="57" t="s">
        <v>45</v>
      </c>
      <c r="T296" s="57" t="s">
        <v>45</v>
      </c>
      <c r="U296" s="58" t="s">
        <v>45</v>
      </c>
      <c r="V296" s="59" t="s">
        <v>45</v>
      </c>
      <c r="W296" s="60" t="s">
        <v>45</v>
      </c>
      <c r="X296" s="61"/>
      <c r="Y296" s="61"/>
      <c r="Z296" s="61"/>
      <c r="AA296" s="71"/>
      <c r="AB296" s="72" t="s">
        <v>45</v>
      </c>
      <c r="AC296" s="61"/>
      <c r="AD296" s="73"/>
      <c r="AE296" s="61"/>
      <c r="AF296" s="74"/>
      <c r="AG296" s="75"/>
      <c r="AH296" s="71"/>
      <c r="AI296" s="75"/>
      <c r="AJ296" s="76"/>
      <c r="AK296" s="75"/>
      <c r="AL296" s="71"/>
      <c r="AM296" s="71"/>
      <c r="AN296" s="71"/>
      <c r="AO296" s="73"/>
      <c r="AP296" s="73"/>
      <c r="AQ296" s="75"/>
      <c r="AR296" s="61"/>
      <c r="AS296" s="61"/>
      <c r="AT296" s="77"/>
      <c r="AU296" s="77"/>
      <c r="AV296" s="61"/>
      <c r="AW296" s="75"/>
      <c r="AX296" s="61"/>
      <c r="AY296" s="61"/>
      <c r="AZ296" s="61"/>
      <c r="BA296" s="61"/>
    </row>
    <row r="297" spans="16:53" s="14" customFormat="1" ht="13.5">
      <c r="P297" s="70" t="s">
        <v>45</v>
      </c>
      <c r="Q297" s="57" t="s">
        <v>45</v>
      </c>
      <c r="R297" s="57" t="s">
        <v>45</v>
      </c>
      <c r="S297" s="57" t="s">
        <v>45</v>
      </c>
      <c r="T297" s="57" t="s">
        <v>45</v>
      </c>
      <c r="U297" s="58" t="s">
        <v>45</v>
      </c>
      <c r="V297" s="59" t="s">
        <v>45</v>
      </c>
      <c r="W297" s="60" t="s">
        <v>45</v>
      </c>
      <c r="X297" s="61"/>
      <c r="Y297" s="61"/>
      <c r="Z297" s="61"/>
      <c r="AA297" s="71"/>
      <c r="AB297" s="72" t="s">
        <v>45</v>
      </c>
      <c r="AC297" s="61"/>
      <c r="AD297" s="73"/>
      <c r="AE297" s="61"/>
      <c r="AF297" s="74"/>
      <c r="AG297" s="75"/>
      <c r="AH297" s="71"/>
      <c r="AI297" s="75"/>
      <c r="AJ297" s="76"/>
      <c r="AK297" s="75"/>
      <c r="AL297" s="71"/>
      <c r="AM297" s="71"/>
      <c r="AN297" s="71"/>
      <c r="AO297" s="73"/>
      <c r="AP297" s="73"/>
      <c r="AQ297" s="75"/>
      <c r="AR297" s="61"/>
      <c r="AS297" s="61"/>
      <c r="AT297" s="77"/>
      <c r="AU297" s="77"/>
      <c r="AV297" s="61"/>
      <c r="AW297" s="75"/>
      <c r="AX297" s="61"/>
      <c r="AY297" s="61"/>
      <c r="AZ297" s="61"/>
      <c r="BA297" s="61"/>
    </row>
    <row r="298" spans="16:53" s="14" customFormat="1" ht="13.5">
      <c r="P298" s="70" t="s">
        <v>45</v>
      </c>
      <c r="Q298" s="57" t="s">
        <v>45</v>
      </c>
      <c r="R298" s="57" t="s">
        <v>45</v>
      </c>
      <c r="S298" s="57" t="s">
        <v>45</v>
      </c>
      <c r="T298" s="57" t="s">
        <v>45</v>
      </c>
      <c r="U298" s="58" t="s">
        <v>45</v>
      </c>
      <c r="V298" s="59" t="s">
        <v>45</v>
      </c>
      <c r="W298" s="60" t="s">
        <v>45</v>
      </c>
      <c r="X298" s="61"/>
      <c r="Y298" s="61"/>
      <c r="Z298" s="61"/>
      <c r="AA298" s="71"/>
      <c r="AB298" s="72" t="s">
        <v>45</v>
      </c>
      <c r="AC298" s="61"/>
      <c r="AD298" s="73"/>
      <c r="AE298" s="61"/>
      <c r="AF298" s="74"/>
      <c r="AG298" s="75"/>
      <c r="AH298" s="71"/>
      <c r="AI298" s="75"/>
      <c r="AJ298" s="76"/>
      <c r="AK298" s="75"/>
      <c r="AL298" s="71"/>
      <c r="AM298" s="71"/>
      <c r="AN298" s="71"/>
      <c r="AO298" s="73"/>
      <c r="AP298" s="73"/>
      <c r="AQ298" s="75"/>
      <c r="AR298" s="61"/>
      <c r="AS298" s="61"/>
      <c r="AT298" s="77"/>
      <c r="AU298" s="77"/>
      <c r="AV298" s="61"/>
      <c r="AW298" s="75"/>
      <c r="AX298" s="61"/>
      <c r="AY298" s="61"/>
      <c r="AZ298" s="61"/>
      <c r="BA298" s="61"/>
    </row>
    <row r="299" spans="16:53" s="14" customFormat="1" ht="13.5">
      <c r="P299" s="70" t="s">
        <v>45</v>
      </c>
      <c r="Q299" s="57" t="s">
        <v>45</v>
      </c>
      <c r="R299" s="57" t="s">
        <v>45</v>
      </c>
      <c r="S299" s="57" t="s">
        <v>45</v>
      </c>
      <c r="T299" s="57" t="s">
        <v>45</v>
      </c>
      <c r="U299" s="58" t="s">
        <v>45</v>
      </c>
      <c r="V299" s="59" t="s">
        <v>45</v>
      </c>
      <c r="W299" s="60" t="s">
        <v>45</v>
      </c>
      <c r="X299" s="61"/>
      <c r="Y299" s="61"/>
      <c r="Z299" s="61"/>
      <c r="AA299" s="71"/>
      <c r="AB299" s="72" t="s">
        <v>45</v>
      </c>
      <c r="AC299" s="61"/>
      <c r="AD299" s="73"/>
      <c r="AE299" s="61"/>
      <c r="AF299" s="74"/>
      <c r="AG299" s="75"/>
      <c r="AH299" s="71"/>
      <c r="AI299" s="75"/>
      <c r="AJ299" s="76"/>
      <c r="AK299" s="75"/>
      <c r="AL299" s="71"/>
      <c r="AM299" s="71"/>
      <c r="AN299" s="71"/>
      <c r="AO299" s="73"/>
      <c r="AP299" s="73"/>
      <c r="AQ299" s="75"/>
      <c r="AR299" s="61"/>
      <c r="AS299" s="61"/>
      <c r="AT299" s="77"/>
      <c r="AU299" s="77"/>
      <c r="AV299" s="61"/>
      <c r="AW299" s="75"/>
      <c r="AX299" s="61"/>
      <c r="AY299" s="61"/>
      <c r="AZ299" s="61"/>
      <c r="BA299" s="61"/>
    </row>
    <row r="300" spans="16:53" s="14" customFormat="1" ht="13.5">
      <c r="P300" s="70" t="s">
        <v>45</v>
      </c>
      <c r="Q300" s="57" t="s">
        <v>45</v>
      </c>
      <c r="R300" s="57" t="s">
        <v>45</v>
      </c>
      <c r="S300" s="57" t="s">
        <v>45</v>
      </c>
      <c r="T300" s="57" t="s">
        <v>45</v>
      </c>
      <c r="U300" s="58" t="s">
        <v>45</v>
      </c>
      <c r="V300" s="59" t="s">
        <v>45</v>
      </c>
      <c r="W300" s="60" t="s">
        <v>45</v>
      </c>
      <c r="X300" s="61"/>
      <c r="Y300" s="61"/>
      <c r="Z300" s="61"/>
      <c r="AA300" s="71"/>
      <c r="AB300" s="72" t="s">
        <v>45</v>
      </c>
      <c r="AC300" s="61"/>
      <c r="AD300" s="73"/>
      <c r="AE300" s="61"/>
      <c r="AF300" s="74"/>
      <c r="AG300" s="75"/>
      <c r="AH300" s="71"/>
      <c r="AI300" s="75"/>
      <c r="AJ300" s="76"/>
      <c r="AK300" s="75"/>
      <c r="AL300" s="71"/>
      <c r="AM300" s="71"/>
      <c r="AN300" s="71"/>
      <c r="AO300" s="73"/>
      <c r="AP300" s="73"/>
      <c r="AQ300" s="75"/>
      <c r="AR300" s="61"/>
      <c r="AS300" s="61"/>
      <c r="AT300" s="77"/>
      <c r="AU300" s="77"/>
      <c r="AV300" s="61"/>
      <c r="AW300" s="75"/>
      <c r="AX300" s="61"/>
      <c r="AY300" s="61"/>
      <c r="AZ300" s="61"/>
      <c r="BA300" s="61"/>
    </row>
    <row r="301" spans="16:53" s="14" customFormat="1" ht="13.5">
      <c r="P301" s="70" t="s">
        <v>45</v>
      </c>
      <c r="Q301" s="57" t="s">
        <v>45</v>
      </c>
      <c r="R301" s="57" t="s">
        <v>45</v>
      </c>
      <c r="S301" s="57" t="s">
        <v>45</v>
      </c>
      <c r="T301" s="57" t="s">
        <v>45</v>
      </c>
      <c r="U301" s="58" t="s">
        <v>45</v>
      </c>
      <c r="V301" s="59" t="s">
        <v>45</v>
      </c>
      <c r="W301" s="60" t="s">
        <v>45</v>
      </c>
      <c r="X301" s="61"/>
      <c r="Y301" s="61"/>
      <c r="Z301" s="61"/>
      <c r="AA301" s="71"/>
      <c r="AB301" s="72" t="s">
        <v>45</v>
      </c>
      <c r="AC301" s="61"/>
      <c r="AD301" s="73"/>
      <c r="AE301" s="61"/>
      <c r="AF301" s="74"/>
      <c r="AG301" s="75"/>
      <c r="AH301" s="71"/>
      <c r="AI301" s="75"/>
      <c r="AJ301" s="76"/>
      <c r="AK301" s="75"/>
      <c r="AL301" s="71"/>
      <c r="AM301" s="71"/>
      <c r="AN301" s="71"/>
      <c r="AO301" s="73"/>
      <c r="AP301" s="73"/>
      <c r="AQ301" s="75"/>
      <c r="AR301" s="61"/>
      <c r="AS301" s="61"/>
      <c r="AT301" s="77"/>
      <c r="AU301" s="77"/>
      <c r="AV301" s="61"/>
      <c r="AW301" s="75"/>
      <c r="AX301" s="61"/>
      <c r="AY301" s="61"/>
      <c r="AZ301" s="61"/>
      <c r="BA301" s="61"/>
    </row>
    <row r="302" spans="16:53" s="14" customFormat="1" ht="13.5">
      <c r="P302" s="70" t="s">
        <v>45</v>
      </c>
      <c r="Q302" s="57" t="s">
        <v>45</v>
      </c>
      <c r="R302" s="57" t="s">
        <v>45</v>
      </c>
      <c r="S302" s="57" t="s">
        <v>45</v>
      </c>
      <c r="T302" s="57" t="s">
        <v>45</v>
      </c>
      <c r="U302" s="58" t="s">
        <v>45</v>
      </c>
      <c r="V302" s="59" t="s">
        <v>45</v>
      </c>
      <c r="W302" s="60" t="s">
        <v>45</v>
      </c>
      <c r="X302" s="61"/>
      <c r="Y302" s="61"/>
      <c r="Z302" s="61"/>
      <c r="AA302" s="71"/>
      <c r="AB302" s="72" t="s">
        <v>45</v>
      </c>
      <c r="AC302" s="61"/>
      <c r="AD302" s="73"/>
      <c r="AE302" s="61"/>
      <c r="AF302" s="74"/>
      <c r="AG302" s="75"/>
      <c r="AH302" s="71"/>
      <c r="AI302" s="75"/>
      <c r="AJ302" s="76"/>
      <c r="AK302" s="75"/>
      <c r="AL302" s="71"/>
      <c r="AM302" s="71"/>
      <c r="AN302" s="71"/>
      <c r="AO302" s="73"/>
      <c r="AP302" s="73"/>
      <c r="AQ302" s="75"/>
      <c r="AR302" s="61"/>
      <c r="AS302" s="61"/>
      <c r="AT302" s="77"/>
      <c r="AU302" s="77"/>
      <c r="AV302" s="61"/>
      <c r="AW302" s="75"/>
      <c r="AX302" s="61"/>
      <c r="AY302" s="61"/>
      <c r="AZ302" s="61"/>
      <c r="BA302" s="61"/>
    </row>
    <row r="303" spans="16:53" s="14" customFormat="1" ht="13.5">
      <c r="P303" s="70" t="s">
        <v>45</v>
      </c>
      <c r="Q303" s="57" t="s">
        <v>45</v>
      </c>
      <c r="R303" s="57" t="s">
        <v>45</v>
      </c>
      <c r="S303" s="57" t="s">
        <v>45</v>
      </c>
      <c r="T303" s="57" t="s">
        <v>45</v>
      </c>
      <c r="U303" s="58" t="s">
        <v>45</v>
      </c>
      <c r="V303" s="59" t="s">
        <v>45</v>
      </c>
      <c r="W303" s="60" t="s">
        <v>45</v>
      </c>
      <c r="X303" s="61"/>
      <c r="Y303" s="61"/>
      <c r="Z303" s="61"/>
      <c r="AA303" s="71"/>
      <c r="AB303" s="72" t="s">
        <v>45</v>
      </c>
      <c r="AC303" s="61"/>
      <c r="AD303" s="73"/>
      <c r="AE303" s="61"/>
      <c r="AF303" s="74"/>
      <c r="AG303" s="75"/>
      <c r="AH303" s="71"/>
      <c r="AI303" s="75"/>
      <c r="AJ303" s="76"/>
      <c r="AK303" s="75"/>
      <c r="AL303" s="71"/>
      <c r="AM303" s="71"/>
      <c r="AN303" s="71"/>
      <c r="AO303" s="73"/>
      <c r="AP303" s="73"/>
      <c r="AQ303" s="75"/>
      <c r="AR303" s="61"/>
      <c r="AS303" s="61"/>
      <c r="AT303" s="77"/>
      <c r="AU303" s="77"/>
      <c r="AV303" s="61"/>
      <c r="AW303" s="75"/>
      <c r="AX303" s="61"/>
      <c r="AY303" s="61"/>
      <c r="AZ303" s="61"/>
      <c r="BA303" s="61"/>
    </row>
    <row r="304" spans="16:53" s="14" customFormat="1" ht="13.5">
      <c r="P304" s="70" t="s">
        <v>45</v>
      </c>
      <c r="Q304" s="57" t="s">
        <v>45</v>
      </c>
      <c r="R304" s="57" t="s">
        <v>45</v>
      </c>
      <c r="S304" s="57" t="s">
        <v>45</v>
      </c>
      <c r="T304" s="57" t="s">
        <v>45</v>
      </c>
      <c r="U304" s="58" t="s">
        <v>45</v>
      </c>
      <c r="V304" s="59" t="s">
        <v>45</v>
      </c>
      <c r="W304" s="60" t="s">
        <v>45</v>
      </c>
      <c r="X304" s="61"/>
      <c r="Y304" s="61"/>
      <c r="Z304" s="61"/>
      <c r="AA304" s="71"/>
      <c r="AB304" s="72" t="s">
        <v>45</v>
      </c>
      <c r="AC304" s="61"/>
      <c r="AD304" s="73"/>
      <c r="AE304" s="61"/>
      <c r="AF304" s="74"/>
      <c r="AG304" s="75"/>
      <c r="AH304" s="71"/>
      <c r="AI304" s="75"/>
      <c r="AJ304" s="76"/>
      <c r="AK304" s="75"/>
      <c r="AL304" s="71"/>
      <c r="AM304" s="71"/>
      <c r="AN304" s="71"/>
      <c r="AO304" s="73"/>
      <c r="AP304" s="73"/>
      <c r="AQ304" s="75"/>
      <c r="AR304" s="61"/>
      <c r="AS304" s="61"/>
      <c r="AT304" s="77"/>
      <c r="AU304" s="77"/>
      <c r="AV304" s="61"/>
      <c r="AW304" s="75"/>
      <c r="AX304" s="61"/>
      <c r="AY304" s="61"/>
      <c r="AZ304" s="61"/>
      <c r="BA304" s="61"/>
    </row>
    <row r="305" spans="16:53" s="14" customFormat="1" ht="13.5">
      <c r="P305" s="70" t="s">
        <v>45</v>
      </c>
      <c r="Q305" s="57" t="s">
        <v>45</v>
      </c>
      <c r="R305" s="57" t="s">
        <v>45</v>
      </c>
      <c r="S305" s="57" t="s">
        <v>45</v>
      </c>
      <c r="T305" s="57" t="s">
        <v>45</v>
      </c>
      <c r="U305" s="58" t="s">
        <v>45</v>
      </c>
      <c r="V305" s="59" t="s">
        <v>45</v>
      </c>
      <c r="W305" s="60" t="s">
        <v>45</v>
      </c>
      <c r="X305" s="61"/>
      <c r="Y305" s="61"/>
      <c r="Z305" s="61"/>
      <c r="AA305" s="71"/>
      <c r="AB305" s="72" t="s">
        <v>45</v>
      </c>
      <c r="AC305" s="61"/>
      <c r="AD305" s="73"/>
      <c r="AE305" s="61"/>
      <c r="AF305" s="74"/>
      <c r="AG305" s="75"/>
      <c r="AH305" s="71"/>
      <c r="AI305" s="75"/>
      <c r="AJ305" s="76"/>
      <c r="AK305" s="75"/>
      <c r="AL305" s="71"/>
      <c r="AM305" s="71"/>
      <c r="AN305" s="71"/>
      <c r="AO305" s="73"/>
      <c r="AP305" s="73"/>
      <c r="AQ305" s="75"/>
      <c r="AR305" s="61"/>
      <c r="AS305" s="61"/>
      <c r="AT305" s="77"/>
      <c r="AU305" s="77"/>
      <c r="AV305" s="61"/>
      <c r="AW305" s="75"/>
      <c r="AX305" s="61"/>
      <c r="AY305" s="61"/>
      <c r="AZ305" s="61"/>
      <c r="BA305" s="61"/>
    </row>
    <row r="306" spans="16:53" s="14" customFormat="1" ht="13.5">
      <c r="P306" s="70" t="s">
        <v>45</v>
      </c>
      <c r="Q306" s="57" t="s">
        <v>45</v>
      </c>
      <c r="R306" s="57" t="s">
        <v>45</v>
      </c>
      <c r="S306" s="57" t="s">
        <v>45</v>
      </c>
      <c r="T306" s="57" t="s">
        <v>45</v>
      </c>
      <c r="U306" s="58" t="s">
        <v>45</v>
      </c>
      <c r="V306" s="59" t="s">
        <v>45</v>
      </c>
      <c r="W306" s="60" t="s">
        <v>45</v>
      </c>
      <c r="X306" s="61"/>
      <c r="Y306" s="61"/>
      <c r="Z306" s="61"/>
      <c r="AA306" s="71"/>
      <c r="AB306" s="72" t="s">
        <v>45</v>
      </c>
      <c r="AC306" s="61"/>
      <c r="AD306" s="73"/>
      <c r="AE306" s="61"/>
      <c r="AF306" s="74"/>
      <c r="AG306" s="75"/>
      <c r="AH306" s="71"/>
      <c r="AI306" s="75"/>
      <c r="AJ306" s="76"/>
      <c r="AK306" s="75"/>
      <c r="AL306" s="71"/>
      <c r="AM306" s="71"/>
      <c r="AN306" s="71"/>
      <c r="AO306" s="73"/>
      <c r="AP306" s="73"/>
      <c r="AQ306" s="75"/>
      <c r="AR306" s="61"/>
      <c r="AS306" s="61"/>
      <c r="AT306" s="77"/>
      <c r="AU306" s="77"/>
      <c r="AV306" s="61"/>
      <c r="AW306" s="75"/>
      <c r="AX306" s="61"/>
      <c r="AY306" s="61"/>
      <c r="AZ306" s="61"/>
      <c r="BA306" s="61"/>
    </row>
    <row r="307" spans="16:53" s="14" customFormat="1" ht="13.5">
      <c r="P307" s="70" t="s">
        <v>45</v>
      </c>
      <c r="Q307" s="57" t="s">
        <v>45</v>
      </c>
      <c r="R307" s="57" t="s">
        <v>45</v>
      </c>
      <c r="S307" s="57" t="s">
        <v>45</v>
      </c>
      <c r="T307" s="57" t="s">
        <v>45</v>
      </c>
      <c r="U307" s="58" t="s">
        <v>45</v>
      </c>
      <c r="V307" s="59" t="s">
        <v>45</v>
      </c>
      <c r="W307" s="60" t="s">
        <v>45</v>
      </c>
      <c r="X307" s="61"/>
      <c r="Y307" s="61"/>
      <c r="Z307" s="61"/>
      <c r="AA307" s="71"/>
      <c r="AB307" s="72" t="s">
        <v>45</v>
      </c>
      <c r="AC307" s="61"/>
      <c r="AD307" s="73"/>
      <c r="AE307" s="61"/>
      <c r="AF307" s="74"/>
      <c r="AG307" s="75"/>
      <c r="AH307" s="71"/>
      <c r="AI307" s="75"/>
      <c r="AJ307" s="76"/>
      <c r="AK307" s="75"/>
      <c r="AL307" s="71"/>
      <c r="AM307" s="71"/>
      <c r="AN307" s="71"/>
      <c r="AO307" s="73"/>
      <c r="AP307" s="73"/>
      <c r="AQ307" s="75"/>
      <c r="AR307" s="61"/>
      <c r="AS307" s="61"/>
      <c r="AT307" s="77"/>
      <c r="AU307" s="77"/>
      <c r="AV307" s="61"/>
      <c r="AW307" s="75"/>
      <c r="AX307" s="61"/>
      <c r="AY307" s="61"/>
      <c r="AZ307" s="61"/>
      <c r="BA307" s="61"/>
    </row>
    <row r="308" spans="16:53" s="14" customFormat="1" ht="13.5">
      <c r="P308" s="70" t="s">
        <v>45</v>
      </c>
      <c r="Q308" s="57" t="s">
        <v>45</v>
      </c>
      <c r="R308" s="57" t="s">
        <v>45</v>
      </c>
      <c r="S308" s="57" t="s">
        <v>45</v>
      </c>
      <c r="T308" s="57" t="s">
        <v>45</v>
      </c>
      <c r="U308" s="58" t="s">
        <v>45</v>
      </c>
      <c r="V308" s="59" t="s">
        <v>45</v>
      </c>
      <c r="W308" s="60" t="s">
        <v>45</v>
      </c>
      <c r="X308" s="61"/>
      <c r="Y308" s="61"/>
      <c r="Z308" s="61"/>
      <c r="AA308" s="71"/>
      <c r="AB308" s="72" t="s">
        <v>45</v>
      </c>
      <c r="AC308" s="61"/>
      <c r="AD308" s="73"/>
      <c r="AE308" s="61"/>
      <c r="AF308" s="74"/>
      <c r="AG308" s="75"/>
      <c r="AH308" s="71"/>
      <c r="AI308" s="75"/>
      <c r="AJ308" s="76"/>
      <c r="AK308" s="75"/>
      <c r="AL308" s="71"/>
      <c r="AM308" s="71"/>
      <c r="AN308" s="71"/>
      <c r="AO308" s="73"/>
      <c r="AP308" s="73"/>
      <c r="AQ308" s="75"/>
      <c r="AR308" s="61"/>
      <c r="AS308" s="61"/>
      <c r="AT308" s="77"/>
      <c r="AU308" s="77"/>
      <c r="AV308" s="61"/>
      <c r="AW308" s="75"/>
      <c r="AX308" s="61"/>
      <c r="AY308" s="61"/>
      <c r="AZ308" s="61"/>
      <c r="BA308" s="61"/>
    </row>
    <row r="309" spans="16:53" s="14" customFormat="1" ht="13.5">
      <c r="P309" s="70" t="s">
        <v>45</v>
      </c>
      <c r="Q309" s="57" t="s">
        <v>45</v>
      </c>
      <c r="R309" s="57" t="s">
        <v>45</v>
      </c>
      <c r="S309" s="57" t="s">
        <v>45</v>
      </c>
      <c r="T309" s="57" t="s">
        <v>45</v>
      </c>
      <c r="U309" s="58" t="s">
        <v>45</v>
      </c>
      <c r="V309" s="59" t="s">
        <v>45</v>
      </c>
      <c r="W309" s="60" t="s">
        <v>45</v>
      </c>
      <c r="X309" s="61"/>
      <c r="Y309" s="61"/>
      <c r="Z309" s="61"/>
      <c r="AA309" s="71"/>
      <c r="AB309" s="72" t="s">
        <v>45</v>
      </c>
      <c r="AC309" s="61"/>
      <c r="AD309" s="73"/>
      <c r="AE309" s="61"/>
      <c r="AF309" s="74"/>
      <c r="AG309" s="75"/>
      <c r="AH309" s="71"/>
      <c r="AI309" s="75"/>
      <c r="AJ309" s="76"/>
      <c r="AK309" s="75"/>
      <c r="AL309" s="71"/>
      <c r="AM309" s="71"/>
      <c r="AN309" s="71"/>
      <c r="AO309" s="73"/>
      <c r="AP309" s="73"/>
      <c r="AQ309" s="75"/>
      <c r="AR309" s="61"/>
      <c r="AS309" s="61"/>
      <c r="AT309" s="77"/>
      <c r="AU309" s="77"/>
      <c r="AV309" s="61"/>
      <c r="AW309" s="75"/>
      <c r="AX309" s="61"/>
      <c r="AY309" s="61"/>
      <c r="AZ309" s="61"/>
      <c r="BA309" s="61"/>
    </row>
    <row r="310" spans="16:53" s="14" customFormat="1" ht="13.5">
      <c r="P310" s="70" t="s">
        <v>45</v>
      </c>
      <c r="Q310" s="57" t="s">
        <v>45</v>
      </c>
      <c r="R310" s="57" t="s">
        <v>45</v>
      </c>
      <c r="S310" s="57" t="s">
        <v>45</v>
      </c>
      <c r="T310" s="57" t="s">
        <v>45</v>
      </c>
      <c r="U310" s="58" t="s">
        <v>45</v>
      </c>
      <c r="V310" s="59" t="s">
        <v>45</v>
      </c>
      <c r="W310" s="60" t="s">
        <v>45</v>
      </c>
      <c r="X310" s="61"/>
      <c r="Y310" s="61"/>
      <c r="Z310" s="61"/>
      <c r="AA310" s="71"/>
      <c r="AB310" s="72" t="s">
        <v>45</v>
      </c>
      <c r="AC310" s="61"/>
      <c r="AD310" s="73"/>
      <c r="AE310" s="61"/>
      <c r="AF310" s="74"/>
      <c r="AG310" s="75"/>
      <c r="AH310" s="71"/>
      <c r="AI310" s="75"/>
      <c r="AJ310" s="76"/>
      <c r="AK310" s="75"/>
      <c r="AL310" s="71"/>
      <c r="AM310" s="71"/>
      <c r="AN310" s="71"/>
      <c r="AO310" s="73"/>
      <c r="AP310" s="73"/>
      <c r="AQ310" s="75"/>
      <c r="AR310" s="61"/>
      <c r="AS310" s="61"/>
      <c r="AT310" s="77"/>
      <c r="AU310" s="77"/>
      <c r="AV310" s="61"/>
      <c r="AW310" s="75"/>
      <c r="AX310" s="61"/>
      <c r="AY310" s="61"/>
      <c r="AZ310" s="61"/>
      <c r="BA310" s="61"/>
    </row>
    <row r="311" spans="16:53" s="14" customFormat="1" ht="13.5">
      <c r="P311" s="70" t="s">
        <v>45</v>
      </c>
      <c r="Q311" s="57" t="s">
        <v>45</v>
      </c>
      <c r="R311" s="57" t="s">
        <v>45</v>
      </c>
      <c r="S311" s="57" t="s">
        <v>45</v>
      </c>
      <c r="T311" s="57" t="s">
        <v>45</v>
      </c>
      <c r="U311" s="58" t="s">
        <v>45</v>
      </c>
      <c r="V311" s="59" t="s">
        <v>45</v>
      </c>
      <c r="W311" s="60" t="s">
        <v>45</v>
      </c>
      <c r="X311" s="61"/>
      <c r="Y311" s="61"/>
      <c r="Z311" s="61"/>
      <c r="AA311" s="71"/>
      <c r="AB311" s="72" t="s">
        <v>45</v>
      </c>
      <c r="AC311" s="61"/>
      <c r="AD311" s="73"/>
      <c r="AE311" s="61"/>
      <c r="AF311" s="74"/>
      <c r="AG311" s="75"/>
      <c r="AH311" s="71"/>
      <c r="AI311" s="75"/>
      <c r="AJ311" s="76"/>
      <c r="AK311" s="75"/>
      <c r="AL311" s="71"/>
      <c r="AM311" s="71"/>
      <c r="AN311" s="71"/>
      <c r="AO311" s="73"/>
      <c r="AP311" s="73"/>
      <c r="AQ311" s="75"/>
      <c r="AR311" s="61"/>
      <c r="AS311" s="61"/>
      <c r="AT311" s="77"/>
      <c r="AU311" s="77"/>
      <c r="AV311" s="61"/>
      <c r="AW311" s="75"/>
      <c r="AX311" s="61"/>
      <c r="AY311" s="61"/>
      <c r="AZ311" s="61"/>
      <c r="BA311" s="61"/>
    </row>
    <row r="312" spans="16:53" s="14" customFormat="1" ht="13.5">
      <c r="P312" s="70" t="s">
        <v>45</v>
      </c>
      <c r="Q312" s="57" t="s">
        <v>45</v>
      </c>
      <c r="R312" s="57" t="s">
        <v>45</v>
      </c>
      <c r="S312" s="57" t="s">
        <v>45</v>
      </c>
      <c r="T312" s="57" t="s">
        <v>45</v>
      </c>
      <c r="U312" s="58" t="s">
        <v>45</v>
      </c>
      <c r="V312" s="59" t="s">
        <v>45</v>
      </c>
      <c r="W312" s="60" t="s">
        <v>45</v>
      </c>
      <c r="X312" s="61"/>
      <c r="Y312" s="61"/>
      <c r="Z312" s="61"/>
      <c r="AA312" s="71"/>
      <c r="AB312" s="72" t="s">
        <v>45</v>
      </c>
      <c r="AC312" s="61"/>
      <c r="AD312" s="73"/>
      <c r="AE312" s="61"/>
      <c r="AF312" s="74"/>
      <c r="AG312" s="75"/>
      <c r="AH312" s="71"/>
      <c r="AI312" s="75"/>
      <c r="AJ312" s="76"/>
      <c r="AK312" s="75"/>
      <c r="AL312" s="71"/>
      <c r="AM312" s="71"/>
      <c r="AN312" s="71"/>
      <c r="AO312" s="73"/>
      <c r="AP312" s="73"/>
      <c r="AQ312" s="75"/>
      <c r="AR312" s="61"/>
      <c r="AS312" s="61"/>
      <c r="AT312" s="77"/>
      <c r="AU312" s="77"/>
      <c r="AV312" s="61"/>
      <c r="AW312" s="75"/>
      <c r="AX312" s="61"/>
      <c r="AY312" s="61"/>
      <c r="AZ312" s="61"/>
      <c r="BA312" s="61"/>
    </row>
    <row r="313" spans="16:53" s="14" customFormat="1" ht="13.5">
      <c r="P313" s="70" t="s">
        <v>45</v>
      </c>
      <c r="Q313" s="57" t="s">
        <v>45</v>
      </c>
      <c r="R313" s="57" t="s">
        <v>45</v>
      </c>
      <c r="S313" s="57" t="s">
        <v>45</v>
      </c>
      <c r="T313" s="57" t="s">
        <v>45</v>
      </c>
      <c r="U313" s="58" t="s">
        <v>45</v>
      </c>
      <c r="V313" s="59" t="s">
        <v>45</v>
      </c>
      <c r="W313" s="60" t="s">
        <v>45</v>
      </c>
      <c r="X313" s="61"/>
      <c r="Y313" s="61"/>
      <c r="Z313" s="61"/>
      <c r="AA313" s="71"/>
      <c r="AB313" s="72" t="s">
        <v>45</v>
      </c>
      <c r="AC313" s="61"/>
      <c r="AD313" s="73"/>
      <c r="AE313" s="61"/>
      <c r="AF313" s="74"/>
      <c r="AG313" s="75"/>
      <c r="AH313" s="71"/>
      <c r="AI313" s="75"/>
      <c r="AJ313" s="76"/>
      <c r="AK313" s="75"/>
      <c r="AL313" s="71"/>
      <c r="AM313" s="71"/>
      <c r="AN313" s="71"/>
      <c r="AO313" s="73"/>
      <c r="AP313" s="73"/>
      <c r="AQ313" s="75"/>
      <c r="AR313" s="61"/>
      <c r="AS313" s="61"/>
      <c r="AT313" s="77"/>
      <c r="AU313" s="77"/>
      <c r="AV313" s="61"/>
      <c r="AW313" s="75"/>
      <c r="AX313" s="61"/>
      <c r="AY313" s="61"/>
      <c r="AZ313" s="61"/>
      <c r="BA313" s="61"/>
    </row>
    <row r="314" spans="16:53" s="14" customFormat="1" ht="13.5">
      <c r="P314" s="70" t="s">
        <v>45</v>
      </c>
      <c r="Q314" s="57" t="s">
        <v>45</v>
      </c>
      <c r="R314" s="57" t="s">
        <v>45</v>
      </c>
      <c r="S314" s="57" t="s">
        <v>45</v>
      </c>
      <c r="T314" s="57" t="s">
        <v>45</v>
      </c>
      <c r="U314" s="58" t="s">
        <v>45</v>
      </c>
      <c r="V314" s="59" t="s">
        <v>45</v>
      </c>
      <c r="W314" s="60" t="s">
        <v>45</v>
      </c>
      <c r="X314" s="61"/>
      <c r="Y314" s="61"/>
      <c r="Z314" s="61"/>
      <c r="AA314" s="71"/>
      <c r="AB314" s="72" t="s">
        <v>45</v>
      </c>
      <c r="AC314" s="61"/>
      <c r="AD314" s="73"/>
      <c r="AE314" s="61"/>
      <c r="AF314" s="74"/>
      <c r="AG314" s="75"/>
      <c r="AH314" s="71"/>
      <c r="AI314" s="75"/>
      <c r="AJ314" s="76"/>
      <c r="AK314" s="75"/>
      <c r="AL314" s="71"/>
      <c r="AM314" s="71"/>
      <c r="AN314" s="71"/>
      <c r="AO314" s="73"/>
      <c r="AP314" s="73"/>
      <c r="AQ314" s="75"/>
      <c r="AR314" s="61"/>
      <c r="AS314" s="61"/>
      <c r="AT314" s="77"/>
      <c r="AU314" s="77"/>
      <c r="AV314" s="61"/>
      <c r="AW314" s="75"/>
      <c r="AX314" s="61"/>
      <c r="AY314" s="61"/>
      <c r="AZ314" s="61"/>
      <c r="BA314" s="61"/>
    </row>
    <row r="315" spans="16:53" s="14" customFormat="1" ht="13.5">
      <c r="P315" s="70" t="s">
        <v>45</v>
      </c>
      <c r="Q315" s="57" t="s">
        <v>45</v>
      </c>
      <c r="R315" s="57" t="s">
        <v>45</v>
      </c>
      <c r="S315" s="57" t="s">
        <v>45</v>
      </c>
      <c r="T315" s="57" t="s">
        <v>45</v>
      </c>
      <c r="U315" s="58" t="s">
        <v>45</v>
      </c>
      <c r="V315" s="59" t="s">
        <v>45</v>
      </c>
      <c r="W315" s="60" t="s">
        <v>45</v>
      </c>
      <c r="X315" s="61"/>
      <c r="Y315" s="61"/>
      <c r="Z315" s="61"/>
      <c r="AA315" s="71"/>
      <c r="AB315" s="72" t="s">
        <v>45</v>
      </c>
      <c r="AC315" s="61"/>
      <c r="AD315" s="73"/>
      <c r="AE315" s="61"/>
      <c r="AF315" s="74"/>
      <c r="AG315" s="75"/>
      <c r="AH315" s="71"/>
      <c r="AI315" s="75"/>
      <c r="AJ315" s="76"/>
      <c r="AK315" s="75"/>
      <c r="AL315" s="71"/>
      <c r="AM315" s="71"/>
      <c r="AN315" s="71"/>
      <c r="AO315" s="73"/>
      <c r="AP315" s="73"/>
      <c r="AQ315" s="75"/>
      <c r="AR315" s="61"/>
      <c r="AS315" s="61"/>
      <c r="AT315" s="77"/>
      <c r="AU315" s="77"/>
      <c r="AV315" s="61"/>
      <c r="AW315" s="75"/>
      <c r="AX315" s="61"/>
      <c r="AY315" s="61"/>
      <c r="AZ315" s="61"/>
      <c r="BA315" s="61"/>
    </row>
    <row r="316" spans="16:53" s="14" customFormat="1" ht="13.5">
      <c r="P316" s="70" t="s">
        <v>45</v>
      </c>
      <c r="Q316" s="57" t="s">
        <v>45</v>
      </c>
      <c r="R316" s="57" t="s">
        <v>45</v>
      </c>
      <c r="S316" s="57" t="s">
        <v>45</v>
      </c>
      <c r="T316" s="57" t="s">
        <v>45</v>
      </c>
      <c r="U316" s="58" t="s">
        <v>45</v>
      </c>
      <c r="V316" s="59" t="s">
        <v>45</v>
      </c>
      <c r="W316" s="60" t="s">
        <v>45</v>
      </c>
      <c r="X316" s="61"/>
      <c r="Y316" s="61"/>
      <c r="Z316" s="61"/>
      <c r="AA316" s="71"/>
      <c r="AB316" s="72" t="s">
        <v>45</v>
      </c>
      <c r="AC316" s="61"/>
      <c r="AD316" s="73"/>
      <c r="AE316" s="61"/>
      <c r="AF316" s="74"/>
      <c r="AG316" s="75"/>
      <c r="AH316" s="71"/>
      <c r="AI316" s="75"/>
      <c r="AJ316" s="76"/>
      <c r="AK316" s="75"/>
      <c r="AL316" s="71"/>
      <c r="AM316" s="71"/>
      <c r="AN316" s="71"/>
      <c r="AO316" s="73"/>
      <c r="AP316" s="73"/>
      <c r="AQ316" s="75"/>
      <c r="AR316" s="61"/>
      <c r="AS316" s="61"/>
      <c r="AT316" s="77"/>
      <c r="AU316" s="77"/>
      <c r="AV316" s="61"/>
      <c r="AW316" s="75"/>
      <c r="AX316" s="61"/>
      <c r="AY316" s="61"/>
      <c r="AZ316" s="61"/>
      <c r="BA316" s="61"/>
    </row>
    <row r="317" spans="16:53" s="14" customFormat="1" ht="13.5">
      <c r="P317" s="70" t="s">
        <v>45</v>
      </c>
      <c r="Q317" s="57" t="s">
        <v>45</v>
      </c>
      <c r="R317" s="57" t="s">
        <v>45</v>
      </c>
      <c r="S317" s="57" t="s">
        <v>45</v>
      </c>
      <c r="T317" s="57" t="s">
        <v>45</v>
      </c>
      <c r="U317" s="58" t="s">
        <v>45</v>
      </c>
      <c r="V317" s="59" t="s">
        <v>45</v>
      </c>
      <c r="W317" s="60" t="s">
        <v>45</v>
      </c>
      <c r="X317" s="61"/>
      <c r="Y317" s="61"/>
      <c r="Z317" s="61"/>
      <c r="AA317" s="71"/>
      <c r="AB317" s="72" t="s">
        <v>45</v>
      </c>
      <c r="AC317" s="61"/>
      <c r="AD317" s="73"/>
      <c r="AE317" s="61"/>
      <c r="AF317" s="74"/>
      <c r="AG317" s="75"/>
      <c r="AH317" s="71"/>
      <c r="AI317" s="75"/>
      <c r="AJ317" s="76"/>
      <c r="AK317" s="75"/>
      <c r="AL317" s="71"/>
      <c r="AM317" s="71"/>
      <c r="AN317" s="71"/>
      <c r="AO317" s="73"/>
      <c r="AP317" s="73"/>
      <c r="AQ317" s="75"/>
      <c r="AR317" s="61"/>
      <c r="AS317" s="61"/>
      <c r="AT317" s="77"/>
      <c r="AU317" s="77"/>
      <c r="AV317" s="61"/>
      <c r="AW317" s="75"/>
      <c r="AX317" s="61"/>
      <c r="AY317" s="61"/>
      <c r="AZ317" s="61"/>
      <c r="BA317" s="61"/>
    </row>
    <row r="318" spans="16:53" s="14" customFormat="1" ht="13.5">
      <c r="P318" s="70" t="s">
        <v>45</v>
      </c>
      <c r="Q318" s="57" t="s">
        <v>45</v>
      </c>
      <c r="R318" s="57" t="s">
        <v>45</v>
      </c>
      <c r="S318" s="57" t="s">
        <v>45</v>
      </c>
      <c r="T318" s="57" t="s">
        <v>45</v>
      </c>
      <c r="U318" s="58" t="s">
        <v>45</v>
      </c>
      <c r="V318" s="59" t="s">
        <v>45</v>
      </c>
      <c r="W318" s="60" t="s">
        <v>45</v>
      </c>
      <c r="X318" s="61"/>
      <c r="Y318" s="61"/>
      <c r="Z318" s="61"/>
      <c r="AA318" s="71"/>
      <c r="AB318" s="72" t="s">
        <v>45</v>
      </c>
      <c r="AC318" s="61"/>
      <c r="AD318" s="73"/>
      <c r="AE318" s="61"/>
      <c r="AF318" s="74"/>
      <c r="AG318" s="75"/>
      <c r="AH318" s="71"/>
      <c r="AI318" s="75"/>
      <c r="AJ318" s="76"/>
      <c r="AK318" s="75"/>
      <c r="AL318" s="71"/>
      <c r="AM318" s="71"/>
      <c r="AN318" s="71"/>
      <c r="AO318" s="73"/>
      <c r="AP318" s="73"/>
      <c r="AQ318" s="75"/>
      <c r="AR318" s="61"/>
      <c r="AS318" s="61"/>
      <c r="AT318" s="77"/>
      <c r="AU318" s="77"/>
      <c r="AV318" s="61"/>
      <c r="AW318" s="75"/>
      <c r="AX318" s="61"/>
      <c r="AY318" s="61"/>
      <c r="AZ318" s="61"/>
      <c r="BA318" s="61"/>
    </row>
    <row r="319" spans="16:53" s="14" customFormat="1" ht="13.5">
      <c r="P319" s="70" t="s">
        <v>45</v>
      </c>
      <c r="Q319" s="57" t="s">
        <v>45</v>
      </c>
      <c r="R319" s="57" t="s">
        <v>45</v>
      </c>
      <c r="S319" s="57" t="s">
        <v>45</v>
      </c>
      <c r="T319" s="57" t="s">
        <v>45</v>
      </c>
      <c r="U319" s="58" t="s">
        <v>45</v>
      </c>
      <c r="V319" s="59" t="s">
        <v>45</v>
      </c>
      <c r="W319" s="60" t="s">
        <v>45</v>
      </c>
      <c r="X319" s="61"/>
      <c r="Y319" s="61"/>
      <c r="Z319" s="61"/>
      <c r="AA319" s="71"/>
      <c r="AB319" s="72" t="s">
        <v>45</v>
      </c>
      <c r="AC319" s="61"/>
      <c r="AD319" s="73"/>
      <c r="AE319" s="61"/>
      <c r="AF319" s="74"/>
      <c r="AG319" s="75"/>
      <c r="AH319" s="71"/>
      <c r="AI319" s="75"/>
      <c r="AJ319" s="76"/>
      <c r="AK319" s="75"/>
      <c r="AL319" s="71"/>
      <c r="AM319" s="71"/>
      <c r="AN319" s="71"/>
      <c r="AO319" s="73"/>
      <c r="AP319" s="73"/>
      <c r="AQ319" s="75"/>
      <c r="AR319" s="61"/>
      <c r="AS319" s="61"/>
      <c r="AT319" s="77"/>
      <c r="AU319" s="77"/>
      <c r="AV319" s="61"/>
      <c r="AW319" s="75"/>
      <c r="AX319" s="61"/>
      <c r="AY319" s="61"/>
      <c r="AZ319" s="61"/>
      <c r="BA319" s="61"/>
    </row>
    <row r="320" spans="16:53" s="14" customFormat="1" ht="13.5">
      <c r="P320" s="70" t="s">
        <v>45</v>
      </c>
      <c r="Q320" s="57" t="s">
        <v>45</v>
      </c>
      <c r="R320" s="57" t="s">
        <v>45</v>
      </c>
      <c r="S320" s="57" t="s">
        <v>45</v>
      </c>
      <c r="T320" s="57" t="s">
        <v>45</v>
      </c>
      <c r="U320" s="58" t="s">
        <v>45</v>
      </c>
      <c r="V320" s="59" t="s">
        <v>45</v>
      </c>
      <c r="W320" s="60" t="s">
        <v>45</v>
      </c>
      <c r="X320" s="61"/>
      <c r="Y320" s="61"/>
      <c r="Z320" s="61"/>
      <c r="AA320" s="71"/>
      <c r="AB320" s="72" t="s">
        <v>45</v>
      </c>
      <c r="AC320" s="61"/>
      <c r="AD320" s="73"/>
      <c r="AE320" s="61"/>
      <c r="AF320" s="74"/>
      <c r="AG320" s="75"/>
      <c r="AH320" s="71"/>
      <c r="AI320" s="75"/>
      <c r="AJ320" s="76"/>
      <c r="AK320" s="75"/>
      <c r="AL320" s="71"/>
      <c r="AM320" s="71"/>
      <c r="AN320" s="71"/>
      <c r="AO320" s="73"/>
      <c r="AP320" s="73"/>
      <c r="AQ320" s="75"/>
      <c r="AR320" s="61"/>
      <c r="AS320" s="61"/>
      <c r="AT320" s="77"/>
      <c r="AU320" s="77"/>
      <c r="AV320" s="61"/>
      <c r="AW320" s="75"/>
      <c r="AX320" s="61"/>
      <c r="AY320" s="61"/>
      <c r="AZ320" s="61"/>
      <c r="BA320" s="61"/>
    </row>
    <row r="321" spans="16:53" s="14" customFormat="1" ht="13.5">
      <c r="P321" s="70" t="s">
        <v>45</v>
      </c>
      <c r="Q321" s="57" t="s">
        <v>45</v>
      </c>
      <c r="R321" s="57" t="s">
        <v>45</v>
      </c>
      <c r="S321" s="57" t="s">
        <v>45</v>
      </c>
      <c r="T321" s="57" t="s">
        <v>45</v>
      </c>
      <c r="U321" s="58" t="s">
        <v>45</v>
      </c>
      <c r="V321" s="59" t="s">
        <v>45</v>
      </c>
      <c r="W321" s="60" t="s">
        <v>45</v>
      </c>
      <c r="X321" s="61"/>
      <c r="Y321" s="61"/>
      <c r="Z321" s="61"/>
      <c r="AA321" s="71"/>
      <c r="AB321" s="72" t="s">
        <v>45</v>
      </c>
      <c r="AC321" s="61"/>
      <c r="AD321" s="73"/>
      <c r="AE321" s="61"/>
      <c r="AF321" s="74"/>
      <c r="AG321" s="75"/>
      <c r="AH321" s="71"/>
      <c r="AI321" s="75"/>
      <c r="AJ321" s="76"/>
      <c r="AK321" s="75"/>
      <c r="AL321" s="71"/>
      <c r="AM321" s="71"/>
      <c r="AN321" s="71"/>
      <c r="AO321" s="73"/>
      <c r="AP321" s="73"/>
      <c r="AQ321" s="75"/>
      <c r="AR321" s="61"/>
      <c r="AS321" s="61"/>
      <c r="AT321" s="77"/>
      <c r="AU321" s="77"/>
      <c r="AV321" s="61"/>
      <c r="AW321" s="75"/>
      <c r="AX321" s="61"/>
      <c r="AY321" s="61"/>
      <c r="AZ321" s="61"/>
      <c r="BA321" s="61"/>
    </row>
    <row r="322" spans="16:53" s="14" customFormat="1" ht="13.5">
      <c r="P322" s="70" t="s">
        <v>45</v>
      </c>
      <c r="Q322" s="57" t="s">
        <v>45</v>
      </c>
      <c r="R322" s="57" t="s">
        <v>45</v>
      </c>
      <c r="S322" s="57" t="s">
        <v>45</v>
      </c>
      <c r="T322" s="57" t="s">
        <v>45</v>
      </c>
      <c r="U322" s="58" t="s">
        <v>45</v>
      </c>
      <c r="V322" s="59" t="s">
        <v>45</v>
      </c>
      <c r="W322" s="60" t="s">
        <v>45</v>
      </c>
      <c r="X322" s="61"/>
      <c r="Y322" s="61"/>
      <c r="Z322" s="61"/>
      <c r="AA322" s="71"/>
      <c r="AB322" s="72" t="s">
        <v>45</v>
      </c>
      <c r="AC322" s="61"/>
      <c r="AD322" s="73"/>
      <c r="AE322" s="61"/>
      <c r="AF322" s="74"/>
      <c r="AG322" s="75"/>
      <c r="AH322" s="71"/>
      <c r="AI322" s="75"/>
      <c r="AJ322" s="76"/>
      <c r="AK322" s="75"/>
      <c r="AL322" s="71"/>
      <c r="AM322" s="71"/>
      <c r="AN322" s="71"/>
      <c r="AO322" s="73"/>
      <c r="AP322" s="73"/>
      <c r="AQ322" s="75"/>
      <c r="AR322" s="61"/>
      <c r="AS322" s="61"/>
      <c r="AT322" s="77"/>
      <c r="AU322" s="77"/>
      <c r="AV322" s="61"/>
      <c r="AW322" s="75"/>
      <c r="AX322" s="61"/>
      <c r="AY322" s="61"/>
      <c r="AZ322" s="61"/>
      <c r="BA322" s="61"/>
    </row>
    <row r="323" spans="16:53" s="14" customFormat="1" ht="13.5">
      <c r="P323" s="70" t="s">
        <v>45</v>
      </c>
      <c r="Q323" s="57" t="s">
        <v>45</v>
      </c>
      <c r="R323" s="57" t="s">
        <v>45</v>
      </c>
      <c r="S323" s="57" t="s">
        <v>45</v>
      </c>
      <c r="T323" s="57" t="s">
        <v>45</v>
      </c>
      <c r="U323" s="58" t="s">
        <v>45</v>
      </c>
      <c r="V323" s="59" t="s">
        <v>45</v>
      </c>
      <c r="W323" s="60" t="s">
        <v>45</v>
      </c>
      <c r="X323" s="61"/>
      <c r="Y323" s="61"/>
      <c r="Z323" s="61"/>
      <c r="AA323" s="71"/>
      <c r="AB323" s="72" t="s">
        <v>45</v>
      </c>
      <c r="AC323" s="61"/>
      <c r="AD323" s="73"/>
      <c r="AE323" s="61"/>
      <c r="AF323" s="74"/>
      <c r="AG323" s="75"/>
      <c r="AH323" s="71"/>
      <c r="AI323" s="75"/>
      <c r="AJ323" s="76"/>
      <c r="AK323" s="75"/>
      <c r="AL323" s="71"/>
      <c r="AM323" s="71"/>
      <c r="AN323" s="71"/>
      <c r="AO323" s="73"/>
      <c r="AP323" s="73"/>
      <c r="AQ323" s="75"/>
      <c r="AR323" s="61"/>
      <c r="AS323" s="61"/>
      <c r="AT323" s="77"/>
      <c r="AU323" s="77"/>
      <c r="AV323" s="61"/>
      <c r="AW323" s="75"/>
      <c r="AX323" s="61"/>
      <c r="AY323" s="61"/>
      <c r="AZ323" s="61"/>
      <c r="BA323" s="61"/>
    </row>
    <row r="324" spans="16:53" s="14" customFormat="1" ht="13.5">
      <c r="P324" s="70" t="s">
        <v>45</v>
      </c>
      <c r="Q324" s="57" t="s">
        <v>45</v>
      </c>
      <c r="R324" s="57" t="s">
        <v>45</v>
      </c>
      <c r="S324" s="57" t="s">
        <v>45</v>
      </c>
      <c r="T324" s="57" t="s">
        <v>45</v>
      </c>
      <c r="U324" s="58" t="s">
        <v>45</v>
      </c>
      <c r="V324" s="59" t="s">
        <v>45</v>
      </c>
      <c r="W324" s="60" t="s">
        <v>45</v>
      </c>
      <c r="X324" s="61"/>
      <c r="Y324" s="61"/>
      <c r="Z324" s="61"/>
      <c r="AA324" s="71"/>
      <c r="AB324" s="72" t="s">
        <v>45</v>
      </c>
      <c r="AC324" s="61"/>
      <c r="AD324" s="73"/>
      <c r="AE324" s="61"/>
      <c r="AF324" s="74"/>
      <c r="AG324" s="75"/>
      <c r="AH324" s="71"/>
      <c r="AI324" s="75"/>
      <c r="AJ324" s="76"/>
      <c r="AK324" s="75"/>
      <c r="AL324" s="71"/>
      <c r="AM324" s="71"/>
      <c r="AN324" s="71"/>
      <c r="AO324" s="73"/>
      <c r="AP324" s="73"/>
      <c r="AQ324" s="75"/>
      <c r="AR324" s="61"/>
      <c r="AS324" s="61"/>
      <c r="AT324" s="77"/>
      <c r="AU324" s="77"/>
      <c r="AV324" s="61"/>
      <c r="AW324" s="75"/>
      <c r="AX324" s="61"/>
      <c r="AY324" s="61"/>
      <c r="AZ324" s="61"/>
      <c r="BA324" s="61"/>
    </row>
    <row r="325" spans="16:53" s="14" customFormat="1" ht="13.5">
      <c r="P325" s="70" t="s">
        <v>45</v>
      </c>
      <c r="Q325" s="57" t="s">
        <v>45</v>
      </c>
      <c r="R325" s="57" t="s">
        <v>45</v>
      </c>
      <c r="S325" s="57" t="s">
        <v>45</v>
      </c>
      <c r="T325" s="57" t="s">
        <v>45</v>
      </c>
      <c r="U325" s="58" t="s">
        <v>45</v>
      </c>
      <c r="V325" s="59" t="s">
        <v>45</v>
      </c>
      <c r="W325" s="60" t="s">
        <v>45</v>
      </c>
      <c r="X325" s="61"/>
      <c r="Y325" s="61"/>
      <c r="Z325" s="61"/>
      <c r="AA325" s="71"/>
      <c r="AB325" s="72" t="s">
        <v>45</v>
      </c>
      <c r="AC325" s="61"/>
      <c r="AD325" s="73"/>
      <c r="AE325" s="61"/>
      <c r="AF325" s="74"/>
      <c r="AG325" s="75"/>
      <c r="AH325" s="71"/>
      <c r="AI325" s="75"/>
      <c r="AJ325" s="76"/>
      <c r="AK325" s="75"/>
      <c r="AL325" s="71"/>
      <c r="AM325" s="71"/>
      <c r="AN325" s="71"/>
      <c r="AO325" s="73"/>
      <c r="AP325" s="73"/>
      <c r="AQ325" s="75"/>
      <c r="AR325" s="61"/>
      <c r="AS325" s="61"/>
      <c r="AT325" s="77"/>
      <c r="AU325" s="77"/>
      <c r="AV325" s="61"/>
      <c r="AW325" s="75"/>
      <c r="AX325" s="61"/>
      <c r="AY325" s="61"/>
      <c r="AZ325" s="61"/>
      <c r="BA325" s="61"/>
    </row>
    <row r="326" spans="16:53" s="14" customFormat="1" ht="13.5">
      <c r="P326" s="70" t="s">
        <v>45</v>
      </c>
      <c r="Q326" s="57" t="s">
        <v>45</v>
      </c>
      <c r="R326" s="57" t="s">
        <v>45</v>
      </c>
      <c r="S326" s="57" t="s">
        <v>45</v>
      </c>
      <c r="T326" s="57" t="s">
        <v>45</v>
      </c>
      <c r="U326" s="58" t="s">
        <v>45</v>
      </c>
      <c r="V326" s="59" t="s">
        <v>45</v>
      </c>
      <c r="W326" s="60" t="s">
        <v>45</v>
      </c>
      <c r="X326" s="61"/>
      <c r="Y326" s="61"/>
      <c r="Z326" s="61"/>
      <c r="AA326" s="71"/>
      <c r="AB326" s="72" t="s">
        <v>45</v>
      </c>
      <c r="AC326" s="61"/>
      <c r="AD326" s="73"/>
      <c r="AE326" s="61"/>
      <c r="AF326" s="74"/>
      <c r="AG326" s="75"/>
      <c r="AH326" s="71"/>
      <c r="AI326" s="75"/>
      <c r="AJ326" s="76"/>
      <c r="AK326" s="75"/>
      <c r="AL326" s="71"/>
      <c r="AM326" s="71"/>
      <c r="AN326" s="71"/>
      <c r="AO326" s="73"/>
      <c r="AP326" s="73"/>
      <c r="AQ326" s="75"/>
      <c r="AR326" s="61"/>
      <c r="AS326" s="61"/>
      <c r="AT326" s="77"/>
      <c r="AU326" s="77"/>
      <c r="AV326" s="61"/>
      <c r="AW326" s="75"/>
      <c r="AX326" s="61"/>
      <c r="AY326" s="61"/>
      <c r="AZ326" s="61"/>
      <c r="BA326" s="61"/>
    </row>
    <row r="327" spans="16:53" s="14" customFormat="1" ht="13.5">
      <c r="P327" s="70" t="s">
        <v>45</v>
      </c>
      <c r="Q327" s="57" t="s">
        <v>45</v>
      </c>
      <c r="R327" s="57" t="s">
        <v>45</v>
      </c>
      <c r="S327" s="57" t="s">
        <v>45</v>
      </c>
      <c r="T327" s="57" t="s">
        <v>45</v>
      </c>
      <c r="U327" s="58" t="s">
        <v>45</v>
      </c>
      <c r="V327" s="59" t="s">
        <v>45</v>
      </c>
      <c r="W327" s="60" t="s">
        <v>45</v>
      </c>
      <c r="X327" s="61"/>
      <c r="Y327" s="61"/>
      <c r="Z327" s="61"/>
      <c r="AA327" s="71"/>
      <c r="AB327" s="72" t="s">
        <v>45</v>
      </c>
      <c r="AC327" s="61"/>
      <c r="AD327" s="73"/>
      <c r="AE327" s="61"/>
      <c r="AF327" s="74"/>
      <c r="AG327" s="75"/>
      <c r="AH327" s="71"/>
      <c r="AI327" s="75"/>
      <c r="AJ327" s="76"/>
      <c r="AK327" s="75"/>
      <c r="AL327" s="71"/>
      <c r="AM327" s="71"/>
      <c r="AN327" s="71"/>
      <c r="AO327" s="73"/>
      <c r="AP327" s="73"/>
      <c r="AQ327" s="75"/>
      <c r="AR327" s="61"/>
      <c r="AS327" s="61"/>
      <c r="AT327" s="77"/>
      <c r="AU327" s="77"/>
      <c r="AV327" s="61"/>
      <c r="AW327" s="75"/>
      <c r="AX327" s="61"/>
      <c r="AY327" s="61"/>
      <c r="AZ327" s="61"/>
      <c r="BA327" s="61"/>
    </row>
    <row r="328" spans="16:53" s="14" customFormat="1" ht="13.5">
      <c r="P328" s="70" t="s">
        <v>45</v>
      </c>
      <c r="Q328" s="57" t="s">
        <v>45</v>
      </c>
      <c r="R328" s="57" t="s">
        <v>45</v>
      </c>
      <c r="S328" s="57" t="s">
        <v>45</v>
      </c>
      <c r="T328" s="57" t="s">
        <v>45</v>
      </c>
      <c r="U328" s="58" t="s">
        <v>45</v>
      </c>
      <c r="V328" s="59" t="s">
        <v>45</v>
      </c>
      <c r="W328" s="60" t="s">
        <v>45</v>
      </c>
      <c r="X328" s="61"/>
      <c r="Y328" s="61"/>
      <c r="Z328" s="61"/>
      <c r="AA328" s="71"/>
      <c r="AB328" s="72" t="s">
        <v>45</v>
      </c>
      <c r="AC328" s="61"/>
      <c r="AD328" s="73"/>
      <c r="AE328" s="61"/>
      <c r="AF328" s="74"/>
      <c r="AG328" s="75"/>
      <c r="AH328" s="71"/>
      <c r="AI328" s="75"/>
      <c r="AJ328" s="76"/>
      <c r="AK328" s="75"/>
      <c r="AL328" s="71"/>
      <c r="AM328" s="71"/>
      <c r="AN328" s="71"/>
      <c r="AO328" s="73"/>
      <c r="AP328" s="73"/>
      <c r="AQ328" s="75"/>
      <c r="AR328" s="61"/>
      <c r="AS328" s="61"/>
      <c r="AT328" s="77"/>
      <c r="AU328" s="77"/>
      <c r="AV328" s="61"/>
      <c r="AW328" s="75"/>
      <c r="AX328" s="61"/>
      <c r="AY328" s="61"/>
      <c r="AZ328" s="61"/>
      <c r="BA328" s="61"/>
    </row>
    <row r="329" spans="16:53" s="14" customFormat="1" ht="13.5">
      <c r="P329" s="70" t="s">
        <v>45</v>
      </c>
      <c r="Q329" s="57" t="s">
        <v>45</v>
      </c>
      <c r="R329" s="57" t="s">
        <v>45</v>
      </c>
      <c r="S329" s="57" t="s">
        <v>45</v>
      </c>
      <c r="T329" s="57" t="s">
        <v>45</v>
      </c>
      <c r="U329" s="58" t="s">
        <v>45</v>
      </c>
      <c r="V329" s="59" t="s">
        <v>45</v>
      </c>
      <c r="W329" s="60" t="s">
        <v>45</v>
      </c>
      <c r="X329" s="61"/>
      <c r="Y329" s="61"/>
      <c r="Z329" s="61"/>
      <c r="AA329" s="71"/>
      <c r="AB329" s="72" t="s">
        <v>45</v>
      </c>
      <c r="AC329" s="61"/>
      <c r="AD329" s="73"/>
      <c r="AE329" s="61"/>
      <c r="AF329" s="74"/>
      <c r="AG329" s="75"/>
      <c r="AH329" s="71"/>
      <c r="AI329" s="75"/>
      <c r="AJ329" s="76"/>
      <c r="AK329" s="75"/>
      <c r="AL329" s="71"/>
      <c r="AM329" s="71"/>
      <c r="AN329" s="71"/>
      <c r="AO329" s="73"/>
      <c r="AP329" s="73"/>
      <c r="AQ329" s="75"/>
      <c r="AR329" s="61"/>
      <c r="AS329" s="61"/>
      <c r="AT329" s="77"/>
      <c r="AU329" s="77"/>
      <c r="AV329" s="61"/>
      <c r="AW329" s="75"/>
      <c r="AX329" s="61"/>
      <c r="AY329" s="61"/>
      <c r="AZ329" s="61"/>
      <c r="BA329" s="61"/>
    </row>
    <row r="330" spans="16:53" s="14" customFormat="1" ht="13.5">
      <c r="P330" s="70" t="s">
        <v>45</v>
      </c>
      <c r="Q330" s="57" t="s">
        <v>45</v>
      </c>
      <c r="R330" s="57" t="s">
        <v>45</v>
      </c>
      <c r="S330" s="57" t="s">
        <v>45</v>
      </c>
      <c r="T330" s="57" t="s">
        <v>45</v>
      </c>
      <c r="U330" s="58" t="s">
        <v>45</v>
      </c>
      <c r="V330" s="59" t="s">
        <v>45</v>
      </c>
      <c r="W330" s="60" t="s">
        <v>45</v>
      </c>
      <c r="X330" s="61"/>
      <c r="Y330" s="61"/>
      <c r="Z330" s="61"/>
      <c r="AA330" s="71"/>
      <c r="AB330" s="72" t="s">
        <v>45</v>
      </c>
      <c r="AC330" s="61"/>
      <c r="AD330" s="73"/>
      <c r="AE330" s="61"/>
      <c r="AF330" s="74"/>
      <c r="AG330" s="75"/>
      <c r="AH330" s="71"/>
      <c r="AI330" s="75"/>
      <c r="AJ330" s="76"/>
      <c r="AK330" s="75"/>
      <c r="AL330" s="71"/>
      <c r="AM330" s="71"/>
      <c r="AN330" s="71"/>
      <c r="AO330" s="73"/>
      <c r="AP330" s="73"/>
      <c r="AQ330" s="75"/>
      <c r="AR330" s="61"/>
      <c r="AS330" s="61"/>
      <c r="AT330" s="77"/>
      <c r="AU330" s="77"/>
      <c r="AV330" s="61"/>
      <c r="AW330" s="75"/>
      <c r="AX330" s="61"/>
      <c r="AY330" s="61"/>
      <c r="AZ330" s="61"/>
      <c r="BA330" s="61"/>
    </row>
    <row r="331" spans="16:53" s="14" customFormat="1" ht="13.5">
      <c r="P331" s="70" t="s">
        <v>45</v>
      </c>
      <c r="Q331" s="57" t="s">
        <v>45</v>
      </c>
      <c r="R331" s="57" t="s">
        <v>45</v>
      </c>
      <c r="S331" s="57" t="s">
        <v>45</v>
      </c>
      <c r="T331" s="57" t="s">
        <v>45</v>
      </c>
      <c r="U331" s="58" t="s">
        <v>45</v>
      </c>
      <c r="V331" s="59" t="s">
        <v>45</v>
      </c>
      <c r="W331" s="60" t="s">
        <v>45</v>
      </c>
      <c r="X331" s="61"/>
      <c r="Y331" s="61"/>
      <c r="Z331" s="61"/>
      <c r="AA331" s="71"/>
      <c r="AB331" s="72" t="s">
        <v>45</v>
      </c>
      <c r="AC331" s="61"/>
      <c r="AD331" s="73"/>
      <c r="AE331" s="61"/>
      <c r="AF331" s="74"/>
      <c r="AG331" s="75"/>
      <c r="AH331" s="71"/>
      <c r="AI331" s="75"/>
      <c r="AJ331" s="76"/>
      <c r="AK331" s="75"/>
      <c r="AL331" s="71"/>
      <c r="AM331" s="71"/>
      <c r="AN331" s="71"/>
      <c r="AO331" s="73"/>
      <c r="AP331" s="73"/>
      <c r="AQ331" s="75"/>
      <c r="AR331" s="61"/>
      <c r="AS331" s="61"/>
      <c r="AT331" s="77"/>
      <c r="AU331" s="77"/>
      <c r="AV331" s="61"/>
      <c r="AW331" s="75"/>
      <c r="AX331" s="61"/>
      <c r="AY331" s="61"/>
      <c r="AZ331" s="61"/>
      <c r="BA331" s="61"/>
    </row>
    <row r="332" spans="16:53" s="14" customFormat="1" ht="13.5">
      <c r="P332" s="70" t="s">
        <v>45</v>
      </c>
      <c r="Q332" s="57" t="s">
        <v>45</v>
      </c>
      <c r="R332" s="57" t="s">
        <v>45</v>
      </c>
      <c r="S332" s="57" t="s">
        <v>45</v>
      </c>
      <c r="T332" s="57" t="s">
        <v>45</v>
      </c>
      <c r="U332" s="58" t="s">
        <v>45</v>
      </c>
      <c r="V332" s="59" t="s">
        <v>45</v>
      </c>
      <c r="W332" s="60" t="s">
        <v>45</v>
      </c>
      <c r="X332" s="61"/>
      <c r="Y332" s="61"/>
      <c r="Z332" s="61"/>
      <c r="AA332" s="71"/>
      <c r="AB332" s="72" t="s">
        <v>45</v>
      </c>
      <c r="AC332" s="61"/>
      <c r="AD332" s="73"/>
      <c r="AE332" s="61"/>
      <c r="AF332" s="74"/>
      <c r="AG332" s="75"/>
      <c r="AH332" s="71"/>
      <c r="AI332" s="75"/>
      <c r="AJ332" s="76"/>
      <c r="AK332" s="75"/>
      <c r="AL332" s="71"/>
      <c r="AM332" s="71"/>
      <c r="AN332" s="71"/>
      <c r="AO332" s="73"/>
      <c r="AP332" s="73"/>
      <c r="AQ332" s="75"/>
      <c r="AR332" s="61"/>
      <c r="AS332" s="61"/>
      <c r="AT332" s="77"/>
      <c r="AU332" s="77"/>
      <c r="AV332" s="61"/>
      <c r="AW332" s="75"/>
      <c r="AX332" s="61"/>
      <c r="AY332" s="61"/>
      <c r="AZ332" s="61"/>
      <c r="BA332" s="61"/>
    </row>
    <row r="333" spans="16:53" s="14" customFormat="1" ht="13.5">
      <c r="P333" s="70" t="s">
        <v>45</v>
      </c>
      <c r="Q333" s="57" t="s">
        <v>45</v>
      </c>
      <c r="R333" s="57" t="s">
        <v>45</v>
      </c>
      <c r="S333" s="57" t="s">
        <v>45</v>
      </c>
      <c r="T333" s="57" t="s">
        <v>45</v>
      </c>
      <c r="U333" s="58" t="s">
        <v>45</v>
      </c>
      <c r="V333" s="59" t="s">
        <v>45</v>
      </c>
      <c r="W333" s="60" t="s">
        <v>45</v>
      </c>
      <c r="X333" s="61"/>
      <c r="Y333" s="61"/>
      <c r="Z333" s="61"/>
      <c r="AA333" s="71"/>
      <c r="AB333" s="72" t="s">
        <v>45</v>
      </c>
      <c r="AC333" s="61"/>
      <c r="AD333" s="73"/>
      <c r="AE333" s="61"/>
      <c r="AF333" s="74"/>
      <c r="AG333" s="75"/>
      <c r="AH333" s="71"/>
      <c r="AI333" s="75"/>
      <c r="AJ333" s="76"/>
      <c r="AK333" s="75"/>
      <c r="AL333" s="71"/>
      <c r="AM333" s="71"/>
      <c r="AN333" s="71"/>
      <c r="AO333" s="73"/>
      <c r="AP333" s="73"/>
      <c r="AQ333" s="75"/>
      <c r="AR333" s="61"/>
      <c r="AS333" s="61"/>
      <c r="AT333" s="77"/>
      <c r="AU333" s="77"/>
      <c r="AV333" s="61"/>
      <c r="AW333" s="75"/>
      <c r="AX333" s="61"/>
      <c r="AY333" s="61"/>
      <c r="AZ333" s="61"/>
      <c r="BA333" s="61"/>
    </row>
    <row r="334" spans="16:53" s="14" customFormat="1" ht="13.5">
      <c r="P334" s="70" t="s">
        <v>45</v>
      </c>
      <c r="Q334" s="57" t="s">
        <v>45</v>
      </c>
      <c r="R334" s="57" t="s">
        <v>45</v>
      </c>
      <c r="S334" s="57" t="s">
        <v>45</v>
      </c>
      <c r="T334" s="57" t="s">
        <v>45</v>
      </c>
      <c r="U334" s="58" t="s">
        <v>45</v>
      </c>
      <c r="V334" s="59" t="s">
        <v>45</v>
      </c>
      <c r="W334" s="60" t="s">
        <v>45</v>
      </c>
      <c r="X334" s="61"/>
      <c r="Y334" s="61"/>
      <c r="Z334" s="61"/>
      <c r="AA334" s="71"/>
      <c r="AB334" s="72" t="s">
        <v>45</v>
      </c>
      <c r="AC334" s="61"/>
      <c r="AD334" s="73"/>
      <c r="AE334" s="61"/>
      <c r="AF334" s="74"/>
      <c r="AG334" s="75"/>
      <c r="AH334" s="71"/>
      <c r="AI334" s="75"/>
      <c r="AJ334" s="76"/>
      <c r="AK334" s="75"/>
      <c r="AL334" s="71"/>
      <c r="AM334" s="71"/>
      <c r="AN334" s="71"/>
      <c r="AO334" s="73"/>
      <c r="AP334" s="73"/>
      <c r="AQ334" s="75"/>
      <c r="AR334" s="61"/>
      <c r="AS334" s="61"/>
      <c r="AT334" s="77"/>
      <c r="AU334" s="77"/>
      <c r="AV334" s="61"/>
      <c r="AW334" s="75"/>
      <c r="AX334" s="61"/>
      <c r="AY334" s="61"/>
      <c r="AZ334" s="61"/>
      <c r="BA334" s="61"/>
    </row>
    <row r="335" spans="16:53" s="14" customFormat="1" ht="13.5">
      <c r="P335" s="70" t="s">
        <v>45</v>
      </c>
      <c r="Q335" s="57" t="s">
        <v>45</v>
      </c>
      <c r="R335" s="57" t="s">
        <v>45</v>
      </c>
      <c r="S335" s="57" t="s">
        <v>45</v>
      </c>
      <c r="T335" s="57" t="s">
        <v>45</v>
      </c>
      <c r="U335" s="58" t="s">
        <v>45</v>
      </c>
      <c r="V335" s="59" t="s">
        <v>45</v>
      </c>
      <c r="W335" s="60" t="s">
        <v>45</v>
      </c>
      <c r="X335" s="61"/>
      <c r="Y335" s="61"/>
      <c r="Z335" s="61"/>
      <c r="AA335" s="71"/>
      <c r="AB335" s="72" t="s">
        <v>45</v>
      </c>
      <c r="AC335" s="61"/>
      <c r="AD335" s="73"/>
      <c r="AE335" s="61"/>
      <c r="AF335" s="74"/>
      <c r="AG335" s="75"/>
      <c r="AH335" s="71"/>
      <c r="AI335" s="75"/>
      <c r="AJ335" s="76"/>
      <c r="AK335" s="75"/>
      <c r="AL335" s="71"/>
      <c r="AM335" s="71"/>
      <c r="AN335" s="71"/>
      <c r="AO335" s="73"/>
      <c r="AP335" s="73"/>
      <c r="AQ335" s="75"/>
      <c r="AR335" s="61"/>
      <c r="AS335" s="61"/>
      <c r="AT335" s="77"/>
      <c r="AU335" s="77"/>
      <c r="AV335" s="61"/>
      <c r="AW335" s="75"/>
      <c r="AX335" s="61"/>
      <c r="AY335" s="61"/>
      <c r="AZ335" s="61"/>
      <c r="BA335" s="61"/>
    </row>
    <row r="336" spans="16:53" s="14" customFormat="1" ht="13.5">
      <c r="P336" s="70" t="s">
        <v>45</v>
      </c>
      <c r="Q336" s="57" t="s">
        <v>45</v>
      </c>
      <c r="R336" s="57" t="s">
        <v>45</v>
      </c>
      <c r="S336" s="57" t="s">
        <v>45</v>
      </c>
      <c r="T336" s="57" t="s">
        <v>45</v>
      </c>
      <c r="U336" s="58" t="s">
        <v>45</v>
      </c>
      <c r="V336" s="59" t="s">
        <v>45</v>
      </c>
      <c r="W336" s="60" t="s">
        <v>45</v>
      </c>
      <c r="X336" s="61"/>
      <c r="Y336" s="61"/>
      <c r="Z336" s="61"/>
      <c r="AA336" s="71"/>
      <c r="AB336" s="72" t="s">
        <v>45</v>
      </c>
      <c r="AC336" s="61"/>
      <c r="AD336" s="73"/>
      <c r="AE336" s="61"/>
      <c r="AF336" s="74"/>
      <c r="AG336" s="75"/>
      <c r="AH336" s="71"/>
      <c r="AI336" s="75"/>
      <c r="AJ336" s="76"/>
      <c r="AK336" s="75"/>
      <c r="AL336" s="71"/>
      <c r="AM336" s="71"/>
      <c r="AN336" s="71"/>
      <c r="AO336" s="73"/>
      <c r="AP336" s="73"/>
      <c r="AQ336" s="75"/>
      <c r="AR336" s="61"/>
      <c r="AS336" s="61"/>
      <c r="AT336" s="77"/>
      <c r="AU336" s="77"/>
      <c r="AV336" s="61"/>
      <c r="AW336" s="75"/>
      <c r="AX336" s="61"/>
      <c r="AY336" s="61"/>
      <c r="AZ336" s="61"/>
      <c r="BA336" s="61"/>
    </row>
    <row r="337" spans="16:53" s="14" customFormat="1" ht="13.5">
      <c r="P337" s="70" t="s">
        <v>45</v>
      </c>
      <c r="Q337" s="57" t="s">
        <v>45</v>
      </c>
      <c r="R337" s="57" t="s">
        <v>45</v>
      </c>
      <c r="S337" s="57" t="s">
        <v>45</v>
      </c>
      <c r="T337" s="57" t="s">
        <v>45</v>
      </c>
      <c r="U337" s="58" t="s">
        <v>45</v>
      </c>
      <c r="V337" s="59" t="s">
        <v>45</v>
      </c>
      <c r="W337" s="60" t="s">
        <v>45</v>
      </c>
      <c r="X337" s="61"/>
      <c r="Y337" s="61"/>
      <c r="Z337" s="61"/>
      <c r="AA337" s="71"/>
      <c r="AB337" s="72" t="s">
        <v>45</v>
      </c>
      <c r="AC337" s="61"/>
      <c r="AD337" s="73"/>
      <c r="AE337" s="61"/>
      <c r="AF337" s="74"/>
      <c r="AG337" s="75"/>
      <c r="AH337" s="71"/>
      <c r="AI337" s="75"/>
      <c r="AJ337" s="76"/>
      <c r="AK337" s="75"/>
      <c r="AL337" s="71"/>
      <c r="AM337" s="71"/>
      <c r="AN337" s="71"/>
      <c r="AO337" s="73"/>
      <c r="AP337" s="73"/>
      <c r="AQ337" s="75"/>
      <c r="AR337" s="61"/>
      <c r="AS337" s="61"/>
      <c r="AT337" s="77"/>
      <c r="AU337" s="77"/>
      <c r="AV337" s="61"/>
      <c r="AW337" s="75"/>
      <c r="AX337" s="61"/>
      <c r="AY337" s="61"/>
      <c r="AZ337" s="61"/>
      <c r="BA337" s="61"/>
    </row>
    <row r="338" spans="16:53" s="14" customFormat="1" ht="13.5">
      <c r="P338" s="70" t="s">
        <v>45</v>
      </c>
      <c r="Q338" s="57" t="s">
        <v>45</v>
      </c>
      <c r="R338" s="57" t="s">
        <v>45</v>
      </c>
      <c r="S338" s="57" t="s">
        <v>45</v>
      </c>
      <c r="T338" s="57" t="s">
        <v>45</v>
      </c>
      <c r="U338" s="58" t="s">
        <v>45</v>
      </c>
      <c r="V338" s="59" t="s">
        <v>45</v>
      </c>
      <c r="W338" s="60" t="s">
        <v>45</v>
      </c>
      <c r="X338" s="61"/>
      <c r="Y338" s="61"/>
      <c r="Z338" s="61"/>
      <c r="AA338" s="71"/>
      <c r="AB338" s="72" t="s">
        <v>45</v>
      </c>
      <c r="AC338" s="61"/>
      <c r="AD338" s="73"/>
      <c r="AE338" s="61"/>
      <c r="AF338" s="74"/>
      <c r="AG338" s="75"/>
      <c r="AH338" s="71"/>
      <c r="AI338" s="75"/>
      <c r="AJ338" s="76"/>
      <c r="AK338" s="75"/>
      <c r="AL338" s="71"/>
      <c r="AM338" s="71"/>
      <c r="AN338" s="71"/>
      <c r="AO338" s="73"/>
      <c r="AP338" s="73"/>
      <c r="AQ338" s="75"/>
      <c r="AR338" s="61"/>
      <c r="AS338" s="61"/>
      <c r="AT338" s="77"/>
      <c r="AU338" s="77"/>
      <c r="AV338" s="61"/>
      <c r="AW338" s="75"/>
      <c r="AX338" s="61"/>
      <c r="AY338" s="61"/>
      <c r="AZ338" s="61"/>
      <c r="BA338" s="61"/>
    </row>
    <row r="339" spans="16:53" s="14" customFormat="1" ht="13.5">
      <c r="P339" s="70" t="s">
        <v>45</v>
      </c>
      <c r="Q339" s="57" t="s">
        <v>45</v>
      </c>
      <c r="R339" s="57" t="s">
        <v>45</v>
      </c>
      <c r="S339" s="57" t="s">
        <v>45</v>
      </c>
      <c r="T339" s="57" t="s">
        <v>45</v>
      </c>
      <c r="U339" s="58" t="s">
        <v>45</v>
      </c>
      <c r="V339" s="59" t="s">
        <v>45</v>
      </c>
      <c r="W339" s="60" t="s">
        <v>45</v>
      </c>
      <c r="X339" s="61"/>
      <c r="Y339" s="61"/>
      <c r="Z339" s="61"/>
      <c r="AA339" s="71"/>
      <c r="AB339" s="72" t="s">
        <v>45</v>
      </c>
      <c r="AC339" s="61"/>
      <c r="AD339" s="73"/>
      <c r="AE339" s="61"/>
      <c r="AF339" s="74"/>
      <c r="AG339" s="75"/>
      <c r="AH339" s="71"/>
      <c r="AI339" s="75"/>
      <c r="AJ339" s="76"/>
      <c r="AK339" s="75"/>
      <c r="AL339" s="71"/>
      <c r="AM339" s="71"/>
      <c r="AN339" s="71"/>
      <c r="AO339" s="73"/>
      <c r="AP339" s="73"/>
      <c r="AQ339" s="75"/>
      <c r="AR339" s="61"/>
      <c r="AS339" s="61"/>
      <c r="AT339" s="77"/>
      <c r="AU339" s="77"/>
      <c r="AV339" s="61"/>
      <c r="AW339" s="75"/>
      <c r="AX339" s="61"/>
      <c r="AY339" s="61"/>
      <c r="AZ339" s="61"/>
      <c r="BA339" s="61"/>
    </row>
    <row r="340" spans="16:53" s="14" customFormat="1" ht="13.5">
      <c r="P340" s="70" t="s">
        <v>45</v>
      </c>
      <c r="Q340" s="57" t="s">
        <v>45</v>
      </c>
      <c r="R340" s="57" t="s">
        <v>45</v>
      </c>
      <c r="S340" s="57" t="s">
        <v>45</v>
      </c>
      <c r="T340" s="57" t="s">
        <v>45</v>
      </c>
      <c r="U340" s="58" t="s">
        <v>45</v>
      </c>
      <c r="V340" s="59" t="s">
        <v>45</v>
      </c>
      <c r="W340" s="60" t="s">
        <v>45</v>
      </c>
      <c r="X340" s="61"/>
      <c r="Y340" s="61"/>
      <c r="Z340" s="61"/>
      <c r="AA340" s="71"/>
      <c r="AB340" s="72" t="s">
        <v>45</v>
      </c>
      <c r="AC340" s="61"/>
      <c r="AD340" s="73"/>
      <c r="AE340" s="61"/>
      <c r="AF340" s="74"/>
      <c r="AG340" s="75"/>
      <c r="AH340" s="71"/>
      <c r="AI340" s="75"/>
      <c r="AJ340" s="76"/>
      <c r="AK340" s="75"/>
      <c r="AL340" s="71"/>
      <c r="AM340" s="71"/>
      <c r="AN340" s="71"/>
      <c r="AO340" s="73"/>
      <c r="AP340" s="73"/>
      <c r="AQ340" s="75"/>
      <c r="AR340" s="61"/>
      <c r="AS340" s="61"/>
      <c r="AT340" s="77"/>
      <c r="AU340" s="77"/>
      <c r="AV340" s="61"/>
      <c r="AW340" s="75"/>
      <c r="AX340" s="61"/>
      <c r="AY340" s="61"/>
      <c r="AZ340" s="61"/>
      <c r="BA340" s="61"/>
    </row>
    <row r="341" spans="16:53" s="14" customFormat="1" ht="13.5">
      <c r="P341" s="70" t="s">
        <v>45</v>
      </c>
      <c r="Q341" s="57" t="s">
        <v>45</v>
      </c>
      <c r="R341" s="57" t="s">
        <v>45</v>
      </c>
      <c r="S341" s="57" t="s">
        <v>45</v>
      </c>
      <c r="T341" s="57" t="s">
        <v>45</v>
      </c>
      <c r="U341" s="58" t="s">
        <v>45</v>
      </c>
      <c r="V341" s="59" t="s">
        <v>45</v>
      </c>
      <c r="W341" s="60" t="s">
        <v>45</v>
      </c>
      <c r="X341" s="61"/>
      <c r="Y341" s="61"/>
      <c r="Z341" s="61"/>
      <c r="AA341" s="71"/>
      <c r="AB341" s="72" t="s">
        <v>45</v>
      </c>
      <c r="AC341" s="61"/>
      <c r="AD341" s="73"/>
      <c r="AE341" s="61"/>
      <c r="AF341" s="74"/>
      <c r="AG341" s="75"/>
      <c r="AH341" s="71"/>
      <c r="AI341" s="75"/>
      <c r="AJ341" s="76"/>
      <c r="AK341" s="75"/>
      <c r="AL341" s="71"/>
      <c r="AM341" s="71"/>
      <c r="AN341" s="71"/>
      <c r="AO341" s="73"/>
      <c r="AP341" s="73"/>
      <c r="AQ341" s="75"/>
      <c r="AR341" s="61"/>
      <c r="AS341" s="61"/>
      <c r="AT341" s="77"/>
      <c r="AU341" s="77"/>
      <c r="AV341" s="61"/>
      <c r="AW341" s="75"/>
      <c r="AX341" s="61"/>
      <c r="AY341" s="61"/>
      <c r="AZ341" s="61"/>
      <c r="BA341" s="61"/>
    </row>
    <row r="342" spans="16:53" s="14" customFormat="1" ht="13.5">
      <c r="P342" s="70" t="s">
        <v>45</v>
      </c>
      <c r="Q342" s="57" t="s">
        <v>45</v>
      </c>
      <c r="R342" s="57" t="s">
        <v>45</v>
      </c>
      <c r="S342" s="57" t="s">
        <v>45</v>
      </c>
      <c r="T342" s="57" t="s">
        <v>45</v>
      </c>
      <c r="U342" s="58" t="s">
        <v>45</v>
      </c>
      <c r="V342" s="59" t="s">
        <v>45</v>
      </c>
      <c r="W342" s="60" t="s">
        <v>45</v>
      </c>
      <c r="X342" s="61"/>
      <c r="Y342" s="61"/>
      <c r="Z342" s="61"/>
      <c r="AA342" s="71"/>
      <c r="AB342" s="72" t="s">
        <v>45</v>
      </c>
      <c r="AC342" s="61"/>
      <c r="AD342" s="73"/>
      <c r="AE342" s="61"/>
      <c r="AF342" s="74"/>
      <c r="AG342" s="75"/>
      <c r="AH342" s="71"/>
      <c r="AI342" s="75"/>
      <c r="AJ342" s="76"/>
      <c r="AK342" s="75"/>
      <c r="AL342" s="71"/>
      <c r="AM342" s="71"/>
      <c r="AN342" s="71"/>
      <c r="AO342" s="73"/>
      <c r="AP342" s="73"/>
      <c r="AQ342" s="75"/>
      <c r="AR342" s="61"/>
      <c r="AS342" s="61"/>
      <c r="AT342" s="77"/>
      <c r="AU342" s="77"/>
      <c r="AV342" s="61"/>
      <c r="AW342" s="75"/>
      <c r="AX342" s="61"/>
      <c r="AY342" s="61"/>
      <c r="AZ342" s="61"/>
      <c r="BA342" s="61"/>
    </row>
    <row r="343" spans="16:53" s="14" customFormat="1" ht="13.5">
      <c r="P343" s="70" t="s">
        <v>45</v>
      </c>
      <c r="Q343" s="57" t="s">
        <v>45</v>
      </c>
      <c r="R343" s="57" t="s">
        <v>45</v>
      </c>
      <c r="S343" s="57" t="s">
        <v>45</v>
      </c>
      <c r="T343" s="57" t="s">
        <v>45</v>
      </c>
      <c r="U343" s="58" t="s">
        <v>45</v>
      </c>
      <c r="V343" s="59" t="s">
        <v>45</v>
      </c>
      <c r="W343" s="60" t="s">
        <v>45</v>
      </c>
      <c r="X343" s="61"/>
      <c r="Y343" s="61"/>
      <c r="Z343" s="61"/>
      <c r="AA343" s="71"/>
      <c r="AB343" s="72" t="s">
        <v>45</v>
      </c>
      <c r="AC343" s="61"/>
      <c r="AD343" s="73"/>
      <c r="AE343" s="61"/>
      <c r="AF343" s="74"/>
      <c r="AG343" s="75"/>
      <c r="AH343" s="71"/>
      <c r="AI343" s="75"/>
      <c r="AJ343" s="76"/>
      <c r="AK343" s="75"/>
      <c r="AL343" s="71"/>
      <c r="AM343" s="71"/>
      <c r="AN343" s="71"/>
      <c r="AO343" s="73"/>
      <c r="AP343" s="73"/>
      <c r="AQ343" s="75"/>
      <c r="AR343" s="61"/>
      <c r="AS343" s="61"/>
      <c r="AT343" s="77"/>
      <c r="AU343" s="77"/>
      <c r="AV343" s="61"/>
      <c r="AW343" s="75"/>
      <c r="AX343" s="61"/>
      <c r="AY343" s="61"/>
      <c r="AZ343" s="61"/>
      <c r="BA343" s="61"/>
    </row>
    <row r="344" spans="16:53" s="14" customFormat="1" ht="13.5">
      <c r="P344" s="70" t="s">
        <v>45</v>
      </c>
      <c r="Q344" s="57" t="s">
        <v>45</v>
      </c>
      <c r="R344" s="57" t="s">
        <v>45</v>
      </c>
      <c r="S344" s="57" t="s">
        <v>45</v>
      </c>
      <c r="T344" s="57" t="s">
        <v>45</v>
      </c>
      <c r="U344" s="58" t="s">
        <v>45</v>
      </c>
      <c r="V344" s="59" t="s">
        <v>45</v>
      </c>
      <c r="W344" s="60" t="s">
        <v>45</v>
      </c>
      <c r="X344" s="61"/>
      <c r="Y344" s="61"/>
      <c r="Z344" s="61"/>
      <c r="AA344" s="71"/>
      <c r="AB344" s="72" t="s">
        <v>45</v>
      </c>
      <c r="AC344" s="61"/>
      <c r="AD344" s="73"/>
      <c r="AE344" s="61"/>
      <c r="AF344" s="74"/>
      <c r="AG344" s="75"/>
      <c r="AH344" s="71"/>
      <c r="AI344" s="75"/>
      <c r="AJ344" s="76"/>
      <c r="AK344" s="75"/>
      <c r="AL344" s="71"/>
      <c r="AM344" s="71"/>
      <c r="AN344" s="71"/>
      <c r="AO344" s="73"/>
      <c r="AP344" s="73"/>
      <c r="AQ344" s="75"/>
      <c r="AR344" s="61"/>
      <c r="AS344" s="61"/>
      <c r="AT344" s="77"/>
      <c r="AU344" s="77"/>
      <c r="AV344" s="61"/>
      <c r="AW344" s="75"/>
      <c r="AX344" s="61"/>
      <c r="AY344" s="61"/>
      <c r="AZ344" s="61"/>
      <c r="BA344" s="61"/>
    </row>
    <row r="345" spans="16:53" s="14" customFormat="1" ht="13.5">
      <c r="P345" s="70" t="s">
        <v>45</v>
      </c>
      <c r="Q345" s="57" t="s">
        <v>45</v>
      </c>
      <c r="R345" s="57" t="s">
        <v>45</v>
      </c>
      <c r="S345" s="57" t="s">
        <v>45</v>
      </c>
      <c r="T345" s="57" t="s">
        <v>45</v>
      </c>
      <c r="U345" s="58" t="s">
        <v>45</v>
      </c>
      <c r="V345" s="59" t="s">
        <v>45</v>
      </c>
      <c r="W345" s="60" t="s">
        <v>45</v>
      </c>
      <c r="X345" s="61"/>
      <c r="Y345" s="61"/>
      <c r="Z345" s="61"/>
      <c r="AA345" s="71"/>
      <c r="AB345" s="72" t="s">
        <v>45</v>
      </c>
      <c r="AC345" s="61"/>
      <c r="AD345" s="73"/>
      <c r="AE345" s="61"/>
      <c r="AF345" s="74"/>
      <c r="AG345" s="75"/>
      <c r="AH345" s="71"/>
      <c r="AI345" s="75"/>
      <c r="AJ345" s="76"/>
      <c r="AK345" s="75"/>
      <c r="AL345" s="71"/>
      <c r="AM345" s="71"/>
      <c r="AN345" s="71"/>
      <c r="AO345" s="73"/>
      <c r="AP345" s="73"/>
      <c r="AQ345" s="75"/>
      <c r="AR345" s="61"/>
      <c r="AS345" s="61"/>
      <c r="AT345" s="77"/>
      <c r="AU345" s="77"/>
      <c r="AV345" s="61"/>
      <c r="AW345" s="75"/>
      <c r="AX345" s="61"/>
      <c r="AY345" s="61"/>
      <c r="AZ345" s="61"/>
      <c r="BA345" s="61"/>
    </row>
    <row r="346" spans="16:53" s="14" customFormat="1" ht="13.5">
      <c r="P346" s="70" t="s">
        <v>45</v>
      </c>
      <c r="Q346" s="57" t="s">
        <v>45</v>
      </c>
      <c r="R346" s="57" t="s">
        <v>45</v>
      </c>
      <c r="S346" s="57" t="s">
        <v>45</v>
      </c>
      <c r="T346" s="57" t="s">
        <v>45</v>
      </c>
      <c r="U346" s="58" t="s">
        <v>45</v>
      </c>
      <c r="V346" s="59" t="s">
        <v>45</v>
      </c>
      <c r="W346" s="60" t="s">
        <v>45</v>
      </c>
      <c r="X346" s="61"/>
      <c r="Y346" s="61"/>
      <c r="Z346" s="61"/>
      <c r="AA346" s="71"/>
      <c r="AB346" s="72" t="s">
        <v>45</v>
      </c>
      <c r="AC346" s="61"/>
      <c r="AD346" s="73"/>
      <c r="AE346" s="61"/>
      <c r="AF346" s="74"/>
      <c r="AG346" s="75"/>
      <c r="AH346" s="71"/>
      <c r="AI346" s="75"/>
      <c r="AJ346" s="76"/>
      <c r="AK346" s="75"/>
      <c r="AL346" s="71"/>
      <c r="AM346" s="71"/>
      <c r="AN346" s="71"/>
      <c r="AO346" s="73"/>
      <c r="AP346" s="73"/>
      <c r="AQ346" s="75"/>
      <c r="AR346" s="61"/>
      <c r="AS346" s="61"/>
      <c r="AT346" s="77"/>
      <c r="AU346" s="77"/>
      <c r="AV346" s="61"/>
      <c r="AW346" s="75"/>
      <c r="AX346" s="61"/>
      <c r="AY346" s="61"/>
      <c r="AZ346" s="61"/>
      <c r="BA346" s="61"/>
    </row>
    <row r="347" spans="16:53" s="14" customFormat="1" ht="13.5">
      <c r="P347" s="70" t="s">
        <v>45</v>
      </c>
      <c r="Q347" s="57" t="s">
        <v>45</v>
      </c>
      <c r="R347" s="57" t="s">
        <v>45</v>
      </c>
      <c r="S347" s="57" t="s">
        <v>45</v>
      </c>
      <c r="T347" s="57" t="s">
        <v>45</v>
      </c>
      <c r="U347" s="58" t="s">
        <v>45</v>
      </c>
      <c r="V347" s="59" t="s">
        <v>45</v>
      </c>
      <c r="W347" s="60" t="s">
        <v>45</v>
      </c>
      <c r="X347" s="61"/>
      <c r="Y347" s="61"/>
      <c r="Z347" s="61"/>
      <c r="AA347" s="71"/>
      <c r="AB347" s="72" t="s">
        <v>45</v>
      </c>
      <c r="AC347" s="61"/>
      <c r="AD347" s="73"/>
      <c r="AE347" s="61"/>
      <c r="AF347" s="74"/>
      <c r="AG347" s="75"/>
      <c r="AH347" s="71"/>
      <c r="AI347" s="75"/>
      <c r="AJ347" s="76"/>
      <c r="AK347" s="75"/>
      <c r="AL347" s="71"/>
      <c r="AM347" s="71"/>
      <c r="AN347" s="71"/>
      <c r="AO347" s="73"/>
      <c r="AP347" s="73"/>
      <c r="AQ347" s="75"/>
      <c r="AR347" s="61"/>
      <c r="AS347" s="61"/>
      <c r="AT347" s="77"/>
      <c r="AU347" s="77"/>
      <c r="AV347" s="61"/>
      <c r="AW347" s="75"/>
      <c r="AX347" s="61"/>
      <c r="AY347" s="61"/>
      <c r="AZ347" s="61"/>
      <c r="BA347" s="61"/>
    </row>
    <row r="348" spans="16:53" s="14" customFormat="1" ht="13.5">
      <c r="P348" s="70" t="s">
        <v>45</v>
      </c>
      <c r="Q348" s="57" t="s">
        <v>45</v>
      </c>
      <c r="R348" s="57" t="s">
        <v>45</v>
      </c>
      <c r="S348" s="57" t="s">
        <v>45</v>
      </c>
      <c r="T348" s="57" t="s">
        <v>45</v>
      </c>
      <c r="U348" s="58" t="s">
        <v>45</v>
      </c>
      <c r="V348" s="59" t="s">
        <v>45</v>
      </c>
      <c r="W348" s="60" t="s">
        <v>45</v>
      </c>
      <c r="X348" s="61"/>
      <c r="Y348" s="61"/>
      <c r="Z348" s="61"/>
      <c r="AA348" s="71"/>
      <c r="AB348" s="72" t="s">
        <v>45</v>
      </c>
      <c r="AC348" s="61"/>
      <c r="AD348" s="73"/>
      <c r="AE348" s="61"/>
      <c r="AF348" s="74"/>
      <c r="AG348" s="75"/>
      <c r="AH348" s="71"/>
      <c r="AI348" s="75"/>
      <c r="AJ348" s="76"/>
      <c r="AK348" s="75"/>
      <c r="AL348" s="71"/>
      <c r="AM348" s="71"/>
      <c r="AN348" s="71"/>
      <c r="AO348" s="73"/>
      <c r="AP348" s="73"/>
      <c r="AQ348" s="75"/>
      <c r="AR348" s="61"/>
      <c r="AS348" s="61"/>
      <c r="AT348" s="77"/>
      <c r="AU348" s="77"/>
      <c r="AV348" s="61"/>
      <c r="AW348" s="75"/>
      <c r="AX348" s="61"/>
      <c r="AY348" s="61"/>
      <c r="AZ348" s="61"/>
      <c r="BA348" s="61"/>
    </row>
    <row r="349" spans="16:53" s="14" customFormat="1" ht="13.5">
      <c r="P349" s="70" t="s">
        <v>45</v>
      </c>
      <c r="Q349" s="57" t="s">
        <v>45</v>
      </c>
      <c r="R349" s="57" t="s">
        <v>45</v>
      </c>
      <c r="S349" s="57" t="s">
        <v>45</v>
      </c>
      <c r="T349" s="57" t="s">
        <v>45</v>
      </c>
      <c r="U349" s="58" t="s">
        <v>45</v>
      </c>
      <c r="V349" s="59" t="s">
        <v>45</v>
      </c>
      <c r="W349" s="60" t="s">
        <v>45</v>
      </c>
      <c r="X349" s="61"/>
      <c r="Y349" s="61"/>
      <c r="Z349" s="61"/>
      <c r="AA349" s="71"/>
      <c r="AB349" s="72" t="s">
        <v>45</v>
      </c>
      <c r="AC349" s="61"/>
      <c r="AD349" s="73"/>
      <c r="AE349" s="61"/>
      <c r="AF349" s="74"/>
      <c r="AG349" s="75"/>
      <c r="AH349" s="71"/>
      <c r="AI349" s="75"/>
      <c r="AJ349" s="76"/>
      <c r="AK349" s="75"/>
      <c r="AL349" s="71"/>
      <c r="AM349" s="71"/>
      <c r="AN349" s="71"/>
      <c r="AO349" s="73"/>
      <c r="AP349" s="73"/>
      <c r="AQ349" s="75"/>
      <c r="AR349" s="61"/>
      <c r="AS349" s="61"/>
      <c r="AT349" s="77"/>
      <c r="AU349" s="77"/>
      <c r="AV349" s="61"/>
      <c r="AW349" s="75"/>
      <c r="AX349" s="61"/>
      <c r="AY349" s="61"/>
      <c r="AZ349" s="61"/>
      <c r="BA349" s="61"/>
    </row>
    <row r="350" spans="16:53" s="14" customFormat="1" ht="13.5">
      <c r="P350" s="70" t="s">
        <v>45</v>
      </c>
      <c r="Q350" s="57" t="s">
        <v>45</v>
      </c>
      <c r="R350" s="57" t="s">
        <v>45</v>
      </c>
      <c r="S350" s="57" t="s">
        <v>45</v>
      </c>
      <c r="T350" s="57" t="s">
        <v>45</v>
      </c>
      <c r="U350" s="58" t="s">
        <v>45</v>
      </c>
      <c r="V350" s="59" t="s">
        <v>45</v>
      </c>
      <c r="W350" s="60" t="s">
        <v>45</v>
      </c>
      <c r="X350" s="61"/>
      <c r="Y350" s="61"/>
      <c r="Z350" s="61"/>
      <c r="AA350" s="71"/>
      <c r="AB350" s="72" t="s">
        <v>45</v>
      </c>
      <c r="AC350" s="61"/>
      <c r="AD350" s="73"/>
      <c r="AE350" s="61"/>
      <c r="AF350" s="74"/>
      <c r="AG350" s="75"/>
      <c r="AH350" s="71"/>
      <c r="AI350" s="75"/>
      <c r="AJ350" s="76"/>
      <c r="AK350" s="75"/>
      <c r="AL350" s="71"/>
      <c r="AM350" s="71"/>
      <c r="AN350" s="71"/>
      <c r="AO350" s="73"/>
      <c r="AP350" s="73"/>
      <c r="AQ350" s="75"/>
      <c r="AR350" s="61"/>
      <c r="AS350" s="61"/>
      <c r="AT350" s="77"/>
      <c r="AU350" s="77"/>
      <c r="AV350" s="61"/>
      <c r="AW350" s="75"/>
      <c r="AX350" s="61"/>
      <c r="AY350" s="61"/>
      <c r="AZ350" s="61"/>
      <c r="BA350" s="61"/>
    </row>
    <row r="351" spans="16:53" s="14" customFormat="1" ht="13.5">
      <c r="P351" s="70" t="s">
        <v>45</v>
      </c>
      <c r="Q351" s="57" t="s">
        <v>45</v>
      </c>
      <c r="R351" s="57" t="s">
        <v>45</v>
      </c>
      <c r="S351" s="57" t="s">
        <v>45</v>
      </c>
      <c r="T351" s="57" t="s">
        <v>45</v>
      </c>
      <c r="U351" s="58" t="s">
        <v>45</v>
      </c>
      <c r="V351" s="59" t="s">
        <v>45</v>
      </c>
      <c r="W351" s="60" t="s">
        <v>45</v>
      </c>
      <c r="X351" s="61"/>
      <c r="Y351" s="61"/>
      <c r="Z351" s="61"/>
      <c r="AA351" s="71"/>
      <c r="AB351" s="72" t="s">
        <v>45</v>
      </c>
      <c r="AC351" s="61"/>
      <c r="AD351" s="73"/>
      <c r="AE351" s="61"/>
      <c r="AF351" s="74"/>
      <c r="AG351" s="75"/>
      <c r="AH351" s="71"/>
      <c r="AI351" s="75"/>
      <c r="AJ351" s="76"/>
      <c r="AK351" s="75"/>
      <c r="AL351" s="71"/>
      <c r="AM351" s="71"/>
      <c r="AN351" s="71"/>
      <c r="AO351" s="73"/>
      <c r="AP351" s="73"/>
      <c r="AQ351" s="75"/>
      <c r="AR351" s="61"/>
      <c r="AS351" s="61"/>
      <c r="AT351" s="77"/>
      <c r="AU351" s="77"/>
      <c r="AV351" s="61"/>
      <c r="AW351" s="75"/>
      <c r="AX351" s="61"/>
      <c r="AY351" s="61"/>
      <c r="AZ351" s="61"/>
      <c r="BA351" s="61"/>
    </row>
    <row r="352" spans="16:53" s="14" customFormat="1" ht="13.5">
      <c r="P352" s="70" t="s">
        <v>45</v>
      </c>
      <c r="Q352" s="57" t="s">
        <v>45</v>
      </c>
      <c r="R352" s="57" t="s">
        <v>45</v>
      </c>
      <c r="S352" s="57" t="s">
        <v>45</v>
      </c>
      <c r="T352" s="57" t="s">
        <v>45</v>
      </c>
      <c r="U352" s="58" t="s">
        <v>45</v>
      </c>
      <c r="V352" s="59" t="s">
        <v>45</v>
      </c>
      <c r="W352" s="60" t="s">
        <v>45</v>
      </c>
      <c r="X352" s="61"/>
      <c r="Y352" s="61"/>
      <c r="Z352" s="61"/>
      <c r="AA352" s="71"/>
      <c r="AB352" s="72" t="s">
        <v>45</v>
      </c>
      <c r="AC352" s="61"/>
      <c r="AD352" s="73"/>
      <c r="AE352" s="61"/>
      <c r="AF352" s="74"/>
      <c r="AG352" s="75"/>
      <c r="AH352" s="71"/>
      <c r="AI352" s="75"/>
      <c r="AJ352" s="76"/>
      <c r="AK352" s="75"/>
      <c r="AL352" s="71"/>
      <c r="AM352" s="71"/>
      <c r="AN352" s="71"/>
      <c r="AO352" s="73"/>
      <c r="AP352" s="73"/>
      <c r="AQ352" s="75"/>
      <c r="AR352" s="61"/>
      <c r="AS352" s="61"/>
      <c r="AT352" s="77"/>
      <c r="AU352" s="77"/>
      <c r="AV352" s="61"/>
      <c r="AW352" s="75"/>
      <c r="AX352" s="61"/>
      <c r="AY352" s="61"/>
      <c r="AZ352" s="61"/>
      <c r="BA352" s="61"/>
    </row>
    <row r="353" spans="16:53" s="14" customFormat="1" ht="13.5">
      <c r="P353" s="70" t="s">
        <v>45</v>
      </c>
      <c r="Q353" s="57" t="s">
        <v>45</v>
      </c>
      <c r="R353" s="57" t="s">
        <v>45</v>
      </c>
      <c r="S353" s="57" t="s">
        <v>45</v>
      </c>
      <c r="T353" s="57" t="s">
        <v>45</v>
      </c>
      <c r="U353" s="58" t="s">
        <v>45</v>
      </c>
      <c r="V353" s="59" t="s">
        <v>45</v>
      </c>
      <c r="W353" s="60" t="s">
        <v>45</v>
      </c>
      <c r="X353" s="61"/>
      <c r="Y353" s="61"/>
      <c r="Z353" s="61"/>
      <c r="AA353" s="71"/>
      <c r="AB353" s="72" t="s">
        <v>45</v>
      </c>
      <c r="AC353" s="61"/>
      <c r="AD353" s="73"/>
      <c r="AE353" s="61"/>
      <c r="AF353" s="74"/>
      <c r="AG353" s="75"/>
      <c r="AH353" s="71"/>
      <c r="AI353" s="75"/>
      <c r="AJ353" s="76"/>
      <c r="AK353" s="75"/>
      <c r="AL353" s="71"/>
      <c r="AM353" s="71"/>
      <c r="AN353" s="71"/>
      <c r="AO353" s="73"/>
      <c r="AP353" s="73"/>
      <c r="AQ353" s="75"/>
      <c r="AR353" s="61"/>
      <c r="AS353" s="61"/>
      <c r="AT353" s="77"/>
      <c r="AU353" s="77"/>
      <c r="AV353" s="61"/>
      <c r="AW353" s="75"/>
      <c r="AX353" s="61"/>
      <c r="AY353" s="61"/>
      <c r="AZ353" s="61"/>
      <c r="BA353" s="61"/>
    </row>
    <row r="354" spans="16:53" s="14" customFormat="1" ht="13.5">
      <c r="P354" s="70" t="s">
        <v>45</v>
      </c>
      <c r="Q354" s="57" t="s">
        <v>45</v>
      </c>
      <c r="R354" s="57" t="s">
        <v>45</v>
      </c>
      <c r="S354" s="57" t="s">
        <v>45</v>
      </c>
      <c r="T354" s="57" t="s">
        <v>45</v>
      </c>
      <c r="U354" s="58" t="s">
        <v>45</v>
      </c>
      <c r="V354" s="59" t="s">
        <v>45</v>
      </c>
      <c r="W354" s="60" t="s">
        <v>45</v>
      </c>
      <c r="X354" s="61"/>
      <c r="Y354" s="61"/>
      <c r="Z354" s="61"/>
      <c r="AA354" s="71"/>
      <c r="AB354" s="72" t="s">
        <v>45</v>
      </c>
      <c r="AC354" s="61"/>
      <c r="AD354" s="73"/>
      <c r="AE354" s="61"/>
      <c r="AF354" s="74"/>
      <c r="AG354" s="75"/>
      <c r="AH354" s="71"/>
      <c r="AI354" s="75"/>
      <c r="AJ354" s="76"/>
      <c r="AK354" s="75"/>
      <c r="AL354" s="71"/>
      <c r="AM354" s="71"/>
      <c r="AN354" s="71"/>
      <c r="AO354" s="73"/>
      <c r="AP354" s="73"/>
      <c r="AQ354" s="75"/>
      <c r="AR354" s="61"/>
      <c r="AS354" s="61"/>
      <c r="AT354" s="77"/>
      <c r="AU354" s="77"/>
      <c r="AV354" s="61"/>
      <c r="AW354" s="75"/>
      <c r="AX354" s="61"/>
      <c r="AY354" s="61"/>
      <c r="AZ354" s="61"/>
      <c r="BA354" s="61"/>
    </row>
    <row r="355" spans="16:53" s="14" customFormat="1" ht="13.5">
      <c r="P355" s="70" t="s">
        <v>45</v>
      </c>
      <c r="Q355" s="57" t="s">
        <v>45</v>
      </c>
      <c r="R355" s="57" t="s">
        <v>45</v>
      </c>
      <c r="S355" s="57" t="s">
        <v>45</v>
      </c>
      <c r="T355" s="57" t="s">
        <v>45</v>
      </c>
      <c r="U355" s="58" t="s">
        <v>45</v>
      </c>
      <c r="V355" s="59" t="s">
        <v>45</v>
      </c>
      <c r="W355" s="60" t="s">
        <v>45</v>
      </c>
      <c r="X355" s="61"/>
      <c r="Y355" s="61"/>
      <c r="Z355" s="61"/>
      <c r="AA355" s="71"/>
      <c r="AB355" s="72" t="s">
        <v>45</v>
      </c>
      <c r="AC355" s="61"/>
      <c r="AD355" s="73"/>
      <c r="AE355" s="61"/>
      <c r="AF355" s="74"/>
      <c r="AG355" s="75"/>
      <c r="AH355" s="71"/>
      <c r="AI355" s="75"/>
      <c r="AJ355" s="76"/>
      <c r="AK355" s="75"/>
      <c r="AL355" s="71"/>
      <c r="AM355" s="71"/>
      <c r="AN355" s="71"/>
      <c r="AO355" s="73"/>
      <c r="AP355" s="73"/>
      <c r="AQ355" s="75"/>
      <c r="AR355" s="61"/>
      <c r="AS355" s="61"/>
      <c r="AT355" s="77"/>
      <c r="AU355" s="77"/>
      <c r="AV355" s="61"/>
      <c r="AW355" s="75"/>
      <c r="AX355" s="61"/>
      <c r="AY355" s="61"/>
      <c r="AZ355" s="61"/>
      <c r="BA355" s="61"/>
    </row>
    <row r="356" spans="16:53" s="14" customFormat="1" ht="13.5">
      <c r="P356" s="70" t="s">
        <v>45</v>
      </c>
      <c r="Q356" s="57" t="s">
        <v>45</v>
      </c>
      <c r="R356" s="57" t="s">
        <v>45</v>
      </c>
      <c r="S356" s="57" t="s">
        <v>45</v>
      </c>
      <c r="T356" s="57" t="s">
        <v>45</v>
      </c>
      <c r="U356" s="58" t="s">
        <v>45</v>
      </c>
      <c r="V356" s="59" t="s">
        <v>45</v>
      </c>
      <c r="W356" s="60" t="s">
        <v>45</v>
      </c>
      <c r="X356" s="61"/>
      <c r="Y356" s="61"/>
      <c r="Z356" s="61"/>
      <c r="AA356" s="71"/>
      <c r="AB356" s="72" t="s">
        <v>45</v>
      </c>
      <c r="AC356" s="61"/>
      <c r="AD356" s="73"/>
      <c r="AE356" s="61"/>
      <c r="AF356" s="74"/>
      <c r="AG356" s="75"/>
      <c r="AH356" s="71"/>
      <c r="AI356" s="75"/>
      <c r="AJ356" s="76"/>
      <c r="AK356" s="75"/>
      <c r="AL356" s="71"/>
      <c r="AM356" s="71"/>
      <c r="AN356" s="71"/>
      <c r="AO356" s="73"/>
      <c r="AP356" s="73"/>
      <c r="AQ356" s="75"/>
      <c r="AR356" s="61"/>
      <c r="AS356" s="61"/>
      <c r="AT356" s="77"/>
      <c r="AU356" s="77"/>
      <c r="AV356" s="61"/>
      <c r="AW356" s="75"/>
      <c r="AX356" s="61"/>
      <c r="AY356" s="61"/>
      <c r="AZ356" s="61"/>
      <c r="BA356" s="61"/>
    </row>
    <row r="357" spans="16:53" s="14" customFormat="1" ht="13.5">
      <c r="P357" s="70" t="s">
        <v>45</v>
      </c>
      <c r="Q357" s="57" t="s">
        <v>45</v>
      </c>
      <c r="R357" s="57" t="s">
        <v>45</v>
      </c>
      <c r="S357" s="57" t="s">
        <v>45</v>
      </c>
      <c r="T357" s="57" t="s">
        <v>45</v>
      </c>
      <c r="U357" s="58" t="s">
        <v>45</v>
      </c>
      <c r="V357" s="59" t="s">
        <v>45</v>
      </c>
      <c r="W357" s="60" t="s">
        <v>45</v>
      </c>
      <c r="X357" s="61"/>
      <c r="Y357" s="61"/>
      <c r="Z357" s="61"/>
      <c r="AA357" s="71"/>
      <c r="AB357" s="72" t="s">
        <v>45</v>
      </c>
      <c r="AC357" s="61"/>
      <c r="AD357" s="73"/>
      <c r="AE357" s="61"/>
      <c r="AF357" s="74"/>
      <c r="AG357" s="75"/>
      <c r="AH357" s="71"/>
      <c r="AI357" s="75"/>
      <c r="AJ357" s="76"/>
      <c r="AK357" s="75"/>
      <c r="AL357" s="71"/>
      <c r="AM357" s="71"/>
      <c r="AN357" s="71"/>
      <c r="AO357" s="73"/>
      <c r="AP357" s="73"/>
      <c r="AQ357" s="75"/>
      <c r="AR357" s="61"/>
      <c r="AS357" s="61"/>
      <c r="AT357" s="77"/>
      <c r="AU357" s="77"/>
      <c r="AV357" s="61"/>
      <c r="AW357" s="75"/>
      <c r="AX357" s="61"/>
      <c r="AY357" s="61"/>
      <c r="AZ357" s="61"/>
      <c r="BA357" s="61"/>
    </row>
    <row r="358" spans="16:53" s="14" customFormat="1" ht="13.5">
      <c r="P358" s="70" t="s">
        <v>45</v>
      </c>
      <c r="Q358" s="57" t="s">
        <v>45</v>
      </c>
      <c r="R358" s="57" t="s">
        <v>45</v>
      </c>
      <c r="S358" s="57" t="s">
        <v>45</v>
      </c>
      <c r="T358" s="57" t="s">
        <v>45</v>
      </c>
      <c r="U358" s="58" t="s">
        <v>45</v>
      </c>
      <c r="V358" s="59" t="s">
        <v>45</v>
      </c>
      <c r="W358" s="60" t="s">
        <v>45</v>
      </c>
      <c r="X358" s="61"/>
      <c r="Y358" s="61"/>
      <c r="Z358" s="61"/>
      <c r="AA358" s="71"/>
      <c r="AB358" s="72" t="s">
        <v>45</v>
      </c>
      <c r="AC358" s="61"/>
      <c r="AD358" s="73"/>
      <c r="AE358" s="61"/>
      <c r="AF358" s="74"/>
      <c r="AG358" s="75"/>
      <c r="AH358" s="71"/>
      <c r="AI358" s="75"/>
      <c r="AJ358" s="76"/>
      <c r="AK358" s="75"/>
      <c r="AL358" s="71"/>
      <c r="AM358" s="71"/>
      <c r="AN358" s="71"/>
      <c r="AO358" s="73"/>
      <c r="AP358" s="73"/>
      <c r="AQ358" s="75"/>
      <c r="AR358" s="61"/>
      <c r="AS358" s="61"/>
      <c r="AT358" s="77"/>
      <c r="AU358" s="77"/>
      <c r="AV358" s="61"/>
      <c r="AW358" s="75"/>
      <c r="AX358" s="61"/>
      <c r="AY358" s="61"/>
      <c r="AZ358" s="61"/>
      <c r="BA358" s="61"/>
    </row>
    <row r="359" spans="16:53" s="14" customFormat="1" ht="13.5">
      <c r="P359" s="70" t="s">
        <v>45</v>
      </c>
      <c r="Q359" s="57" t="s">
        <v>45</v>
      </c>
      <c r="R359" s="57" t="s">
        <v>45</v>
      </c>
      <c r="S359" s="57" t="s">
        <v>45</v>
      </c>
      <c r="T359" s="57" t="s">
        <v>45</v>
      </c>
      <c r="U359" s="58" t="s">
        <v>45</v>
      </c>
      <c r="V359" s="59" t="s">
        <v>45</v>
      </c>
      <c r="W359" s="60" t="s">
        <v>45</v>
      </c>
      <c r="X359" s="61"/>
      <c r="Y359" s="61"/>
      <c r="Z359" s="61"/>
      <c r="AA359" s="71"/>
      <c r="AB359" s="72" t="s">
        <v>45</v>
      </c>
      <c r="AC359" s="61"/>
      <c r="AD359" s="73"/>
      <c r="AE359" s="61"/>
      <c r="AF359" s="74"/>
      <c r="AG359" s="75"/>
      <c r="AH359" s="71"/>
      <c r="AI359" s="75"/>
      <c r="AJ359" s="76"/>
      <c r="AK359" s="75"/>
      <c r="AL359" s="71"/>
      <c r="AM359" s="71"/>
      <c r="AN359" s="71"/>
      <c r="AO359" s="73"/>
      <c r="AP359" s="73"/>
      <c r="AQ359" s="75"/>
      <c r="AR359" s="61"/>
      <c r="AS359" s="61"/>
      <c r="AT359" s="77"/>
      <c r="AU359" s="77"/>
      <c r="AV359" s="61"/>
      <c r="AW359" s="75"/>
      <c r="AX359" s="61"/>
      <c r="AY359" s="61"/>
      <c r="AZ359" s="61"/>
      <c r="BA359" s="61"/>
    </row>
    <row r="360" spans="16:53" s="14" customFormat="1" ht="13.5">
      <c r="P360" s="70" t="s">
        <v>45</v>
      </c>
      <c r="Q360" s="57" t="s">
        <v>45</v>
      </c>
      <c r="R360" s="57" t="s">
        <v>45</v>
      </c>
      <c r="S360" s="57" t="s">
        <v>45</v>
      </c>
      <c r="T360" s="57" t="s">
        <v>45</v>
      </c>
      <c r="U360" s="58" t="s">
        <v>45</v>
      </c>
      <c r="V360" s="59" t="s">
        <v>45</v>
      </c>
      <c r="W360" s="60" t="s">
        <v>45</v>
      </c>
      <c r="X360" s="61"/>
      <c r="Y360" s="61"/>
      <c r="Z360" s="61"/>
      <c r="AA360" s="71"/>
      <c r="AB360" s="72" t="s">
        <v>45</v>
      </c>
      <c r="AC360" s="61"/>
      <c r="AD360" s="73"/>
      <c r="AE360" s="61"/>
      <c r="AF360" s="74"/>
      <c r="AG360" s="75"/>
      <c r="AH360" s="71"/>
      <c r="AI360" s="75"/>
      <c r="AJ360" s="76"/>
      <c r="AK360" s="75"/>
      <c r="AL360" s="71"/>
      <c r="AM360" s="71"/>
      <c r="AN360" s="71"/>
      <c r="AO360" s="73"/>
      <c r="AP360" s="73"/>
      <c r="AQ360" s="75"/>
      <c r="AR360" s="61"/>
      <c r="AS360" s="61"/>
      <c r="AT360" s="77"/>
      <c r="AU360" s="77"/>
      <c r="AV360" s="61"/>
      <c r="AW360" s="75"/>
      <c r="AX360" s="61"/>
      <c r="AY360" s="61"/>
      <c r="AZ360" s="61"/>
      <c r="BA360" s="61"/>
    </row>
    <row r="361" spans="16:53" s="14" customFormat="1" ht="13.5">
      <c r="P361" s="70" t="s">
        <v>45</v>
      </c>
      <c r="Q361" s="57" t="s">
        <v>45</v>
      </c>
      <c r="R361" s="57" t="s">
        <v>45</v>
      </c>
      <c r="S361" s="57" t="s">
        <v>45</v>
      </c>
      <c r="T361" s="57" t="s">
        <v>45</v>
      </c>
      <c r="U361" s="58" t="s">
        <v>45</v>
      </c>
      <c r="V361" s="59" t="s">
        <v>45</v>
      </c>
      <c r="W361" s="60" t="s">
        <v>45</v>
      </c>
      <c r="X361" s="61"/>
      <c r="Y361" s="61"/>
      <c r="Z361" s="61"/>
      <c r="AA361" s="71"/>
      <c r="AB361" s="72" t="s">
        <v>45</v>
      </c>
      <c r="AC361" s="61"/>
      <c r="AD361" s="73"/>
      <c r="AE361" s="61"/>
      <c r="AF361" s="74"/>
      <c r="AG361" s="75"/>
      <c r="AH361" s="71"/>
      <c r="AI361" s="75"/>
      <c r="AJ361" s="76"/>
      <c r="AK361" s="75"/>
      <c r="AL361" s="71"/>
      <c r="AM361" s="71"/>
      <c r="AN361" s="71"/>
      <c r="AO361" s="73"/>
      <c r="AP361" s="73"/>
      <c r="AQ361" s="75"/>
      <c r="AR361" s="61"/>
      <c r="AS361" s="61"/>
      <c r="AT361" s="77"/>
      <c r="AU361" s="77"/>
      <c r="AV361" s="61"/>
      <c r="AW361" s="75"/>
      <c r="AX361" s="61"/>
      <c r="AY361" s="61"/>
      <c r="AZ361" s="61"/>
      <c r="BA361" s="61"/>
    </row>
    <row r="362" spans="16:53" s="14" customFormat="1" ht="13.5">
      <c r="P362" s="70" t="s">
        <v>45</v>
      </c>
      <c r="Q362" s="57" t="s">
        <v>45</v>
      </c>
      <c r="R362" s="57" t="s">
        <v>45</v>
      </c>
      <c r="S362" s="57" t="s">
        <v>45</v>
      </c>
      <c r="T362" s="57" t="s">
        <v>45</v>
      </c>
      <c r="U362" s="58" t="s">
        <v>45</v>
      </c>
      <c r="V362" s="59" t="s">
        <v>45</v>
      </c>
      <c r="W362" s="60" t="s">
        <v>45</v>
      </c>
      <c r="X362" s="61"/>
      <c r="Y362" s="61"/>
      <c r="Z362" s="61"/>
      <c r="AA362" s="71"/>
      <c r="AB362" s="72" t="s">
        <v>45</v>
      </c>
      <c r="AC362" s="61"/>
      <c r="AD362" s="73"/>
      <c r="AE362" s="61"/>
      <c r="AF362" s="74"/>
      <c r="AG362" s="75"/>
      <c r="AH362" s="71"/>
      <c r="AI362" s="75"/>
      <c r="AJ362" s="76"/>
      <c r="AK362" s="75"/>
      <c r="AL362" s="71"/>
      <c r="AM362" s="71"/>
      <c r="AN362" s="71"/>
      <c r="AO362" s="73"/>
      <c r="AP362" s="73"/>
      <c r="AQ362" s="75"/>
      <c r="AR362" s="61"/>
      <c r="AS362" s="61"/>
      <c r="AT362" s="77"/>
      <c r="AU362" s="77"/>
      <c r="AV362" s="61"/>
      <c r="AW362" s="75"/>
      <c r="AX362" s="61"/>
      <c r="AY362" s="61"/>
      <c r="AZ362" s="61"/>
      <c r="BA362" s="61"/>
    </row>
    <row r="363" spans="16:53" s="14" customFormat="1" ht="13.5">
      <c r="P363" s="70" t="s">
        <v>45</v>
      </c>
      <c r="Q363" s="57" t="s">
        <v>45</v>
      </c>
      <c r="R363" s="57" t="s">
        <v>45</v>
      </c>
      <c r="S363" s="57" t="s">
        <v>45</v>
      </c>
      <c r="T363" s="57" t="s">
        <v>45</v>
      </c>
      <c r="U363" s="58" t="s">
        <v>45</v>
      </c>
      <c r="V363" s="59" t="s">
        <v>45</v>
      </c>
      <c r="W363" s="60" t="s">
        <v>45</v>
      </c>
      <c r="X363" s="61"/>
      <c r="Y363" s="61"/>
      <c r="Z363" s="61"/>
      <c r="AA363" s="71"/>
      <c r="AB363" s="72" t="s">
        <v>45</v>
      </c>
      <c r="AC363" s="61"/>
      <c r="AD363" s="73"/>
      <c r="AE363" s="61"/>
      <c r="AF363" s="74"/>
      <c r="AG363" s="75"/>
      <c r="AH363" s="71"/>
      <c r="AI363" s="75"/>
      <c r="AJ363" s="76"/>
      <c r="AK363" s="75"/>
      <c r="AL363" s="71"/>
      <c r="AM363" s="71"/>
      <c r="AN363" s="71"/>
      <c r="AO363" s="73"/>
      <c r="AP363" s="73"/>
      <c r="AQ363" s="75"/>
      <c r="AR363" s="61"/>
      <c r="AS363" s="61"/>
      <c r="AT363" s="77"/>
      <c r="AU363" s="77"/>
      <c r="AV363" s="61"/>
      <c r="AW363" s="75"/>
      <c r="AX363" s="61"/>
      <c r="AY363" s="61"/>
      <c r="AZ363" s="61"/>
      <c r="BA363" s="61"/>
    </row>
    <row r="364" spans="16:53" s="14" customFormat="1" ht="13.5">
      <c r="P364" s="70" t="s">
        <v>45</v>
      </c>
      <c r="Q364" s="57" t="s">
        <v>45</v>
      </c>
      <c r="R364" s="57" t="s">
        <v>45</v>
      </c>
      <c r="S364" s="57" t="s">
        <v>45</v>
      </c>
      <c r="T364" s="57" t="s">
        <v>45</v>
      </c>
      <c r="U364" s="58" t="s">
        <v>45</v>
      </c>
      <c r="V364" s="59" t="s">
        <v>45</v>
      </c>
      <c r="W364" s="60" t="s">
        <v>45</v>
      </c>
      <c r="X364" s="61"/>
      <c r="Y364" s="61"/>
      <c r="Z364" s="61"/>
      <c r="AA364" s="71"/>
      <c r="AB364" s="72" t="s">
        <v>45</v>
      </c>
      <c r="AC364" s="61"/>
      <c r="AD364" s="73"/>
      <c r="AE364" s="61"/>
      <c r="AF364" s="74"/>
      <c r="AG364" s="75"/>
      <c r="AH364" s="71"/>
      <c r="AI364" s="75"/>
      <c r="AJ364" s="76"/>
      <c r="AK364" s="75"/>
      <c r="AL364" s="71"/>
      <c r="AM364" s="71"/>
      <c r="AN364" s="71"/>
      <c r="AO364" s="73"/>
      <c r="AP364" s="73"/>
      <c r="AQ364" s="75"/>
      <c r="AR364" s="61"/>
      <c r="AS364" s="61"/>
      <c r="AT364" s="77"/>
      <c r="AU364" s="77"/>
      <c r="AV364" s="61"/>
      <c r="AW364" s="75"/>
      <c r="AX364" s="61"/>
      <c r="AY364" s="61"/>
      <c r="AZ364" s="61"/>
      <c r="BA364" s="61"/>
    </row>
    <row r="365" spans="16:53" s="14" customFormat="1" ht="13.5">
      <c r="P365" s="70" t="s">
        <v>45</v>
      </c>
      <c r="Q365" s="57" t="s">
        <v>45</v>
      </c>
      <c r="R365" s="57" t="s">
        <v>45</v>
      </c>
      <c r="S365" s="57" t="s">
        <v>45</v>
      </c>
      <c r="T365" s="57" t="s">
        <v>45</v>
      </c>
      <c r="U365" s="58" t="s">
        <v>45</v>
      </c>
      <c r="V365" s="59" t="s">
        <v>45</v>
      </c>
      <c r="W365" s="60" t="s">
        <v>45</v>
      </c>
      <c r="X365" s="61"/>
      <c r="Y365" s="61"/>
      <c r="Z365" s="61"/>
      <c r="AA365" s="71"/>
      <c r="AB365" s="72" t="s">
        <v>45</v>
      </c>
      <c r="AC365" s="61"/>
      <c r="AD365" s="73"/>
      <c r="AE365" s="61"/>
      <c r="AF365" s="74"/>
      <c r="AG365" s="75"/>
      <c r="AH365" s="71"/>
      <c r="AI365" s="75"/>
      <c r="AJ365" s="76"/>
      <c r="AK365" s="75"/>
      <c r="AL365" s="71"/>
      <c r="AM365" s="71"/>
      <c r="AN365" s="71"/>
      <c r="AO365" s="73"/>
      <c r="AP365" s="73"/>
      <c r="AQ365" s="75"/>
      <c r="AR365" s="61"/>
      <c r="AS365" s="61"/>
      <c r="AT365" s="77"/>
      <c r="AU365" s="77"/>
      <c r="AV365" s="61"/>
      <c r="AW365" s="75"/>
      <c r="AX365" s="61"/>
      <c r="AY365" s="61"/>
      <c r="AZ365" s="61"/>
      <c r="BA365" s="61"/>
    </row>
    <row r="366" spans="16:53" s="14" customFormat="1" ht="13.5">
      <c r="P366" s="70" t="s">
        <v>45</v>
      </c>
      <c r="Q366" s="57" t="s">
        <v>45</v>
      </c>
      <c r="R366" s="57" t="s">
        <v>45</v>
      </c>
      <c r="S366" s="57" t="s">
        <v>45</v>
      </c>
      <c r="T366" s="57" t="s">
        <v>45</v>
      </c>
      <c r="U366" s="58" t="s">
        <v>45</v>
      </c>
      <c r="V366" s="59" t="s">
        <v>45</v>
      </c>
      <c r="W366" s="60" t="s">
        <v>45</v>
      </c>
      <c r="X366" s="61"/>
      <c r="Y366" s="61"/>
      <c r="Z366" s="61"/>
      <c r="AA366" s="71"/>
      <c r="AB366" s="72" t="s">
        <v>45</v>
      </c>
      <c r="AC366" s="61"/>
      <c r="AD366" s="73"/>
      <c r="AE366" s="61"/>
      <c r="AF366" s="74"/>
      <c r="AG366" s="75"/>
      <c r="AH366" s="71"/>
      <c r="AI366" s="75"/>
      <c r="AJ366" s="76"/>
      <c r="AK366" s="75"/>
      <c r="AL366" s="71"/>
      <c r="AM366" s="71"/>
      <c r="AN366" s="71"/>
      <c r="AO366" s="73"/>
      <c r="AP366" s="73"/>
      <c r="AQ366" s="75"/>
      <c r="AR366" s="61"/>
      <c r="AS366" s="61"/>
      <c r="AT366" s="77"/>
      <c r="AU366" s="77"/>
      <c r="AV366" s="61"/>
      <c r="AW366" s="75"/>
      <c r="AX366" s="61"/>
      <c r="AY366" s="61"/>
      <c r="AZ366" s="61"/>
      <c r="BA366" s="61"/>
    </row>
    <row r="367" spans="16:53" s="14" customFormat="1" ht="13.5">
      <c r="P367" s="70" t="s">
        <v>45</v>
      </c>
      <c r="Q367" s="57" t="s">
        <v>45</v>
      </c>
      <c r="R367" s="57" t="s">
        <v>45</v>
      </c>
      <c r="S367" s="57" t="s">
        <v>45</v>
      </c>
      <c r="T367" s="57" t="s">
        <v>45</v>
      </c>
      <c r="U367" s="58" t="s">
        <v>45</v>
      </c>
      <c r="V367" s="59" t="s">
        <v>45</v>
      </c>
      <c r="W367" s="60" t="s">
        <v>45</v>
      </c>
      <c r="X367" s="61"/>
      <c r="Y367" s="61"/>
      <c r="Z367" s="61"/>
      <c r="AA367" s="71"/>
      <c r="AB367" s="72" t="s">
        <v>45</v>
      </c>
      <c r="AC367" s="61"/>
      <c r="AD367" s="73"/>
      <c r="AE367" s="61"/>
      <c r="AF367" s="74"/>
      <c r="AG367" s="75"/>
      <c r="AH367" s="71"/>
      <c r="AI367" s="75"/>
      <c r="AJ367" s="76"/>
      <c r="AK367" s="75"/>
      <c r="AL367" s="71"/>
      <c r="AM367" s="71"/>
      <c r="AN367" s="71"/>
      <c r="AO367" s="73"/>
      <c r="AP367" s="73"/>
      <c r="AQ367" s="75"/>
      <c r="AR367" s="61"/>
      <c r="AS367" s="61"/>
      <c r="AT367" s="77"/>
      <c r="AU367" s="77"/>
      <c r="AV367" s="61"/>
      <c r="AW367" s="75"/>
      <c r="AX367" s="61"/>
      <c r="AY367" s="61"/>
      <c r="AZ367" s="61"/>
      <c r="BA367" s="61"/>
    </row>
    <row r="368" spans="16:53" s="14" customFormat="1" ht="13.5">
      <c r="P368" s="70" t="s">
        <v>45</v>
      </c>
      <c r="Q368" s="57" t="s">
        <v>45</v>
      </c>
      <c r="R368" s="57" t="s">
        <v>45</v>
      </c>
      <c r="S368" s="57" t="s">
        <v>45</v>
      </c>
      <c r="T368" s="57" t="s">
        <v>45</v>
      </c>
      <c r="U368" s="58" t="s">
        <v>45</v>
      </c>
      <c r="V368" s="59" t="s">
        <v>45</v>
      </c>
      <c r="W368" s="60" t="s">
        <v>45</v>
      </c>
      <c r="X368" s="61"/>
      <c r="Y368" s="61"/>
      <c r="Z368" s="61"/>
      <c r="AA368" s="71"/>
      <c r="AB368" s="72" t="s">
        <v>45</v>
      </c>
      <c r="AC368" s="61"/>
      <c r="AD368" s="73"/>
      <c r="AE368" s="61"/>
      <c r="AF368" s="74"/>
      <c r="AG368" s="75"/>
      <c r="AH368" s="71"/>
      <c r="AI368" s="75"/>
      <c r="AJ368" s="76"/>
      <c r="AK368" s="75"/>
      <c r="AL368" s="71"/>
      <c r="AM368" s="71"/>
      <c r="AN368" s="71"/>
      <c r="AO368" s="73"/>
      <c r="AP368" s="73"/>
      <c r="AQ368" s="75"/>
      <c r="AR368" s="61"/>
      <c r="AS368" s="61"/>
      <c r="AT368" s="77"/>
      <c r="AU368" s="77"/>
      <c r="AV368" s="61"/>
      <c r="AW368" s="75"/>
      <c r="AX368" s="61"/>
      <c r="AY368" s="61"/>
      <c r="AZ368" s="61"/>
      <c r="BA368" s="61"/>
    </row>
    <row r="369" spans="16:53" s="14" customFormat="1" ht="13.5">
      <c r="P369" s="70" t="s">
        <v>45</v>
      </c>
      <c r="Q369" s="57" t="s">
        <v>45</v>
      </c>
      <c r="R369" s="57" t="s">
        <v>45</v>
      </c>
      <c r="S369" s="57" t="s">
        <v>45</v>
      </c>
      <c r="T369" s="57" t="s">
        <v>45</v>
      </c>
      <c r="U369" s="58" t="s">
        <v>45</v>
      </c>
      <c r="V369" s="59" t="s">
        <v>45</v>
      </c>
      <c r="W369" s="60" t="s">
        <v>45</v>
      </c>
      <c r="X369" s="61"/>
      <c r="Y369" s="61"/>
      <c r="Z369" s="61"/>
      <c r="AA369" s="71"/>
      <c r="AB369" s="72" t="s">
        <v>45</v>
      </c>
      <c r="AC369" s="61"/>
      <c r="AD369" s="73"/>
      <c r="AE369" s="61"/>
      <c r="AF369" s="74"/>
      <c r="AG369" s="75"/>
      <c r="AH369" s="71"/>
      <c r="AI369" s="75"/>
      <c r="AJ369" s="76"/>
      <c r="AK369" s="75"/>
      <c r="AL369" s="71"/>
      <c r="AM369" s="71"/>
      <c r="AN369" s="71"/>
      <c r="AO369" s="73"/>
      <c r="AP369" s="73"/>
      <c r="AQ369" s="75"/>
      <c r="AR369" s="61"/>
      <c r="AS369" s="61"/>
      <c r="AT369" s="77"/>
      <c r="AU369" s="77"/>
      <c r="AV369" s="61"/>
      <c r="AW369" s="75"/>
      <c r="AX369" s="61"/>
      <c r="AY369" s="61"/>
      <c r="AZ369" s="61"/>
      <c r="BA369" s="61"/>
    </row>
    <row r="370" spans="16:53" s="14" customFormat="1" ht="13.5">
      <c r="P370" s="70" t="s">
        <v>45</v>
      </c>
      <c r="Q370" s="57" t="s">
        <v>45</v>
      </c>
      <c r="R370" s="57" t="s">
        <v>45</v>
      </c>
      <c r="S370" s="57" t="s">
        <v>45</v>
      </c>
      <c r="T370" s="57" t="s">
        <v>45</v>
      </c>
      <c r="U370" s="58" t="s">
        <v>45</v>
      </c>
      <c r="V370" s="59" t="s">
        <v>45</v>
      </c>
      <c r="W370" s="60" t="s">
        <v>45</v>
      </c>
      <c r="X370" s="61"/>
      <c r="Y370" s="61"/>
      <c r="Z370" s="61"/>
      <c r="AA370" s="71"/>
      <c r="AB370" s="72" t="s">
        <v>45</v>
      </c>
      <c r="AC370" s="61"/>
      <c r="AD370" s="73"/>
      <c r="AE370" s="61"/>
      <c r="AF370" s="74"/>
      <c r="AG370" s="75"/>
      <c r="AH370" s="71"/>
      <c r="AI370" s="75"/>
      <c r="AJ370" s="76"/>
      <c r="AK370" s="75"/>
      <c r="AL370" s="71"/>
      <c r="AM370" s="71"/>
      <c r="AN370" s="71"/>
      <c r="AO370" s="73"/>
      <c r="AP370" s="73"/>
      <c r="AQ370" s="75"/>
      <c r="AR370" s="61"/>
      <c r="AS370" s="61"/>
      <c r="AT370" s="77"/>
      <c r="AU370" s="77"/>
      <c r="AV370" s="61"/>
      <c r="AW370" s="75"/>
      <c r="AX370" s="61"/>
      <c r="AY370" s="61"/>
      <c r="AZ370" s="61"/>
      <c r="BA370" s="61"/>
    </row>
    <row r="371" spans="16:53" s="14" customFormat="1" ht="13.5">
      <c r="P371" s="70" t="s">
        <v>45</v>
      </c>
      <c r="Q371" s="57" t="s">
        <v>45</v>
      </c>
      <c r="R371" s="57" t="s">
        <v>45</v>
      </c>
      <c r="S371" s="57" t="s">
        <v>45</v>
      </c>
      <c r="T371" s="57" t="s">
        <v>45</v>
      </c>
      <c r="U371" s="58" t="s">
        <v>45</v>
      </c>
      <c r="V371" s="59" t="s">
        <v>45</v>
      </c>
      <c r="W371" s="60" t="s">
        <v>45</v>
      </c>
      <c r="X371" s="61"/>
      <c r="Y371" s="61"/>
      <c r="Z371" s="61"/>
      <c r="AA371" s="71"/>
      <c r="AB371" s="72" t="s">
        <v>45</v>
      </c>
      <c r="AC371" s="61"/>
      <c r="AD371" s="73"/>
      <c r="AE371" s="61"/>
      <c r="AF371" s="74"/>
      <c r="AG371" s="75"/>
      <c r="AH371" s="71"/>
      <c r="AI371" s="75"/>
      <c r="AJ371" s="76"/>
      <c r="AK371" s="75"/>
      <c r="AL371" s="71"/>
      <c r="AM371" s="71"/>
      <c r="AN371" s="71"/>
      <c r="AO371" s="73"/>
      <c r="AP371" s="73"/>
      <c r="AQ371" s="75"/>
      <c r="AR371" s="61"/>
      <c r="AS371" s="61"/>
      <c r="AT371" s="77"/>
      <c r="AU371" s="77"/>
      <c r="AV371" s="61"/>
      <c r="AW371" s="75"/>
      <c r="AX371" s="61"/>
      <c r="AY371" s="61"/>
      <c r="AZ371" s="61"/>
      <c r="BA371" s="61"/>
    </row>
    <row r="372" spans="16:53" s="14" customFormat="1" ht="13.5">
      <c r="P372" s="70" t="s">
        <v>45</v>
      </c>
      <c r="Q372" s="57" t="s">
        <v>45</v>
      </c>
      <c r="R372" s="57" t="s">
        <v>45</v>
      </c>
      <c r="S372" s="57" t="s">
        <v>45</v>
      </c>
      <c r="T372" s="57" t="s">
        <v>45</v>
      </c>
      <c r="U372" s="58" t="s">
        <v>45</v>
      </c>
      <c r="V372" s="59" t="s">
        <v>45</v>
      </c>
      <c r="W372" s="60" t="s">
        <v>45</v>
      </c>
      <c r="X372" s="61"/>
      <c r="Y372" s="61"/>
      <c r="Z372" s="61"/>
      <c r="AA372" s="71"/>
      <c r="AB372" s="72" t="s">
        <v>45</v>
      </c>
      <c r="AC372" s="61"/>
      <c r="AD372" s="73"/>
      <c r="AE372" s="61"/>
      <c r="AF372" s="74"/>
      <c r="AG372" s="75"/>
      <c r="AH372" s="71"/>
      <c r="AI372" s="75"/>
      <c r="AJ372" s="76"/>
      <c r="AK372" s="75"/>
      <c r="AL372" s="71"/>
      <c r="AM372" s="71"/>
      <c r="AN372" s="71"/>
      <c r="AO372" s="73"/>
      <c r="AP372" s="73"/>
      <c r="AQ372" s="75"/>
      <c r="AR372" s="61"/>
      <c r="AS372" s="61"/>
      <c r="AT372" s="77"/>
      <c r="AU372" s="77"/>
      <c r="AV372" s="61"/>
      <c r="AW372" s="75"/>
      <c r="AX372" s="61"/>
      <c r="AY372" s="61"/>
      <c r="AZ372" s="61"/>
      <c r="BA372" s="61"/>
    </row>
    <row r="373" spans="16:53" s="14" customFormat="1" ht="13.5">
      <c r="P373" s="70" t="s">
        <v>45</v>
      </c>
      <c r="Q373" s="57" t="s">
        <v>45</v>
      </c>
      <c r="R373" s="57" t="s">
        <v>45</v>
      </c>
      <c r="S373" s="57" t="s">
        <v>45</v>
      </c>
      <c r="T373" s="57" t="s">
        <v>45</v>
      </c>
      <c r="U373" s="58" t="s">
        <v>45</v>
      </c>
      <c r="V373" s="59" t="s">
        <v>45</v>
      </c>
      <c r="W373" s="60" t="s">
        <v>45</v>
      </c>
      <c r="X373" s="61"/>
      <c r="Y373" s="61"/>
      <c r="Z373" s="61"/>
      <c r="AA373" s="71"/>
      <c r="AB373" s="72" t="s">
        <v>45</v>
      </c>
      <c r="AC373" s="61"/>
      <c r="AD373" s="73"/>
      <c r="AE373" s="61"/>
      <c r="AF373" s="74"/>
      <c r="AG373" s="75"/>
      <c r="AH373" s="71"/>
      <c r="AI373" s="75"/>
      <c r="AJ373" s="76"/>
      <c r="AK373" s="75"/>
      <c r="AL373" s="71"/>
      <c r="AM373" s="71"/>
      <c r="AN373" s="71"/>
      <c r="AO373" s="73"/>
      <c r="AP373" s="73"/>
      <c r="AQ373" s="75"/>
      <c r="AR373" s="61"/>
      <c r="AS373" s="61"/>
      <c r="AT373" s="77"/>
      <c r="AU373" s="77"/>
      <c r="AV373" s="61"/>
      <c r="AW373" s="75"/>
      <c r="AX373" s="61"/>
      <c r="AY373" s="61"/>
      <c r="AZ373" s="61"/>
      <c r="BA373" s="61"/>
    </row>
    <row r="374" spans="16:53" s="14" customFormat="1" ht="13.5">
      <c r="P374" s="70" t="s">
        <v>45</v>
      </c>
      <c r="Q374" s="57" t="s">
        <v>45</v>
      </c>
      <c r="R374" s="57" t="s">
        <v>45</v>
      </c>
      <c r="S374" s="57" t="s">
        <v>45</v>
      </c>
      <c r="T374" s="57" t="s">
        <v>45</v>
      </c>
      <c r="U374" s="58" t="s">
        <v>45</v>
      </c>
      <c r="V374" s="59" t="s">
        <v>45</v>
      </c>
      <c r="W374" s="60" t="s">
        <v>45</v>
      </c>
      <c r="X374" s="61"/>
      <c r="Y374" s="61"/>
      <c r="Z374" s="61"/>
      <c r="AA374" s="71"/>
      <c r="AB374" s="72" t="s">
        <v>45</v>
      </c>
      <c r="AC374" s="61"/>
      <c r="AD374" s="73"/>
      <c r="AE374" s="61"/>
      <c r="AF374" s="74"/>
      <c r="AG374" s="75"/>
      <c r="AH374" s="71"/>
      <c r="AI374" s="75"/>
      <c r="AJ374" s="76"/>
      <c r="AK374" s="75"/>
      <c r="AL374" s="71"/>
      <c r="AM374" s="71"/>
      <c r="AN374" s="71"/>
      <c r="AO374" s="73"/>
      <c r="AP374" s="73"/>
      <c r="AQ374" s="75"/>
      <c r="AR374" s="61"/>
      <c r="AS374" s="61"/>
      <c r="AT374" s="77"/>
      <c r="AU374" s="77"/>
      <c r="AV374" s="61"/>
      <c r="AW374" s="75"/>
      <c r="AX374" s="61"/>
      <c r="AY374" s="61"/>
      <c r="AZ374" s="61"/>
      <c r="BA374" s="61"/>
    </row>
    <row r="375" spans="16:53" s="14" customFormat="1" ht="13.5">
      <c r="P375" s="70" t="s">
        <v>45</v>
      </c>
      <c r="Q375" s="57" t="s">
        <v>45</v>
      </c>
      <c r="R375" s="57" t="s">
        <v>45</v>
      </c>
      <c r="S375" s="57" t="s">
        <v>45</v>
      </c>
      <c r="T375" s="57" t="s">
        <v>45</v>
      </c>
      <c r="U375" s="58" t="s">
        <v>45</v>
      </c>
      <c r="V375" s="59" t="s">
        <v>45</v>
      </c>
      <c r="W375" s="60" t="s">
        <v>45</v>
      </c>
      <c r="X375" s="61"/>
      <c r="Y375" s="61"/>
      <c r="Z375" s="61"/>
      <c r="AA375" s="71"/>
      <c r="AB375" s="72" t="s">
        <v>45</v>
      </c>
      <c r="AC375" s="61"/>
      <c r="AD375" s="73"/>
      <c r="AE375" s="61"/>
      <c r="AF375" s="74"/>
      <c r="AG375" s="75"/>
      <c r="AH375" s="71"/>
      <c r="AI375" s="75"/>
      <c r="AJ375" s="76"/>
      <c r="AK375" s="75"/>
      <c r="AL375" s="71"/>
      <c r="AM375" s="71"/>
      <c r="AN375" s="71"/>
      <c r="AO375" s="73"/>
      <c r="AP375" s="73"/>
      <c r="AQ375" s="75"/>
      <c r="AR375" s="61"/>
      <c r="AS375" s="61"/>
      <c r="AT375" s="77"/>
      <c r="AU375" s="77"/>
      <c r="AV375" s="61"/>
      <c r="AW375" s="75"/>
      <c r="AX375" s="61"/>
      <c r="AY375" s="61"/>
      <c r="AZ375" s="61"/>
      <c r="BA375" s="61"/>
    </row>
    <row r="376" spans="16:53" s="14" customFormat="1" ht="13.5">
      <c r="P376" s="70" t="s">
        <v>45</v>
      </c>
      <c r="Q376" s="57" t="s">
        <v>45</v>
      </c>
      <c r="R376" s="57" t="s">
        <v>45</v>
      </c>
      <c r="S376" s="57" t="s">
        <v>45</v>
      </c>
      <c r="T376" s="57" t="s">
        <v>45</v>
      </c>
      <c r="U376" s="58" t="s">
        <v>45</v>
      </c>
      <c r="V376" s="59" t="s">
        <v>45</v>
      </c>
      <c r="W376" s="60" t="s">
        <v>45</v>
      </c>
      <c r="X376" s="61"/>
      <c r="Y376" s="61"/>
      <c r="Z376" s="61"/>
      <c r="AA376" s="71"/>
      <c r="AB376" s="72" t="s">
        <v>45</v>
      </c>
      <c r="AC376" s="61"/>
      <c r="AD376" s="73"/>
      <c r="AE376" s="61"/>
      <c r="AF376" s="74"/>
      <c r="AG376" s="75"/>
      <c r="AH376" s="71"/>
      <c r="AI376" s="75"/>
      <c r="AJ376" s="76"/>
      <c r="AK376" s="75"/>
      <c r="AL376" s="71"/>
      <c r="AM376" s="71"/>
      <c r="AN376" s="71"/>
      <c r="AO376" s="73"/>
      <c r="AP376" s="73"/>
      <c r="AQ376" s="75"/>
      <c r="AR376" s="61"/>
      <c r="AS376" s="61"/>
      <c r="AT376" s="77"/>
      <c r="AU376" s="77"/>
      <c r="AV376" s="61"/>
      <c r="AW376" s="75"/>
      <c r="AX376" s="61"/>
      <c r="AY376" s="61"/>
      <c r="AZ376" s="61"/>
      <c r="BA376" s="61"/>
    </row>
    <row r="377" spans="16:53" s="14" customFormat="1" ht="13.5">
      <c r="P377" s="70" t="s">
        <v>45</v>
      </c>
      <c r="Q377" s="57" t="s">
        <v>45</v>
      </c>
      <c r="R377" s="57" t="s">
        <v>45</v>
      </c>
      <c r="S377" s="57" t="s">
        <v>45</v>
      </c>
      <c r="T377" s="57" t="s">
        <v>45</v>
      </c>
      <c r="U377" s="58" t="s">
        <v>45</v>
      </c>
      <c r="V377" s="59" t="s">
        <v>45</v>
      </c>
      <c r="W377" s="60" t="s">
        <v>45</v>
      </c>
      <c r="X377" s="61"/>
      <c r="Y377" s="61"/>
      <c r="Z377" s="61"/>
      <c r="AA377" s="71"/>
      <c r="AB377" s="72" t="s">
        <v>45</v>
      </c>
      <c r="AC377" s="61"/>
      <c r="AD377" s="73"/>
      <c r="AE377" s="61"/>
      <c r="AF377" s="74"/>
      <c r="AG377" s="75"/>
      <c r="AH377" s="71"/>
      <c r="AI377" s="75"/>
      <c r="AJ377" s="76"/>
      <c r="AK377" s="75"/>
      <c r="AL377" s="71"/>
      <c r="AM377" s="71"/>
      <c r="AN377" s="71"/>
      <c r="AO377" s="73"/>
      <c r="AP377" s="73"/>
      <c r="AQ377" s="75"/>
      <c r="AR377" s="61"/>
      <c r="AS377" s="61"/>
      <c r="AT377" s="77"/>
      <c r="AU377" s="77"/>
      <c r="AV377" s="61"/>
      <c r="AW377" s="75"/>
      <c r="AX377" s="61"/>
      <c r="AY377" s="61"/>
      <c r="AZ377" s="61"/>
      <c r="BA377" s="61"/>
    </row>
    <row r="378" spans="16:53" s="14" customFormat="1" ht="13.5">
      <c r="P378" s="70" t="s">
        <v>45</v>
      </c>
      <c r="Q378" s="57" t="s">
        <v>45</v>
      </c>
      <c r="R378" s="57" t="s">
        <v>45</v>
      </c>
      <c r="S378" s="57" t="s">
        <v>45</v>
      </c>
      <c r="T378" s="57" t="s">
        <v>45</v>
      </c>
      <c r="U378" s="58" t="s">
        <v>45</v>
      </c>
      <c r="V378" s="59" t="s">
        <v>45</v>
      </c>
      <c r="W378" s="60" t="s">
        <v>45</v>
      </c>
      <c r="X378" s="61"/>
      <c r="Y378" s="61"/>
      <c r="Z378" s="61"/>
      <c r="AA378" s="71"/>
      <c r="AB378" s="72" t="s">
        <v>45</v>
      </c>
      <c r="AC378" s="61"/>
      <c r="AD378" s="73"/>
      <c r="AE378" s="61"/>
      <c r="AF378" s="74"/>
      <c r="AG378" s="75"/>
      <c r="AH378" s="71"/>
      <c r="AI378" s="75"/>
      <c r="AJ378" s="76"/>
      <c r="AK378" s="75"/>
      <c r="AL378" s="71"/>
      <c r="AM378" s="71"/>
      <c r="AN378" s="71"/>
      <c r="AO378" s="73"/>
      <c r="AP378" s="73"/>
      <c r="AQ378" s="75"/>
      <c r="AR378" s="61"/>
      <c r="AS378" s="61"/>
      <c r="AT378" s="77"/>
      <c r="AU378" s="77"/>
      <c r="AV378" s="61"/>
      <c r="AW378" s="75"/>
      <c r="AX378" s="61"/>
      <c r="AY378" s="61"/>
      <c r="AZ378" s="61"/>
      <c r="BA378" s="61"/>
    </row>
    <row r="379" spans="16:53" s="14" customFormat="1" ht="13.5">
      <c r="P379" s="70" t="s">
        <v>45</v>
      </c>
      <c r="Q379" s="57" t="s">
        <v>45</v>
      </c>
      <c r="R379" s="57" t="s">
        <v>45</v>
      </c>
      <c r="S379" s="57" t="s">
        <v>45</v>
      </c>
      <c r="T379" s="57" t="s">
        <v>45</v>
      </c>
      <c r="U379" s="58" t="s">
        <v>45</v>
      </c>
      <c r="V379" s="59" t="s">
        <v>45</v>
      </c>
      <c r="W379" s="60" t="s">
        <v>45</v>
      </c>
      <c r="X379" s="61"/>
      <c r="Y379" s="61"/>
      <c r="Z379" s="61"/>
      <c r="AA379" s="71"/>
      <c r="AB379" s="72" t="s">
        <v>45</v>
      </c>
      <c r="AC379" s="61"/>
      <c r="AD379" s="73"/>
      <c r="AE379" s="61"/>
      <c r="AF379" s="74"/>
      <c r="AG379" s="75"/>
      <c r="AH379" s="71"/>
      <c r="AI379" s="75"/>
      <c r="AJ379" s="76"/>
      <c r="AK379" s="75"/>
      <c r="AL379" s="71"/>
      <c r="AM379" s="71"/>
      <c r="AN379" s="71"/>
      <c r="AO379" s="73"/>
      <c r="AP379" s="73"/>
      <c r="AQ379" s="75"/>
      <c r="AR379" s="61"/>
      <c r="AS379" s="61"/>
      <c r="AT379" s="77"/>
      <c r="AU379" s="77"/>
      <c r="AV379" s="61"/>
      <c r="AW379" s="75"/>
      <c r="AX379" s="61"/>
      <c r="AY379" s="61"/>
      <c r="AZ379" s="61"/>
      <c r="BA379" s="61"/>
    </row>
    <row r="380" spans="16:53" s="14" customFormat="1" ht="13.5">
      <c r="P380" s="70" t="s">
        <v>45</v>
      </c>
      <c r="Q380" s="57" t="s">
        <v>45</v>
      </c>
      <c r="R380" s="57" t="s">
        <v>45</v>
      </c>
      <c r="S380" s="57" t="s">
        <v>45</v>
      </c>
      <c r="T380" s="57" t="s">
        <v>45</v>
      </c>
      <c r="U380" s="58" t="s">
        <v>45</v>
      </c>
      <c r="V380" s="59" t="s">
        <v>45</v>
      </c>
      <c r="W380" s="60" t="s">
        <v>45</v>
      </c>
      <c r="X380" s="61"/>
      <c r="Y380" s="61"/>
      <c r="Z380" s="61"/>
      <c r="AA380" s="71"/>
      <c r="AB380" s="72" t="s">
        <v>45</v>
      </c>
      <c r="AC380" s="61"/>
      <c r="AD380" s="73"/>
      <c r="AE380" s="61"/>
      <c r="AF380" s="74"/>
      <c r="AG380" s="75"/>
      <c r="AH380" s="71"/>
      <c r="AI380" s="75"/>
      <c r="AJ380" s="76"/>
      <c r="AK380" s="75"/>
      <c r="AL380" s="71"/>
      <c r="AM380" s="71"/>
      <c r="AN380" s="71"/>
      <c r="AO380" s="73"/>
      <c r="AP380" s="73"/>
      <c r="AQ380" s="75"/>
      <c r="AR380" s="61"/>
      <c r="AS380" s="61"/>
      <c r="AT380" s="77"/>
      <c r="AU380" s="77"/>
      <c r="AV380" s="61"/>
      <c r="AW380" s="75"/>
      <c r="AX380" s="61"/>
      <c r="AY380" s="61"/>
      <c r="AZ380" s="61"/>
      <c r="BA380" s="61"/>
    </row>
    <row r="381" spans="16:53" s="14" customFormat="1" ht="13.5">
      <c r="P381" s="70" t="s">
        <v>45</v>
      </c>
      <c r="Q381" s="57" t="s">
        <v>45</v>
      </c>
      <c r="R381" s="57" t="s">
        <v>45</v>
      </c>
      <c r="S381" s="57" t="s">
        <v>45</v>
      </c>
      <c r="T381" s="57" t="s">
        <v>45</v>
      </c>
      <c r="U381" s="58" t="s">
        <v>45</v>
      </c>
      <c r="V381" s="59" t="s">
        <v>45</v>
      </c>
      <c r="W381" s="60" t="s">
        <v>45</v>
      </c>
      <c r="X381" s="61"/>
      <c r="Y381" s="61"/>
      <c r="Z381" s="61"/>
      <c r="AA381" s="71"/>
      <c r="AB381" s="72" t="s">
        <v>45</v>
      </c>
      <c r="AC381" s="61"/>
      <c r="AD381" s="73"/>
      <c r="AE381" s="61"/>
      <c r="AF381" s="74"/>
      <c r="AG381" s="75"/>
      <c r="AH381" s="71"/>
      <c r="AI381" s="75"/>
      <c r="AJ381" s="76"/>
      <c r="AK381" s="75"/>
      <c r="AL381" s="71"/>
      <c r="AM381" s="71"/>
      <c r="AN381" s="71"/>
      <c r="AO381" s="73"/>
      <c r="AP381" s="73"/>
      <c r="AQ381" s="75"/>
      <c r="AR381" s="61"/>
      <c r="AS381" s="61"/>
      <c r="AT381" s="77"/>
      <c r="AU381" s="77"/>
      <c r="AV381" s="61"/>
      <c r="AW381" s="75"/>
      <c r="AX381" s="61"/>
      <c r="AY381" s="61"/>
      <c r="AZ381" s="61"/>
      <c r="BA381" s="61"/>
    </row>
    <row r="382" spans="16:53" s="14" customFormat="1" ht="13.5">
      <c r="P382" s="70" t="s">
        <v>45</v>
      </c>
      <c r="Q382" s="57" t="s">
        <v>45</v>
      </c>
      <c r="R382" s="57" t="s">
        <v>45</v>
      </c>
      <c r="S382" s="57" t="s">
        <v>45</v>
      </c>
      <c r="T382" s="57" t="s">
        <v>45</v>
      </c>
      <c r="U382" s="58" t="s">
        <v>45</v>
      </c>
      <c r="V382" s="59" t="s">
        <v>45</v>
      </c>
      <c r="W382" s="60" t="s">
        <v>45</v>
      </c>
      <c r="X382" s="61"/>
      <c r="Y382" s="61"/>
      <c r="Z382" s="61"/>
      <c r="AA382" s="71"/>
      <c r="AB382" s="72" t="s">
        <v>45</v>
      </c>
      <c r="AC382" s="61"/>
      <c r="AD382" s="73"/>
      <c r="AE382" s="61"/>
      <c r="AF382" s="74"/>
      <c r="AG382" s="75"/>
      <c r="AH382" s="71"/>
      <c r="AI382" s="75"/>
      <c r="AJ382" s="76"/>
      <c r="AK382" s="75"/>
      <c r="AL382" s="71"/>
      <c r="AM382" s="71"/>
      <c r="AN382" s="71"/>
      <c r="AO382" s="73"/>
      <c r="AP382" s="73"/>
      <c r="AQ382" s="75"/>
      <c r="AR382" s="61"/>
      <c r="AS382" s="61"/>
      <c r="AT382" s="77"/>
      <c r="AU382" s="77"/>
      <c r="AV382" s="61"/>
      <c r="AW382" s="75"/>
      <c r="AX382" s="61"/>
      <c r="AY382" s="61"/>
      <c r="AZ382" s="61"/>
      <c r="BA382" s="61"/>
    </row>
    <row r="383" spans="16:53" s="14" customFormat="1" ht="13.5">
      <c r="P383" s="70" t="s">
        <v>45</v>
      </c>
      <c r="Q383" s="57" t="s">
        <v>45</v>
      </c>
      <c r="R383" s="57" t="s">
        <v>45</v>
      </c>
      <c r="S383" s="57" t="s">
        <v>45</v>
      </c>
      <c r="T383" s="57" t="s">
        <v>45</v>
      </c>
      <c r="U383" s="58" t="s">
        <v>45</v>
      </c>
      <c r="V383" s="59" t="s">
        <v>45</v>
      </c>
      <c r="W383" s="60" t="s">
        <v>45</v>
      </c>
      <c r="X383" s="61"/>
      <c r="Y383" s="61"/>
      <c r="Z383" s="61"/>
      <c r="AA383" s="71"/>
      <c r="AB383" s="72" t="s">
        <v>45</v>
      </c>
      <c r="AC383" s="61"/>
      <c r="AD383" s="73"/>
      <c r="AE383" s="61"/>
      <c r="AF383" s="74"/>
      <c r="AG383" s="75"/>
      <c r="AH383" s="71"/>
      <c r="AI383" s="75"/>
      <c r="AJ383" s="76"/>
      <c r="AK383" s="75"/>
      <c r="AL383" s="71"/>
      <c r="AM383" s="71"/>
      <c r="AN383" s="71"/>
      <c r="AO383" s="73"/>
      <c r="AP383" s="73"/>
      <c r="AQ383" s="75"/>
      <c r="AR383" s="61"/>
      <c r="AS383" s="61"/>
      <c r="AT383" s="77"/>
      <c r="AU383" s="77"/>
      <c r="AV383" s="61"/>
      <c r="AW383" s="75"/>
      <c r="AX383" s="61"/>
      <c r="AY383" s="61"/>
      <c r="AZ383" s="61"/>
      <c r="BA383" s="61"/>
    </row>
    <row r="384" spans="16:53" s="14" customFormat="1" ht="13.5">
      <c r="P384" s="70" t="s">
        <v>45</v>
      </c>
      <c r="Q384" s="57" t="s">
        <v>45</v>
      </c>
      <c r="R384" s="57" t="s">
        <v>45</v>
      </c>
      <c r="S384" s="57" t="s">
        <v>45</v>
      </c>
      <c r="T384" s="57" t="s">
        <v>45</v>
      </c>
      <c r="U384" s="58" t="s">
        <v>45</v>
      </c>
      <c r="V384" s="59" t="s">
        <v>45</v>
      </c>
      <c r="W384" s="60" t="s">
        <v>45</v>
      </c>
      <c r="X384" s="61"/>
      <c r="Y384" s="61"/>
      <c r="Z384" s="61"/>
      <c r="AA384" s="71"/>
      <c r="AB384" s="72" t="s">
        <v>45</v>
      </c>
      <c r="AC384" s="61"/>
      <c r="AD384" s="73"/>
      <c r="AE384" s="61"/>
      <c r="AF384" s="74"/>
      <c r="AG384" s="75"/>
      <c r="AH384" s="71"/>
      <c r="AI384" s="75"/>
      <c r="AJ384" s="76"/>
      <c r="AK384" s="75"/>
      <c r="AL384" s="71"/>
      <c r="AM384" s="71"/>
      <c r="AN384" s="71"/>
      <c r="AO384" s="73"/>
      <c r="AP384" s="73"/>
      <c r="AQ384" s="75"/>
      <c r="AR384" s="61"/>
      <c r="AS384" s="61"/>
      <c r="AT384" s="77"/>
      <c r="AU384" s="77"/>
      <c r="AV384" s="61"/>
      <c r="AW384" s="75"/>
      <c r="AX384" s="61"/>
      <c r="AY384" s="61"/>
      <c r="AZ384" s="61"/>
      <c r="BA384" s="61"/>
    </row>
    <row r="385" spans="16:53" s="14" customFormat="1" ht="13.5">
      <c r="P385" s="70" t="s">
        <v>45</v>
      </c>
      <c r="Q385" s="57" t="s">
        <v>45</v>
      </c>
      <c r="R385" s="57" t="s">
        <v>45</v>
      </c>
      <c r="S385" s="57" t="s">
        <v>45</v>
      </c>
      <c r="T385" s="57" t="s">
        <v>45</v>
      </c>
      <c r="U385" s="58" t="s">
        <v>45</v>
      </c>
      <c r="V385" s="59" t="s">
        <v>45</v>
      </c>
      <c r="W385" s="60" t="s">
        <v>45</v>
      </c>
      <c r="X385" s="61"/>
      <c r="Y385" s="61"/>
      <c r="Z385" s="61"/>
      <c r="AA385" s="71"/>
      <c r="AB385" s="72" t="s">
        <v>45</v>
      </c>
      <c r="AC385" s="61"/>
      <c r="AD385" s="73"/>
      <c r="AE385" s="61"/>
      <c r="AF385" s="74"/>
      <c r="AG385" s="75"/>
      <c r="AH385" s="71"/>
      <c r="AI385" s="75"/>
      <c r="AJ385" s="76"/>
      <c r="AK385" s="75"/>
      <c r="AL385" s="71"/>
      <c r="AM385" s="71"/>
      <c r="AN385" s="71"/>
      <c r="AO385" s="73"/>
      <c r="AP385" s="73"/>
      <c r="AQ385" s="75"/>
      <c r="AR385" s="61"/>
      <c r="AS385" s="61"/>
      <c r="AT385" s="77"/>
      <c r="AU385" s="77"/>
      <c r="AV385" s="61"/>
      <c r="AW385" s="75"/>
      <c r="AX385" s="61"/>
      <c r="AY385" s="61"/>
      <c r="AZ385" s="61"/>
      <c r="BA385" s="61"/>
    </row>
    <row r="386" spans="16:53" s="14" customFormat="1" ht="13.5">
      <c r="P386" s="70" t="s">
        <v>45</v>
      </c>
      <c r="Q386" s="57" t="s">
        <v>45</v>
      </c>
      <c r="R386" s="57" t="s">
        <v>45</v>
      </c>
      <c r="S386" s="57" t="s">
        <v>45</v>
      </c>
      <c r="T386" s="57" t="s">
        <v>45</v>
      </c>
      <c r="U386" s="58" t="s">
        <v>45</v>
      </c>
      <c r="V386" s="59" t="s">
        <v>45</v>
      </c>
      <c r="W386" s="60" t="s">
        <v>45</v>
      </c>
      <c r="X386" s="61"/>
      <c r="Y386" s="61"/>
      <c r="Z386" s="61"/>
      <c r="AA386" s="71"/>
      <c r="AB386" s="72" t="s">
        <v>45</v>
      </c>
      <c r="AC386" s="61"/>
      <c r="AD386" s="73"/>
      <c r="AE386" s="61"/>
      <c r="AF386" s="74"/>
      <c r="AG386" s="75"/>
      <c r="AH386" s="71"/>
      <c r="AI386" s="75"/>
      <c r="AJ386" s="76"/>
      <c r="AK386" s="75"/>
      <c r="AL386" s="71"/>
      <c r="AM386" s="71"/>
      <c r="AN386" s="71"/>
      <c r="AO386" s="73"/>
      <c r="AP386" s="73"/>
      <c r="AQ386" s="75"/>
      <c r="AR386" s="61"/>
      <c r="AS386" s="61"/>
      <c r="AT386" s="77"/>
      <c r="AU386" s="77"/>
      <c r="AV386" s="61"/>
      <c r="AW386" s="75"/>
      <c r="AX386" s="61"/>
      <c r="AY386" s="61"/>
      <c r="AZ386" s="61"/>
      <c r="BA386" s="61"/>
    </row>
    <row r="387" spans="16:53" s="14" customFormat="1" ht="13.5">
      <c r="P387" s="70" t="s">
        <v>45</v>
      </c>
      <c r="Q387" s="57" t="s">
        <v>45</v>
      </c>
      <c r="R387" s="57" t="s">
        <v>45</v>
      </c>
      <c r="S387" s="57" t="s">
        <v>45</v>
      </c>
      <c r="T387" s="57" t="s">
        <v>45</v>
      </c>
      <c r="U387" s="58" t="s">
        <v>45</v>
      </c>
      <c r="V387" s="59" t="s">
        <v>45</v>
      </c>
      <c r="W387" s="60" t="s">
        <v>45</v>
      </c>
      <c r="X387" s="61"/>
      <c r="Y387" s="61"/>
      <c r="Z387" s="61"/>
      <c r="AA387" s="71"/>
      <c r="AB387" s="72" t="s">
        <v>45</v>
      </c>
      <c r="AC387" s="61"/>
      <c r="AD387" s="73"/>
      <c r="AE387" s="61"/>
      <c r="AF387" s="74"/>
      <c r="AG387" s="75"/>
      <c r="AH387" s="71"/>
      <c r="AI387" s="75"/>
      <c r="AJ387" s="76"/>
      <c r="AK387" s="75"/>
      <c r="AL387" s="71"/>
      <c r="AM387" s="71"/>
      <c r="AN387" s="71"/>
      <c r="AO387" s="73"/>
      <c r="AP387" s="73"/>
      <c r="AQ387" s="75"/>
      <c r="AR387" s="61"/>
      <c r="AS387" s="61"/>
      <c r="AT387" s="77"/>
      <c r="AU387" s="77"/>
      <c r="AV387" s="61"/>
      <c r="AW387" s="75"/>
      <c r="AX387" s="61"/>
      <c r="AY387" s="61"/>
      <c r="AZ387" s="61"/>
      <c r="BA387" s="61"/>
    </row>
    <row r="388" spans="16:53" s="14" customFormat="1" ht="13.5">
      <c r="P388" s="70" t="s">
        <v>45</v>
      </c>
      <c r="Q388" s="57" t="s">
        <v>45</v>
      </c>
      <c r="R388" s="57" t="s">
        <v>45</v>
      </c>
      <c r="S388" s="57" t="s">
        <v>45</v>
      </c>
      <c r="T388" s="57" t="s">
        <v>45</v>
      </c>
      <c r="U388" s="58" t="s">
        <v>45</v>
      </c>
      <c r="V388" s="59" t="s">
        <v>45</v>
      </c>
      <c r="W388" s="60" t="s">
        <v>45</v>
      </c>
      <c r="X388" s="61"/>
      <c r="Y388" s="61"/>
      <c r="Z388" s="61"/>
      <c r="AA388" s="71"/>
      <c r="AB388" s="72" t="s">
        <v>45</v>
      </c>
      <c r="AC388" s="61"/>
      <c r="AD388" s="73"/>
      <c r="AE388" s="61"/>
      <c r="AF388" s="74"/>
      <c r="AG388" s="75"/>
      <c r="AH388" s="71"/>
      <c r="AI388" s="75"/>
      <c r="AJ388" s="76"/>
      <c r="AK388" s="75"/>
      <c r="AL388" s="71"/>
      <c r="AM388" s="71"/>
      <c r="AN388" s="71"/>
      <c r="AO388" s="73"/>
      <c r="AP388" s="73"/>
      <c r="AQ388" s="75"/>
      <c r="AR388" s="61"/>
      <c r="AS388" s="61"/>
      <c r="AT388" s="77"/>
      <c r="AU388" s="77"/>
      <c r="AV388" s="61"/>
      <c r="AW388" s="75"/>
      <c r="AX388" s="61"/>
      <c r="AY388" s="61"/>
      <c r="AZ388" s="61"/>
      <c r="BA388" s="61"/>
    </row>
    <row r="389" spans="16:53" s="14" customFormat="1" ht="13.5">
      <c r="P389" s="70" t="s">
        <v>45</v>
      </c>
      <c r="Q389" s="57" t="s">
        <v>45</v>
      </c>
      <c r="R389" s="57" t="s">
        <v>45</v>
      </c>
      <c r="S389" s="57" t="s">
        <v>45</v>
      </c>
      <c r="T389" s="57" t="s">
        <v>45</v>
      </c>
      <c r="U389" s="58" t="s">
        <v>45</v>
      </c>
      <c r="V389" s="59" t="s">
        <v>45</v>
      </c>
      <c r="W389" s="60" t="s">
        <v>45</v>
      </c>
      <c r="X389" s="61"/>
      <c r="Y389" s="61"/>
      <c r="Z389" s="61"/>
      <c r="AA389" s="71"/>
      <c r="AB389" s="72" t="s">
        <v>45</v>
      </c>
      <c r="AC389" s="61"/>
      <c r="AD389" s="73"/>
      <c r="AE389" s="61"/>
      <c r="AF389" s="74"/>
      <c r="AG389" s="75"/>
      <c r="AH389" s="71"/>
      <c r="AI389" s="75"/>
      <c r="AJ389" s="76"/>
      <c r="AK389" s="75"/>
      <c r="AL389" s="71"/>
      <c r="AM389" s="71"/>
      <c r="AN389" s="71"/>
      <c r="AO389" s="73"/>
      <c r="AP389" s="73"/>
      <c r="AQ389" s="75"/>
      <c r="AR389" s="61"/>
      <c r="AS389" s="61"/>
      <c r="AT389" s="77"/>
      <c r="AU389" s="77"/>
      <c r="AV389" s="61"/>
      <c r="AW389" s="75"/>
      <c r="AX389" s="61"/>
      <c r="AY389" s="61"/>
      <c r="AZ389" s="61"/>
      <c r="BA389" s="61"/>
    </row>
    <row r="390" spans="16:53" s="14" customFormat="1" ht="13.5">
      <c r="P390" s="70" t="s">
        <v>45</v>
      </c>
      <c r="Q390" s="57" t="s">
        <v>45</v>
      </c>
      <c r="R390" s="57" t="s">
        <v>45</v>
      </c>
      <c r="S390" s="57" t="s">
        <v>45</v>
      </c>
      <c r="T390" s="57" t="s">
        <v>45</v>
      </c>
      <c r="U390" s="58" t="s">
        <v>45</v>
      </c>
      <c r="V390" s="59" t="s">
        <v>45</v>
      </c>
      <c r="W390" s="60" t="s">
        <v>45</v>
      </c>
      <c r="X390" s="61"/>
      <c r="Y390" s="61"/>
      <c r="Z390" s="61"/>
      <c r="AA390" s="71"/>
      <c r="AB390" s="72" t="s">
        <v>45</v>
      </c>
      <c r="AC390" s="61"/>
      <c r="AD390" s="73"/>
      <c r="AE390" s="61"/>
      <c r="AF390" s="74"/>
      <c r="AG390" s="75"/>
      <c r="AH390" s="71"/>
      <c r="AI390" s="75"/>
      <c r="AJ390" s="76"/>
      <c r="AK390" s="75"/>
      <c r="AL390" s="71"/>
      <c r="AM390" s="71"/>
      <c r="AN390" s="71"/>
      <c r="AO390" s="73"/>
      <c r="AP390" s="73"/>
      <c r="AQ390" s="75"/>
      <c r="AR390" s="61"/>
      <c r="AS390" s="61"/>
      <c r="AT390" s="77"/>
      <c r="AU390" s="77"/>
      <c r="AV390" s="61"/>
      <c r="AW390" s="75"/>
      <c r="AX390" s="61"/>
      <c r="AY390" s="61"/>
      <c r="AZ390" s="61"/>
      <c r="BA390" s="61"/>
    </row>
    <row r="391" spans="16:53" s="14" customFormat="1" ht="13.5">
      <c r="P391" s="70" t="s">
        <v>45</v>
      </c>
      <c r="Q391" s="57" t="s">
        <v>45</v>
      </c>
      <c r="R391" s="57" t="s">
        <v>45</v>
      </c>
      <c r="S391" s="57" t="s">
        <v>45</v>
      </c>
      <c r="T391" s="57" t="s">
        <v>45</v>
      </c>
      <c r="U391" s="58" t="s">
        <v>45</v>
      </c>
      <c r="V391" s="59" t="s">
        <v>45</v>
      </c>
      <c r="W391" s="60" t="s">
        <v>45</v>
      </c>
      <c r="X391" s="61"/>
      <c r="Y391" s="61"/>
      <c r="Z391" s="61"/>
      <c r="AA391" s="71"/>
      <c r="AB391" s="72" t="s">
        <v>45</v>
      </c>
      <c r="AC391" s="61"/>
      <c r="AD391" s="73"/>
      <c r="AE391" s="61"/>
      <c r="AF391" s="74"/>
      <c r="AG391" s="75"/>
      <c r="AH391" s="71"/>
      <c r="AI391" s="75"/>
      <c r="AJ391" s="76"/>
      <c r="AK391" s="75"/>
      <c r="AL391" s="71"/>
      <c r="AM391" s="71"/>
      <c r="AN391" s="71"/>
      <c r="AO391" s="73"/>
      <c r="AP391" s="73"/>
      <c r="AQ391" s="75"/>
      <c r="AR391" s="61"/>
      <c r="AS391" s="61"/>
      <c r="AT391" s="77"/>
      <c r="AU391" s="77"/>
      <c r="AV391" s="61"/>
      <c r="AW391" s="75"/>
      <c r="AX391" s="61"/>
      <c r="AY391" s="61"/>
      <c r="AZ391" s="61"/>
      <c r="BA391" s="61"/>
    </row>
    <row r="392" spans="16:53" s="14" customFormat="1" ht="13.5">
      <c r="P392" s="70" t="s">
        <v>45</v>
      </c>
      <c r="Q392" s="57" t="s">
        <v>45</v>
      </c>
      <c r="R392" s="57" t="s">
        <v>45</v>
      </c>
      <c r="S392" s="57" t="s">
        <v>45</v>
      </c>
      <c r="T392" s="57" t="s">
        <v>45</v>
      </c>
      <c r="U392" s="58" t="s">
        <v>45</v>
      </c>
      <c r="V392" s="59" t="s">
        <v>45</v>
      </c>
      <c r="W392" s="60" t="s">
        <v>45</v>
      </c>
      <c r="X392" s="61"/>
      <c r="Y392" s="61"/>
      <c r="Z392" s="61"/>
      <c r="AA392" s="71"/>
      <c r="AB392" s="72" t="s">
        <v>45</v>
      </c>
      <c r="AC392" s="61"/>
      <c r="AD392" s="73"/>
      <c r="AE392" s="61"/>
      <c r="AF392" s="74"/>
      <c r="AG392" s="75"/>
      <c r="AH392" s="71"/>
      <c r="AI392" s="75"/>
      <c r="AJ392" s="76"/>
      <c r="AK392" s="75"/>
      <c r="AL392" s="71"/>
      <c r="AM392" s="71"/>
      <c r="AN392" s="71"/>
      <c r="AO392" s="73"/>
      <c r="AP392" s="73"/>
      <c r="AQ392" s="75"/>
      <c r="AR392" s="61"/>
      <c r="AS392" s="61"/>
      <c r="AT392" s="77"/>
      <c r="AU392" s="77"/>
      <c r="AV392" s="61"/>
      <c r="AW392" s="75"/>
      <c r="AX392" s="61"/>
      <c r="AY392" s="61"/>
      <c r="AZ392" s="61"/>
      <c r="BA392" s="61"/>
    </row>
    <row r="393" spans="16:53" s="14" customFormat="1" ht="13.5">
      <c r="P393" s="70" t="s">
        <v>45</v>
      </c>
      <c r="Q393" s="57" t="s">
        <v>45</v>
      </c>
      <c r="R393" s="57" t="s">
        <v>45</v>
      </c>
      <c r="S393" s="57" t="s">
        <v>45</v>
      </c>
      <c r="T393" s="57" t="s">
        <v>45</v>
      </c>
      <c r="U393" s="58" t="s">
        <v>45</v>
      </c>
      <c r="V393" s="59" t="s">
        <v>45</v>
      </c>
      <c r="W393" s="60" t="s">
        <v>45</v>
      </c>
      <c r="X393" s="61"/>
      <c r="Y393" s="61"/>
      <c r="Z393" s="61"/>
      <c r="AA393" s="71"/>
      <c r="AB393" s="72" t="s">
        <v>45</v>
      </c>
      <c r="AC393" s="61"/>
      <c r="AD393" s="73"/>
      <c r="AE393" s="61"/>
      <c r="AF393" s="74"/>
      <c r="AG393" s="75"/>
      <c r="AH393" s="71"/>
      <c r="AI393" s="75"/>
      <c r="AJ393" s="76"/>
      <c r="AK393" s="75"/>
      <c r="AL393" s="71"/>
      <c r="AM393" s="71"/>
      <c r="AN393" s="71"/>
      <c r="AO393" s="73"/>
      <c r="AP393" s="73"/>
      <c r="AQ393" s="75"/>
      <c r="AR393" s="61"/>
      <c r="AS393" s="61"/>
      <c r="AT393" s="77"/>
      <c r="AU393" s="77"/>
      <c r="AV393" s="61"/>
      <c r="AW393" s="75"/>
      <c r="AX393" s="61"/>
      <c r="AY393" s="61"/>
      <c r="AZ393" s="61"/>
      <c r="BA393" s="61"/>
    </row>
    <row r="394" spans="16:53" s="14" customFormat="1" ht="13.5">
      <c r="P394" s="70" t="s">
        <v>45</v>
      </c>
      <c r="Q394" s="57" t="s">
        <v>45</v>
      </c>
      <c r="R394" s="57" t="s">
        <v>45</v>
      </c>
      <c r="S394" s="57" t="s">
        <v>45</v>
      </c>
      <c r="T394" s="57" t="s">
        <v>45</v>
      </c>
      <c r="U394" s="58" t="s">
        <v>45</v>
      </c>
      <c r="V394" s="59" t="s">
        <v>45</v>
      </c>
      <c r="W394" s="60" t="s">
        <v>45</v>
      </c>
      <c r="X394" s="61"/>
      <c r="Y394" s="61"/>
      <c r="Z394" s="61"/>
      <c r="AA394" s="71"/>
      <c r="AB394" s="72" t="s">
        <v>45</v>
      </c>
      <c r="AC394" s="61"/>
      <c r="AD394" s="73"/>
      <c r="AE394" s="61"/>
      <c r="AF394" s="74"/>
      <c r="AG394" s="75"/>
      <c r="AH394" s="71"/>
      <c r="AI394" s="75"/>
      <c r="AJ394" s="76"/>
      <c r="AK394" s="75"/>
      <c r="AL394" s="71"/>
      <c r="AM394" s="71"/>
      <c r="AN394" s="71"/>
      <c r="AO394" s="73"/>
      <c r="AP394" s="73"/>
      <c r="AQ394" s="75"/>
      <c r="AR394" s="61"/>
      <c r="AS394" s="61"/>
      <c r="AT394" s="77"/>
      <c r="AU394" s="77"/>
      <c r="AV394" s="61"/>
      <c r="AW394" s="75"/>
      <c r="AX394" s="61"/>
      <c r="AY394" s="61"/>
      <c r="AZ394" s="61"/>
      <c r="BA394" s="61"/>
    </row>
    <row r="395" spans="16:53" s="14" customFormat="1" ht="13.5">
      <c r="P395" s="70" t="s">
        <v>45</v>
      </c>
      <c r="Q395" s="57" t="s">
        <v>45</v>
      </c>
      <c r="R395" s="57" t="s">
        <v>45</v>
      </c>
      <c r="S395" s="57" t="s">
        <v>45</v>
      </c>
      <c r="T395" s="57" t="s">
        <v>45</v>
      </c>
      <c r="U395" s="58" t="s">
        <v>45</v>
      </c>
      <c r="V395" s="59" t="s">
        <v>45</v>
      </c>
      <c r="W395" s="60" t="s">
        <v>45</v>
      </c>
      <c r="X395" s="61"/>
      <c r="Y395" s="61"/>
      <c r="Z395" s="61"/>
      <c r="AA395" s="71"/>
      <c r="AB395" s="72" t="s">
        <v>45</v>
      </c>
      <c r="AC395" s="61"/>
      <c r="AD395" s="73"/>
      <c r="AE395" s="61"/>
      <c r="AF395" s="74"/>
      <c r="AG395" s="75"/>
      <c r="AH395" s="71"/>
      <c r="AI395" s="75"/>
      <c r="AJ395" s="76"/>
      <c r="AK395" s="75"/>
      <c r="AL395" s="71"/>
      <c r="AM395" s="71"/>
      <c r="AN395" s="71"/>
      <c r="AO395" s="73"/>
      <c r="AP395" s="73"/>
      <c r="AQ395" s="75"/>
      <c r="AR395" s="61"/>
      <c r="AS395" s="61"/>
      <c r="AT395" s="77"/>
      <c r="AU395" s="77"/>
      <c r="AV395" s="61"/>
      <c r="AW395" s="75"/>
      <c r="AX395" s="61"/>
      <c r="AY395" s="61"/>
      <c r="AZ395" s="61"/>
      <c r="BA395" s="61"/>
    </row>
    <row r="396" spans="16:53" s="14" customFormat="1" ht="13.5">
      <c r="P396" s="70" t="s">
        <v>45</v>
      </c>
      <c r="Q396" s="57" t="s">
        <v>45</v>
      </c>
      <c r="R396" s="57" t="s">
        <v>45</v>
      </c>
      <c r="S396" s="57" t="s">
        <v>45</v>
      </c>
      <c r="T396" s="57" t="s">
        <v>45</v>
      </c>
      <c r="U396" s="58" t="s">
        <v>45</v>
      </c>
      <c r="V396" s="59" t="s">
        <v>45</v>
      </c>
      <c r="W396" s="60" t="s">
        <v>45</v>
      </c>
      <c r="X396" s="61"/>
      <c r="Y396" s="61"/>
      <c r="Z396" s="61"/>
      <c r="AA396" s="71"/>
      <c r="AB396" s="72" t="s">
        <v>45</v>
      </c>
      <c r="AC396" s="61"/>
      <c r="AD396" s="73"/>
      <c r="AE396" s="61"/>
      <c r="AF396" s="74"/>
      <c r="AG396" s="75"/>
      <c r="AH396" s="71"/>
      <c r="AI396" s="75"/>
      <c r="AJ396" s="76"/>
      <c r="AK396" s="75"/>
      <c r="AL396" s="71"/>
      <c r="AM396" s="71"/>
      <c r="AN396" s="71"/>
      <c r="AO396" s="73"/>
      <c r="AP396" s="73"/>
      <c r="AQ396" s="75"/>
      <c r="AR396" s="61"/>
      <c r="AS396" s="61"/>
      <c r="AT396" s="77"/>
      <c r="AU396" s="77"/>
      <c r="AV396" s="61"/>
      <c r="AW396" s="75"/>
      <c r="AX396" s="61"/>
      <c r="AY396" s="61"/>
      <c r="AZ396" s="61"/>
      <c r="BA396" s="61"/>
    </row>
    <row r="397" spans="16:53" s="14" customFormat="1" ht="13.5">
      <c r="P397" s="70" t="s">
        <v>45</v>
      </c>
      <c r="Q397" s="57" t="s">
        <v>45</v>
      </c>
      <c r="R397" s="57" t="s">
        <v>45</v>
      </c>
      <c r="S397" s="57" t="s">
        <v>45</v>
      </c>
      <c r="T397" s="57" t="s">
        <v>45</v>
      </c>
      <c r="U397" s="58" t="s">
        <v>45</v>
      </c>
      <c r="V397" s="59" t="s">
        <v>45</v>
      </c>
      <c r="W397" s="60" t="s">
        <v>45</v>
      </c>
      <c r="X397" s="61"/>
      <c r="Y397" s="61"/>
      <c r="Z397" s="61"/>
      <c r="AA397" s="71"/>
      <c r="AB397" s="72" t="s">
        <v>45</v>
      </c>
      <c r="AC397" s="61"/>
      <c r="AD397" s="73"/>
      <c r="AE397" s="61"/>
      <c r="AF397" s="74"/>
      <c r="AG397" s="75"/>
      <c r="AH397" s="71"/>
      <c r="AI397" s="75"/>
      <c r="AJ397" s="76"/>
      <c r="AK397" s="75"/>
      <c r="AL397" s="71"/>
      <c r="AM397" s="71"/>
      <c r="AN397" s="71"/>
      <c r="AO397" s="73"/>
      <c r="AP397" s="73"/>
      <c r="AQ397" s="75"/>
      <c r="AR397" s="61"/>
      <c r="AS397" s="61"/>
      <c r="AT397" s="77"/>
      <c r="AU397" s="77"/>
      <c r="AV397" s="61"/>
      <c r="AW397" s="75"/>
      <c r="AX397" s="61"/>
      <c r="AY397" s="61"/>
      <c r="AZ397" s="61"/>
      <c r="BA397" s="61"/>
    </row>
    <row r="398" spans="16:53" s="14" customFormat="1" ht="13.5">
      <c r="P398" s="70" t="s">
        <v>45</v>
      </c>
      <c r="Q398" s="57" t="s">
        <v>45</v>
      </c>
      <c r="R398" s="57" t="s">
        <v>45</v>
      </c>
      <c r="S398" s="57" t="s">
        <v>45</v>
      </c>
      <c r="T398" s="57" t="s">
        <v>45</v>
      </c>
      <c r="U398" s="58" t="s">
        <v>45</v>
      </c>
      <c r="V398" s="59" t="s">
        <v>45</v>
      </c>
      <c r="W398" s="60" t="s">
        <v>45</v>
      </c>
      <c r="X398" s="61"/>
      <c r="Y398" s="61"/>
      <c r="Z398" s="61"/>
      <c r="AA398" s="71"/>
      <c r="AB398" s="72" t="s">
        <v>45</v>
      </c>
      <c r="AC398" s="61"/>
      <c r="AD398" s="73"/>
      <c r="AE398" s="61"/>
      <c r="AF398" s="74"/>
      <c r="AG398" s="75"/>
      <c r="AH398" s="71"/>
      <c r="AI398" s="75"/>
      <c r="AJ398" s="76"/>
      <c r="AK398" s="75"/>
      <c r="AL398" s="71"/>
      <c r="AM398" s="71"/>
      <c r="AN398" s="71"/>
      <c r="AO398" s="73"/>
      <c r="AP398" s="73"/>
      <c r="AQ398" s="75"/>
      <c r="AR398" s="61"/>
      <c r="AS398" s="61"/>
      <c r="AT398" s="77"/>
      <c r="AU398" s="77"/>
      <c r="AV398" s="61"/>
      <c r="AW398" s="75"/>
      <c r="AX398" s="61"/>
      <c r="AY398" s="61"/>
      <c r="AZ398" s="61"/>
      <c r="BA398" s="61"/>
    </row>
    <row r="399" spans="16:53" s="14" customFormat="1" ht="13.5">
      <c r="P399" s="70" t="s">
        <v>45</v>
      </c>
      <c r="Q399" s="57" t="s">
        <v>45</v>
      </c>
      <c r="R399" s="57" t="s">
        <v>45</v>
      </c>
      <c r="S399" s="57" t="s">
        <v>45</v>
      </c>
      <c r="T399" s="57" t="s">
        <v>45</v>
      </c>
      <c r="U399" s="58" t="s">
        <v>45</v>
      </c>
      <c r="V399" s="59" t="s">
        <v>45</v>
      </c>
      <c r="W399" s="60" t="s">
        <v>45</v>
      </c>
      <c r="X399" s="61"/>
      <c r="Y399" s="61"/>
      <c r="Z399" s="61"/>
      <c r="AA399" s="71"/>
      <c r="AB399" s="72" t="s">
        <v>45</v>
      </c>
      <c r="AC399" s="61"/>
      <c r="AD399" s="73"/>
      <c r="AE399" s="61"/>
      <c r="AF399" s="74"/>
      <c r="AG399" s="75"/>
      <c r="AH399" s="71"/>
      <c r="AI399" s="75"/>
      <c r="AJ399" s="76"/>
      <c r="AK399" s="75"/>
      <c r="AL399" s="71"/>
      <c r="AM399" s="71"/>
      <c r="AN399" s="71"/>
      <c r="AO399" s="73"/>
      <c r="AP399" s="73"/>
      <c r="AQ399" s="75"/>
      <c r="AR399" s="61"/>
      <c r="AS399" s="61"/>
      <c r="AT399" s="77"/>
      <c r="AU399" s="77"/>
      <c r="AV399" s="61"/>
      <c r="AW399" s="75"/>
      <c r="AX399" s="61"/>
      <c r="AY399" s="61"/>
      <c r="AZ399" s="61"/>
      <c r="BA399" s="61"/>
    </row>
    <row r="400" spans="16:53" s="14" customFormat="1" ht="13.5">
      <c r="P400" s="70" t="s">
        <v>45</v>
      </c>
      <c r="Q400" s="57" t="s">
        <v>45</v>
      </c>
      <c r="R400" s="57" t="s">
        <v>45</v>
      </c>
      <c r="S400" s="57" t="s">
        <v>45</v>
      </c>
      <c r="T400" s="57" t="s">
        <v>45</v>
      </c>
      <c r="U400" s="58" t="s">
        <v>45</v>
      </c>
      <c r="V400" s="59" t="s">
        <v>45</v>
      </c>
      <c r="W400" s="60" t="s">
        <v>45</v>
      </c>
      <c r="X400" s="61"/>
      <c r="Y400" s="61"/>
      <c r="Z400" s="61"/>
      <c r="AA400" s="71"/>
      <c r="AB400" s="72" t="s">
        <v>45</v>
      </c>
      <c r="AC400" s="61"/>
      <c r="AD400" s="73"/>
      <c r="AE400" s="61"/>
      <c r="AF400" s="74"/>
      <c r="AG400" s="75"/>
      <c r="AH400" s="71"/>
      <c r="AI400" s="75"/>
      <c r="AJ400" s="76"/>
      <c r="AK400" s="75"/>
      <c r="AL400" s="71"/>
      <c r="AM400" s="71"/>
      <c r="AN400" s="71"/>
      <c r="AO400" s="73"/>
      <c r="AP400" s="73"/>
      <c r="AQ400" s="75"/>
      <c r="AR400" s="61"/>
      <c r="AS400" s="61"/>
      <c r="AT400" s="77"/>
      <c r="AU400" s="77"/>
      <c r="AV400" s="61"/>
      <c r="AW400" s="75"/>
      <c r="AX400" s="61"/>
      <c r="AY400" s="61"/>
      <c r="AZ400" s="61"/>
      <c r="BA400" s="61"/>
    </row>
    <row r="401" spans="16:53" s="14" customFormat="1" ht="13.5">
      <c r="P401" s="70" t="s">
        <v>45</v>
      </c>
      <c r="Q401" s="57" t="s">
        <v>45</v>
      </c>
      <c r="R401" s="57" t="s">
        <v>45</v>
      </c>
      <c r="S401" s="57" t="s">
        <v>45</v>
      </c>
      <c r="T401" s="57" t="s">
        <v>45</v>
      </c>
      <c r="U401" s="58" t="s">
        <v>45</v>
      </c>
      <c r="V401" s="59" t="s">
        <v>45</v>
      </c>
      <c r="W401" s="60" t="s">
        <v>45</v>
      </c>
      <c r="X401" s="61"/>
      <c r="Y401" s="61"/>
      <c r="Z401" s="61"/>
      <c r="AA401" s="71"/>
      <c r="AB401" s="72" t="s">
        <v>45</v>
      </c>
      <c r="AC401" s="61"/>
      <c r="AD401" s="73"/>
      <c r="AE401" s="61"/>
      <c r="AF401" s="74"/>
      <c r="AG401" s="75"/>
      <c r="AH401" s="71"/>
      <c r="AI401" s="75"/>
      <c r="AJ401" s="76"/>
      <c r="AK401" s="75"/>
      <c r="AL401" s="71"/>
      <c r="AM401" s="71"/>
      <c r="AN401" s="71"/>
      <c r="AO401" s="73"/>
      <c r="AP401" s="73"/>
      <c r="AQ401" s="75"/>
      <c r="AR401" s="61"/>
      <c r="AS401" s="61"/>
      <c r="AT401" s="77"/>
      <c r="AU401" s="77"/>
      <c r="AV401" s="61"/>
      <c r="AW401" s="75"/>
      <c r="AX401" s="61"/>
      <c r="AY401" s="61"/>
      <c r="AZ401" s="61"/>
      <c r="BA401" s="61"/>
    </row>
    <row r="402" spans="16:53" s="14" customFormat="1" ht="13.5">
      <c r="P402" s="70" t="s">
        <v>45</v>
      </c>
      <c r="Q402" s="57" t="s">
        <v>45</v>
      </c>
      <c r="R402" s="57" t="s">
        <v>45</v>
      </c>
      <c r="S402" s="57" t="s">
        <v>45</v>
      </c>
      <c r="T402" s="57" t="s">
        <v>45</v>
      </c>
      <c r="U402" s="58" t="s">
        <v>45</v>
      </c>
      <c r="V402" s="59" t="s">
        <v>45</v>
      </c>
      <c r="W402" s="60" t="s">
        <v>45</v>
      </c>
      <c r="X402" s="61"/>
      <c r="Y402" s="61"/>
      <c r="Z402" s="61"/>
      <c r="AA402" s="71"/>
      <c r="AB402" s="72" t="s">
        <v>45</v>
      </c>
      <c r="AC402" s="61"/>
      <c r="AD402" s="73"/>
      <c r="AE402" s="61"/>
      <c r="AF402" s="74"/>
      <c r="AG402" s="75"/>
      <c r="AH402" s="71"/>
      <c r="AI402" s="75"/>
      <c r="AJ402" s="76"/>
      <c r="AK402" s="75"/>
      <c r="AL402" s="71"/>
      <c r="AM402" s="71"/>
      <c r="AN402" s="71"/>
      <c r="AO402" s="73"/>
      <c r="AP402" s="73"/>
      <c r="AQ402" s="75"/>
      <c r="AR402" s="61"/>
      <c r="AS402" s="61"/>
      <c r="AT402" s="77"/>
      <c r="AU402" s="77"/>
      <c r="AV402" s="61"/>
      <c r="AW402" s="75"/>
      <c r="AX402" s="61"/>
      <c r="AY402" s="61"/>
      <c r="AZ402" s="61"/>
      <c r="BA402" s="61"/>
    </row>
    <row r="403" spans="16:53" s="14" customFormat="1" ht="13.5">
      <c r="P403" s="70" t="s">
        <v>45</v>
      </c>
      <c r="Q403" s="57" t="s">
        <v>45</v>
      </c>
      <c r="R403" s="57" t="s">
        <v>45</v>
      </c>
      <c r="S403" s="57" t="s">
        <v>45</v>
      </c>
      <c r="T403" s="57" t="s">
        <v>45</v>
      </c>
      <c r="U403" s="58" t="s">
        <v>45</v>
      </c>
      <c r="V403" s="59" t="s">
        <v>45</v>
      </c>
      <c r="W403" s="60" t="s">
        <v>45</v>
      </c>
      <c r="X403" s="61"/>
      <c r="Y403" s="61"/>
      <c r="Z403" s="61"/>
      <c r="AA403" s="71"/>
      <c r="AB403" s="72" t="s">
        <v>45</v>
      </c>
      <c r="AC403" s="61"/>
      <c r="AD403" s="73"/>
      <c r="AE403" s="61"/>
      <c r="AF403" s="74"/>
      <c r="AG403" s="75"/>
      <c r="AH403" s="71"/>
      <c r="AI403" s="75"/>
      <c r="AJ403" s="76"/>
      <c r="AK403" s="75"/>
      <c r="AL403" s="71"/>
      <c r="AM403" s="71"/>
      <c r="AN403" s="71"/>
      <c r="AO403" s="73"/>
      <c r="AP403" s="73"/>
      <c r="AQ403" s="75"/>
      <c r="AR403" s="61"/>
      <c r="AS403" s="61"/>
      <c r="AT403" s="77"/>
      <c r="AU403" s="77"/>
      <c r="AV403" s="61"/>
      <c r="AW403" s="75"/>
      <c r="AX403" s="61"/>
      <c r="AY403" s="61"/>
      <c r="AZ403" s="61"/>
      <c r="BA403" s="61"/>
    </row>
    <row r="404" spans="16:53" s="14" customFormat="1" ht="13.5">
      <c r="P404" s="70" t="s">
        <v>45</v>
      </c>
      <c r="Q404" s="57" t="s">
        <v>45</v>
      </c>
      <c r="R404" s="57" t="s">
        <v>45</v>
      </c>
      <c r="S404" s="57" t="s">
        <v>45</v>
      </c>
      <c r="T404" s="57" t="s">
        <v>45</v>
      </c>
      <c r="U404" s="58" t="s">
        <v>45</v>
      </c>
      <c r="V404" s="59" t="s">
        <v>45</v>
      </c>
      <c r="W404" s="60" t="s">
        <v>45</v>
      </c>
      <c r="X404" s="61"/>
      <c r="Y404" s="61"/>
      <c r="Z404" s="61"/>
      <c r="AA404" s="71"/>
      <c r="AB404" s="72" t="s">
        <v>45</v>
      </c>
      <c r="AC404" s="61"/>
      <c r="AD404" s="73"/>
      <c r="AE404" s="61"/>
      <c r="AF404" s="74"/>
      <c r="AG404" s="75"/>
      <c r="AH404" s="71"/>
      <c r="AI404" s="75"/>
      <c r="AJ404" s="76"/>
      <c r="AK404" s="75"/>
      <c r="AL404" s="71"/>
      <c r="AM404" s="71"/>
      <c r="AN404" s="71"/>
      <c r="AO404" s="73"/>
      <c r="AP404" s="73"/>
      <c r="AQ404" s="75"/>
      <c r="AR404" s="61"/>
      <c r="AS404" s="61"/>
      <c r="AT404" s="77"/>
      <c r="AU404" s="77"/>
      <c r="AV404" s="61"/>
      <c r="AW404" s="75"/>
      <c r="AX404" s="61"/>
      <c r="AY404" s="61"/>
      <c r="AZ404" s="61"/>
      <c r="BA404" s="61"/>
    </row>
    <row r="405" spans="16:53" s="14" customFormat="1" ht="13.5">
      <c r="P405" s="70" t="s">
        <v>45</v>
      </c>
      <c r="Q405" s="57" t="s">
        <v>45</v>
      </c>
      <c r="R405" s="57" t="s">
        <v>45</v>
      </c>
      <c r="S405" s="57" t="s">
        <v>45</v>
      </c>
      <c r="T405" s="57" t="s">
        <v>45</v>
      </c>
      <c r="U405" s="58" t="s">
        <v>45</v>
      </c>
      <c r="V405" s="59" t="s">
        <v>45</v>
      </c>
      <c r="W405" s="60" t="s">
        <v>45</v>
      </c>
      <c r="X405" s="61"/>
      <c r="Y405" s="61"/>
      <c r="Z405" s="61"/>
      <c r="AA405" s="71"/>
      <c r="AB405" s="72" t="s">
        <v>45</v>
      </c>
      <c r="AC405" s="61"/>
      <c r="AD405" s="73"/>
      <c r="AE405" s="61"/>
      <c r="AF405" s="74"/>
      <c r="AG405" s="75"/>
      <c r="AH405" s="71"/>
      <c r="AI405" s="75"/>
      <c r="AJ405" s="76"/>
      <c r="AK405" s="75"/>
      <c r="AL405" s="71"/>
      <c r="AM405" s="71"/>
      <c r="AN405" s="71"/>
      <c r="AO405" s="73"/>
      <c r="AP405" s="73"/>
      <c r="AQ405" s="75"/>
      <c r="AR405" s="61"/>
      <c r="AS405" s="61"/>
      <c r="AT405" s="77"/>
      <c r="AU405" s="77"/>
      <c r="AV405" s="61"/>
      <c r="AW405" s="75"/>
      <c r="AX405" s="61"/>
      <c r="AY405" s="61"/>
      <c r="AZ405" s="61"/>
      <c r="BA405" s="61"/>
    </row>
    <row r="406" spans="16:53" s="14" customFormat="1" ht="13.5">
      <c r="P406" s="70" t="s">
        <v>45</v>
      </c>
      <c r="Q406" s="57" t="s">
        <v>45</v>
      </c>
      <c r="R406" s="57" t="s">
        <v>45</v>
      </c>
      <c r="S406" s="57" t="s">
        <v>45</v>
      </c>
      <c r="T406" s="57" t="s">
        <v>45</v>
      </c>
      <c r="U406" s="58" t="s">
        <v>45</v>
      </c>
      <c r="V406" s="59" t="s">
        <v>45</v>
      </c>
      <c r="W406" s="60" t="s">
        <v>45</v>
      </c>
      <c r="X406" s="61"/>
      <c r="Y406" s="61"/>
      <c r="Z406" s="61"/>
      <c r="AA406" s="71"/>
      <c r="AB406" s="72" t="s">
        <v>45</v>
      </c>
      <c r="AC406" s="61"/>
      <c r="AD406" s="73"/>
      <c r="AE406" s="61"/>
      <c r="AF406" s="74"/>
      <c r="AG406" s="75"/>
      <c r="AH406" s="71"/>
      <c r="AI406" s="75"/>
      <c r="AJ406" s="76"/>
      <c r="AK406" s="75"/>
      <c r="AL406" s="71"/>
      <c r="AM406" s="71"/>
      <c r="AN406" s="71"/>
      <c r="AO406" s="73"/>
      <c r="AP406" s="73"/>
      <c r="AQ406" s="75"/>
      <c r="AR406" s="61"/>
      <c r="AS406" s="61"/>
      <c r="AT406" s="77"/>
      <c r="AU406" s="77"/>
      <c r="AV406" s="61"/>
      <c r="AW406" s="75"/>
      <c r="AX406" s="61"/>
      <c r="AY406" s="61"/>
      <c r="AZ406" s="61"/>
      <c r="BA406" s="61"/>
    </row>
    <row r="407" spans="16:53" s="14" customFormat="1" ht="13.5">
      <c r="P407" s="70" t="s">
        <v>45</v>
      </c>
      <c r="Q407" s="57" t="s">
        <v>45</v>
      </c>
      <c r="R407" s="57" t="s">
        <v>45</v>
      </c>
      <c r="S407" s="57" t="s">
        <v>45</v>
      </c>
      <c r="T407" s="57" t="s">
        <v>45</v>
      </c>
      <c r="U407" s="58" t="s">
        <v>45</v>
      </c>
      <c r="V407" s="59" t="s">
        <v>45</v>
      </c>
      <c r="W407" s="60" t="s">
        <v>45</v>
      </c>
      <c r="X407" s="61"/>
      <c r="Y407" s="61"/>
      <c r="Z407" s="61"/>
      <c r="AA407" s="71"/>
      <c r="AB407" s="72" t="s">
        <v>45</v>
      </c>
      <c r="AC407" s="61"/>
      <c r="AD407" s="73"/>
      <c r="AE407" s="61"/>
      <c r="AF407" s="74"/>
      <c r="AG407" s="75"/>
      <c r="AH407" s="71"/>
      <c r="AI407" s="75"/>
      <c r="AJ407" s="76"/>
      <c r="AK407" s="75"/>
      <c r="AL407" s="71"/>
      <c r="AM407" s="71"/>
      <c r="AN407" s="71"/>
      <c r="AO407" s="73"/>
      <c r="AP407" s="73"/>
      <c r="AQ407" s="75"/>
      <c r="AR407" s="61"/>
      <c r="AS407" s="61"/>
      <c r="AT407" s="77"/>
      <c r="AU407" s="77"/>
      <c r="AV407" s="61"/>
      <c r="AW407" s="75"/>
      <c r="AX407" s="61"/>
      <c r="AY407" s="61"/>
      <c r="AZ407" s="61"/>
      <c r="BA407" s="61"/>
    </row>
    <row r="408" spans="16:53" s="14" customFormat="1" ht="13.5">
      <c r="P408" s="70" t="s">
        <v>45</v>
      </c>
      <c r="Q408" s="57" t="s">
        <v>45</v>
      </c>
      <c r="R408" s="57" t="s">
        <v>45</v>
      </c>
      <c r="S408" s="57" t="s">
        <v>45</v>
      </c>
      <c r="T408" s="57" t="s">
        <v>45</v>
      </c>
      <c r="U408" s="58" t="s">
        <v>45</v>
      </c>
      <c r="V408" s="59" t="s">
        <v>45</v>
      </c>
      <c r="W408" s="60" t="s">
        <v>45</v>
      </c>
      <c r="X408" s="61"/>
      <c r="Y408" s="61"/>
      <c r="Z408" s="61"/>
      <c r="AA408" s="71"/>
      <c r="AB408" s="72" t="s">
        <v>45</v>
      </c>
      <c r="AC408" s="61"/>
      <c r="AD408" s="73"/>
      <c r="AE408" s="61"/>
      <c r="AF408" s="74"/>
      <c r="AG408" s="75"/>
      <c r="AH408" s="71"/>
      <c r="AI408" s="75"/>
      <c r="AJ408" s="76"/>
      <c r="AK408" s="75"/>
      <c r="AL408" s="71"/>
      <c r="AM408" s="71"/>
      <c r="AN408" s="71"/>
      <c r="AO408" s="73"/>
      <c r="AP408" s="73"/>
      <c r="AQ408" s="75"/>
      <c r="AR408" s="61"/>
      <c r="AS408" s="61"/>
      <c r="AT408" s="77"/>
      <c r="AU408" s="77"/>
      <c r="AV408" s="61"/>
      <c r="AW408" s="75"/>
      <c r="AX408" s="61"/>
      <c r="AY408" s="61"/>
      <c r="AZ408" s="61"/>
      <c r="BA408" s="61"/>
    </row>
    <row r="409" spans="16:53" s="14" customFormat="1" ht="13.5">
      <c r="P409" s="70" t="s">
        <v>45</v>
      </c>
      <c r="Q409" s="57" t="s">
        <v>45</v>
      </c>
      <c r="R409" s="57" t="s">
        <v>45</v>
      </c>
      <c r="S409" s="57" t="s">
        <v>45</v>
      </c>
      <c r="T409" s="57" t="s">
        <v>45</v>
      </c>
      <c r="U409" s="58" t="s">
        <v>45</v>
      </c>
      <c r="V409" s="59" t="s">
        <v>45</v>
      </c>
      <c r="W409" s="60" t="s">
        <v>45</v>
      </c>
      <c r="X409" s="61"/>
      <c r="Y409" s="61"/>
      <c r="Z409" s="61"/>
      <c r="AA409" s="71"/>
      <c r="AB409" s="72" t="s">
        <v>45</v>
      </c>
      <c r="AC409" s="61"/>
      <c r="AD409" s="73"/>
      <c r="AE409" s="61"/>
      <c r="AF409" s="74"/>
      <c r="AG409" s="75"/>
      <c r="AH409" s="71"/>
      <c r="AI409" s="75"/>
      <c r="AJ409" s="76"/>
      <c r="AK409" s="75"/>
      <c r="AL409" s="71"/>
      <c r="AM409" s="71"/>
      <c r="AN409" s="71"/>
      <c r="AO409" s="73"/>
      <c r="AP409" s="73"/>
      <c r="AQ409" s="75"/>
      <c r="AR409" s="61"/>
      <c r="AS409" s="61"/>
      <c r="AT409" s="77"/>
      <c r="AU409" s="77"/>
      <c r="AV409" s="61"/>
      <c r="AW409" s="75"/>
      <c r="AX409" s="61"/>
      <c r="AY409" s="61"/>
      <c r="AZ409" s="61"/>
      <c r="BA409" s="61"/>
    </row>
    <row r="410" spans="16:53" s="14" customFormat="1" ht="13.5">
      <c r="P410" s="70" t="s">
        <v>45</v>
      </c>
      <c r="Q410" s="57" t="s">
        <v>45</v>
      </c>
      <c r="R410" s="57" t="s">
        <v>45</v>
      </c>
      <c r="S410" s="57" t="s">
        <v>45</v>
      </c>
      <c r="T410" s="57" t="s">
        <v>45</v>
      </c>
      <c r="U410" s="58" t="s">
        <v>45</v>
      </c>
      <c r="V410" s="59" t="s">
        <v>45</v>
      </c>
      <c r="W410" s="60" t="s">
        <v>45</v>
      </c>
      <c r="X410" s="61"/>
      <c r="Y410" s="61"/>
      <c r="Z410" s="61"/>
      <c r="AA410" s="71"/>
      <c r="AB410" s="72" t="s">
        <v>45</v>
      </c>
      <c r="AC410" s="61"/>
      <c r="AD410" s="73"/>
      <c r="AE410" s="61"/>
      <c r="AF410" s="74"/>
      <c r="AG410" s="75"/>
      <c r="AH410" s="71"/>
      <c r="AI410" s="75"/>
      <c r="AJ410" s="76"/>
      <c r="AK410" s="75"/>
      <c r="AL410" s="71"/>
      <c r="AM410" s="71"/>
      <c r="AN410" s="71"/>
      <c r="AO410" s="73"/>
      <c r="AP410" s="73"/>
      <c r="AQ410" s="75"/>
      <c r="AR410" s="61"/>
      <c r="AS410" s="61"/>
      <c r="AT410" s="77"/>
      <c r="AU410" s="77"/>
      <c r="AV410" s="61"/>
      <c r="AW410" s="75"/>
      <c r="AX410" s="61"/>
      <c r="AY410" s="61"/>
      <c r="AZ410" s="61"/>
      <c r="BA410" s="61"/>
    </row>
    <row r="411" spans="16:53" s="14" customFormat="1" ht="13.5">
      <c r="P411" s="70" t="s">
        <v>45</v>
      </c>
      <c r="Q411" s="57" t="s">
        <v>45</v>
      </c>
      <c r="R411" s="57" t="s">
        <v>45</v>
      </c>
      <c r="S411" s="57" t="s">
        <v>45</v>
      </c>
      <c r="T411" s="57" t="s">
        <v>45</v>
      </c>
      <c r="U411" s="58" t="s">
        <v>45</v>
      </c>
      <c r="V411" s="59" t="s">
        <v>45</v>
      </c>
      <c r="W411" s="60" t="s">
        <v>45</v>
      </c>
      <c r="X411" s="61"/>
      <c r="Y411" s="61"/>
      <c r="Z411" s="61"/>
      <c r="AA411" s="71"/>
      <c r="AB411" s="72" t="s">
        <v>45</v>
      </c>
      <c r="AC411" s="61"/>
      <c r="AD411" s="73"/>
      <c r="AE411" s="61"/>
      <c r="AF411" s="74"/>
      <c r="AG411" s="75"/>
      <c r="AH411" s="71"/>
      <c r="AI411" s="75"/>
      <c r="AJ411" s="76"/>
      <c r="AK411" s="75"/>
      <c r="AL411" s="71"/>
      <c r="AM411" s="71"/>
      <c r="AN411" s="71"/>
      <c r="AO411" s="73"/>
      <c r="AP411" s="73"/>
      <c r="AQ411" s="75"/>
      <c r="AR411" s="61"/>
      <c r="AS411" s="61"/>
      <c r="AT411" s="77"/>
      <c r="AU411" s="77"/>
      <c r="AV411" s="61"/>
      <c r="AW411" s="75"/>
      <c r="AX411" s="61"/>
      <c r="AY411" s="61"/>
      <c r="AZ411" s="61"/>
      <c r="BA411" s="61"/>
    </row>
    <row r="412" spans="16:53" s="14" customFormat="1" ht="13.5">
      <c r="P412" s="70" t="s">
        <v>45</v>
      </c>
      <c r="Q412" s="57" t="s">
        <v>45</v>
      </c>
      <c r="R412" s="57" t="s">
        <v>45</v>
      </c>
      <c r="S412" s="57" t="s">
        <v>45</v>
      </c>
      <c r="T412" s="57" t="s">
        <v>45</v>
      </c>
      <c r="U412" s="58" t="s">
        <v>45</v>
      </c>
      <c r="V412" s="59" t="s">
        <v>45</v>
      </c>
      <c r="W412" s="60" t="s">
        <v>45</v>
      </c>
      <c r="X412" s="61"/>
      <c r="Y412" s="61"/>
      <c r="Z412" s="61"/>
      <c r="AA412" s="71"/>
      <c r="AB412" s="72" t="s">
        <v>45</v>
      </c>
      <c r="AC412" s="61"/>
      <c r="AD412" s="73"/>
      <c r="AE412" s="61"/>
      <c r="AF412" s="74"/>
      <c r="AG412" s="75"/>
      <c r="AH412" s="71"/>
      <c r="AI412" s="75"/>
      <c r="AJ412" s="76"/>
      <c r="AK412" s="75"/>
      <c r="AL412" s="71"/>
      <c r="AM412" s="71"/>
      <c r="AN412" s="71"/>
      <c r="AO412" s="73"/>
      <c r="AP412" s="73"/>
      <c r="AQ412" s="75"/>
      <c r="AR412" s="61"/>
      <c r="AS412" s="61"/>
      <c r="AT412" s="77"/>
      <c r="AU412" s="77"/>
      <c r="AV412" s="61"/>
      <c r="AW412" s="75"/>
      <c r="AX412" s="61"/>
      <c r="AY412" s="61"/>
      <c r="AZ412" s="61"/>
      <c r="BA412" s="61"/>
    </row>
    <row r="413" spans="16:53" s="14" customFormat="1" ht="13.5">
      <c r="P413" s="70" t="s">
        <v>45</v>
      </c>
      <c r="Q413" s="57" t="s">
        <v>45</v>
      </c>
      <c r="R413" s="57" t="s">
        <v>45</v>
      </c>
      <c r="S413" s="57" t="s">
        <v>45</v>
      </c>
      <c r="T413" s="57" t="s">
        <v>45</v>
      </c>
      <c r="U413" s="58" t="s">
        <v>45</v>
      </c>
      <c r="V413" s="59" t="s">
        <v>45</v>
      </c>
      <c r="W413" s="60" t="s">
        <v>45</v>
      </c>
      <c r="X413" s="61"/>
      <c r="Y413" s="61"/>
      <c r="Z413" s="61"/>
      <c r="AA413" s="71"/>
      <c r="AB413" s="72" t="s">
        <v>45</v>
      </c>
      <c r="AC413" s="61"/>
      <c r="AD413" s="73"/>
      <c r="AE413" s="61"/>
      <c r="AF413" s="74"/>
      <c r="AG413" s="75"/>
      <c r="AH413" s="71"/>
      <c r="AI413" s="75"/>
      <c r="AJ413" s="76"/>
      <c r="AK413" s="75"/>
      <c r="AL413" s="71"/>
      <c r="AM413" s="71"/>
      <c r="AN413" s="71"/>
      <c r="AO413" s="73"/>
      <c r="AP413" s="73"/>
      <c r="AQ413" s="75"/>
      <c r="AR413" s="61"/>
      <c r="AS413" s="61"/>
      <c r="AT413" s="77"/>
      <c r="AU413" s="77"/>
      <c r="AV413" s="61"/>
      <c r="AW413" s="75"/>
      <c r="AX413" s="61"/>
      <c r="AY413" s="61"/>
      <c r="AZ413" s="61"/>
      <c r="BA413" s="61"/>
    </row>
    <row r="414" spans="16:53" s="14" customFormat="1" ht="13.5">
      <c r="P414" s="70" t="s">
        <v>45</v>
      </c>
      <c r="Q414" s="57" t="s">
        <v>45</v>
      </c>
      <c r="R414" s="57" t="s">
        <v>45</v>
      </c>
      <c r="S414" s="57" t="s">
        <v>45</v>
      </c>
      <c r="T414" s="57" t="s">
        <v>45</v>
      </c>
      <c r="U414" s="58" t="s">
        <v>45</v>
      </c>
      <c r="V414" s="59" t="s">
        <v>45</v>
      </c>
      <c r="W414" s="60" t="s">
        <v>45</v>
      </c>
      <c r="X414" s="61"/>
      <c r="Y414" s="61"/>
      <c r="Z414" s="61"/>
      <c r="AA414" s="71"/>
      <c r="AB414" s="72" t="s">
        <v>45</v>
      </c>
      <c r="AC414" s="61"/>
      <c r="AD414" s="73"/>
      <c r="AE414" s="61"/>
      <c r="AF414" s="74"/>
      <c r="AG414" s="75"/>
      <c r="AH414" s="71"/>
      <c r="AI414" s="75"/>
      <c r="AJ414" s="76"/>
      <c r="AK414" s="75"/>
      <c r="AL414" s="71"/>
      <c r="AM414" s="71"/>
      <c r="AN414" s="71"/>
      <c r="AO414" s="73"/>
      <c r="AP414" s="73"/>
      <c r="AQ414" s="75"/>
      <c r="AR414" s="61"/>
      <c r="AS414" s="61"/>
      <c r="AT414" s="77"/>
      <c r="AU414" s="77"/>
      <c r="AV414" s="61"/>
      <c r="AW414" s="75"/>
      <c r="AX414" s="61"/>
      <c r="AY414" s="61"/>
      <c r="AZ414" s="61"/>
      <c r="BA414" s="61"/>
    </row>
    <row r="415" spans="16:53" s="14" customFormat="1" ht="13.5">
      <c r="P415" s="70" t="s">
        <v>45</v>
      </c>
      <c r="Q415" s="57" t="s">
        <v>45</v>
      </c>
      <c r="R415" s="57" t="s">
        <v>45</v>
      </c>
      <c r="S415" s="57" t="s">
        <v>45</v>
      </c>
      <c r="T415" s="57" t="s">
        <v>45</v>
      </c>
      <c r="U415" s="58" t="s">
        <v>45</v>
      </c>
      <c r="V415" s="59" t="s">
        <v>45</v>
      </c>
      <c r="W415" s="60" t="s">
        <v>45</v>
      </c>
      <c r="X415" s="61"/>
      <c r="Y415" s="61"/>
      <c r="Z415" s="61"/>
      <c r="AA415" s="71"/>
      <c r="AB415" s="72" t="s">
        <v>45</v>
      </c>
      <c r="AC415" s="61"/>
      <c r="AD415" s="73"/>
      <c r="AE415" s="61"/>
      <c r="AF415" s="74"/>
      <c r="AG415" s="75"/>
      <c r="AH415" s="71"/>
      <c r="AI415" s="75"/>
      <c r="AJ415" s="76"/>
      <c r="AK415" s="75"/>
      <c r="AL415" s="71"/>
      <c r="AM415" s="71"/>
      <c r="AN415" s="71"/>
      <c r="AO415" s="73"/>
      <c r="AP415" s="73"/>
      <c r="AQ415" s="75"/>
      <c r="AR415" s="61"/>
      <c r="AS415" s="61"/>
      <c r="AT415" s="77"/>
      <c r="AU415" s="77"/>
      <c r="AV415" s="61"/>
      <c r="AW415" s="75"/>
      <c r="AX415" s="61"/>
      <c r="AY415" s="61"/>
      <c r="AZ415" s="61"/>
      <c r="BA415" s="61"/>
    </row>
    <row r="416" spans="16:53" s="14" customFormat="1" ht="13.5">
      <c r="P416" s="70" t="s">
        <v>45</v>
      </c>
      <c r="Q416" s="57" t="s">
        <v>45</v>
      </c>
      <c r="R416" s="57" t="s">
        <v>45</v>
      </c>
      <c r="S416" s="57" t="s">
        <v>45</v>
      </c>
      <c r="T416" s="57" t="s">
        <v>45</v>
      </c>
      <c r="U416" s="58" t="s">
        <v>45</v>
      </c>
      <c r="V416" s="59" t="s">
        <v>45</v>
      </c>
      <c r="W416" s="60" t="s">
        <v>45</v>
      </c>
      <c r="X416" s="61"/>
      <c r="Y416" s="61"/>
      <c r="Z416" s="61"/>
      <c r="AA416" s="71"/>
      <c r="AB416" s="72" t="s">
        <v>45</v>
      </c>
      <c r="AC416" s="61"/>
      <c r="AD416" s="73"/>
      <c r="AE416" s="61"/>
      <c r="AF416" s="74"/>
      <c r="AG416" s="75"/>
      <c r="AH416" s="71"/>
      <c r="AI416" s="75"/>
      <c r="AJ416" s="76"/>
      <c r="AK416" s="75"/>
      <c r="AL416" s="71"/>
      <c r="AM416" s="71"/>
      <c r="AN416" s="71"/>
      <c r="AO416" s="73"/>
      <c r="AP416" s="73"/>
      <c r="AQ416" s="75"/>
      <c r="AR416" s="61"/>
      <c r="AS416" s="61"/>
      <c r="AT416" s="77"/>
      <c r="AU416" s="77"/>
      <c r="AV416" s="61"/>
      <c r="AW416" s="75"/>
      <c r="AX416" s="61"/>
      <c r="AY416" s="61"/>
      <c r="AZ416" s="61"/>
      <c r="BA416" s="61"/>
    </row>
    <row r="417" spans="16:53" s="14" customFormat="1" ht="13.5">
      <c r="P417" s="70" t="s">
        <v>45</v>
      </c>
      <c r="Q417" s="57" t="s">
        <v>45</v>
      </c>
      <c r="R417" s="57" t="s">
        <v>45</v>
      </c>
      <c r="S417" s="57" t="s">
        <v>45</v>
      </c>
      <c r="T417" s="57" t="s">
        <v>45</v>
      </c>
      <c r="U417" s="58" t="s">
        <v>45</v>
      </c>
      <c r="V417" s="59" t="s">
        <v>45</v>
      </c>
      <c r="W417" s="60" t="s">
        <v>45</v>
      </c>
      <c r="X417" s="61"/>
      <c r="Y417" s="61"/>
      <c r="Z417" s="61"/>
      <c r="AA417" s="71"/>
      <c r="AB417" s="72" t="s">
        <v>45</v>
      </c>
      <c r="AC417" s="61"/>
      <c r="AD417" s="73"/>
      <c r="AE417" s="61"/>
      <c r="AF417" s="74"/>
      <c r="AG417" s="75"/>
      <c r="AH417" s="71"/>
      <c r="AI417" s="75"/>
      <c r="AJ417" s="76"/>
      <c r="AK417" s="75"/>
      <c r="AL417" s="71"/>
      <c r="AM417" s="71"/>
      <c r="AN417" s="71"/>
      <c r="AO417" s="73"/>
      <c r="AP417" s="73"/>
      <c r="AQ417" s="75"/>
      <c r="AR417" s="61"/>
      <c r="AS417" s="61"/>
      <c r="AT417" s="77"/>
      <c r="AU417" s="77"/>
      <c r="AV417" s="61"/>
      <c r="AW417" s="75"/>
      <c r="AX417" s="61"/>
      <c r="AY417" s="61"/>
      <c r="AZ417" s="61"/>
      <c r="BA417" s="61"/>
    </row>
    <row r="418" spans="16:53" s="14" customFormat="1" ht="13.5">
      <c r="P418" s="70" t="s">
        <v>45</v>
      </c>
      <c r="Q418" s="57" t="s">
        <v>45</v>
      </c>
      <c r="R418" s="57" t="s">
        <v>45</v>
      </c>
      <c r="S418" s="57" t="s">
        <v>45</v>
      </c>
      <c r="T418" s="57" t="s">
        <v>45</v>
      </c>
      <c r="U418" s="58" t="s">
        <v>45</v>
      </c>
      <c r="V418" s="59" t="s">
        <v>45</v>
      </c>
      <c r="W418" s="60" t="s">
        <v>45</v>
      </c>
      <c r="X418" s="61"/>
      <c r="Y418" s="61"/>
      <c r="Z418" s="61"/>
      <c r="AA418" s="71"/>
      <c r="AB418" s="72" t="s">
        <v>45</v>
      </c>
      <c r="AC418" s="61"/>
      <c r="AD418" s="73"/>
      <c r="AE418" s="61"/>
      <c r="AF418" s="74"/>
      <c r="AG418" s="75"/>
      <c r="AH418" s="71"/>
      <c r="AI418" s="75"/>
      <c r="AJ418" s="76"/>
      <c r="AK418" s="75"/>
      <c r="AL418" s="71"/>
      <c r="AM418" s="71"/>
      <c r="AN418" s="71"/>
      <c r="AO418" s="73"/>
      <c r="AP418" s="73"/>
      <c r="AQ418" s="75"/>
      <c r="AR418" s="61"/>
      <c r="AS418" s="61"/>
      <c r="AT418" s="77"/>
      <c r="AU418" s="77"/>
      <c r="AV418" s="61"/>
      <c r="AW418" s="75"/>
      <c r="AX418" s="61"/>
      <c r="AY418" s="61"/>
      <c r="AZ418" s="61"/>
      <c r="BA418" s="61"/>
    </row>
    <row r="419" spans="16:53" s="14" customFormat="1" ht="13.5">
      <c r="P419" s="70" t="s">
        <v>45</v>
      </c>
      <c r="Q419" s="57" t="s">
        <v>45</v>
      </c>
      <c r="R419" s="57" t="s">
        <v>45</v>
      </c>
      <c r="S419" s="57" t="s">
        <v>45</v>
      </c>
      <c r="T419" s="57" t="s">
        <v>45</v>
      </c>
      <c r="U419" s="58" t="s">
        <v>45</v>
      </c>
      <c r="V419" s="59" t="s">
        <v>45</v>
      </c>
      <c r="W419" s="60" t="s">
        <v>45</v>
      </c>
      <c r="X419" s="61"/>
      <c r="Y419" s="61"/>
      <c r="Z419" s="61"/>
      <c r="AA419" s="71"/>
      <c r="AB419" s="72" t="s">
        <v>45</v>
      </c>
      <c r="AC419" s="61"/>
      <c r="AD419" s="73"/>
      <c r="AE419" s="61"/>
      <c r="AF419" s="74"/>
      <c r="AG419" s="75"/>
      <c r="AH419" s="71"/>
      <c r="AI419" s="75"/>
      <c r="AJ419" s="76"/>
      <c r="AK419" s="75"/>
      <c r="AL419" s="71"/>
      <c r="AM419" s="71"/>
      <c r="AN419" s="71"/>
      <c r="AO419" s="73"/>
      <c r="AP419" s="73"/>
      <c r="AQ419" s="75"/>
      <c r="AR419" s="61"/>
      <c r="AS419" s="61"/>
      <c r="AT419" s="77"/>
      <c r="AU419" s="77"/>
      <c r="AV419" s="61"/>
      <c r="AW419" s="75"/>
      <c r="AX419" s="61"/>
      <c r="AY419" s="61"/>
      <c r="AZ419" s="61"/>
      <c r="BA419" s="61"/>
    </row>
    <row r="420" spans="16:53" s="14" customFormat="1" ht="13.5">
      <c r="P420" s="70" t="s">
        <v>45</v>
      </c>
      <c r="Q420" s="57" t="s">
        <v>45</v>
      </c>
      <c r="R420" s="57" t="s">
        <v>45</v>
      </c>
      <c r="S420" s="57" t="s">
        <v>45</v>
      </c>
      <c r="T420" s="57" t="s">
        <v>45</v>
      </c>
      <c r="U420" s="58" t="s">
        <v>45</v>
      </c>
      <c r="V420" s="59" t="s">
        <v>45</v>
      </c>
      <c r="W420" s="60" t="s">
        <v>45</v>
      </c>
      <c r="X420" s="61"/>
      <c r="Y420" s="61"/>
      <c r="Z420" s="61"/>
      <c r="AA420" s="71"/>
      <c r="AB420" s="72" t="s">
        <v>45</v>
      </c>
      <c r="AC420" s="61"/>
      <c r="AD420" s="73"/>
      <c r="AE420" s="61"/>
      <c r="AF420" s="74"/>
      <c r="AG420" s="75"/>
      <c r="AH420" s="71"/>
      <c r="AI420" s="75"/>
      <c r="AJ420" s="76"/>
      <c r="AK420" s="75"/>
      <c r="AL420" s="71"/>
      <c r="AM420" s="71"/>
      <c r="AN420" s="71"/>
      <c r="AO420" s="73"/>
      <c r="AP420" s="73"/>
      <c r="AQ420" s="75"/>
      <c r="AR420" s="61"/>
      <c r="AS420" s="61"/>
      <c r="AT420" s="77"/>
      <c r="AU420" s="77"/>
      <c r="AV420" s="61"/>
      <c r="AW420" s="75"/>
      <c r="AX420" s="61"/>
      <c r="AY420" s="61"/>
      <c r="AZ420" s="61"/>
      <c r="BA420" s="61"/>
    </row>
    <row r="421" spans="16:53" s="14" customFormat="1" ht="13.5">
      <c r="P421" s="70" t="s">
        <v>45</v>
      </c>
      <c r="Q421" s="57" t="s">
        <v>45</v>
      </c>
      <c r="R421" s="57" t="s">
        <v>45</v>
      </c>
      <c r="S421" s="57" t="s">
        <v>45</v>
      </c>
      <c r="T421" s="57" t="s">
        <v>45</v>
      </c>
      <c r="U421" s="58" t="s">
        <v>45</v>
      </c>
      <c r="V421" s="59" t="s">
        <v>45</v>
      </c>
      <c r="W421" s="60" t="s">
        <v>45</v>
      </c>
      <c r="X421" s="61"/>
      <c r="Y421" s="61"/>
      <c r="Z421" s="61"/>
      <c r="AA421" s="71"/>
      <c r="AB421" s="72" t="s">
        <v>45</v>
      </c>
      <c r="AC421" s="61"/>
      <c r="AD421" s="73"/>
      <c r="AE421" s="61"/>
      <c r="AF421" s="74"/>
      <c r="AG421" s="75"/>
      <c r="AH421" s="71"/>
      <c r="AI421" s="75"/>
      <c r="AJ421" s="76"/>
      <c r="AK421" s="75"/>
      <c r="AL421" s="71"/>
      <c r="AM421" s="71"/>
      <c r="AN421" s="71"/>
      <c r="AO421" s="73"/>
      <c r="AP421" s="73"/>
      <c r="AQ421" s="75"/>
      <c r="AR421" s="61"/>
      <c r="AS421" s="61"/>
      <c r="AT421" s="77"/>
      <c r="AU421" s="77"/>
      <c r="AV421" s="61"/>
      <c r="AW421" s="75"/>
      <c r="AX421" s="61"/>
      <c r="AY421" s="61"/>
      <c r="AZ421" s="61"/>
      <c r="BA421" s="61"/>
    </row>
    <row r="422" spans="16:53" s="14" customFormat="1" ht="13.5">
      <c r="P422" s="70" t="s">
        <v>45</v>
      </c>
      <c r="Q422" s="57" t="s">
        <v>45</v>
      </c>
      <c r="R422" s="57" t="s">
        <v>45</v>
      </c>
      <c r="S422" s="57" t="s">
        <v>45</v>
      </c>
      <c r="T422" s="57" t="s">
        <v>45</v>
      </c>
      <c r="U422" s="58" t="s">
        <v>45</v>
      </c>
      <c r="V422" s="59" t="s">
        <v>45</v>
      </c>
      <c r="W422" s="60" t="s">
        <v>45</v>
      </c>
      <c r="X422" s="61"/>
      <c r="Y422" s="61"/>
      <c r="Z422" s="61"/>
      <c r="AA422" s="71"/>
      <c r="AB422" s="72" t="s">
        <v>45</v>
      </c>
      <c r="AC422" s="61"/>
      <c r="AD422" s="73"/>
      <c r="AE422" s="61"/>
      <c r="AF422" s="74"/>
      <c r="AG422" s="75"/>
      <c r="AH422" s="71"/>
      <c r="AI422" s="75"/>
      <c r="AJ422" s="76"/>
      <c r="AK422" s="75"/>
      <c r="AL422" s="71"/>
      <c r="AM422" s="71"/>
      <c r="AN422" s="71"/>
      <c r="AO422" s="73"/>
      <c r="AP422" s="73"/>
      <c r="AQ422" s="75"/>
      <c r="AR422" s="61"/>
      <c r="AS422" s="61"/>
      <c r="AT422" s="77"/>
      <c r="AU422" s="77"/>
      <c r="AV422" s="61"/>
      <c r="AW422" s="75"/>
      <c r="AX422" s="61"/>
      <c r="AY422" s="61"/>
      <c r="AZ422" s="61"/>
      <c r="BA422" s="61"/>
    </row>
    <row r="423" spans="16:53" s="14" customFormat="1" ht="13.5">
      <c r="P423" s="70" t="s">
        <v>45</v>
      </c>
      <c r="Q423" s="57" t="s">
        <v>45</v>
      </c>
      <c r="R423" s="57" t="s">
        <v>45</v>
      </c>
      <c r="S423" s="57" t="s">
        <v>45</v>
      </c>
      <c r="T423" s="57" t="s">
        <v>45</v>
      </c>
      <c r="U423" s="58" t="s">
        <v>45</v>
      </c>
      <c r="V423" s="59" t="s">
        <v>45</v>
      </c>
      <c r="W423" s="60" t="s">
        <v>45</v>
      </c>
      <c r="X423" s="61"/>
      <c r="Y423" s="61"/>
      <c r="Z423" s="61"/>
      <c r="AA423" s="71"/>
      <c r="AB423" s="72" t="s">
        <v>45</v>
      </c>
      <c r="AC423" s="61"/>
      <c r="AD423" s="73"/>
      <c r="AE423" s="61"/>
      <c r="AF423" s="74"/>
      <c r="AG423" s="75"/>
      <c r="AH423" s="71"/>
      <c r="AI423" s="75"/>
      <c r="AJ423" s="76"/>
      <c r="AK423" s="75"/>
      <c r="AL423" s="71"/>
      <c r="AM423" s="71"/>
      <c r="AN423" s="71"/>
      <c r="AO423" s="73"/>
      <c r="AP423" s="73"/>
      <c r="AQ423" s="75"/>
      <c r="AR423" s="61"/>
      <c r="AS423" s="61"/>
      <c r="AT423" s="77"/>
      <c r="AU423" s="77"/>
      <c r="AV423" s="61"/>
      <c r="AW423" s="75"/>
      <c r="AX423" s="61"/>
      <c r="AY423" s="61"/>
      <c r="AZ423" s="61"/>
      <c r="BA423" s="61"/>
    </row>
    <row r="424" spans="16:53" s="14" customFormat="1" ht="13.5">
      <c r="P424" s="70" t="s">
        <v>45</v>
      </c>
      <c r="Q424" s="57" t="s">
        <v>45</v>
      </c>
      <c r="R424" s="57" t="s">
        <v>45</v>
      </c>
      <c r="S424" s="57" t="s">
        <v>45</v>
      </c>
      <c r="T424" s="57" t="s">
        <v>45</v>
      </c>
      <c r="U424" s="58" t="s">
        <v>45</v>
      </c>
      <c r="V424" s="59" t="s">
        <v>45</v>
      </c>
      <c r="W424" s="60" t="s">
        <v>45</v>
      </c>
      <c r="X424" s="61"/>
      <c r="Y424" s="61"/>
      <c r="Z424" s="61"/>
      <c r="AA424" s="71"/>
      <c r="AB424" s="72" t="s">
        <v>45</v>
      </c>
      <c r="AC424" s="61"/>
      <c r="AD424" s="73"/>
      <c r="AE424" s="61"/>
      <c r="AF424" s="74"/>
      <c r="AG424" s="75"/>
      <c r="AH424" s="71"/>
      <c r="AI424" s="75"/>
      <c r="AJ424" s="76"/>
      <c r="AK424" s="75"/>
      <c r="AL424" s="71"/>
      <c r="AM424" s="71"/>
      <c r="AN424" s="71"/>
      <c r="AO424" s="73"/>
      <c r="AP424" s="73"/>
      <c r="AQ424" s="75"/>
      <c r="AR424" s="61"/>
      <c r="AS424" s="61"/>
      <c r="AT424" s="77"/>
      <c r="AU424" s="77"/>
      <c r="AV424" s="61"/>
      <c r="AW424" s="75"/>
      <c r="AX424" s="61"/>
      <c r="AY424" s="61"/>
      <c r="AZ424" s="61"/>
      <c r="BA424" s="61"/>
    </row>
    <row r="425" spans="16:53" s="14" customFormat="1" ht="13.5">
      <c r="P425" s="70" t="s">
        <v>45</v>
      </c>
      <c r="Q425" s="57" t="s">
        <v>45</v>
      </c>
      <c r="R425" s="57" t="s">
        <v>45</v>
      </c>
      <c r="S425" s="57" t="s">
        <v>45</v>
      </c>
      <c r="T425" s="57" t="s">
        <v>45</v>
      </c>
      <c r="U425" s="58" t="s">
        <v>45</v>
      </c>
      <c r="V425" s="59" t="s">
        <v>45</v>
      </c>
      <c r="W425" s="60" t="s">
        <v>45</v>
      </c>
      <c r="X425" s="61"/>
      <c r="Y425" s="61"/>
      <c r="Z425" s="61"/>
      <c r="AA425" s="71"/>
      <c r="AB425" s="72" t="s">
        <v>45</v>
      </c>
      <c r="AC425" s="61"/>
      <c r="AD425" s="73"/>
      <c r="AE425" s="61"/>
      <c r="AF425" s="74"/>
      <c r="AG425" s="75"/>
      <c r="AH425" s="71"/>
      <c r="AI425" s="75"/>
      <c r="AJ425" s="76"/>
      <c r="AK425" s="75"/>
      <c r="AL425" s="71"/>
      <c r="AM425" s="71"/>
      <c r="AN425" s="71"/>
      <c r="AO425" s="73"/>
      <c r="AP425" s="73"/>
      <c r="AQ425" s="75"/>
      <c r="AR425" s="61"/>
      <c r="AS425" s="61"/>
      <c r="AT425" s="77"/>
      <c r="AU425" s="77"/>
      <c r="AV425" s="61"/>
      <c r="AW425" s="75"/>
      <c r="AX425" s="61"/>
      <c r="AY425" s="61"/>
      <c r="AZ425" s="61"/>
      <c r="BA425" s="61"/>
    </row>
    <row r="426" spans="16:53" s="14" customFormat="1" ht="13.5">
      <c r="P426" s="70" t="s">
        <v>45</v>
      </c>
      <c r="Q426" s="57" t="s">
        <v>45</v>
      </c>
      <c r="R426" s="57" t="s">
        <v>45</v>
      </c>
      <c r="S426" s="57" t="s">
        <v>45</v>
      </c>
      <c r="T426" s="57" t="s">
        <v>45</v>
      </c>
      <c r="U426" s="58" t="s">
        <v>45</v>
      </c>
      <c r="V426" s="59" t="s">
        <v>45</v>
      </c>
      <c r="W426" s="60" t="s">
        <v>45</v>
      </c>
      <c r="X426" s="61"/>
      <c r="Y426" s="61"/>
      <c r="Z426" s="61"/>
      <c r="AA426" s="71"/>
      <c r="AB426" s="72" t="s">
        <v>45</v>
      </c>
      <c r="AC426" s="61"/>
      <c r="AD426" s="73"/>
      <c r="AE426" s="61"/>
      <c r="AF426" s="74"/>
      <c r="AG426" s="75"/>
      <c r="AH426" s="71"/>
      <c r="AI426" s="75"/>
      <c r="AJ426" s="76"/>
      <c r="AK426" s="75"/>
      <c r="AL426" s="71"/>
      <c r="AM426" s="71"/>
      <c r="AN426" s="71"/>
      <c r="AO426" s="73"/>
      <c r="AP426" s="73"/>
      <c r="AQ426" s="75"/>
      <c r="AR426" s="61"/>
      <c r="AS426" s="61"/>
      <c r="AT426" s="77"/>
      <c r="AU426" s="77"/>
      <c r="AV426" s="61"/>
      <c r="AW426" s="75"/>
      <c r="AX426" s="61"/>
      <c r="AY426" s="61"/>
      <c r="AZ426" s="61"/>
      <c r="BA426" s="61"/>
    </row>
    <row r="427" spans="16:53" s="14" customFormat="1" ht="13.5">
      <c r="P427" s="70" t="s">
        <v>45</v>
      </c>
      <c r="Q427" s="57" t="s">
        <v>45</v>
      </c>
      <c r="R427" s="57" t="s">
        <v>45</v>
      </c>
      <c r="S427" s="57" t="s">
        <v>45</v>
      </c>
      <c r="T427" s="57" t="s">
        <v>45</v>
      </c>
      <c r="U427" s="58" t="s">
        <v>45</v>
      </c>
      <c r="V427" s="59" t="s">
        <v>45</v>
      </c>
      <c r="W427" s="60" t="s">
        <v>45</v>
      </c>
      <c r="X427" s="61"/>
      <c r="Y427" s="61"/>
      <c r="Z427" s="61"/>
      <c r="AA427" s="71"/>
      <c r="AB427" s="72" t="s">
        <v>45</v>
      </c>
      <c r="AC427" s="61"/>
      <c r="AD427" s="73"/>
      <c r="AE427" s="61"/>
      <c r="AF427" s="74"/>
      <c r="AG427" s="75"/>
      <c r="AH427" s="71"/>
      <c r="AI427" s="75"/>
      <c r="AJ427" s="76"/>
      <c r="AK427" s="75"/>
      <c r="AL427" s="71"/>
      <c r="AM427" s="71"/>
      <c r="AN427" s="71"/>
      <c r="AO427" s="73"/>
      <c r="AP427" s="73"/>
      <c r="AQ427" s="75"/>
      <c r="AR427" s="61"/>
      <c r="AS427" s="61"/>
      <c r="AT427" s="77"/>
      <c r="AU427" s="77"/>
      <c r="AV427" s="61"/>
      <c r="AW427" s="75"/>
      <c r="AX427" s="61"/>
      <c r="AY427" s="61"/>
      <c r="AZ427" s="61"/>
      <c r="BA427" s="61"/>
    </row>
    <row r="428" spans="16:53" s="14" customFormat="1" ht="13.5">
      <c r="P428" s="70" t="s">
        <v>45</v>
      </c>
      <c r="Q428" s="57" t="s">
        <v>45</v>
      </c>
      <c r="R428" s="57" t="s">
        <v>45</v>
      </c>
      <c r="S428" s="57" t="s">
        <v>45</v>
      </c>
      <c r="T428" s="57" t="s">
        <v>45</v>
      </c>
      <c r="U428" s="58" t="s">
        <v>45</v>
      </c>
      <c r="V428" s="59" t="s">
        <v>45</v>
      </c>
      <c r="W428" s="60" t="s">
        <v>45</v>
      </c>
      <c r="X428" s="61"/>
      <c r="Y428" s="61"/>
      <c r="Z428" s="61"/>
      <c r="AA428" s="71"/>
      <c r="AB428" s="72" t="s">
        <v>45</v>
      </c>
      <c r="AC428" s="61"/>
      <c r="AD428" s="73"/>
      <c r="AE428" s="61"/>
      <c r="AF428" s="74"/>
      <c r="AG428" s="75"/>
      <c r="AH428" s="71"/>
      <c r="AI428" s="75"/>
      <c r="AJ428" s="76"/>
      <c r="AK428" s="75"/>
      <c r="AL428" s="71"/>
      <c r="AM428" s="71"/>
      <c r="AN428" s="71"/>
      <c r="AO428" s="73"/>
      <c r="AP428" s="73"/>
      <c r="AQ428" s="75"/>
      <c r="AR428" s="61"/>
      <c r="AS428" s="61"/>
      <c r="AT428" s="77"/>
      <c r="AU428" s="77"/>
      <c r="AV428" s="61"/>
      <c r="AW428" s="75"/>
      <c r="AX428" s="61"/>
      <c r="AY428" s="61"/>
      <c r="AZ428" s="61"/>
      <c r="BA428" s="61"/>
    </row>
    <row r="429" spans="16:53" s="14" customFormat="1" ht="13.5">
      <c r="P429" s="70" t="s">
        <v>45</v>
      </c>
      <c r="Q429" s="57" t="s">
        <v>45</v>
      </c>
      <c r="R429" s="57" t="s">
        <v>45</v>
      </c>
      <c r="S429" s="57" t="s">
        <v>45</v>
      </c>
      <c r="T429" s="57" t="s">
        <v>45</v>
      </c>
      <c r="U429" s="58" t="s">
        <v>45</v>
      </c>
      <c r="V429" s="59" t="s">
        <v>45</v>
      </c>
      <c r="W429" s="60" t="s">
        <v>45</v>
      </c>
      <c r="X429" s="61"/>
      <c r="Y429" s="61"/>
      <c r="Z429" s="61"/>
      <c r="AA429" s="71"/>
      <c r="AB429" s="72" t="s">
        <v>45</v>
      </c>
      <c r="AC429" s="61"/>
      <c r="AD429" s="73"/>
      <c r="AE429" s="61"/>
      <c r="AF429" s="74"/>
      <c r="AG429" s="75"/>
      <c r="AH429" s="71"/>
      <c r="AI429" s="75"/>
      <c r="AJ429" s="76"/>
      <c r="AK429" s="75"/>
      <c r="AL429" s="71"/>
      <c r="AM429" s="71"/>
      <c r="AN429" s="71"/>
      <c r="AO429" s="73"/>
      <c r="AP429" s="73"/>
      <c r="AQ429" s="75"/>
      <c r="AR429" s="61"/>
      <c r="AS429" s="61"/>
      <c r="AT429" s="77"/>
      <c r="AU429" s="77"/>
      <c r="AV429" s="61"/>
      <c r="AW429" s="75"/>
      <c r="AX429" s="61"/>
      <c r="AY429" s="61"/>
      <c r="AZ429" s="61"/>
      <c r="BA429" s="61"/>
    </row>
    <row r="430" spans="16:53" s="14" customFormat="1" ht="13.5">
      <c r="P430" s="70" t="s">
        <v>45</v>
      </c>
      <c r="Q430" s="57" t="s">
        <v>45</v>
      </c>
      <c r="R430" s="57" t="s">
        <v>45</v>
      </c>
      <c r="S430" s="57" t="s">
        <v>45</v>
      </c>
      <c r="T430" s="57" t="s">
        <v>45</v>
      </c>
      <c r="U430" s="58" t="s">
        <v>45</v>
      </c>
      <c r="V430" s="59" t="s">
        <v>45</v>
      </c>
      <c r="W430" s="60" t="s">
        <v>45</v>
      </c>
      <c r="X430" s="61"/>
      <c r="Y430" s="61"/>
      <c r="Z430" s="61"/>
      <c r="AA430" s="71"/>
      <c r="AB430" s="72" t="s">
        <v>45</v>
      </c>
      <c r="AC430" s="61"/>
      <c r="AD430" s="73"/>
      <c r="AE430" s="61"/>
      <c r="AF430" s="74"/>
      <c r="AG430" s="75"/>
      <c r="AH430" s="71"/>
      <c r="AI430" s="75"/>
      <c r="AJ430" s="76"/>
      <c r="AK430" s="75"/>
      <c r="AL430" s="71"/>
      <c r="AM430" s="71"/>
      <c r="AN430" s="71"/>
      <c r="AO430" s="73"/>
      <c r="AP430" s="73"/>
      <c r="AQ430" s="75"/>
      <c r="AR430" s="61"/>
      <c r="AS430" s="61"/>
      <c r="AT430" s="77"/>
      <c r="AU430" s="77"/>
      <c r="AV430" s="61"/>
      <c r="AW430" s="75"/>
      <c r="AX430" s="61"/>
      <c r="AY430" s="61"/>
      <c r="AZ430" s="61"/>
      <c r="BA430" s="61"/>
    </row>
    <row r="431" spans="16:53" s="14" customFormat="1" ht="13.5">
      <c r="P431" s="70" t="s">
        <v>45</v>
      </c>
      <c r="Q431" s="57" t="s">
        <v>45</v>
      </c>
      <c r="R431" s="57" t="s">
        <v>45</v>
      </c>
      <c r="S431" s="57" t="s">
        <v>45</v>
      </c>
      <c r="T431" s="57" t="s">
        <v>45</v>
      </c>
      <c r="U431" s="58" t="s">
        <v>45</v>
      </c>
      <c r="V431" s="59" t="s">
        <v>45</v>
      </c>
      <c r="W431" s="60" t="s">
        <v>45</v>
      </c>
      <c r="X431" s="61"/>
      <c r="Y431" s="61"/>
      <c r="Z431" s="61"/>
      <c r="AA431" s="71"/>
      <c r="AB431" s="72" t="s">
        <v>45</v>
      </c>
      <c r="AC431" s="61"/>
      <c r="AD431" s="73"/>
      <c r="AE431" s="61"/>
      <c r="AF431" s="74"/>
      <c r="AG431" s="75"/>
      <c r="AH431" s="71"/>
      <c r="AI431" s="75"/>
      <c r="AJ431" s="76"/>
      <c r="AK431" s="75"/>
      <c r="AL431" s="71"/>
      <c r="AM431" s="71"/>
      <c r="AN431" s="71"/>
      <c r="AO431" s="73"/>
      <c r="AP431" s="73"/>
      <c r="AQ431" s="75"/>
      <c r="AR431" s="61"/>
      <c r="AS431" s="61"/>
      <c r="AT431" s="77"/>
      <c r="AU431" s="77"/>
      <c r="AV431" s="61"/>
      <c r="AW431" s="75"/>
      <c r="AX431" s="61"/>
      <c r="AY431" s="61"/>
      <c r="AZ431" s="61"/>
      <c r="BA431" s="61"/>
    </row>
    <row r="432" spans="16:53" s="14" customFormat="1" ht="13.5">
      <c r="P432" s="70" t="s">
        <v>45</v>
      </c>
      <c r="Q432" s="57" t="s">
        <v>45</v>
      </c>
      <c r="R432" s="57" t="s">
        <v>45</v>
      </c>
      <c r="S432" s="57" t="s">
        <v>45</v>
      </c>
      <c r="T432" s="57" t="s">
        <v>45</v>
      </c>
      <c r="U432" s="58" t="s">
        <v>45</v>
      </c>
      <c r="V432" s="59" t="s">
        <v>45</v>
      </c>
      <c r="W432" s="60" t="s">
        <v>45</v>
      </c>
      <c r="X432" s="61"/>
      <c r="Y432" s="61"/>
      <c r="Z432" s="61"/>
      <c r="AA432" s="71"/>
      <c r="AB432" s="72" t="s">
        <v>45</v>
      </c>
      <c r="AC432" s="61"/>
      <c r="AD432" s="73"/>
      <c r="AE432" s="61"/>
      <c r="AF432" s="74"/>
      <c r="AG432" s="75"/>
      <c r="AH432" s="71"/>
      <c r="AI432" s="75"/>
      <c r="AJ432" s="76"/>
      <c r="AK432" s="75"/>
      <c r="AL432" s="71"/>
      <c r="AM432" s="71"/>
      <c r="AN432" s="71"/>
      <c r="AO432" s="73"/>
      <c r="AP432" s="73"/>
      <c r="AQ432" s="75"/>
      <c r="AR432" s="61"/>
      <c r="AS432" s="61"/>
      <c r="AT432" s="77"/>
      <c r="AU432" s="77"/>
      <c r="AV432" s="61"/>
      <c r="AW432" s="75"/>
      <c r="AX432" s="61"/>
      <c r="AY432" s="61"/>
      <c r="AZ432" s="61"/>
      <c r="BA432" s="61"/>
    </row>
    <row r="433" spans="16:53" s="14" customFormat="1" ht="13.5">
      <c r="P433" s="70" t="s">
        <v>45</v>
      </c>
      <c r="Q433" s="57" t="s">
        <v>45</v>
      </c>
      <c r="R433" s="57" t="s">
        <v>45</v>
      </c>
      <c r="S433" s="57" t="s">
        <v>45</v>
      </c>
      <c r="T433" s="57" t="s">
        <v>45</v>
      </c>
      <c r="U433" s="58" t="s">
        <v>45</v>
      </c>
      <c r="V433" s="59" t="s">
        <v>45</v>
      </c>
      <c r="W433" s="60" t="s">
        <v>45</v>
      </c>
      <c r="X433" s="61"/>
      <c r="Y433" s="61"/>
      <c r="Z433" s="61"/>
      <c r="AA433" s="71"/>
      <c r="AB433" s="72" t="s">
        <v>45</v>
      </c>
      <c r="AC433" s="61"/>
      <c r="AD433" s="73"/>
      <c r="AE433" s="61"/>
      <c r="AF433" s="74"/>
      <c r="AG433" s="75"/>
      <c r="AH433" s="71"/>
      <c r="AI433" s="75"/>
      <c r="AJ433" s="76"/>
      <c r="AK433" s="75"/>
      <c r="AL433" s="71"/>
      <c r="AM433" s="71"/>
      <c r="AN433" s="71"/>
      <c r="AO433" s="73"/>
      <c r="AP433" s="73"/>
      <c r="AQ433" s="75"/>
      <c r="AR433" s="61"/>
      <c r="AS433" s="61"/>
      <c r="AT433" s="77"/>
      <c r="AU433" s="77"/>
      <c r="AV433" s="61"/>
      <c r="AW433" s="75"/>
      <c r="AX433" s="61"/>
      <c r="AY433" s="61"/>
      <c r="AZ433" s="61"/>
      <c r="BA433" s="61"/>
    </row>
    <row r="434" spans="16:53" s="14" customFormat="1" ht="13.5">
      <c r="P434" s="70" t="s">
        <v>45</v>
      </c>
      <c r="Q434" s="57" t="s">
        <v>45</v>
      </c>
      <c r="R434" s="57" t="s">
        <v>45</v>
      </c>
      <c r="S434" s="57" t="s">
        <v>45</v>
      </c>
      <c r="T434" s="57" t="s">
        <v>45</v>
      </c>
      <c r="U434" s="58" t="s">
        <v>45</v>
      </c>
      <c r="V434" s="59" t="s">
        <v>45</v>
      </c>
      <c r="W434" s="60" t="s">
        <v>45</v>
      </c>
      <c r="X434" s="61"/>
      <c r="Y434" s="61"/>
      <c r="Z434" s="61"/>
      <c r="AA434" s="71"/>
      <c r="AB434" s="72" t="s">
        <v>45</v>
      </c>
      <c r="AC434" s="61"/>
      <c r="AD434" s="73"/>
      <c r="AE434" s="61"/>
      <c r="AF434" s="74"/>
      <c r="AG434" s="75"/>
      <c r="AH434" s="71"/>
      <c r="AI434" s="75"/>
      <c r="AJ434" s="76"/>
      <c r="AK434" s="75"/>
      <c r="AL434" s="71"/>
      <c r="AM434" s="71"/>
      <c r="AN434" s="71"/>
      <c r="AO434" s="73"/>
      <c r="AP434" s="73"/>
      <c r="AQ434" s="75"/>
      <c r="AR434" s="61"/>
      <c r="AS434" s="61"/>
      <c r="AT434" s="77"/>
      <c r="AU434" s="77"/>
      <c r="AV434" s="61"/>
      <c r="AW434" s="75"/>
      <c r="AX434" s="61"/>
      <c r="AY434" s="61"/>
      <c r="AZ434" s="61"/>
      <c r="BA434" s="61"/>
    </row>
    <row r="435" spans="16:53" s="14" customFormat="1" ht="13.5">
      <c r="P435" s="70" t="s">
        <v>45</v>
      </c>
      <c r="Q435" s="57" t="s">
        <v>45</v>
      </c>
      <c r="R435" s="57" t="s">
        <v>45</v>
      </c>
      <c r="S435" s="57" t="s">
        <v>45</v>
      </c>
      <c r="T435" s="57" t="s">
        <v>45</v>
      </c>
      <c r="U435" s="58" t="s">
        <v>45</v>
      </c>
      <c r="V435" s="59" t="s">
        <v>45</v>
      </c>
      <c r="W435" s="60" t="s">
        <v>45</v>
      </c>
      <c r="X435" s="61"/>
      <c r="Y435" s="61"/>
      <c r="Z435" s="61"/>
      <c r="AA435" s="71"/>
      <c r="AB435" s="72" t="s">
        <v>45</v>
      </c>
      <c r="AC435" s="61"/>
      <c r="AD435" s="73"/>
      <c r="AE435" s="61"/>
      <c r="AF435" s="74"/>
      <c r="AG435" s="75"/>
      <c r="AH435" s="71"/>
      <c r="AI435" s="75"/>
      <c r="AJ435" s="76"/>
      <c r="AK435" s="75"/>
      <c r="AL435" s="71"/>
      <c r="AM435" s="71"/>
      <c r="AN435" s="71"/>
      <c r="AO435" s="73"/>
      <c r="AP435" s="73"/>
      <c r="AQ435" s="75"/>
      <c r="AR435" s="61"/>
      <c r="AS435" s="61"/>
      <c r="AT435" s="77"/>
      <c r="AU435" s="77"/>
      <c r="AV435" s="61"/>
      <c r="AW435" s="75"/>
      <c r="AX435" s="61"/>
      <c r="AY435" s="61"/>
      <c r="AZ435" s="61"/>
      <c r="BA435" s="61"/>
    </row>
    <row r="436" spans="16:53" s="14" customFormat="1" ht="13.5">
      <c r="P436" s="70" t="s">
        <v>45</v>
      </c>
      <c r="Q436" s="57" t="s">
        <v>45</v>
      </c>
      <c r="R436" s="57" t="s">
        <v>45</v>
      </c>
      <c r="S436" s="57" t="s">
        <v>45</v>
      </c>
      <c r="T436" s="57" t="s">
        <v>45</v>
      </c>
      <c r="U436" s="58" t="s">
        <v>45</v>
      </c>
      <c r="V436" s="59" t="s">
        <v>45</v>
      </c>
      <c r="W436" s="60" t="s">
        <v>45</v>
      </c>
      <c r="X436" s="61"/>
      <c r="Y436" s="61"/>
      <c r="Z436" s="61"/>
      <c r="AA436" s="71"/>
      <c r="AB436" s="72" t="s">
        <v>45</v>
      </c>
      <c r="AC436" s="61"/>
      <c r="AD436" s="73"/>
      <c r="AE436" s="61"/>
      <c r="AF436" s="74"/>
      <c r="AG436" s="75"/>
      <c r="AH436" s="71"/>
      <c r="AI436" s="75"/>
      <c r="AJ436" s="76"/>
      <c r="AK436" s="75"/>
      <c r="AL436" s="71"/>
      <c r="AM436" s="71"/>
      <c r="AN436" s="71"/>
      <c r="AO436" s="73"/>
      <c r="AP436" s="73"/>
      <c r="AQ436" s="75"/>
      <c r="AR436" s="61"/>
      <c r="AS436" s="61"/>
      <c r="AT436" s="77"/>
      <c r="AU436" s="77"/>
      <c r="AV436" s="61"/>
      <c r="AW436" s="75"/>
      <c r="AX436" s="61"/>
      <c r="AY436" s="61"/>
      <c r="AZ436" s="61"/>
      <c r="BA436" s="61"/>
    </row>
    <row r="437" spans="16:53" s="14" customFormat="1" ht="13.5">
      <c r="P437" s="70" t="s">
        <v>45</v>
      </c>
      <c r="Q437" s="57" t="s">
        <v>45</v>
      </c>
      <c r="R437" s="57" t="s">
        <v>45</v>
      </c>
      <c r="S437" s="57" t="s">
        <v>45</v>
      </c>
      <c r="T437" s="57" t="s">
        <v>45</v>
      </c>
      <c r="U437" s="58" t="s">
        <v>45</v>
      </c>
      <c r="V437" s="59" t="s">
        <v>45</v>
      </c>
      <c r="W437" s="60" t="s">
        <v>45</v>
      </c>
      <c r="X437" s="61"/>
      <c r="Y437" s="61"/>
      <c r="Z437" s="61"/>
      <c r="AA437" s="71"/>
      <c r="AB437" s="72" t="s">
        <v>45</v>
      </c>
      <c r="AC437" s="61"/>
      <c r="AD437" s="73"/>
      <c r="AE437" s="61"/>
      <c r="AF437" s="74"/>
      <c r="AG437" s="75"/>
      <c r="AH437" s="71"/>
      <c r="AI437" s="75"/>
      <c r="AJ437" s="76"/>
      <c r="AK437" s="75"/>
      <c r="AL437" s="71"/>
      <c r="AM437" s="71"/>
      <c r="AN437" s="71"/>
      <c r="AO437" s="73"/>
      <c r="AP437" s="73"/>
      <c r="AQ437" s="75"/>
      <c r="AR437" s="61"/>
      <c r="AS437" s="61"/>
      <c r="AT437" s="77"/>
      <c r="AU437" s="77"/>
      <c r="AV437" s="61"/>
      <c r="AW437" s="75"/>
      <c r="AX437" s="61"/>
      <c r="AY437" s="61"/>
      <c r="AZ437" s="61"/>
      <c r="BA437" s="61"/>
    </row>
    <row r="438" spans="16:53" s="14" customFormat="1" ht="13.5">
      <c r="P438" s="70" t="s">
        <v>45</v>
      </c>
      <c r="Q438" s="57" t="s">
        <v>45</v>
      </c>
      <c r="R438" s="57" t="s">
        <v>45</v>
      </c>
      <c r="S438" s="57" t="s">
        <v>45</v>
      </c>
      <c r="T438" s="57" t="s">
        <v>45</v>
      </c>
      <c r="U438" s="58" t="s">
        <v>45</v>
      </c>
      <c r="V438" s="59" t="s">
        <v>45</v>
      </c>
      <c r="W438" s="60" t="s">
        <v>45</v>
      </c>
      <c r="X438" s="61"/>
      <c r="Y438" s="61"/>
      <c r="Z438" s="61"/>
      <c r="AA438" s="71"/>
      <c r="AB438" s="72" t="s">
        <v>45</v>
      </c>
      <c r="AC438" s="61"/>
      <c r="AD438" s="73"/>
      <c r="AE438" s="61"/>
      <c r="AF438" s="74"/>
      <c r="AG438" s="75"/>
      <c r="AH438" s="71"/>
      <c r="AI438" s="75"/>
      <c r="AJ438" s="76"/>
      <c r="AK438" s="75"/>
      <c r="AL438" s="71"/>
      <c r="AM438" s="71"/>
      <c r="AN438" s="71"/>
      <c r="AO438" s="73"/>
      <c r="AP438" s="73"/>
      <c r="AQ438" s="75"/>
      <c r="AR438" s="61"/>
      <c r="AS438" s="61"/>
      <c r="AT438" s="77"/>
      <c r="AU438" s="77"/>
      <c r="AV438" s="61"/>
      <c r="AW438" s="75"/>
      <c r="AX438" s="61"/>
      <c r="AY438" s="61"/>
      <c r="AZ438" s="61"/>
      <c r="BA438" s="61"/>
    </row>
    <row r="439" spans="16:53" s="14" customFormat="1" ht="13.5">
      <c r="P439" s="70" t="s">
        <v>45</v>
      </c>
      <c r="Q439" s="57" t="s">
        <v>45</v>
      </c>
      <c r="R439" s="57" t="s">
        <v>45</v>
      </c>
      <c r="S439" s="57" t="s">
        <v>45</v>
      </c>
      <c r="T439" s="57" t="s">
        <v>45</v>
      </c>
      <c r="U439" s="58" t="s">
        <v>45</v>
      </c>
      <c r="V439" s="59" t="s">
        <v>45</v>
      </c>
      <c r="W439" s="60" t="s">
        <v>45</v>
      </c>
      <c r="X439" s="61"/>
      <c r="Y439" s="61"/>
      <c r="Z439" s="61"/>
      <c r="AA439" s="71"/>
      <c r="AB439" s="72" t="s">
        <v>45</v>
      </c>
      <c r="AC439" s="61"/>
      <c r="AD439" s="73"/>
      <c r="AE439" s="61"/>
      <c r="AF439" s="74"/>
      <c r="AG439" s="75"/>
      <c r="AH439" s="71"/>
      <c r="AI439" s="75"/>
      <c r="AJ439" s="76"/>
      <c r="AK439" s="75"/>
      <c r="AL439" s="71"/>
      <c r="AM439" s="71"/>
      <c r="AN439" s="71"/>
      <c r="AO439" s="73"/>
      <c r="AP439" s="73"/>
      <c r="AQ439" s="75"/>
      <c r="AR439" s="61"/>
      <c r="AS439" s="61"/>
      <c r="AT439" s="77"/>
      <c r="AU439" s="77"/>
      <c r="AV439" s="61"/>
      <c r="AW439" s="75"/>
      <c r="AX439" s="61"/>
      <c r="AY439" s="61"/>
      <c r="AZ439" s="61"/>
      <c r="BA439" s="61"/>
    </row>
    <row r="440" spans="16:53" s="14" customFormat="1" ht="13.5">
      <c r="P440" s="70" t="s">
        <v>45</v>
      </c>
      <c r="Q440" s="57" t="s">
        <v>45</v>
      </c>
      <c r="R440" s="57" t="s">
        <v>45</v>
      </c>
      <c r="S440" s="57" t="s">
        <v>45</v>
      </c>
      <c r="T440" s="57" t="s">
        <v>45</v>
      </c>
      <c r="U440" s="58" t="s">
        <v>45</v>
      </c>
      <c r="V440" s="59" t="s">
        <v>45</v>
      </c>
      <c r="W440" s="60" t="s">
        <v>45</v>
      </c>
      <c r="X440" s="61"/>
      <c r="Y440" s="61"/>
      <c r="Z440" s="61"/>
      <c r="AA440" s="71"/>
      <c r="AB440" s="72" t="s">
        <v>45</v>
      </c>
      <c r="AC440" s="61"/>
      <c r="AD440" s="73"/>
      <c r="AE440" s="61"/>
      <c r="AF440" s="74"/>
      <c r="AG440" s="75"/>
      <c r="AH440" s="71"/>
      <c r="AI440" s="75"/>
      <c r="AJ440" s="76"/>
      <c r="AK440" s="75"/>
      <c r="AL440" s="71"/>
      <c r="AM440" s="71"/>
      <c r="AN440" s="71"/>
      <c r="AO440" s="73"/>
      <c r="AP440" s="73"/>
      <c r="AQ440" s="75"/>
      <c r="AR440" s="61"/>
      <c r="AS440" s="61"/>
      <c r="AT440" s="77"/>
      <c r="AU440" s="77"/>
      <c r="AV440" s="61"/>
      <c r="AW440" s="75"/>
      <c r="AX440" s="61"/>
      <c r="AY440" s="61"/>
      <c r="AZ440" s="61"/>
      <c r="BA440" s="61"/>
    </row>
    <row r="441" spans="16:53" s="14" customFormat="1" ht="13.5">
      <c r="P441" s="70" t="s">
        <v>45</v>
      </c>
      <c r="Q441" s="57" t="s">
        <v>45</v>
      </c>
      <c r="R441" s="57" t="s">
        <v>45</v>
      </c>
      <c r="S441" s="57" t="s">
        <v>45</v>
      </c>
      <c r="T441" s="57" t="s">
        <v>45</v>
      </c>
      <c r="U441" s="58" t="s">
        <v>45</v>
      </c>
      <c r="V441" s="59" t="s">
        <v>45</v>
      </c>
      <c r="W441" s="60" t="s">
        <v>45</v>
      </c>
      <c r="X441" s="61"/>
      <c r="Y441" s="61"/>
      <c r="Z441" s="61"/>
      <c r="AA441" s="71"/>
      <c r="AB441" s="72" t="s">
        <v>45</v>
      </c>
      <c r="AC441" s="61"/>
      <c r="AD441" s="73"/>
      <c r="AE441" s="61"/>
      <c r="AF441" s="74"/>
      <c r="AG441" s="75"/>
      <c r="AH441" s="71"/>
      <c r="AI441" s="75"/>
      <c r="AJ441" s="76"/>
      <c r="AK441" s="75"/>
      <c r="AL441" s="71"/>
      <c r="AM441" s="71"/>
      <c r="AN441" s="71"/>
      <c r="AO441" s="73"/>
      <c r="AP441" s="73"/>
      <c r="AQ441" s="75"/>
      <c r="AR441" s="61"/>
      <c r="AS441" s="61"/>
      <c r="AT441" s="77"/>
      <c r="AU441" s="77"/>
      <c r="AV441" s="61"/>
      <c r="AW441" s="75"/>
      <c r="AX441" s="61"/>
      <c r="AY441" s="61"/>
      <c r="AZ441" s="61"/>
      <c r="BA441" s="61"/>
    </row>
    <row r="442" spans="16:53" s="14" customFormat="1" ht="13.5">
      <c r="P442" s="70" t="s">
        <v>45</v>
      </c>
      <c r="Q442" s="57" t="s">
        <v>45</v>
      </c>
      <c r="R442" s="57" t="s">
        <v>45</v>
      </c>
      <c r="S442" s="57" t="s">
        <v>45</v>
      </c>
      <c r="T442" s="57" t="s">
        <v>45</v>
      </c>
      <c r="U442" s="58" t="s">
        <v>45</v>
      </c>
      <c r="V442" s="59" t="s">
        <v>45</v>
      </c>
      <c r="W442" s="60" t="s">
        <v>45</v>
      </c>
      <c r="X442" s="61"/>
      <c r="Y442" s="61"/>
      <c r="Z442" s="61"/>
      <c r="AA442" s="71"/>
      <c r="AB442" s="72" t="s">
        <v>45</v>
      </c>
      <c r="AC442" s="61"/>
      <c r="AD442" s="73"/>
      <c r="AE442" s="61"/>
      <c r="AF442" s="74"/>
      <c r="AG442" s="75"/>
      <c r="AH442" s="71"/>
      <c r="AI442" s="75"/>
      <c r="AJ442" s="76"/>
      <c r="AK442" s="75"/>
      <c r="AL442" s="71"/>
      <c r="AM442" s="71"/>
      <c r="AN442" s="71"/>
      <c r="AO442" s="73"/>
      <c r="AP442" s="73"/>
      <c r="AQ442" s="75"/>
      <c r="AR442" s="61"/>
      <c r="AS442" s="61"/>
      <c r="AT442" s="77"/>
      <c r="AU442" s="77"/>
      <c r="AV442" s="61"/>
      <c r="AW442" s="75"/>
      <c r="AX442" s="61"/>
      <c r="AY442" s="61"/>
      <c r="AZ442" s="61"/>
      <c r="BA442" s="61"/>
    </row>
    <row r="443" spans="16:53" s="14" customFormat="1" ht="13.5">
      <c r="P443" s="70" t="s">
        <v>45</v>
      </c>
      <c r="Q443" s="57" t="s">
        <v>45</v>
      </c>
      <c r="R443" s="57" t="s">
        <v>45</v>
      </c>
      <c r="S443" s="57" t="s">
        <v>45</v>
      </c>
      <c r="T443" s="57" t="s">
        <v>45</v>
      </c>
      <c r="U443" s="58" t="s">
        <v>45</v>
      </c>
      <c r="V443" s="59" t="s">
        <v>45</v>
      </c>
      <c r="W443" s="60" t="s">
        <v>45</v>
      </c>
      <c r="X443" s="61"/>
      <c r="Y443" s="61"/>
      <c r="Z443" s="61"/>
      <c r="AA443" s="71"/>
      <c r="AB443" s="72" t="s">
        <v>45</v>
      </c>
      <c r="AC443" s="61"/>
      <c r="AD443" s="73"/>
      <c r="AE443" s="61"/>
      <c r="AF443" s="74"/>
      <c r="AG443" s="75"/>
      <c r="AH443" s="71"/>
      <c r="AI443" s="75"/>
      <c r="AJ443" s="76"/>
      <c r="AK443" s="75"/>
      <c r="AL443" s="71"/>
      <c r="AM443" s="71"/>
      <c r="AN443" s="71"/>
      <c r="AO443" s="73"/>
      <c r="AP443" s="73"/>
      <c r="AQ443" s="75"/>
      <c r="AR443" s="61"/>
      <c r="AS443" s="61"/>
      <c r="AT443" s="77"/>
      <c r="AU443" s="77"/>
      <c r="AV443" s="61"/>
      <c r="AW443" s="75"/>
      <c r="AX443" s="61"/>
      <c r="AY443" s="61"/>
      <c r="AZ443" s="61"/>
      <c r="BA443" s="61"/>
    </row>
    <row r="444" spans="16:53" s="14" customFormat="1" ht="13.5">
      <c r="P444" s="70" t="s">
        <v>45</v>
      </c>
      <c r="Q444" s="57" t="s">
        <v>45</v>
      </c>
      <c r="R444" s="57" t="s">
        <v>45</v>
      </c>
      <c r="S444" s="57" t="s">
        <v>45</v>
      </c>
      <c r="T444" s="57" t="s">
        <v>45</v>
      </c>
      <c r="U444" s="58" t="s">
        <v>45</v>
      </c>
      <c r="V444" s="59" t="s">
        <v>45</v>
      </c>
      <c r="W444" s="60" t="s">
        <v>45</v>
      </c>
      <c r="X444" s="61"/>
      <c r="Y444" s="61"/>
      <c r="Z444" s="61"/>
      <c r="AA444" s="71"/>
      <c r="AB444" s="72" t="s">
        <v>45</v>
      </c>
      <c r="AC444" s="61"/>
      <c r="AD444" s="73"/>
      <c r="AE444" s="61"/>
      <c r="AF444" s="74"/>
      <c r="AG444" s="75"/>
      <c r="AH444" s="71"/>
      <c r="AI444" s="75"/>
      <c r="AJ444" s="76"/>
      <c r="AK444" s="75"/>
      <c r="AL444" s="71"/>
      <c r="AM444" s="71"/>
      <c r="AN444" s="71"/>
      <c r="AO444" s="73"/>
      <c r="AP444" s="73"/>
      <c r="AQ444" s="75"/>
      <c r="AR444" s="61"/>
      <c r="AS444" s="61"/>
      <c r="AT444" s="77"/>
      <c r="AU444" s="77"/>
      <c r="AV444" s="61"/>
      <c r="AW444" s="75"/>
      <c r="AX444" s="61"/>
      <c r="AY444" s="61"/>
      <c r="AZ444" s="61"/>
      <c r="BA444" s="61"/>
    </row>
    <row r="445" spans="16:53" s="14" customFormat="1" ht="13.5">
      <c r="P445" s="70" t="s">
        <v>45</v>
      </c>
      <c r="Q445" s="57" t="s">
        <v>45</v>
      </c>
      <c r="R445" s="57" t="s">
        <v>45</v>
      </c>
      <c r="S445" s="57" t="s">
        <v>45</v>
      </c>
      <c r="T445" s="57" t="s">
        <v>45</v>
      </c>
      <c r="U445" s="58" t="s">
        <v>45</v>
      </c>
      <c r="V445" s="59" t="s">
        <v>45</v>
      </c>
      <c r="W445" s="60" t="s">
        <v>45</v>
      </c>
      <c r="X445" s="61"/>
      <c r="Y445" s="61"/>
      <c r="Z445" s="61"/>
      <c r="AA445" s="71"/>
      <c r="AB445" s="72" t="s">
        <v>45</v>
      </c>
      <c r="AC445" s="61"/>
      <c r="AD445" s="73"/>
      <c r="AE445" s="61"/>
      <c r="AF445" s="74"/>
      <c r="AG445" s="75"/>
      <c r="AH445" s="71"/>
      <c r="AI445" s="75"/>
      <c r="AJ445" s="76"/>
      <c r="AK445" s="75"/>
      <c r="AL445" s="71"/>
      <c r="AM445" s="71"/>
      <c r="AN445" s="71"/>
      <c r="AO445" s="73"/>
      <c r="AP445" s="73"/>
      <c r="AQ445" s="75"/>
      <c r="AR445" s="61"/>
      <c r="AS445" s="61"/>
      <c r="AT445" s="77"/>
      <c r="AU445" s="77"/>
      <c r="AV445" s="61"/>
      <c r="AW445" s="75"/>
      <c r="AX445" s="61"/>
      <c r="AY445" s="61"/>
      <c r="AZ445" s="61"/>
      <c r="BA445" s="61"/>
    </row>
    <row r="446" spans="16:53" s="14" customFormat="1" ht="13.5">
      <c r="P446" s="70" t="s">
        <v>45</v>
      </c>
      <c r="Q446" s="57" t="s">
        <v>45</v>
      </c>
      <c r="R446" s="57" t="s">
        <v>45</v>
      </c>
      <c r="S446" s="57" t="s">
        <v>45</v>
      </c>
      <c r="T446" s="57" t="s">
        <v>45</v>
      </c>
      <c r="U446" s="58" t="s">
        <v>45</v>
      </c>
      <c r="V446" s="59" t="s">
        <v>45</v>
      </c>
      <c r="W446" s="60" t="s">
        <v>45</v>
      </c>
      <c r="X446" s="61"/>
      <c r="Y446" s="61"/>
      <c r="Z446" s="61"/>
      <c r="AA446" s="71"/>
      <c r="AB446" s="72" t="s">
        <v>45</v>
      </c>
      <c r="AC446" s="61"/>
      <c r="AD446" s="73"/>
      <c r="AE446" s="61"/>
      <c r="AF446" s="74"/>
      <c r="AG446" s="75"/>
      <c r="AH446" s="71"/>
      <c r="AI446" s="75"/>
      <c r="AJ446" s="76"/>
      <c r="AK446" s="75"/>
      <c r="AL446" s="71"/>
      <c r="AM446" s="71"/>
      <c r="AN446" s="71"/>
      <c r="AO446" s="73"/>
      <c r="AP446" s="73"/>
      <c r="AQ446" s="75"/>
      <c r="AR446" s="61"/>
      <c r="AS446" s="61"/>
      <c r="AT446" s="77"/>
      <c r="AU446" s="77"/>
      <c r="AV446" s="61"/>
      <c r="AW446" s="75"/>
      <c r="AX446" s="61"/>
      <c r="AY446" s="61"/>
      <c r="AZ446" s="61"/>
      <c r="BA446" s="61"/>
    </row>
    <row r="447" spans="16:53" s="14" customFormat="1" ht="13.5">
      <c r="P447" s="70" t="s">
        <v>45</v>
      </c>
      <c r="Q447" s="57" t="s">
        <v>45</v>
      </c>
      <c r="R447" s="57" t="s">
        <v>45</v>
      </c>
      <c r="S447" s="57" t="s">
        <v>45</v>
      </c>
      <c r="T447" s="57" t="s">
        <v>45</v>
      </c>
      <c r="U447" s="58" t="s">
        <v>45</v>
      </c>
      <c r="V447" s="59" t="s">
        <v>45</v>
      </c>
      <c r="W447" s="60" t="s">
        <v>45</v>
      </c>
      <c r="X447" s="61"/>
      <c r="Y447" s="61"/>
      <c r="Z447" s="61"/>
      <c r="AA447" s="71"/>
      <c r="AB447" s="72" t="s">
        <v>45</v>
      </c>
      <c r="AC447" s="61"/>
      <c r="AD447" s="73"/>
      <c r="AE447" s="61"/>
      <c r="AF447" s="74"/>
      <c r="AG447" s="75"/>
      <c r="AH447" s="71"/>
      <c r="AI447" s="75"/>
      <c r="AJ447" s="76"/>
      <c r="AK447" s="75"/>
      <c r="AL447" s="71"/>
      <c r="AM447" s="71"/>
      <c r="AN447" s="71"/>
      <c r="AO447" s="73"/>
      <c r="AP447" s="73"/>
      <c r="AQ447" s="75"/>
      <c r="AR447" s="61"/>
      <c r="AS447" s="61"/>
      <c r="AT447" s="77"/>
      <c r="AU447" s="77"/>
      <c r="AV447" s="61"/>
      <c r="AW447" s="75"/>
      <c r="AX447" s="61"/>
      <c r="AY447" s="61"/>
      <c r="AZ447" s="61"/>
      <c r="BA447" s="61"/>
    </row>
    <row r="448" spans="16:53" s="14" customFormat="1" ht="13.5">
      <c r="P448" s="70" t="s">
        <v>45</v>
      </c>
      <c r="Q448" s="57" t="s">
        <v>45</v>
      </c>
      <c r="R448" s="57" t="s">
        <v>45</v>
      </c>
      <c r="S448" s="57" t="s">
        <v>45</v>
      </c>
      <c r="T448" s="57" t="s">
        <v>45</v>
      </c>
      <c r="U448" s="58" t="s">
        <v>45</v>
      </c>
      <c r="V448" s="59" t="s">
        <v>45</v>
      </c>
      <c r="W448" s="60" t="s">
        <v>45</v>
      </c>
      <c r="X448" s="61"/>
      <c r="Y448" s="61"/>
      <c r="Z448" s="61"/>
      <c r="AA448" s="71"/>
      <c r="AB448" s="72" t="s">
        <v>45</v>
      </c>
      <c r="AC448" s="61"/>
      <c r="AD448" s="73"/>
      <c r="AE448" s="61"/>
      <c r="AF448" s="74"/>
      <c r="AG448" s="75"/>
      <c r="AH448" s="71"/>
      <c r="AI448" s="75"/>
      <c r="AJ448" s="76"/>
      <c r="AK448" s="75"/>
      <c r="AL448" s="71"/>
      <c r="AM448" s="71"/>
      <c r="AN448" s="71"/>
      <c r="AO448" s="73"/>
      <c r="AP448" s="73"/>
      <c r="AQ448" s="75"/>
      <c r="AR448" s="61"/>
      <c r="AS448" s="61"/>
      <c r="AT448" s="77"/>
      <c r="AU448" s="77"/>
      <c r="AV448" s="61"/>
      <c r="AW448" s="75"/>
      <c r="AX448" s="61"/>
      <c r="AY448" s="61"/>
      <c r="AZ448" s="61"/>
      <c r="BA448" s="61"/>
    </row>
    <row r="449" spans="16:53" s="14" customFormat="1" ht="13.5">
      <c r="P449" s="70" t="s">
        <v>45</v>
      </c>
      <c r="Q449" s="57" t="s">
        <v>45</v>
      </c>
      <c r="R449" s="57" t="s">
        <v>45</v>
      </c>
      <c r="S449" s="57" t="s">
        <v>45</v>
      </c>
      <c r="T449" s="57" t="s">
        <v>45</v>
      </c>
      <c r="U449" s="58" t="s">
        <v>45</v>
      </c>
      <c r="V449" s="59" t="s">
        <v>45</v>
      </c>
      <c r="W449" s="60" t="s">
        <v>45</v>
      </c>
      <c r="X449" s="61"/>
      <c r="Y449" s="61"/>
      <c r="Z449" s="61"/>
      <c r="AA449" s="71"/>
      <c r="AB449" s="72" t="s">
        <v>45</v>
      </c>
      <c r="AC449" s="61"/>
      <c r="AD449" s="73"/>
      <c r="AE449" s="61"/>
      <c r="AF449" s="74"/>
      <c r="AG449" s="75"/>
      <c r="AH449" s="71"/>
      <c r="AI449" s="75"/>
      <c r="AJ449" s="76"/>
      <c r="AK449" s="75"/>
      <c r="AL449" s="71"/>
      <c r="AM449" s="71"/>
      <c r="AN449" s="71"/>
      <c r="AO449" s="73"/>
      <c r="AP449" s="73"/>
      <c r="AQ449" s="75"/>
      <c r="AR449" s="61"/>
      <c r="AS449" s="61"/>
      <c r="AT449" s="77"/>
      <c r="AU449" s="77"/>
      <c r="AV449" s="61"/>
      <c r="AW449" s="75"/>
      <c r="AX449" s="61"/>
      <c r="AY449" s="61"/>
      <c r="AZ449" s="61"/>
      <c r="BA449" s="61"/>
    </row>
    <row r="450" spans="16:53" s="14" customFormat="1" ht="13.5">
      <c r="P450" s="70" t="s">
        <v>45</v>
      </c>
      <c r="Q450" s="57" t="s">
        <v>45</v>
      </c>
      <c r="R450" s="57" t="s">
        <v>45</v>
      </c>
      <c r="S450" s="57" t="s">
        <v>45</v>
      </c>
      <c r="T450" s="57" t="s">
        <v>45</v>
      </c>
      <c r="U450" s="58" t="s">
        <v>45</v>
      </c>
      <c r="V450" s="59" t="s">
        <v>45</v>
      </c>
      <c r="W450" s="60" t="s">
        <v>45</v>
      </c>
      <c r="X450" s="61"/>
      <c r="Y450" s="61"/>
      <c r="Z450" s="61"/>
      <c r="AA450" s="71"/>
      <c r="AB450" s="72" t="s">
        <v>45</v>
      </c>
      <c r="AC450" s="61"/>
      <c r="AD450" s="73"/>
      <c r="AE450" s="61"/>
      <c r="AF450" s="74"/>
      <c r="AG450" s="75"/>
      <c r="AH450" s="71"/>
      <c r="AI450" s="75"/>
      <c r="AJ450" s="76"/>
      <c r="AK450" s="75"/>
      <c r="AL450" s="71"/>
      <c r="AM450" s="71"/>
      <c r="AN450" s="71"/>
      <c r="AO450" s="73"/>
      <c r="AP450" s="73"/>
      <c r="AQ450" s="75"/>
      <c r="AR450" s="61"/>
      <c r="AS450" s="61"/>
      <c r="AT450" s="77"/>
      <c r="AU450" s="77"/>
      <c r="AV450" s="61"/>
      <c r="AW450" s="75"/>
      <c r="AX450" s="61"/>
      <c r="AY450" s="61"/>
      <c r="AZ450" s="61"/>
      <c r="BA450" s="61"/>
    </row>
    <row r="451" spans="16:53" s="14" customFormat="1" ht="13.5">
      <c r="P451" s="70" t="s">
        <v>45</v>
      </c>
      <c r="Q451" s="57" t="s">
        <v>45</v>
      </c>
      <c r="R451" s="57" t="s">
        <v>45</v>
      </c>
      <c r="S451" s="57" t="s">
        <v>45</v>
      </c>
      <c r="T451" s="57" t="s">
        <v>45</v>
      </c>
      <c r="U451" s="58" t="s">
        <v>45</v>
      </c>
      <c r="V451" s="59" t="s">
        <v>45</v>
      </c>
      <c r="W451" s="60" t="s">
        <v>45</v>
      </c>
      <c r="X451" s="61"/>
      <c r="Y451" s="61"/>
      <c r="Z451" s="61"/>
      <c r="AA451" s="71"/>
      <c r="AB451" s="72" t="s">
        <v>45</v>
      </c>
      <c r="AC451" s="61"/>
      <c r="AD451" s="73"/>
      <c r="AE451" s="61"/>
      <c r="AF451" s="74"/>
      <c r="AG451" s="75"/>
      <c r="AH451" s="71"/>
      <c r="AI451" s="75"/>
      <c r="AJ451" s="76"/>
      <c r="AK451" s="75"/>
      <c r="AL451" s="71"/>
      <c r="AM451" s="71"/>
      <c r="AN451" s="71"/>
      <c r="AO451" s="73"/>
      <c r="AP451" s="73"/>
      <c r="AQ451" s="75"/>
      <c r="AR451" s="61"/>
      <c r="AS451" s="61"/>
      <c r="AT451" s="77"/>
      <c r="AU451" s="77"/>
      <c r="AV451" s="61"/>
      <c r="AW451" s="75"/>
      <c r="AX451" s="61"/>
      <c r="AY451" s="61"/>
      <c r="AZ451" s="61"/>
      <c r="BA451" s="61"/>
    </row>
    <row r="452" spans="16:53" s="14" customFormat="1" ht="13.5">
      <c r="P452" s="70" t="s">
        <v>45</v>
      </c>
      <c r="Q452" s="57" t="s">
        <v>45</v>
      </c>
      <c r="R452" s="57" t="s">
        <v>45</v>
      </c>
      <c r="S452" s="57" t="s">
        <v>45</v>
      </c>
      <c r="T452" s="57" t="s">
        <v>45</v>
      </c>
      <c r="U452" s="58" t="s">
        <v>45</v>
      </c>
      <c r="V452" s="59" t="s">
        <v>45</v>
      </c>
      <c r="W452" s="60" t="s">
        <v>45</v>
      </c>
      <c r="X452" s="61"/>
      <c r="Y452" s="61"/>
      <c r="Z452" s="61"/>
      <c r="AA452" s="71"/>
      <c r="AB452" s="72" t="s">
        <v>45</v>
      </c>
      <c r="AC452" s="61"/>
      <c r="AD452" s="73"/>
      <c r="AE452" s="61"/>
      <c r="AF452" s="74"/>
      <c r="AG452" s="75"/>
      <c r="AH452" s="71"/>
      <c r="AI452" s="75"/>
      <c r="AJ452" s="76"/>
      <c r="AK452" s="75"/>
      <c r="AL452" s="71"/>
      <c r="AM452" s="71"/>
      <c r="AN452" s="71"/>
      <c r="AO452" s="73"/>
      <c r="AP452" s="73"/>
      <c r="AQ452" s="75"/>
      <c r="AR452" s="61"/>
      <c r="AS452" s="61"/>
      <c r="AT452" s="77"/>
      <c r="AU452" s="77"/>
      <c r="AV452" s="61"/>
      <c r="AW452" s="75"/>
      <c r="AX452" s="61"/>
      <c r="AY452" s="61"/>
      <c r="AZ452" s="61"/>
      <c r="BA452" s="61"/>
    </row>
    <row r="453" spans="16:53" s="14" customFormat="1" ht="13.5">
      <c r="P453" s="70" t="s">
        <v>45</v>
      </c>
      <c r="Q453" s="57" t="s">
        <v>45</v>
      </c>
      <c r="R453" s="57" t="s">
        <v>45</v>
      </c>
      <c r="S453" s="57" t="s">
        <v>45</v>
      </c>
      <c r="T453" s="57" t="s">
        <v>45</v>
      </c>
      <c r="U453" s="58" t="s">
        <v>45</v>
      </c>
      <c r="V453" s="59" t="s">
        <v>45</v>
      </c>
      <c r="W453" s="60" t="s">
        <v>45</v>
      </c>
      <c r="X453" s="61"/>
      <c r="Y453" s="61"/>
      <c r="Z453" s="61"/>
      <c r="AA453" s="71"/>
      <c r="AB453" s="72" t="s">
        <v>45</v>
      </c>
      <c r="AC453" s="61"/>
      <c r="AD453" s="73"/>
      <c r="AE453" s="61"/>
      <c r="AF453" s="74"/>
      <c r="AG453" s="75"/>
      <c r="AH453" s="71"/>
      <c r="AI453" s="75"/>
      <c r="AJ453" s="76"/>
      <c r="AK453" s="75"/>
      <c r="AL453" s="71"/>
      <c r="AM453" s="71"/>
      <c r="AN453" s="71"/>
      <c r="AO453" s="73"/>
      <c r="AP453" s="73"/>
      <c r="AQ453" s="75"/>
      <c r="AR453" s="61"/>
      <c r="AS453" s="61"/>
      <c r="AT453" s="77"/>
      <c r="AU453" s="77"/>
      <c r="AV453" s="61"/>
      <c r="AW453" s="75"/>
      <c r="AX453" s="61"/>
      <c r="AY453" s="61"/>
      <c r="AZ453" s="61"/>
      <c r="BA453" s="61"/>
    </row>
    <row r="454" spans="16:53" s="14" customFormat="1" ht="13.5">
      <c r="P454" s="70" t="s">
        <v>45</v>
      </c>
      <c r="Q454" s="57" t="s">
        <v>45</v>
      </c>
      <c r="R454" s="57" t="s">
        <v>45</v>
      </c>
      <c r="S454" s="57" t="s">
        <v>45</v>
      </c>
      <c r="T454" s="57" t="s">
        <v>45</v>
      </c>
      <c r="U454" s="58" t="s">
        <v>45</v>
      </c>
      <c r="V454" s="59" t="s">
        <v>45</v>
      </c>
      <c r="W454" s="60" t="s">
        <v>45</v>
      </c>
      <c r="X454" s="61"/>
      <c r="Y454" s="61"/>
      <c r="Z454" s="61"/>
      <c r="AA454" s="71"/>
      <c r="AB454" s="72" t="s">
        <v>45</v>
      </c>
      <c r="AC454" s="61"/>
      <c r="AD454" s="73"/>
      <c r="AE454" s="61"/>
      <c r="AF454" s="74"/>
      <c r="AG454" s="75"/>
      <c r="AH454" s="71"/>
      <c r="AI454" s="75"/>
      <c r="AJ454" s="76"/>
      <c r="AK454" s="75"/>
      <c r="AL454" s="71"/>
      <c r="AM454" s="71"/>
      <c r="AN454" s="71"/>
      <c r="AO454" s="73"/>
      <c r="AP454" s="73"/>
      <c r="AQ454" s="75"/>
      <c r="AR454" s="61"/>
      <c r="AS454" s="61"/>
      <c r="AT454" s="77"/>
      <c r="AU454" s="77"/>
      <c r="AV454" s="61"/>
      <c r="AW454" s="75"/>
      <c r="AX454" s="61"/>
      <c r="AY454" s="61"/>
      <c r="AZ454" s="61"/>
      <c r="BA454" s="61"/>
    </row>
    <row r="455" spans="16:53" s="14" customFormat="1" ht="13.5">
      <c r="P455" s="70" t="s">
        <v>45</v>
      </c>
      <c r="Q455" s="57" t="s">
        <v>45</v>
      </c>
      <c r="R455" s="57" t="s">
        <v>45</v>
      </c>
      <c r="S455" s="57" t="s">
        <v>45</v>
      </c>
      <c r="T455" s="57" t="s">
        <v>45</v>
      </c>
      <c r="U455" s="58" t="s">
        <v>45</v>
      </c>
      <c r="V455" s="59" t="s">
        <v>45</v>
      </c>
      <c r="W455" s="60" t="s">
        <v>45</v>
      </c>
      <c r="X455" s="61"/>
      <c r="Y455" s="61"/>
      <c r="Z455" s="61"/>
      <c r="AA455" s="71"/>
      <c r="AB455" s="72" t="s">
        <v>45</v>
      </c>
      <c r="AC455" s="61"/>
      <c r="AD455" s="73"/>
      <c r="AE455" s="61"/>
      <c r="AF455" s="74"/>
      <c r="AG455" s="75"/>
      <c r="AH455" s="71"/>
      <c r="AI455" s="75"/>
      <c r="AJ455" s="76"/>
      <c r="AK455" s="75"/>
      <c r="AL455" s="71"/>
      <c r="AM455" s="71"/>
      <c r="AN455" s="71"/>
      <c r="AO455" s="73"/>
      <c r="AP455" s="73"/>
      <c r="AQ455" s="75"/>
      <c r="AR455" s="61"/>
      <c r="AS455" s="61"/>
      <c r="AT455" s="77"/>
      <c r="AU455" s="77"/>
      <c r="AV455" s="61"/>
      <c r="AW455" s="75"/>
      <c r="AX455" s="61"/>
      <c r="AY455" s="61"/>
      <c r="AZ455" s="61"/>
      <c r="BA455" s="61"/>
    </row>
    <row r="456" spans="16:53" s="14" customFormat="1" ht="13.5">
      <c r="P456" s="70" t="s">
        <v>45</v>
      </c>
      <c r="Q456" s="57" t="s">
        <v>45</v>
      </c>
      <c r="R456" s="57" t="s">
        <v>45</v>
      </c>
      <c r="S456" s="57" t="s">
        <v>45</v>
      </c>
      <c r="T456" s="57" t="s">
        <v>45</v>
      </c>
      <c r="U456" s="58" t="s">
        <v>45</v>
      </c>
      <c r="V456" s="59" t="s">
        <v>45</v>
      </c>
      <c r="W456" s="60" t="s">
        <v>45</v>
      </c>
      <c r="X456" s="61"/>
      <c r="Y456" s="61"/>
      <c r="Z456" s="61"/>
      <c r="AA456" s="71"/>
      <c r="AB456" s="72" t="s">
        <v>45</v>
      </c>
      <c r="AC456" s="61"/>
      <c r="AD456" s="73"/>
      <c r="AE456" s="61"/>
      <c r="AF456" s="74"/>
      <c r="AG456" s="75"/>
      <c r="AH456" s="71"/>
      <c r="AI456" s="75"/>
      <c r="AJ456" s="76"/>
      <c r="AK456" s="75"/>
      <c r="AL456" s="71"/>
      <c r="AM456" s="71"/>
      <c r="AN456" s="71"/>
      <c r="AO456" s="73"/>
      <c r="AP456" s="73"/>
      <c r="AQ456" s="75"/>
      <c r="AR456" s="61"/>
      <c r="AS456" s="61"/>
      <c r="AT456" s="77"/>
      <c r="AU456" s="77"/>
      <c r="AV456" s="61"/>
      <c r="AW456" s="75"/>
      <c r="AX456" s="61"/>
      <c r="AY456" s="61"/>
      <c r="AZ456" s="61"/>
      <c r="BA456" s="61"/>
    </row>
    <row r="457" spans="16:53" s="14" customFormat="1" ht="13.5">
      <c r="P457" s="70" t="s">
        <v>45</v>
      </c>
      <c r="Q457" s="57" t="s">
        <v>45</v>
      </c>
      <c r="R457" s="57" t="s">
        <v>45</v>
      </c>
      <c r="S457" s="57" t="s">
        <v>45</v>
      </c>
      <c r="T457" s="57" t="s">
        <v>45</v>
      </c>
      <c r="U457" s="58" t="s">
        <v>45</v>
      </c>
      <c r="V457" s="59" t="s">
        <v>45</v>
      </c>
      <c r="W457" s="60" t="s">
        <v>45</v>
      </c>
      <c r="X457" s="61"/>
      <c r="Y457" s="61"/>
      <c r="Z457" s="61"/>
      <c r="AA457" s="71"/>
      <c r="AB457" s="72" t="s">
        <v>45</v>
      </c>
      <c r="AC457" s="61"/>
      <c r="AD457" s="73"/>
      <c r="AE457" s="61"/>
      <c r="AF457" s="74"/>
      <c r="AG457" s="75"/>
      <c r="AH457" s="71"/>
      <c r="AI457" s="75"/>
      <c r="AJ457" s="76"/>
      <c r="AK457" s="75"/>
      <c r="AL457" s="71"/>
      <c r="AM457" s="71"/>
      <c r="AN457" s="71"/>
      <c r="AO457" s="73"/>
      <c r="AP457" s="73"/>
      <c r="AQ457" s="75"/>
      <c r="AR457" s="61"/>
      <c r="AS457" s="61"/>
      <c r="AT457" s="77"/>
      <c r="AU457" s="77"/>
      <c r="AV457" s="61"/>
      <c r="AW457" s="75"/>
      <c r="AX457" s="61"/>
      <c r="AY457" s="61"/>
      <c r="AZ457" s="61"/>
      <c r="BA457" s="61"/>
    </row>
    <row r="458" spans="16:53" s="14" customFormat="1" ht="13.5">
      <c r="P458" s="70" t="s">
        <v>45</v>
      </c>
      <c r="Q458" s="57" t="s">
        <v>45</v>
      </c>
      <c r="R458" s="57" t="s">
        <v>45</v>
      </c>
      <c r="S458" s="57" t="s">
        <v>45</v>
      </c>
      <c r="T458" s="57" t="s">
        <v>45</v>
      </c>
      <c r="U458" s="58" t="s">
        <v>45</v>
      </c>
      <c r="V458" s="59" t="s">
        <v>45</v>
      </c>
      <c r="W458" s="60" t="s">
        <v>45</v>
      </c>
      <c r="X458" s="61"/>
      <c r="Y458" s="61"/>
      <c r="Z458" s="61"/>
      <c r="AA458" s="71"/>
      <c r="AB458" s="72" t="s">
        <v>45</v>
      </c>
      <c r="AC458" s="61"/>
      <c r="AD458" s="73"/>
      <c r="AE458" s="61"/>
      <c r="AF458" s="74"/>
      <c r="AG458" s="75"/>
      <c r="AH458" s="71"/>
      <c r="AI458" s="75"/>
      <c r="AJ458" s="76"/>
      <c r="AK458" s="75"/>
      <c r="AL458" s="71"/>
      <c r="AM458" s="71"/>
      <c r="AN458" s="71"/>
      <c r="AO458" s="73"/>
      <c r="AP458" s="73"/>
      <c r="AQ458" s="75"/>
      <c r="AR458" s="61"/>
      <c r="AS458" s="61"/>
      <c r="AT458" s="77"/>
      <c r="AU458" s="77"/>
      <c r="AV458" s="61"/>
      <c r="AW458" s="75"/>
      <c r="AX458" s="61"/>
      <c r="AY458" s="61"/>
      <c r="AZ458" s="61"/>
      <c r="BA458" s="61"/>
    </row>
    <row r="459" spans="16:53" s="14" customFormat="1" ht="13.5">
      <c r="P459" s="70" t="s">
        <v>45</v>
      </c>
      <c r="Q459" s="57" t="s">
        <v>45</v>
      </c>
      <c r="R459" s="57" t="s">
        <v>45</v>
      </c>
      <c r="S459" s="57" t="s">
        <v>45</v>
      </c>
      <c r="T459" s="57" t="s">
        <v>45</v>
      </c>
      <c r="U459" s="58" t="s">
        <v>45</v>
      </c>
      <c r="V459" s="59" t="s">
        <v>45</v>
      </c>
      <c r="W459" s="60" t="s">
        <v>45</v>
      </c>
      <c r="X459" s="61"/>
      <c r="Y459" s="61"/>
      <c r="Z459" s="61"/>
      <c r="AA459" s="71"/>
      <c r="AB459" s="72" t="s">
        <v>45</v>
      </c>
      <c r="AC459" s="61"/>
      <c r="AD459" s="73"/>
      <c r="AE459" s="61"/>
      <c r="AF459" s="74"/>
      <c r="AG459" s="75"/>
      <c r="AH459" s="71"/>
      <c r="AI459" s="75"/>
      <c r="AJ459" s="76"/>
      <c r="AK459" s="75"/>
      <c r="AL459" s="71"/>
      <c r="AM459" s="71"/>
      <c r="AN459" s="71"/>
      <c r="AO459" s="73"/>
      <c r="AP459" s="73"/>
      <c r="AQ459" s="75"/>
      <c r="AR459" s="61"/>
      <c r="AS459" s="61"/>
      <c r="AT459" s="77"/>
      <c r="AU459" s="77"/>
      <c r="AV459" s="61"/>
      <c r="AW459" s="75"/>
      <c r="AX459" s="61"/>
      <c r="AY459" s="61"/>
      <c r="AZ459" s="61"/>
      <c r="BA459" s="61"/>
    </row>
    <row r="460" spans="16:53" s="14" customFormat="1" ht="13.5">
      <c r="P460" s="70" t="s">
        <v>45</v>
      </c>
      <c r="Q460" s="57" t="s">
        <v>45</v>
      </c>
      <c r="R460" s="57" t="s">
        <v>45</v>
      </c>
      <c r="S460" s="57" t="s">
        <v>45</v>
      </c>
      <c r="T460" s="57" t="s">
        <v>45</v>
      </c>
      <c r="U460" s="58" t="s">
        <v>45</v>
      </c>
      <c r="V460" s="59" t="s">
        <v>45</v>
      </c>
      <c r="W460" s="60" t="s">
        <v>45</v>
      </c>
      <c r="X460" s="61"/>
      <c r="Y460" s="61"/>
      <c r="Z460" s="61"/>
      <c r="AA460" s="71"/>
      <c r="AB460" s="72" t="s">
        <v>45</v>
      </c>
      <c r="AC460" s="61"/>
      <c r="AD460" s="73"/>
      <c r="AE460" s="61"/>
      <c r="AF460" s="74"/>
      <c r="AG460" s="75"/>
      <c r="AH460" s="71"/>
      <c r="AI460" s="75"/>
      <c r="AJ460" s="76"/>
      <c r="AK460" s="75"/>
      <c r="AL460" s="71"/>
      <c r="AM460" s="71"/>
      <c r="AN460" s="71"/>
      <c r="AO460" s="73"/>
      <c r="AP460" s="73"/>
      <c r="AQ460" s="75"/>
      <c r="AR460" s="61"/>
      <c r="AS460" s="61"/>
      <c r="AT460" s="77"/>
      <c r="AU460" s="77"/>
      <c r="AV460" s="61"/>
      <c r="AW460" s="75"/>
      <c r="AX460" s="61"/>
      <c r="AY460" s="61"/>
      <c r="AZ460" s="61"/>
      <c r="BA460" s="61"/>
    </row>
    <row r="461" spans="16:53" s="14" customFormat="1" ht="13.5">
      <c r="P461" s="70" t="s">
        <v>45</v>
      </c>
      <c r="Q461" s="57" t="s">
        <v>45</v>
      </c>
      <c r="R461" s="57" t="s">
        <v>45</v>
      </c>
      <c r="S461" s="57" t="s">
        <v>45</v>
      </c>
      <c r="T461" s="57" t="s">
        <v>45</v>
      </c>
      <c r="U461" s="58" t="s">
        <v>45</v>
      </c>
      <c r="V461" s="59" t="s">
        <v>45</v>
      </c>
      <c r="W461" s="60" t="s">
        <v>45</v>
      </c>
      <c r="X461" s="61"/>
      <c r="Y461" s="61"/>
      <c r="Z461" s="61"/>
      <c r="AA461" s="71"/>
      <c r="AB461" s="72" t="s">
        <v>45</v>
      </c>
      <c r="AC461" s="61"/>
      <c r="AD461" s="73"/>
      <c r="AE461" s="61"/>
      <c r="AF461" s="74"/>
      <c r="AG461" s="75"/>
      <c r="AH461" s="71"/>
      <c r="AI461" s="75"/>
      <c r="AJ461" s="76"/>
      <c r="AK461" s="75"/>
      <c r="AL461" s="71"/>
      <c r="AM461" s="71"/>
      <c r="AN461" s="71"/>
      <c r="AO461" s="73"/>
      <c r="AP461" s="73"/>
      <c r="AQ461" s="75"/>
      <c r="AR461" s="61"/>
      <c r="AS461" s="61"/>
      <c r="AT461" s="77"/>
      <c r="AU461" s="77"/>
      <c r="AV461" s="61"/>
      <c r="AW461" s="75"/>
      <c r="AX461" s="61"/>
      <c r="AY461" s="61"/>
      <c r="AZ461" s="61"/>
      <c r="BA461" s="61"/>
    </row>
    <row r="462" spans="16:53" s="14" customFormat="1" ht="13.5">
      <c r="P462" s="70" t="s">
        <v>45</v>
      </c>
      <c r="Q462" s="57" t="s">
        <v>45</v>
      </c>
      <c r="R462" s="57" t="s">
        <v>45</v>
      </c>
      <c r="S462" s="57" t="s">
        <v>45</v>
      </c>
      <c r="T462" s="57" t="s">
        <v>45</v>
      </c>
      <c r="U462" s="58" t="s">
        <v>45</v>
      </c>
      <c r="V462" s="59" t="s">
        <v>45</v>
      </c>
      <c r="W462" s="60" t="s">
        <v>45</v>
      </c>
      <c r="X462" s="61"/>
      <c r="Y462" s="61"/>
      <c r="Z462" s="61"/>
      <c r="AA462" s="71"/>
      <c r="AB462" s="72" t="s">
        <v>45</v>
      </c>
      <c r="AC462" s="61"/>
      <c r="AD462" s="73"/>
      <c r="AE462" s="61"/>
      <c r="AF462" s="74"/>
      <c r="AG462" s="75"/>
      <c r="AH462" s="71"/>
      <c r="AI462" s="75"/>
      <c r="AJ462" s="76"/>
      <c r="AK462" s="75"/>
      <c r="AL462" s="71"/>
      <c r="AM462" s="71"/>
      <c r="AN462" s="71"/>
      <c r="AO462" s="73"/>
      <c r="AP462" s="73"/>
      <c r="AQ462" s="75"/>
      <c r="AR462" s="61"/>
      <c r="AS462" s="61"/>
      <c r="AT462" s="77"/>
      <c r="AU462" s="77"/>
      <c r="AV462" s="61"/>
      <c r="AW462" s="75"/>
      <c r="AX462" s="61"/>
      <c r="AY462" s="61"/>
      <c r="AZ462" s="61"/>
      <c r="BA462" s="61"/>
    </row>
    <row r="463" spans="16:53" s="14" customFormat="1" ht="13.5">
      <c r="P463" s="70" t="s">
        <v>45</v>
      </c>
      <c r="Q463" s="57" t="s">
        <v>45</v>
      </c>
      <c r="R463" s="57" t="s">
        <v>45</v>
      </c>
      <c r="S463" s="57" t="s">
        <v>45</v>
      </c>
      <c r="T463" s="57" t="s">
        <v>45</v>
      </c>
      <c r="U463" s="58" t="s">
        <v>45</v>
      </c>
      <c r="V463" s="59" t="s">
        <v>45</v>
      </c>
      <c r="W463" s="60" t="s">
        <v>45</v>
      </c>
      <c r="X463" s="61"/>
      <c r="Y463" s="61"/>
      <c r="Z463" s="61"/>
      <c r="AA463" s="71"/>
      <c r="AB463" s="72" t="s">
        <v>45</v>
      </c>
      <c r="AC463" s="61"/>
      <c r="AD463" s="73"/>
      <c r="AE463" s="61"/>
      <c r="AF463" s="74"/>
      <c r="AG463" s="75"/>
      <c r="AH463" s="71"/>
      <c r="AI463" s="75"/>
      <c r="AJ463" s="76"/>
      <c r="AK463" s="75"/>
      <c r="AL463" s="71"/>
      <c r="AM463" s="71"/>
      <c r="AN463" s="71"/>
      <c r="AO463" s="73"/>
      <c r="AP463" s="73"/>
      <c r="AQ463" s="75"/>
      <c r="AR463" s="61"/>
      <c r="AS463" s="61"/>
      <c r="AT463" s="77"/>
      <c r="AU463" s="77"/>
      <c r="AV463" s="61"/>
      <c r="AW463" s="75"/>
      <c r="AX463" s="61"/>
      <c r="AY463" s="61"/>
      <c r="AZ463" s="61"/>
      <c r="BA463" s="61"/>
    </row>
    <row r="464" spans="16:53" s="14" customFormat="1" ht="13.5">
      <c r="P464" s="70" t="s">
        <v>45</v>
      </c>
      <c r="Q464" s="57" t="s">
        <v>45</v>
      </c>
      <c r="R464" s="57" t="s">
        <v>45</v>
      </c>
      <c r="S464" s="57" t="s">
        <v>45</v>
      </c>
      <c r="T464" s="57" t="s">
        <v>45</v>
      </c>
      <c r="U464" s="58" t="s">
        <v>45</v>
      </c>
      <c r="V464" s="59" t="s">
        <v>45</v>
      </c>
      <c r="W464" s="60" t="s">
        <v>45</v>
      </c>
      <c r="X464" s="61"/>
      <c r="Y464" s="61"/>
      <c r="Z464" s="61"/>
      <c r="AA464" s="71"/>
      <c r="AB464" s="72" t="s">
        <v>45</v>
      </c>
      <c r="AC464" s="61"/>
      <c r="AD464" s="73"/>
      <c r="AE464" s="61"/>
      <c r="AF464" s="74"/>
      <c r="AG464" s="75"/>
      <c r="AH464" s="71"/>
      <c r="AI464" s="75"/>
      <c r="AJ464" s="76"/>
      <c r="AK464" s="75"/>
      <c r="AL464" s="71"/>
      <c r="AM464" s="71"/>
      <c r="AN464" s="71"/>
      <c r="AO464" s="73"/>
      <c r="AP464" s="73"/>
      <c r="AQ464" s="75"/>
      <c r="AR464" s="61"/>
      <c r="AS464" s="61"/>
      <c r="AT464" s="77"/>
      <c r="AU464" s="77"/>
      <c r="AV464" s="61"/>
      <c r="AW464" s="75"/>
      <c r="AX464" s="61"/>
      <c r="AY464" s="61"/>
      <c r="AZ464" s="61"/>
      <c r="BA464" s="61"/>
    </row>
    <row r="465" spans="16:53" s="14" customFormat="1" ht="13.5">
      <c r="P465" s="70" t="s">
        <v>45</v>
      </c>
      <c r="Q465" s="57" t="s">
        <v>45</v>
      </c>
      <c r="R465" s="57" t="s">
        <v>45</v>
      </c>
      <c r="S465" s="57" t="s">
        <v>45</v>
      </c>
      <c r="T465" s="57" t="s">
        <v>45</v>
      </c>
      <c r="U465" s="58" t="s">
        <v>45</v>
      </c>
      <c r="V465" s="59" t="s">
        <v>45</v>
      </c>
      <c r="W465" s="60" t="s">
        <v>45</v>
      </c>
      <c r="X465" s="61"/>
      <c r="Y465" s="61"/>
      <c r="Z465" s="61"/>
      <c r="AA465" s="71"/>
      <c r="AB465" s="72" t="s">
        <v>45</v>
      </c>
      <c r="AC465" s="61"/>
      <c r="AD465" s="73"/>
      <c r="AE465" s="61"/>
      <c r="AF465" s="74"/>
      <c r="AG465" s="75"/>
      <c r="AH465" s="71"/>
      <c r="AI465" s="75"/>
      <c r="AJ465" s="76"/>
      <c r="AK465" s="75"/>
      <c r="AL465" s="71"/>
      <c r="AM465" s="71"/>
      <c r="AN465" s="71"/>
      <c r="AO465" s="73"/>
      <c r="AP465" s="73"/>
      <c r="AQ465" s="75"/>
      <c r="AR465" s="61"/>
      <c r="AS465" s="61"/>
      <c r="AT465" s="77"/>
      <c r="AU465" s="77"/>
      <c r="AV465" s="61"/>
      <c r="AW465" s="75"/>
      <c r="AX465" s="61"/>
      <c r="AY465" s="61"/>
      <c r="AZ465" s="61"/>
      <c r="BA465" s="61"/>
    </row>
    <row r="466" spans="16:53" s="14" customFormat="1" ht="13.5">
      <c r="P466" s="70" t="s">
        <v>45</v>
      </c>
      <c r="Q466" s="57" t="s">
        <v>45</v>
      </c>
      <c r="R466" s="57" t="s">
        <v>45</v>
      </c>
      <c r="S466" s="57" t="s">
        <v>45</v>
      </c>
      <c r="T466" s="57" t="s">
        <v>45</v>
      </c>
      <c r="U466" s="58" t="s">
        <v>45</v>
      </c>
      <c r="V466" s="59" t="s">
        <v>45</v>
      </c>
      <c r="W466" s="60" t="s">
        <v>45</v>
      </c>
      <c r="X466" s="61"/>
      <c r="Y466" s="61"/>
      <c r="Z466" s="61"/>
      <c r="AA466" s="71"/>
      <c r="AB466" s="72" t="s">
        <v>45</v>
      </c>
      <c r="AC466" s="61"/>
      <c r="AD466" s="73"/>
      <c r="AE466" s="61"/>
      <c r="AF466" s="74"/>
      <c r="AG466" s="75"/>
      <c r="AH466" s="71"/>
      <c r="AI466" s="75"/>
      <c r="AJ466" s="76"/>
      <c r="AK466" s="75"/>
      <c r="AL466" s="71"/>
      <c r="AM466" s="71"/>
      <c r="AN466" s="71"/>
      <c r="AO466" s="73"/>
      <c r="AP466" s="73"/>
      <c r="AQ466" s="75"/>
      <c r="AR466" s="61"/>
      <c r="AS466" s="61"/>
      <c r="AT466" s="77"/>
      <c r="AU466" s="77"/>
      <c r="AV466" s="61"/>
      <c r="AW466" s="75"/>
      <c r="AX466" s="61"/>
      <c r="AY466" s="61"/>
      <c r="AZ466" s="61"/>
      <c r="BA466" s="61"/>
    </row>
    <row r="467" spans="16:53" s="14" customFormat="1" ht="13.5">
      <c r="P467" s="70" t="s">
        <v>45</v>
      </c>
      <c r="Q467" s="57" t="s">
        <v>45</v>
      </c>
      <c r="R467" s="57" t="s">
        <v>45</v>
      </c>
      <c r="S467" s="57" t="s">
        <v>45</v>
      </c>
      <c r="T467" s="57" t="s">
        <v>45</v>
      </c>
      <c r="U467" s="58" t="s">
        <v>45</v>
      </c>
      <c r="V467" s="59" t="s">
        <v>45</v>
      </c>
      <c r="W467" s="60" t="s">
        <v>45</v>
      </c>
      <c r="X467" s="61"/>
      <c r="Y467" s="61"/>
      <c r="Z467" s="61"/>
      <c r="AA467" s="71"/>
      <c r="AB467" s="72" t="s">
        <v>45</v>
      </c>
      <c r="AC467" s="61"/>
      <c r="AD467" s="73"/>
      <c r="AE467" s="61"/>
      <c r="AF467" s="74"/>
      <c r="AG467" s="75"/>
      <c r="AH467" s="71"/>
      <c r="AI467" s="75"/>
      <c r="AJ467" s="76"/>
      <c r="AK467" s="75"/>
      <c r="AL467" s="71"/>
      <c r="AM467" s="71"/>
      <c r="AN467" s="71"/>
      <c r="AO467" s="73"/>
      <c r="AP467" s="73"/>
      <c r="AQ467" s="75"/>
      <c r="AR467" s="61"/>
      <c r="AS467" s="61"/>
      <c r="AT467" s="77"/>
      <c r="AU467" s="77"/>
      <c r="AV467" s="61"/>
      <c r="AW467" s="75"/>
      <c r="AX467" s="61"/>
      <c r="AY467" s="61"/>
      <c r="AZ467" s="61"/>
      <c r="BA467" s="61"/>
    </row>
    <row r="468" spans="16:53" s="14" customFormat="1" ht="13.5">
      <c r="P468" s="70" t="s">
        <v>45</v>
      </c>
      <c r="Q468" s="57" t="s">
        <v>45</v>
      </c>
      <c r="R468" s="57" t="s">
        <v>45</v>
      </c>
      <c r="S468" s="57" t="s">
        <v>45</v>
      </c>
      <c r="T468" s="57" t="s">
        <v>45</v>
      </c>
      <c r="U468" s="58" t="s">
        <v>45</v>
      </c>
      <c r="V468" s="59" t="s">
        <v>45</v>
      </c>
      <c r="W468" s="60" t="s">
        <v>45</v>
      </c>
      <c r="X468" s="61"/>
      <c r="Y468" s="61"/>
      <c r="Z468" s="61"/>
      <c r="AA468" s="71"/>
      <c r="AB468" s="72" t="s">
        <v>45</v>
      </c>
      <c r="AC468" s="61"/>
      <c r="AD468" s="73"/>
      <c r="AE468" s="61"/>
      <c r="AF468" s="74"/>
      <c r="AG468" s="75"/>
      <c r="AH468" s="71"/>
      <c r="AI468" s="75"/>
      <c r="AJ468" s="76"/>
      <c r="AK468" s="75"/>
      <c r="AL468" s="71"/>
      <c r="AM468" s="71"/>
      <c r="AN468" s="71"/>
      <c r="AO468" s="73"/>
      <c r="AP468" s="73"/>
      <c r="AQ468" s="75"/>
      <c r="AR468" s="61"/>
      <c r="AS468" s="61"/>
      <c r="AT468" s="77"/>
      <c r="AU468" s="77"/>
      <c r="AV468" s="61"/>
      <c r="AW468" s="75"/>
      <c r="AX468" s="61"/>
      <c r="AY468" s="61"/>
      <c r="AZ468" s="61"/>
      <c r="BA468" s="61"/>
    </row>
    <row r="469" spans="16:53" s="14" customFormat="1" ht="13.5">
      <c r="P469" s="70" t="s">
        <v>45</v>
      </c>
      <c r="Q469" s="57" t="s">
        <v>45</v>
      </c>
      <c r="R469" s="57" t="s">
        <v>45</v>
      </c>
      <c r="S469" s="57" t="s">
        <v>45</v>
      </c>
      <c r="T469" s="57" t="s">
        <v>45</v>
      </c>
      <c r="U469" s="58" t="s">
        <v>45</v>
      </c>
      <c r="V469" s="59" t="s">
        <v>45</v>
      </c>
      <c r="W469" s="60" t="s">
        <v>45</v>
      </c>
      <c r="X469" s="61"/>
      <c r="Y469" s="61"/>
      <c r="Z469" s="61"/>
      <c r="AA469" s="71"/>
      <c r="AB469" s="72" t="s">
        <v>45</v>
      </c>
      <c r="AC469" s="61"/>
      <c r="AD469" s="73"/>
      <c r="AE469" s="61"/>
      <c r="AF469" s="74"/>
      <c r="AG469" s="75"/>
      <c r="AH469" s="71"/>
      <c r="AI469" s="75"/>
      <c r="AJ469" s="76"/>
      <c r="AK469" s="75"/>
      <c r="AL469" s="71"/>
      <c r="AM469" s="71"/>
      <c r="AN469" s="71"/>
      <c r="AO469" s="73"/>
      <c r="AP469" s="73"/>
      <c r="AQ469" s="75"/>
      <c r="AR469" s="61"/>
      <c r="AS469" s="61"/>
      <c r="AT469" s="77"/>
      <c r="AU469" s="77"/>
      <c r="AV469" s="61"/>
      <c r="AW469" s="75"/>
      <c r="AX469" s="61"/>
      <c r="AY469" s="61"/>
      <c r="AZ469" s="61"/>
      <c r="BA469" s="61"/>
    </row>
    <row r="470" spans="16:53" s="14" customFormat="1" ht="13.5">
      <c r="P470" s="70" t="s">
        <v>45</v>
      </c>
      <c r="Q470" s="57" t="s">
        <v>45</v>
      </c>
      <c r="R470" s="57" t="s">
        <v>45</v>
      </c>
      <c r="S470" s="57" t="s">
        <v>45</v>
      </c>
      <c r="T470" s="57" t="s">
        <v>45</v>
      </c>
      <c r="U470" s="58" t="s">
        <v>45</v>
      </c>
      <c r="V470" s="59" t="s">
        <v>45</v>
      </c>
      <c r="W470" s="60" t="s">
        <v>45</v>
      </c>
      <c r="X470" s="61"/>
      <c r="Y470" s="61"/>
      <c r="Z470" s="61"/>
      <c r="AA470" s="71"/>
      <c r="AB470" s="72" t="s">
        <v>45</v>
      </c>
      <c r="AC470" s="61"/>
      <c r="AD470" s="73"/>
      <c r="AE470" s="61"/>
      <c r="AF470" s="74"/>
      <c r="AG470" s="75"/>
      <c r="AH470" s="71"/>
      <c r="AI470" s="75"/>
      <c r="AJ470" s="76"/>
      <c r="AK470" s="75"/>
      <c r="AL470" s="71"/>
      <c r="AM470" s="71"/>
      <c r="AN470" s="71"/>
      <c r="AO470" s="73"/>
      <c r="AP470" s="73"/>
      <c r="AQ470" s="75"/>
      <c r="AR470" s="61"/>
      <c r="AS470" s="61"/>
      <c r="AT470" s="77"/>
      <c r="AU470" s="77"/>
      <c r="AV470" s="61"/>
      <c r="AW470" s="75"/>
      <c r="AX470" s="61"/>
      <c r="AY470" s="61"/>
      <c r="AZ470" s="61"/>
      <c r="BA470" s="61"/>
    </row>
    <row r="471" spans="16:53" s="14" customFormat="1" ht="13.5">
      <c r="P471" s="70" t="s">
        <v>45</v>
      </c>
      <c r="Q471" s="57" t="s">
        <v>45</v>
      </c>
      <c r="R471" s="57" t="s">
        <v>45</v>
      </c>
      <c r="S471" s="57" t="s">
        <v>45</v>
      </c>
      <c r="T471" s="57" t="s">
        <v>45</v>
      </c>
      <c r="U471" s="58" t="s">
        <v>45</v>
      </c>
      <c r="V471" s="59" t="s">
        <v>45</v>
      </c>
      <c r="W471" s="60" t="s">
        <v>45</v>
      </c>
      <c r="X471" s="61"/>
      <c r="Y471" s="61"/>
      <c r="Z471" s="61"/>
      <c r="AA471" s="71"/>
      <c r="AB471" s="72" t="s">
        <v>45</v>
      </c>
      <c r="AC471" s="61"/>
      <c r="AD471" s="73"/>
      <c r="AE471" s="61"/>
      <c r="AF471" s="74"/>
      <c r="AG471" s="75"/>
      <c r="AH471" s="71"/>
      <c r="AI471" s="75"/>
      <c r="AJ471" s="76"/>
      <c r="AK471" s="75"/>
      <c r="AL471" s="71"/>
      <c r="AM471" s="71"/>
      <c r="AN471" s="71"/>
      <c r="AO471" s="73"/>
      <c r="AP471" s="73"/>
      <c r="AQ471" s="75"/>
      <c r="AR471" s="61"/>
      <c r="AS471" s="61"/>
      <c r="AT471" s="77"/>
      <c r="AU471" s="77"/>
      <c r="AV471" s="61"/>
      <c r="AW471" s="75"/>
      <c r="AX471" s="61"/>
      <c r="AY471" s="61"/>
      <c r="AZ471" s="61"/>
      <c r="BA471" s="61"/>
    </row>
    <row r="472" spans="16:53" s="14" customFormat="1" ht="13.5">
      <c r="P472" s="70" t="s">
        <v>45</v>
      </c>
      <c r="Q472" s="57" t="s">
        <v>45</v>
      </c>
      <c r="R472" s="57" t="s">
        <v>45</v>
      </c>
      <c r="S472" s="57" t="s">
        <v>45</v>
      </c>
      <c r="T472" s="57" t="s">
        <v>45</v>
      </c>
      <c r="U472" s="58" t="s">
        <v>45</v>
      </c>
      <c r="V472" s="59" t="s">
        <v>45</v>
      </c>
      <c r="W472" s="60" t="s">
        <v>45</v>
      </c>
      <c r="X472" s="61"/>
      <c r="Y472" s="61"/>
      <c r="Z472" s="61"/>
      <c r="AA472" s="71"/>
      <c r="AB472" s="72" t="s">
        <v>45</v>
      </c>
      <c r="AC472" s="61"/>
      <c r="AD472" s="73"/>
      <c r="AE472" s="61"/>
      <c r="AF472" s="74"/>
      <c r="AG472" s="75"/>
      <c r="AH472" s="71"/>
      <c r="AI472" s="75"/>
      <c r="AJ472" s="76"/>
      <c r="AK472" s="75"/>
      <c r="AL472" s="71"/>
      <c r="AM472" s="71"/>
      <c r="AN472" s="71"/>
      <c r="AO472" s="73"/>
      <c r="AP472" s="73"/>
      <c r="AQ472" s="75"/>
      <c r="AR472" s="61"/>
      <c r="AS472" s="61"/>
      <c r="AT472" s="77"/>
      <c r="AU472" s="77"/>
      <c r="AV472" s="61"/>
      <c r="AW472" s="75"/>
      <c r="AX472" s="61"/>
      <c r="AY472" s="61"/>
      <c r="AZ472" s="61"/>
      <c r="BA472" s="61"/>
    </row>
    <row r="473" spans="16:53" s="14" customFormat="1" ht="13.5">
      <c r="P473" s="70" t="s">
        <v>45</v>
      </c>
      <c r="Q473" s="57" t="s">
        <v>45</v>
      </c>
      <c r="R473" s="57" t="s">
        <v>45</v>
      </c>
      <c r="S473" s="57" t="s">
        <v>45</v>
      </c>
      <c r="T473" s="57" t="s">
        <v>45</v>
      </c>
      <c r="U473" s="58" t="s">
        <v>45</v>
      </c>
      <c r="V473" s="59" t="s">
        <v>45</v>
      </c>
      <c r="W473" s="60" t="s">
        <v>45</v>
      </c>
      <c r="X473" s="61"/>
      <c r="Y473" s="61"/>
      <c r="Z473" s="61"/>
      <c r="AA473" s="71"/>
      <c r="AB473" s="72" t="s">
        <v>45</v>
      </c>
      <c r="AC473" s="61"/>
      <c r="AD473" s="73"/>
      <c r="AE473" s="61"/>
      <c r="AF473" s="74"/>
      <c r="AG473" s="75"/>
      <c r="AH473" s="71"/>
      <c r="AI473" s="75"/>
      <c r="AJ473" s="76"/>
      <c r="AK473" s="75"/>
      <c r="AL473" s="71"/>
      <c r="AM473" s="71"/>
      <c r="AN473" s="71"/>
      <c r="AO473" s="73"/>
      <c r="AP473" s="73"/>
      <c r="AQ473" s="75"/>
      <c r="AR473" s="61"/>
      <c r="AS473" s="61"/>
      <c r="AT473" s="77"/>
      <c r="AU473" s="77"/>
      <c r="AV473" s="61"/>
      <c r="AW473" s="75"/>
      <c r="AX473" s="61"/>
      <c r="AY473" s="61"/>
      <c r="AZ473" s="61"/>
      <c r="BA473" s="61"/>
    </row>
    <row r="474" spans="16:53" s="14" customFormat="1" ht="13.5">
      <c r="P474" s="70" t="s">
        <v>45</v>
      </c>
      <c r="Q474" s="57" t="s">
        <v>45</v>
      </c>
      <c r="R474" s="57" t="s">
        <v>45</v>
      </c>
      <c r="S474" s="57" t="s">
        <v>45</v>
      </c>
      <c r="T474" s="57" t="s">
        <v>45</v>
      </c>
      <c r="U474" s="58" t="s">
        <v>45</v>
      </c>
      <c r="V474" s="59" t="s">
        <v>45</v>
      </c>
      <c r="W474" s="60" t="s">
        <v>45</v>
      </c>
      <c r="X474" s="61"/>
      <c r="Y474" s="61"/>
      <c r="Z474" s="61"/>
      <c r="AA474" s="71"/>
      <c r="AB474" s="72" t="s">
        <v>45</v>
      </c>
      <c r="AC474" s="61"/>
      <c r="AD474" s="73"/>
      <c r="AE474" s="61"/>
      <c r="AF474" s="74"/>
      <c r="AG474" s="75"/>
      <c r="AH474" s="71"/>
      <c r="AI474" s="75"/>
      <c r="AJ474" s="76"/>
      <c r="AK474" s="75"/>
      <c r="AL474" s="71"/>
      <c r="AM474" s="71"/>
      <c r="AN474" s="71"/>
      <c r="AO474" s="73"/>
      <c r="AP474" s="73"/>
      <c r="AQ474" s="75"/>
      <c r="AR474" s="61"/>
      <c r="AS474" s="61"/>
      <c r="AT474" s="77"/>
      <c r="AU474" s="77"/>
      <c r="AV474" s="61"/>
      <c r="AW474" s="75"/>
      <c r="AX474" s="61"/>
      <c r="AY474" s="61"/>
      <c r="AZ474" s="61"/>
      <c r="BA474" s="61"/>
    </row>
    <row r="475" spans="16:53" s="14" customFormat="1" ht="13.5">
      <c r="P475" s="70" t="s">
        <v>45</v>
      </c>
      <c r="Q475" s="57" t="s">
        <v>45</v>
      </c>
      <c r="R475" s="57" t="s">
        <v>45</v>
      </c>
      <c r="S475" s="57" t="s">
        <v>45</v>
      </c>
      <c r="T475" s="57" t="s">
        <v>45</v>
      </c>
      <c r="U475" s="58" t="s">
        <v>45</v>
      </c>
      <c r="V475" s="59" t="s">
        <v>45</v>
      </c>
      <c r="W475" s="60" t="s">
        <v>45</v>
      </c>
      <c r="X475" s="61"/>
      <c r="Y475" s="61"/>
      <c r="Z475" s="61"/>
      <c r="AA475" s="71"/>
      <c r="AB475" s="72" t="s">
        <v>45</v>
      </c>
      <c r="AC475" s="61"/>
      <c r="AD475" s="73"/>
      <c r="AE475" s="61"/>
      <c r="AF475" s="74"/>
      <c r="AG475" s="75"/>
      <c r="AH475" s="71"/>
      <c r="AI475" s="75"/>
      <c r="AJ475" s="76"/>
      <c r="AK475" s="75"/>
      <c r="AL475" s="71"/>
      <c r="AM475" s="71"/>
      <c r="AN475" s="71"/>
      <c r="AO475" s="73"/>
      <c r="AP475" s="73"/>
      <c r="AQ475" s="75"/>
      <c r="AR475" s="61"/>
      <c r="AS475" s="61"/>
      <c r="AT475" s="77"/>
      <c r="AU475" s="77"/>
      <c r="AV475" s="61"/>
      <c r="AW475" s="75"/>
      <c r="AX475" s="61"/>
      <c r="AY475" s="61"/>
      <c r="AZ475" s="61"/>
      <c r="BA475" s="61"/>
    </row>
    <row r="476" spans="16:53" s="14" customFormat="1" ht="13.5">
      <c r="P476" s="70" t="s">
        <v>45</v>
      </c>
      <c r="Q476" s="57" t="s">
        <v>45</v>
      </c>
      <c r="R476" s="57" t="s">
        <v>45</v>
      </c>
      <c r="S476" s="57" t="s">
        <v>45</v>
      </c>
      <c r="T476" s="57" t="s">
        <v>45</v>
      </c>
      <c r="U476" s="58" t="s">
        <v>45</v>
      </c>
      <c r="V476" s="59" t="s">
        <v>45</v>
      </c>
      <c r="W476" s="60" t="s">
        <v>45</v>
      </c>
      <c r="X476" s="61"/>
      <c r="Y476" s="61"/>
      <c r="Z476" s="61"/>
      <c r="AA476" s="71"/>
      <c r="AB476" s="72" t="s">
        <v>45</v>
      </c>
      <c r="AC476" s="61"/>
      <c r="AD476" s="73"/>
      <c r="AE476" s="61"/>
      <c r="AF476" s="74"/>
      <c r="AG476" s="75"/>
      <c r="AH476" s="71"/>
      <c r="AI476" s="75"/>
      <c r="AJ476" s="76"/>
      <c r="AK476" s="75"/>
      <c r="AL476" s="71"/>
      <c r="AM476" s="71"/>
      <c r="AN476" s="71"/>
      <c r="AO476" s="73"/>
      <c r="AP476" s="73"/>
      <c r="AQ476" s="75"/>
      <c r="AR476" s="61"/>
      <c r="AS476" s="61"/>
      <c r="AT476" s="77"/>
      <c r="AU476" s="77"/>
      <c r="AV476" s="61"/>
      <c r="AW476" s="75"/>
      <c r="AX476" s="61"/>
      <c r="AY476" s="61"/>
      <c r="AZ476" s="61"/>
      <c r="BA476" s="61"/>
    </row>
    <row r="477" spans="16:53" s="14" customFormat="1" ht="13.5">
      <c r="P477" s="70" t="s">
        <v>45</v>
      </c>
      <c r="Q477" s="57" t="s">
        <v>45</v>
      </c>
      <c r="R477" s="57" t="s">
        <v>45</v>
      </c>
      <c r="S477" s="57" t="s">
        <v>45</v>
      </c>
      <c r="T477" s="57" t="s">
        <v>45</v>
      </c>
      <c r="U477" s="58" t="s">
        <v>45</v>
      </c>
      <c r="V477" s="59" t="s">
        <v>45</v>
      </c>
      <c r="W477" s="60" t="s">
        <v>45</v>
      </c>
      <c r="X477" s="61"/>
      <c r="Y477" s="61"/>
      <c r="Z477" s="61"/>
      <c r="AA477" s="71"/>
      <c r="AB477" s="72" t="s">
        <v>45</v>
      </c>
      <c r="AC477" s="61"/>
      <c r="AD477" s="73"/>
      <c r="AE477" s="61"/>
      <c r="AF477" s="74"/>
      <c r="AG477" s="75"/>
      <c r="AH477" s="71"/>
      <c r="AI477" s="75"/>
      <c r="AJ477" s="76"/>
      <c r="AK477" s="75"/>
      <c r="AL477" s="71"/>
      <c r="AM477" s="71"/>
      <c r="AN477" s="71"/>
      <c r="AO477" s="73"/>
      <c r="AP477" s="73"/>
      <c r="AQ477" s="75"/>
      <c r="AR477" s="61"/>
      <c r="AS477" s="61"/>
      <c r="AT477" s="77"/>
      <c r="AU477" s="77"/>
      <c r="AV477" s="61"/>
      <c r="AW477" s="75"/>
      <c r="AX477" s="61"/>
      <c r="AY477" s="61"/>
      <c r="AZ477" s="61"/>
      <c r="BA477" s="61"/>
    </row>
    <row r="478" spans="16:53" s="14" customFormat="1" ht="13.5">
      <c r="P478" s="70" t="s">
        <v>45</v>
      </c>
      <c r="Q478" s="57" t="s">
        <v>45</v>
      </c>
      <c r="R478" s="57" t="s">
        <v>45</v>
      </c>
      <c r="S478" s="57" t="s">
        <v>45</v>
      </c>
      <c r="T478" s="57" t="s">
        <v>45</v>
      </c>
      <c r="U478" s="58" t="s">
        <v>45</v>
      </c>
      <c r="V478" s="59" t="s">
        <v>45</v>
      </c>
      <c r="W478" s="60" t="s">
        <v>45</v>
      </c>
      <c r="X478" s="61"/>
      <c r="Y478" s="61"/>
      <c r="Z478" s="61"/>
      <c r="AA478" s="71"/>
      <c r="AB478" s="72" t="s">
        <v>45</v>
      </c>
      <c r="AC478" s="61"/>
      <c r="AD478" s="73"/>
      <c r="AE478" s="61"/>
      <c r="AF478" s="74"/>
      <c r="AG478" s="75"/>
      <c r="AH478" s="71"/>
      <c r="AI478" s="75"/>
      <c r="AJ478" s="76"/>
      <c r="AK478" s="75"/>
      <c r="AL478" s="71"/>
      <c r="AM478" s="71"/>
      <c r="AN478" s="71"/>
      <c r="AO478" s="73"/>
      <c r="AP478" s="73"/>
      <c r="AQ478" s="75"/>
      <c r="AR478" s="61"/>
      <c r="AS478" s="61"/>
      <c r="AT478" s="77"/>
      <c r="AU478" s="77"/>
      <c r="AV478" s="61"/>
      <c r="AW478" s="75"/>
      <c r="AX478" s="61"/>
      <c r="AY478" s="61"/>
      <c r="AZ478" s="61"/>
      <c r="BA478" s="61"/>
    </row>
    <row r="479" spans="16:53" s="14" customFormat="1" ht="13.5">
      <c r="P479" s="70" t="s">
        <v>45</v>
      </c>
      <c r="Q479" s="57" t="s">
        <v>45</v>
      </c>
      <c r="R479" s="57" t="s">
        <v>45</v>
      </c>
      <c r="S479" s="57" t="s">
        <v>45</v>
      </c>
      <c r="T479" s="57" t="s">
        <v>45</v>
      </c>
      <c r="U479" s="58" t="s">
        <v>45</v>
      </c>
      <c r="V479" s="59" t="s">
        <v>45</v>
      </c>
      <c r="W479" s="60" t="s">
        <v>45</v>
      </c>
      <c r="X479" s="61"/>
      <c r="Y479" s="61"/>
      <c r="Z479" s="61"/>
      <c r="AA479" s="71"/>
      <c r="AB479" s="72" t="s">
        <v>45</v>
      </c>
      <c r="AC479" s="61"/>
      <c r="AD479" s="73"/>
      <c r="AE479" s="61"/>
      <c r="AF479" s="74"/>
      <c r="AG479" s="75"/>
      <c r="AH479" s="71"/>
      <c r="AI479" s="75"/>
      <c r="AJ479" s="76"/>
      <c r="AK479" s="75"/>
      <c r="AL479" s="71"/>
      <c r="AM479" s="71"/>
      <c r="AN479" s="71"/>
      <c r="AO479" s="73"/>
      <c r="AP479" s="73"/>
      <c r="AQ479" s="75"/>
      <c r="AR479" s="61"/>
      <c r="AS479" s="61"/>
      <c r="AT479" s="77"/>
      <c r="AU479" s="77"/>
      <c r="AV479" s="61"/>
      <c r="AW479" s="75"/>
      <c r="AX479" s="61"/>
      <c r="AY479" s="61"/>
      <c r="AZ479" s="61"/>
      <c r="BA479" s="61"/>
    </row>
    <row r="480" spans="16:53" s="14" customFormat="1" ht="13.5">
      <c r="P480" s="70" t="s">
        <v>45</v>
      </c>
      <c r="Q480" s="57" t="s">
        <v>45</v>
      </c>
      <c r="R480" s="57" t="s">
        <v>45</v>
      </c>
      <c r="S480" s="57" t="s">
        <v>45</v>
      </c>
      <c r="T480" s="57" t="s">
        <v>45</v>
      </c>
      <c r="U480" s="58" t="s">
        <v>45</v>
      </c>
      <c r="V480" s="59" t="s">
        <v>45</v>
      </c>
      <c r="W480" s="60" t="s">
        <v>45</v>
      </c>
      <c r="X480" s="61"/>
      <c r="Y480" s="61"/>
      <c r="Z480" s="61"/>
      <c r="AA480" s="71"/>
      <c r="AB480" s="72" t="s">
        <v>45</v>
      </c>
      <c r="AC480" s="61"/>
      <c r="AD480" s="73"/>
      <c r="AE480" s="61"/>
      <c r="AF480" s="74"/>
      <c r="AG480" s="75"/>
      <c r="AH480" s="71"/>
      <c r="AI480" s="75"/>
      <c r="AJ480" s="76"/>
      <c r="AK480" s="75"/>
      <c r="AL480" s="71"/>
      <c r="AM480" s="71"/>
      <c r="AN480" s="71"/>
      <c r="AO480" s="73"/>
      <c r="AP480" s="73"/>
      <c r="AQ480" s="75"/>
      <c r="AR480" s="61"/>
      <c r="AS480" s="61"/>
      <c r="AT480" s="77"/>
      <c r="AU480" s="77"/>
      <c r="AV480" s="61"/>
      <c r="AW480" s="75"/>
      <c r="AX480" s="61"/>
      <c r="AY480" s="61"/>
      <c r="AZ480" s="61"/>
      <c r="BA480" s="61"/>
    </row>
    <row r="481" spans="16:53" s="14" customFormat="1" ht="13.5">
      <c r="P481" s="70" t="s">
        <v>45</v>
      </c>
      <c r="Q481" s="57" t="s">
        <v>45</v>
      </c>
      <c r="R481" s="57" t="s">
        <v>45</v>
      </c>
      <c r="S481" s="57" t="s">
        <v>45</v>
      </c>
      <c r="T481" s="57" t="s">
        <v>45</v>
      </c>
      <c r="U481" s="58" t="s">
        <v>45</v>
      </c>
      <c r="V481" s="59" t="s">
        <v>45</v>
      </c>
      <c r="W481" s="60" t="s">
        <v>45</v>
      </c>
      <c r="X481" s="61"/>
      <c r="Y481" s="61"/>
      <c r="Z481" s="61"/>
      <c r="AA481" s="71"/>
      <c r="AB481" s="72" t="s">
        <v>45</v>
      </c>
      <c r="AC481" s="61"/>
      <c r="AD481" s="73"/>
      <c r="AE481" s="61"/>
      <c r="AF481" s="74"/>
      <c r="AG481" s="75"/>
      <c r="AH481" s="71"/>
      <c r="AI481" s="75"/>
      <c r="AJ481" s="76"/>
      <c r="AK481" s="75"/>
      <c r="AL481" s="71"/>
      <c r="AM481" s="71"/>
      <c r="AN481" s="71"/>
      <c r="AO481" s="73"/>
      <c r="AP481" s="73"/>
      <c r="AQ481" s="75"/>
      <c r="AR481" s="61"/>
      <c r="AS481" s="61"/>
      <c r="AT481" s="77"/>
      <c r="AU481" s="77"/>
      <c r="AV481" s="61"/>
      <c r="AW481" s="75"/>
      <c r="AX481" s="61"/>
      <c r="AY481" s="61"/>
      <c r="AZ481" s="61"/>
      <c r="BA481" s="61"/>
    </row>
    <row r="482" spans="16:53" s="14" customFormat="1" ht="13.5">
      <c r="P482" s="70" t="s">
        <v>45</v>
      </c>
      <c r="Q482" s="57" t="s">
        <v>45</v>
      </c>
      <c r="R482" s="57" t="s">
        <v>45</v>
      </c>
      <c r="S482" s="57" t="s">
        <v>45</v>
      </c>
      <c r="T482" s="57" t="s">
        <v>45</v>
      </c>
      <c r="U482" s="58" t="s">
        <v>45</v>
      </c>
      <c r="V482" s="59" t="s">
        <v>45</v>
      </c>
      <c r="W482" s="60" t="s">
        <v>45</v>
      </c>
      <c r="X482" s="61"/>
      <c r="Y482" s="61"/>
      <c r="Z482" s="61"/>
      <c r="AA482" s="71"/>
      <c r="AB482" s="72" t="s">
        <v>45</v>
      </c>
      <c r="AC482" s="61"/>
      <c r="AD482" s="73"/>
      <c r="AE482" s="61"/>
      <c r="AF482" s="74"/>
      <c r="AG482" s="75"/>
      <c r="AH482" s="71"/>
      <c r="AI482" s="75"/>
      <c r="AJ482" s="76"/>
      <c r="AK482" s="75"/>
      <c r="AL482" s="71"/>
      <c r="AM482" s="71"/>
      <c r="AN482" s="71"/>
      <c r="AO482" s="73"/>
      <c r="AP482" s="73"/>
      <c r="AQ482" s="75"/>
      <c r="AR482" s="61"/>
      <c r="AS482" s="61"/>
      <c r="AT482" s="77"/>
      <c r="AU482" s="77"/>
      <c r="AV482" s="61"/>
      <c r="AW482" s="75"/>
      <c r="AX482" s="61"/>
      <c r="AY482" s="61"/>
      <c r="AZ482" s="61"/>
      <c r="BA482" s="61"/>
    </row>
    <row r="483" spans="16:53" s="14" customFormat="1" ht="13.5">
      <c r="P483" s="70" t="s">
        <v>45</v>
      </c>
      <c r="Q483" s="57" t="s">
        <v>45</v>
      </c>
      <c r="R483" s="57" t="s">
        <v>45</v>
      </c>
      <c r="S483" s="57" t="s">
        <v>45</v>
      </c>
      <c r="T483" s="57" t="s">
        <v>45</v>
      </c>
      <c r="U483" s="58" t="s">
        <v>45</v>
      </c>
      <c r="V483" s="59" t="s">
        <v>45</v>
      </c>
      <c r="W483" s="60" t="s">
        <v>45</v>
      </c>
      <c r="X483" s="61"/>
      <c r="Y483" s="61"/>
      <c r="Z483" s="61"/>
      <c r="AA483" s="71"/>
      <c r="AB483" s="72" t="s">
        <v>45</v>
      </c>
      <c r="AC483" s="61"/>
      <c r="AD483" s="73"/>
      <c r="AE483" s="61"/>
      <c r="AF483" s="74"/>
      <c r="AG483" s="75"/>
      <c r="AH483" s="71"/>
      <c r="AI483" s="75"/>
      <c r="AJ483" s="76"/>
      <c r="AK483" s="75"/>
      <c r="AL483" s="71"/>
      <c r="AM483" s="71"/>
      <c r="AN483" s="71"/>
      <c r="AO483" s="73"/>
      <c r="AP483" s="73"/>
      <c r="AQ483" s="75"/>
      <c r="AR483" s="61"/>
      <c r="AS483" s="61"/>
      <c r="AT483" s="77"/>
      <c r="AU483" s="77"/>
      <c r="AV483" s="61"/>
      <c r="AW483" s="75"/>
      <c r="AX483" s="61"/>
      <c r="AY483" s="61"/>
      <c r="AZ483" s="61"/>
      <c r="BA483" s="61"/>
    </row>
    <row r="484" spans="16:53" s="14" customFormat="1" ht="13.5">
      <c r="P484" s="70" t="s">
        <v>45</v>
      </c>
      <c r="Q484" s="57" t="s">
        <v>45</v>
      </c>
      <c r="R484" s="57" t="s">
        <v>45</v>
      </c>
      <c r="S484" s="57" t="s">
        <v>45</v>
      </c>
      <c r="T484" s="57" t="s">
        <v>45</v>
      </c>
      <c r="U484" s="58" t="s">
        <v>45</v>
      </c>
      <c r="V484" s="59" t="s">
        <v>45</v>
      </c>
      <c r="W484" s="60" t="s">
        <v>45</v>
      </c>
      <c r="X484" s="61"/>
      <c r="Y484" s="61"/>
      <c r="Z484" s="61"/>
      <c r="AA484" s="71"/>
      <c r="AB484" s="72" t="s">
        <v>45</v>
      </c>
      <c r="AC484" s="61"/>
      <c r="AD484" s="73"/>
      <c r="AE484" s="61"/>
      <c r="AF484" s="74"/>
      <c r="AG484" s="75"/>
      <c r="AH484" s="71"/>
      <c r="AI484" s="75"/>
      <c r="AJ484" s="76"/>
      <c r="AK484" s="75"/>
      <c r="AL484" s="71"/>
      <c r="AM484" s="71"/>
      <c r="AN484" s="71"/>
      <c r="AO484" s="73"/>
      <c r="AP484" s="73"/>
      <c r="AQ484" s="75"/>
      <c r="AR484" s="61"/>
      <c r="AS484" s="61"/>
      <c r="AT484" s="77"/>
      <c r="AU484" s="77"/>
      <c r="AV484" s="61"/>
      <c r="AW484" s="75"/>
      <c r="AX484" s="61"/>
      <c r="AY484" s="61"/>
      <c r="AZ484" s="61"/>
      <c r="BA484" s="61"/>
    </row>
    <row r="485" spans="16:53" s="14" customFormat="1" ht="13.5">
      <c r="P485" s="70" t="s">
        <v>45</v>
      </c>
      <c r="Q485" s="57" t="s">
        <v>45</v>
      </c>
      <c r="R485" s="57" t="s">
        <v>45</v>
      </c>
      <c r="S485" s="57" t="s">
        <v>45</v>
      </c>
      <c r="T485" s="57" t="s">
        <v>45</v>
      </c>
      <c r="U485" s="58" t="s">
        <v>45</v>
      </c>
      <c r="V485" s="59" t="s">
        <v>45</v>
      </c>
      <c r="W485" s="60" t="s">
        <v>45</v>
      </c>
      <c r="X485" s="61"/>
      <c r="Y485" s="61"/>
      <c r="Z485" s="61"/>
      <c r="AA485" s="71"/>
      <c r="AB485" s="72" t="s">
        <v>45</v>
      </c>
      <c r="AC485" s="61"/>
      <c r="AD485" s="73"/>
      <c r="AE485" s="61"/>
      <c r="AF485" s="74"/>
      <c r="AG485" s="75"/>
      <c r="AH485" s="71"/>
      <c r="AI485" s="75"/>
      <c r="AJ485" s="76"/>
      <c r="AK485" s="75"/>
      <c r="AL485" s="71"/>
      <c r="AM485" s="71"/>
      <c r="AN485" s="71"/>
      <c r="AO485" s="73"/>
      <c r="AP485" s="73"/>
      <c r="AQ485" s="75"/>
      <c r="AR485" s="61"/>
      <c r="AS485" s="61"/>
      <c r="AT485" s="77"/>
      <c r="AU485" s="77"/>
      <c r="AV485" s="61"/>
      <c r="AW485" s="75"/>
      <c r="AX485" s="61"/>
      <c r="AY485" s="61"/>
      <c r="AZ485" s="61"/>
      <c r="BA485" s="61"/>
    </row>
    <row r="486" spans="16:53" s="14" customFormat="1" ht="13.5">
      <c r="P486" s="70" t="s">
        <v>45</v>
      </c>
      <c r="Q486" s="57" t="s">
        <v>45</v>
      </c>
      <c r="R486" s="57" t="s">
        <v>45</v>
      </c>
      <c r="S486" s="57" t="s">
        <v>45</v>
      </c>
      <c r="T486" s="57" t="s">
        <v>45</v>
      </c>
      <c r="U486" s="58" t="s">
        <v>45</v>
      </c>
      <c r="V486" s="59" t="s">
        <v>45</v>
      </c>
      <c r="W486" s="60" t="s">
        <v>45</v>
      </c>
      <c r="X486" s="61"/>
      <c r="Y486" s="61"/>
      <c r="Z486" s="61"/>
      <c r="AA486" s="71"/>
      <c r="AB486" s="72" t="s">
        <v>45</v>
      </c>
      <c r="AC486" s="61"/>
      <c r="AD486" s="73"/>
      <c r="AE486" s="61"/>
      <c r="AF486" s="74"/>
      <c r="AG486" s="75"/>
      <c r="AH486" s="71"/>
      <c r="AI486" s="75"/>
      <c r="AJ486" s="76"/>
      <c r="AK486" s="75"/>
      <c r="AL486" s="71"/>
      <c r="AM486" s="71"/>
      <c r="AN486" s="71"/>
      <c r="AO486" s="73"/>
      <c r="AP486" s="73"/>
      <c r="AQ486" s="75"/>
      <c r="AR486" s="61"/>
      <c r="AS486" s="61"/>
      <c r="AT486" s="77"/>
      <c r="AU486" s="77"/>
      <c r="AV486" s="61"/>
      <c r="AW486" s="75"/>
      <c r="AX486" s="61"/>
      <c r="AY486" s="61"/>
      <c r="AZ486" s="61"/>
      <c r="BA486" s="61"/>
    </row>
    <row r="487" spans="16:53" s="14" customFormat="1" ht="13.5">
      <c r="P487" s="70" t="s">
        <v>45</v>
      </c>
      <c r="Q487" s="57" t="s">
        <v>45</v>
      </c>
      <c r="R487" s="57" t="s">
        <v>45</v>
      </c>
      <c r="S487" s="57" t="s">
        <v>45</v>
      </c>
      <c r="T487" s="57" t="s">
        <v>45</v>
      </c>
      <c r="U487" s="58" t="s">
        <v>45</v>
      </c>
      <c r="V487" s="59" t="s">
        <v>45</v>
      </c>
      <c r="W487" s="60" t="s">
        <v>45</v>
      </c>
      <c r="X487" s="61"/>
      <c r="Y487" s="61"/>
      <c r="Z487" s="61"/>
      <c r="AA487" s="71"/>
      <c r="AB487" s="72" t="s">
        <v>45</v>
      </c>
      <c r="AC487" s="61"/>
      <c r="AD487" s="73"/>
      <c r="AE487" s="61"/>
      <c r="AF487" s="74"/>
      <c r="AG487" s="75"/>
      <c r="AH487" s="71"/>
      <c r="AI487" s="75"/>
      <c r="AJ487" s="76"/>
      <c r="AK487" s="75"/>
      <c r="AL487" s="71"/>
      <c r="AM487" s="71"/>
      <c r="AN487" s="71"/>
      <c r="AO487" s="73"/>
      <c r="AP487" s="73"/>
      <c r="AQ487" s="75"/>
      <c r="AR487" s="61"/>
      <c r="AS487" s="61"/>
      <c r="AT487" s="77"/>
      <c r="AU487" s="77"/>
      <c r="AV487" s="61"/>
      <c r="AW487" s="75"/>
      <c r="AX487" s="61"/>
      <c r="AY487" s="61"/>
      <c r="AZ487" s="61"/>
      <c r="BA487" s="61"/>
    </row>
    <row r="488" spans="16:53" s="14" customFormat="1" ht="13.5">
      <c r="P488" s="70" t="s">
        <v>45</v>
      </c>
      <c r="Q488" s="57" t="s">
        <v>45</v>
      </c>
      <c r="R488" s="57" t="s">
        <v>45</v>
      </c>
      <c r="S488" s="57" t="s">
        <v>45</v>
      </c>
      <c r="T488" s="57" t="s">
        <v>45</v>
      </c>
      <c r="U488" s="58" t="s">
        <v>45</v>
      </c>
      <c r="V488" s="59" t="s">
        <v>45</v>
      </c>
      <c r="W488" s="60" t="s">
        <v>45</v>
      </c>
      <c r="X488" s="61"/>
      <c r="Y488" s="61"/>
      <c r="Z488" s="61"/>
      <c r="AA488" s="71"/>
      <c r="AB488" s="72" t="s">
        <v>45</v>
      </c>
      <c r="AC488" s="61"/>
      <c r="AD488" s="73"/>
      <c r="AE488" s="61"/>
      <c r="AF488" s="74"/>
      <c r="AG488" s="75"/>
      <c r="AH488" s="71"/>
      <c r="AI488" s="75"/>
      <c r="AJ488" s="76"/>
      <c r="AK488" s="75"/>
      <c r="AL488" s="71"/>
      <c r="AM488" s="71"/>
      <c r="AN488" s="71"/>
      <c r="AO488" s="73"/>
      <c r="AP488" s="73"/>
      <c r="AQ488" s="75"/>
      <c r="AR488" s="61"/>
      <c r="AS488" s="61"/>
      <c r="AT488" s="77"/>
      <c r="AU488" s="77"/>
      <c r="AV488" s="61"/>
      <c r="AW488" s="75"/>
      <c r="AX488" s="61"/>
      <c r="AY488" s="61"/>
      <c r="AZ488" s="61"/>
      <c r="BA488" s="61"/>
    </row>
    <row r="489" spans="16:53" s="14" customFormat="1" ht="13.5">
      <c r="P489" s="70" t="s">
        <v>45</v>
      </c>
      <c r="Q489" s="57" t="s">
        <v>45</v>
      </c>
      <c r="R489" s="57" t="s">
        <v>45</v>
      </c>
      <c r="S489" s="57" t="s">
        <v>45</v>
      </c>
      <c r="T489" s="57" t="s">
        <v>45</v>
      </c>
      <c r="U489" s="58" t="s">
        <v>45</v>
      </c>
      <c r="V489" s="59" t="s">
        <v>45</v>
      </c>
      <c r="W489" s="60" t="s">
        <v>45</v>
      </c>
      <c r="X489" s="61"/>
      <c r="Y489" s="61"/>
      <c r="Z489" s="61"/>
      <c r="AA489" s="71"/>
      <c r="AB489" s="72" t="s">
        <v>45</v>
      </c>
      <c r="AC489" s="61"/>
      <c r="AD489" s="73"/>
      <c r="AE489" s="61"/>
      <c r="AF489" s="74"/>
      <c r="AG489" s="75"/>
      <c r="AH489" s="71"/>
      <c r="AI489" s="75"/>
      <c r="AJ489" s="76"/>
      <c r="AK489" s="75"/>
      <c r="AL489" s="71"/>
      <c r="AM489" s="71"/>
      <c r="AN489" s="71"/>
      <c r="AO489" s="73"/>
      <c r="AP489" s="73"/>
      <c r="AQ489" s="75"/>
      <c r="AR489" s="61"/>
      <c r="AS489" s="61"/>
      <c r="AT489" s="77"/>
      <c r="AU489" s="77"/>
      <c r="AV489" s="61"/>
      <c r="AW489" s="75"/>
      <c r="AX489" s="61"/>
      <c r="AY489" s="61"/>
      <c r="AZ489" s="61"/>
      <c r="BA489" s="61"/>
    </row>
    <row r="490" spans="16:53" s="14" customFormat="1" ht="13.5">
      <c r="P490" s="70" t="s">
        <v>45</v>
      </c>
      <c r="Q490" s="57" t="s">
        <v>45</v>
      </c>
      <c r="R490" s="57" t="s">
        <v>45</v>
      </c>
      <c r="S490" s="57" t="s">
        <v>45</v>
      </c>
      <c r="T490" s="57" t="s">
        <v>45</v>
      </c>
      <c r="U490" s="58" t="s">
        <v>45</v>
      </c>
      <c r="V490" s="59" t="s">
        <v>45</v>
      </c>
      <c r="W490" s="60" t="s">
        <v>45</v>
      </c>
      <c r="X490" s="61"/>
      <c r="Y490" s="61"/>
      <c r="Z490" s="61"/>
      <c r="AA490" s="71"/>
      <c r="AB490" s="72" t="s">
        <v>45</v>
      </c>
      <c r="AC490" s="61"/>
      <c r="AD490" s="73"/>
      <c r="AE490" s="61"/>
      <c r="AF490" s="74"/>
      <c r="AG490" s="75"/>
      <c r="AH490" s="71"/>
      <c r="AI490" s="75"/>
      <c r="AJ490" s="76"/>
      <c r="AK490" s="75"/>
      <c r="AL490" s="71"/>
      <c r="AM490" s="71"/>
      <c r="AN490" s="71"/>
      <c r="AO490" s="73"/>
      <c r="AP490" s="73"/>
      <c r="AQ490" s="75"/>
      <c r="AR490" s="61"/>
      <c r="AS490" s="61"/>
      <c r="AT490" s="77"/>
      <c r="AU490" s="77"/>
      <c r="AV490" s="61"/>
      <c r="AW490" s="75"/>
      <c r="AX490" s="61"/>
      <c r="AY490" s="61"/>
      <c r="AZ490" s="61"/>
      <c r="BA490" s="61"/>
    </row>
    <row r="491" spans="16:53" s="14" customFormat="1" ht="13.5">
      <c r="P491" s="70" t="s">
        <v>45</v>
      </c>
      <c r="Q491" s="57" t="s">
        <v>45</v>
      </c>
      <c r="R491" s="57" t="s">
        <v>45</v>
      </c>
      <c r="S491" s="57" t="s">
        <v>45</v>
      </c>
      <c r="T491" s="57" t="s">
        <v>45</v>
      </c>
      <c r="U491" s="58" t="s">
        <v>45</v>
      </c>
      <c r="V491" s="59" t="s">
        <v>45</v>
      </c>
      <c r="W491" s="60" t="s">
        <v>45</v>
      </c>
      <c r="X491" s="61"/>
      <c r="Y491" s="61"/>
      <c r="Z491" s="61"/>
      <c r="AA491" s="71"/>
      <c r="AB491" s="72" t="s">
        <v>45</v>
      </c>
      <c r="AC491" s="61"/>
      <c r="AD491" s="73"/>
      <c r="AE491" s="61"/>
      <c r="AF491" s="74"/>
      <c r="AG491" s="75"/>
      <c r="AH491" s="71"/>
      <c r="AI491" s="75"/>
      <c r="AJ491" s="76"/>
      <c r="AK491" s="75"/>
      <c r="AL491" s="71"/>
      <c r="AM491" s="71"/>
      <c r="AN491" s="71"/>
      <c r="AO491" s="73"/>
      <c r="AP491" s="73"/>
      <c r="AQ491" s="75"/>
      <c r="AR491" s="61"/>
      <c r="AS491" s="61"/>
      <c r="AT491" s="77"/>
      <c r="AU491" s="77"/>
      <c r="AV491" s="61"/>
      <c r="AW491" s="75"/>
      <c r="AX491" s="61"/>
      <c r="AY491" s="61"/>
      <c r="AZ491" s="61"/>
      <c r="BA491" s="61"/>
    </row>
    <row r="492" spans="16:53" s="14" customFormat="1" ht="13.5">
      <c r="P492" s="70" t="s">
        <v>45</v>
      </c>
      <c r="Q492" s="57" t="s">
        <v>45</v>
      </c>
      <c r="R492" s="57" t="s">
        <v>45</v>
      </c>
      <c r="S492" s="57" t="s">
        <v>45</v>
      </c>
      <c r="T492" s="57" t="s">
        <v>45</v>
      </c>
      <c r="U492" s="58" t="s">
        <v>45</v>
      </c>
      <c r="V492" s="59" t="s">
        <v>45</v>
      </c>
      <c r="W492" s="60" t="s">
        <v>45</v>
      </c>
      <c r="X492" s="61"/>
      <c r="Y492" s="61"/>
      <c r="Z492" s="61"/>
      <c r="AA492" s="71"/>
      <c r="AB492" s="72" t="s">
        <v>45</v>
      </c>
      <c r="AC492" s="61"/>
      <c r="AD492" s="73"/>
      <c r="AE492" s="61"/>
      <c r="AF492" s="74"/>
      <c r="AG492" s="75"/>
      <c r="AH492" s="71"/>
      <c r="AI492" s="75"/>
      <c r="AJ492" s="76"/>
      <c r="AK492" s="75"/>
      <c r="AL492" s="71"/>
      <c r="AM492" s="71"/>
      <c r="AN492" s="71"/>
      <c r="AO492" s="73"/>
      <c r="AP492" s="73"/>
      <c r="AQ492" s="75"/>
      <c r="AR492" s="61"/>
      <c r="AS492" s="61"/>
      <c r="AT492" s="77"/>
      <c r="AU492" s="77"/>
      <c r="AV492" s="61"/>
      <c r="AW492" s="75"/>
      <c r="AX492" s="61"/>
      <c r="AY492" s="61"/>
      <c r="AZ492" s="61"/>
      <c r="BA492" s="61"/>
    </row>
    <row r="493" spans="16:53" s="14" customFormat="1" ht="13.5">
      <c r="P493" s="70" t="s">
        <v>45</v>
      </c>
      <c r="Q493" s="57" t="s">
        <v>45</v>
      </c>
      <c r="R493" s="57" t="s">
        <v>45</v>
      </c>
      <c r="S493" s="57" t="s">
        <v>45</v>
      </c>
      <c r="T493" s="57" t="s">
        <v>45</v>
      </c>
      <c r="U493" s="58" t="s">
        <v>45</v>
      </c>
      <c r="V493" s="59" t="s">
        <v>45</v>
      </c>
      <c r="W493" s="60" t="s">
        <v>45</v>
      </c>
      <c r="X493" s="61"/>
      <c r="Y493" s="61"/>
      <c r="Z493" s="61"/>
      <c r="AA493" s="71"/>
      <c r="AB493" s="72" t="s">
        <v>45</v>
      </c>
      <c r="AC493" s="61"/>
      <c r="AD493" s="73"/>
      <c r="AE493" s="61"/>
      <c r="AF493" s="74"/>
      <c r="AG493" s="75"/>
      <c r="AH493" s="71"/>
      <c r="AI493" s="75"/>
      <c r="AJ493" s="76"/>
      <c r="AK493" s="75"/>
      <c r="AL493" s="71"/>
      <c r="AM493" s="71"/>
      <c r="AN493" s="71"/>
      <c r="AO493" s="73"/>
      <c r="AP493" s="73"/>
      <c r="AQ493" s="75"/>
      <c r="AR493" s="61"/>
      <c r="AS493" s="61"/>
      <c r="AT493" s="77"/>
      <c r="AU493" s="77"/>
      <c r="AV493" s="61"/>
      <c r="AW493" s="75"/>
      <c r="AX493" s="61"/>
      <c r="AY493" s="61"/>
      <c r="AZ493" s="61"/>
      <c r="BA493" s="61"/>
    </row>
    <row r="494" spans="16:53" s="14" customFormat="1" ht="13.5">
      <c r="P494" s="70" t="s">
        <v>45</v>
      </c>
      <c r="Q494" s="57" t="s">
        <v>45</v>
      </c>
      <c r="R494" s="57" t="s">
        <v>45</v>
      </c>
      <c r="S494" s="57" t="s">
        <v>45</v>
      </c>
      <c r="T494" s="57" t="s">
        <v>45</v>
      </c>
      <c r="U494" s="58" t="s">
        <v>45</v>
      </c>
      <c r="V494" s="59" t="s">
        <v>45</v>
      </c>
      <c r="W494" s="60" t="s">
        <v>45</v>
      </c>
      <c r="X494" s="61"/>
      <c r="Y494" s="61"/>
      <c r="Z494" s="61"/>
      <c r="AA494" s="71"/>
      <c r="AB494" s="72" t="s">
        <v>45</v>
      </c>
      <c r="AC494" s="61"/>
      <c r="AD494" s="73"/>
      <c r="AE494" s="61"/>
      <c r="AF494" s="74"/>
      <c r="AG494" s="75"/>
      <c r="AH494" s="71"/>
      <c r="AI494" s="75"/>
      <c r="AJ494" s="76"/>
      <c r="AK494" s="75"/>
      <c r="AL494" s="71"/>
      <c r="AM494" s="71"/>
      <c r="AN494" s="71"/>
      <c r="AO494" s="73"/>
      <c r="AP494" s="73"/>
      <c r="AQ494" s="75"/>
      <c r="AR494" s="61"/>
      <c r="AS494" s="61"/>
      <c r="AT494" s="77"/>
      <c r="AU494" s="77"/>
      <c r="AV494" s="61"/>
      <c r="AW494" s="75"/>
      <c r="AX494" s="61"/>
      <c r="AY494" s="61"/>
      <c r="AZ494" s="61"/>
      <c r="BA494" s="61"/>
    </row>
    <row r="495" spans="16:53" s="14" customFormat="1" ht="13.5">
      <c r="P495" s="70" t="s">
        <v>45</v>
      </c>
      <c r="Q495" s="57" t="s">
        <v>45</v>
      </c>
      <c r="R495" s="57" t="s">
        <v>45</v>
      </c>
      <c r="S495" s="57" t="s">
        <v>45</v>
      </c>
      <c r="T495" s="57" t="s">
        <v>45</v>
      </c>
      <c r="U495" s="58" t="s">
        <v>45</v>
      </c>
      <c r="V495" s="59" t="s">
        <v>45</v>
      </c>
      <c r="W495" s="60" t="s">
        <v>45</v>
      </c>
      <c r="X495" s="61"/>
      <c r="Y495" s="61"/>
      <c r="Z495" s="61"/>
      <c r="AA495" s="71"/>
      <c r="AB495" s="72" t="s">
        <v>45</v>
      </c>
      <c r="AC495" s="61"/>
      <c r="AD495" s="73"/>
      <c r="AE495" s="61"/>
      <c r="AF495" s="74"/>
      <c r="AG495" s="75"/>
      <c r="AH495" s="71"/>
      <c r="AI495" s="75"/>
      <c r="AJ495" s="76"/>
      <c r="AK495" s="75"/>
      <c r="AL495" s="71"/>
      <c r="AM495" s="71"/>
      <c r="AN495" s="71"/>
      <c r="AO495" s="73"/>
      <c r="AP495" s="73"/>
      <c r="AQ495" s="75"/>
      <c r="AR495" s="61"/>
      <c r="AS495" s="61"/>
      <c r="AT495" s="77"/>
      <c r="AU495" s="77"/>
      <c r="AV495" s="61"/>
      <c r="AW495" s="75"/>
      <c r="AX495" s="61"/>
      <c r="AY495" s="61"/>
      <c r="AZ495" s="61"/>
      <c r="BA495" s="61"/>
    </row>
    <row r="496" spans="16:53" s="14" customFormat="1" ht="13.5">
      <c r="P496" s="70" t="s">
        <v>45</v>
      </c>
      <c r="Q496" s="57" t="s">
        <v>45</v>
      </c>
      <c r="R496" s="57" t="s">
        <v>45</v>
      </c>
      <c r="S496" s="57" t="s">
        <v>45</v>
      </c>
      <c r="T496" s="57" t="s">
        <v>45</v>
      </c>
      <c r="U496" s="58" t="s">
        <v>45</v>
      </c>
      <c r="V496" s="59" t="s">
        <v>45</v>
      </c>
      <c r="W496" s="60" t="s">
        <v>45</v>
      </c>
      <c r="X496" s="61"/>
      <c r="Y496" s="61"/>
      <c r="Z496" s="61"/>
      <c r="AA496" s="71"/>
      <c r="AB496" s="72" t="s">
        <v>45</v>
      </c>
      <c r="AC496" s="61"/>
      <c r="AD496" s="73"/>
      <c r="AE496" s="61"/>
      <c r="AF496" s="74"/>
      <c r="AG496" s="75"/>
      <c r="AH496" s="71"/>
      <c r="AI496" s="75"/>
      <c r="AJ496" s="76"/>
      <c r="AK496" s="75"/>
      <c r="AL496" s="71"/>
      <c r="AM496" s="71"/>
      <c r="AN496" s="71"/>
      <c r="AO496" s="73"/>
      <c r="AP496" s="73"/>
      <c r="AQ496" s="75"/>
      <c r="AR496" s="61"/>
      <c r="AS496" s="61"/>
      <c r="AT496" s="77"/>
      <c r="AU496" s="77"/>
      <c r="AV496" s="61"/>
      <c r="AW496" s="75"/>
      <c r="AX496" s="61"/>
      <c r="AY496" s="61"/>
      <c r="AZ496" s="61"/>
      <c r="BA496" s="61"/>
    </row>
    <row r="497" spans="16:53" s="14" customFormat="1" ht="13.5">
      <c r="P497" s="70" t="s">
        <v>45</v>
      </c>
      <c r="Q497" s="57" t="s">
        <v>45</v>
      </c>
      <c r="R497" s="57" t="s">
        <v>45</v>
      </c>
      <c r="S497" s="57" t="s">
        <v>45</v>
      </c>
      <c r="T497" s="57" t="s">
        <v>45</v>
      </c>
      <c r="U497" s="58" t="s">
        <v>45</v>
      </c>
      <c r="V497" s="59" t="s">
        <v>45</v>
      </c>
      <c r="W497" s="60" t="s">
        <v>45</v>
      </c>
      <c r="X497" s="61"/>
      <c r="Y497" s="61"/>
      <c r="Z497" s="61"/>
      <c r="AA497" s="71"/>
      <c r="AB497" s="72" t="s">
        <v>45</v>
      </c>
      <c r="AC497" s="61"/>
      <c r="AD497" s="73"/>
      <c r="AE497" s="61"/>
      <c r="AF497" s="74"/>
      <c r="AG497" s="75"/>
      <c r="AH497" s="71"/>
      <c r="AI497" s="75"/>
      <c r="AJ497" s="76"/>
      <c r="AK497" s="75"/>
      <c r="AL497" s="71"/>
      <c r="AM497" s="71"/>
      <c r="AN497" s="71"/>
      <c r="AO497" s="73"/>
      <c r="AP497" s="73"/>
      <c r="AQ497" s="75"/>
      <c r="AR497" s="61"/>
      <c r="AS497" s="61"/>
      <c r="AT497" s="77"/>
      <c r="AU497" s="77"/>
      <c r="AV497" s="61"/>
      <c r="AW497" s="75"/>
      <c r="AX497" s="61"/>
      <c r="AY497" s="61"/>
      <c r="AZ497" s="61"/>
      <c r="BA497" s="61"/>
    </row>
    <row r="498" spans="16:53" s="14" customFormat="1" ht="13.5">
      <c r="P498" s="70" t="s">
        <v>45</v>
      </c>
      <c r="Q498" s="57" t="s">
        <v>45</v>
      </c>
      <c r="R498" s="57" t="s">
        <v>45</v>
      </c>
      <c r="S498" s="57" t="s">
        <v>45</v>
      </c>
      <c r="T498" s="57" t="s">
        <v>45</v>
      </c>
      <c r="U498" s="58" t="s">
        <v>45</v>
      </c>
      <c r="V498" s="59" t="s">
        <v>45</v>
      </c>
      <c r="W498" s="60" t="s">
        <v>45</v>
      </c>
      <c r="X498" s="61"/>
      <c r="Y498" s="61"/>
      <c r="Z498" s="61"/>
      <c r="AA498" s="71"/>
      <c r="AB498" s="72" t="s">
        <v>45</v>
      </c>
      <c r="AC498" s="61"/>
      <c r="AD498" s="73"/>
      <c r="AE498" s="61"/>
      <c r="AF498" s="74"/>
      <c r="AG498" s="75"/>
      <c r="AH498" s="71"/>
      <c r="AI498" s="75"/>
      <c r="AJ498" s="76"/>
      <c r="AK498" s="75"/>
      <c r="AL498" s="71"/>
      <c r="AM498" s="71"/>
      <c r="AN498" s="71"/>
      <c r="AO498" s="73"/>
      <c r="AP498" s="73"/>
      <c r="AQ498" s="75"/>
      <c r="AR498" s="61"/>
      <c r="AS498" s="61"/>
      <c r="AT498" s="77"/>
      <c r="AU498" s="77"/>
      <c r="AV498" s="61"/>
      <c r="AW498" s="75"/>
      <c r="AX498" s="61"/>
      <c r="AY498" s="61"/>
      <c r="AZ498" s="61"/>
      <c r="BA498" s="61"/>
    </row>
    <row r="499" spans="16:53" s="14" customFormat="1" ht="13.5">
      <c r="P499" s="70" t="s">
        <v>45</v>
      </c>
      <c r="Q499" s="57" t="s">
        <v>45</v>
      </c>
      <c r="R499" s="57" t="s">
        <v>45</v>
      </c>
      <c r="S499" s="57" t="s">
        <v>45</v>
      </c>
      <c r="T499" s="57" t="s">
        <v>45</v>
      </c>
      <c r="U499" s="58" t="s">
        <v>45</v>
      </c>
      <c r="V499" s="59" t="s">
        <v>45</v>
      </c>
      <c r="W499" s="60" t="s">
        <v>45</v>
      </c>
      <c r="X499" s="61"/>
      <c r="Y499" s="61"/>
      <c r="Z499" s="61"/>
      <c r="AA499" s="71"/>
      <c r="AB499" s="72" t="s">
        <v>45</v>
      </c>
      <c r="AC499" s="61"/>
      <c r="AD499" s="73"/>
      <c r="AE499" s="61"/>
      <c r="AF499" s="74"/>
      <c r="AG499" s="75"/>
      <c r="AH499" s="71"/>
      <c r="AI499" s="75"/>
      <c r="AJ499" s="76"/>
      <c r="AK499" s="75"/>
      <c r="AL499" s="71"/>
      <c r="AM499" s="71"/>
      <c r="AN499" s="71"/>
      <c r="AO499" s="73"/>
      <c r="AP499" s="73"/>
      <c r="AQ499" s="75"/>
      <c r="AR499" s="61"/>
      <c r="AS499" s="61"/>
      <c r="AT499" s="77"/>
      <c r="AU499" s="77"/>
      <c r="AV499" s="61"/>
      <c r="AW499" s="75"/>
      <c r="AX499" s="61"/>
      <c r="AY499" s="61"/>
      <c r="AZ499" s="61"/>
      <c r="BA499" s="61"/>
    </row>
    <row r="500" spans="16:53" s="14" customFormat="1" ht="13.5">
      <c r="P500" s="70" t="s">
        <v>45</v>
      </c>
      <c r="Q500" s="57" t="s">
        <v>45</v>
      </c>
      <c r="R500" s="57" t="s">
        <v>45</v>
      </c>
      <c r="S500" s="57" t="s">
        <v>45</v>
      </c>
      <c r="T500" s="57" t="s">
        <v>45</v>
      </c>
      <c r="U500" s="58" t="s">
        <v>45</v>
      </c>
      <c r="V500" s="59" t="s">
        <v>45</v>
      </c>
      <c r="W500" s="60" t="s">
        <v>45</v>
      </c>
      <c r="X500" s="61"/>
      <c r="Y500" s="61"/>
      <c r="Z500" s="61"/>
      <c r="AA500" s="71"/>
      <c r="AB500" s="72" t="s">
        <v>45</v>
      </c>
      <c r="AC500" s="61"/>
      <c r="AD500" s="73"/>
      <c r="AE500" s="61"/>
      <c r="AF500" s="74"/>
      <c r="AG500" s="75"/>
      <c r="AH500" s="71"/>
      <c r="AI500" s="75"/>
      <c r="AJ500" s="76"/>
      <c r="AK500" s="75"/>
      <c r="AL500" s="71"/>
      <c r="AM500" s="71"/>
      <c r="AN500" s="71"/>
      <c r="AO500" s="73"/>
      <c r="AP500" s="73"/>
      <c r="AQ500" s="75"/>
      <c r="AR500" s="61"/>
      <c r="AS500" s="61"/>
      <c r="AT500" s="77"/>
      <c r="AU500" s="77"/>
      <c r="AV500" s="61"/>
      <c r="AW500" s="75"/>
      <c r="AX500" s="61"/>
      <c r="AY500" s="61"/>
      <c r="AZ500" s="61"/>
      <c r="BA500" s="61"/>
    </row>
    <row r="501" spans="16:53" s="14" customFormat="1" ht="13.5">
      <c r="P501" s="70" t="s">
        <v>45</v>
      </c>
      <c r="Q501" s="57" t="s">
        <v>45</v>
      </c>
      <c r="R501" s="57" t="s">
        <v>45</v>
      </c>
      <c r="S501" s="57" t="s">
        <v>45</v>
      </c>
      <c r="T501" s="57" t="s">
        <v>45</v>
      </c>
      <c r="U501" s="58" t="s">
        <v>45</v>
      </c>
      <c r="V501" s="59" t="s">
        <v>45</v>
      </c>
      <c r="W501" s="60" t="s">
        <v>45</v>
      </c>
      <c r="X501" s="61"/>
      <c r="Y501" s="61"/>
      <c r="Z501" s="61"/>
      <c r="AA501" s="71"/>
      <c r="AB501" s="72" t="s">
        <v>45</v>
      </c>
      <c r="AC501" s="61"/>
      <c r="AD501" s="73"/>
      <c r="AE501" s="61"/>
      <c r="AF501" s="74"/>
      <c r="AG501" s="75"/>
      <c r="AH501" s="71"/>
      <c r="AI501" s="75"/>
      <c r="AJ501" s="76"/>
      <c r="AK501" s="75"/>
      <c r="AL501" s="71"/>
      <c r="AM501" s="71"/>
      <c r="AN501" s="71"/>
      <c r="AO501" s="73"/>
      <c r="AP501" s="73"/>
      <c r="AQ501" s="75"/>
      <c r="AR501" s="61"/>
      <c r="AS501" s="61"/>
      <c r="AT501" s="77"/>
      <c r="AU501" s="77"/>
      <c r="AV501" s="61"/>
      <c r="AW501" s="75"/>
      <c r="AX501" s="61"/>
      <c r="AY501" s="61"/>
      <c r="AZ501" s="61"/>
      <c r="BA501" s="61"/>
    </row>
    <row r="502" spans="16:53" s="14" customFormat="1" ht="13.5">
      <c r="P502" s="70" t="s">
        <v>45</v>
      </c>
      <c r="Q502" s="57" t="s">
        <v>45</v>
      </c>
      <c r="R502" s="57" t="s">
        <v>45</v>
      </c>
      <c r="S502" s="57" t="s">
        <v>45</v>
      </c>
      <c r="T502" s="57" t="s">
        <v>45</v>
      </c>
      <c r="U502" s="58" t="s">
        <v>45</v>
      </c>
      <c r="V502" s="59" t="s">
        <v>45</v>
      </c>
      <c r="W502" s="60" t="s">
        <v>45</v>
      </c>
      <c r="X502" s="61"/>
      <c r="Y502" s="61"/>
      <c r="Z502" s="61"/>
      <c r="AA502" s="71"/>
      <c r="AB502" s="72" t="s">
        <v>45</v>
      </c>
      <c r="AC502" s="61"/>
      <c r="AD502" s="73"/>
      <c r="AE502" s="61"/>
      <c r="AF502" s="74"/>
      <c r="AG502" s="75"/>
      <c r="AH502" s="71"/>
      <c r="AI502" s="75"/>
      <c r="AJ502" s="76"/>
      <c r="AK502" s="75"/>
      <c r="AL502" s="71"/>
      <c r="AM502" s="71"/>
      <c r="AN502" s="71"/>
      <c r="AO502" s="73"/>
      <c r="AP502" s="73"/>
      <c r="AQ502" s="75"/>
      <c r="AR502" s="61"/>
      <c r="AS502" s="61"/>
      <c r="AT502" s="77"/>
      <c r="AU502" s="77"/>
      <c r="AV502" s="61"/>
      <c r="AW502" s="75"/>
      <c r="AX502" s="61"/>
      <c r="AY502" s="61"/>
      <c r="AZ502" s="61"/>
      <c r="BA502" s="61"/>
    </row>
    <row r="503" spans="16:53" s="14" customFormat="1" ht="13.5">
      <c r="P503" s="70" t="s">
        <v>45</v>
      </c>
      <c r="Q503" s="57" t="s">
        <v>45</v>
      </c>
      <c r="R503" s="57" t="s">
        <v>45</v>
      </c>
      <c r="S503" s="57" t="s">
        <v>45</v>
      </c>
      <c r="T503" s="57" t="s">
        <v>45</v>
      </c>
      <c r="U503" s="58" t="s">
        <v>45</v>
      </c>
      <c r="V503" s="59" t="s">
        <v>45</v>
      </c>
      <c r="W503" s="60" t="s">
        <v>45</v>
      </c>
      <c r="X503" s="61"/>
      <c r="Y503" s="61"/>
      <c r="Z503" s="61"/>
      <c r="AA503" s="71"/>
      <c r="AB503" s="72" t="s">
        <v>45</v>
      </c>
      <c r="AC503" s="61"/>
      <c r="AD503" s="73"/>
      <c r="AE503" s="61"/>
      <c r="AF503" s="74"/>
      <c r="AG503" s="75"/>
      <c r="AH503" s="71"/>
      <c r="AI503" s="75"/>
      <c r="AJ503" s="76"/>
      <c r="AK503" s="75"/>
      <c r="AL503" s="71"/>
      <c r="AM503" s="71"/>
      <c r="AN503" s="71"/>
      <c r="AO503" s="73"/>
      <c r="AP503" s="73"/>
      <c r="AQ503" s="75"/>
      <c r="AR503" s="61"/>
      <c r="AS503" s="61"/>
      <c r="AT503" s="77"/>
      <c r="AU503" s="77"/>
      <c r="AV503" s="61"/>
      <c r="AW503" s="75"/>
      <c r="AX503" s="61"/>
      <c r="AY503" s="61"/>
      <c r="AZ503" s="61"/>
      <c r="BA503" s="61"/>
    </row>
    <row r="504" spans="16:53" s="14" customFormat="1" ht="13.5">
      <c r="P504" s="70" t="s">
        <v>45</v>
      </c>
      <c r="Q504" s="57" t="s">
        <v>45</v>
      </c>
      <c r="R504" s="57" t="s">
        <v>45</v>
      </c>
      <c r="S504" s="57" t="s">
        <v>45</v>
      </c>
      <c r="T504" s="57" t="s">
        <v>45</v>
      </c>
      <c r="U504" s="58" t="s">
        <v>45</v>
      </c>
      <c r="V504" s="59" t="s">
        <v>45</v>
      </c>
      <c r="W504" s="60" t="s">
        <v>45</v>
      </c>
      <c r="X504" s="61"/>
      <c r="Y504" s="61"/>
      <c r="Z504" s="61"/>
      <c r="AA504" s="71"/>
      <c r="AB504" s="72" t="s">
        <v>45</v>
      </c>
      <c r="AC504" s="61"/>
      <c r="AD504" s="73"/>
      <c r="AE504" s="61"/>
      <c r="AF504" s="74"/>
      <c r="AG504" s="75"/>
      <c r="AH504" s="71"/>
      <c r="AI504" s="75"/>
      <c r="AJ504" s="76"/>
      <c r="AK504" s="75"/>
      <c r="AL504" s="71"/>
      <c r="AM504" s="71"/>
      <c r="AN504" s="71"/>
      <c r="AO504" s="73"/>
      <c r="AP504" s="73"/>
      <c r="AQ504" s="75"/>
      <c r="AR504" s="61"/>
      <c r="AS504" s="61"/>
      <c r="AT504" s="77"/>
      <c r="AU504" s="77"/>
      <c r="AV504" s="61"/>
      <c r="AW504" s="75"/>
      <c r="AX504" s="61"/>
      <c r="AY504" s="61"/>
      <c r="AZ504" s="61"/>
      <c r="BA504" s="61"/>
    </row>
    <row r="505" spans="16:53" s="14" customFormat="1" ht="13.5">
      <c r="P505" s="70" t="s">
        <v>45</v>
      </c>
      <c r="Q505" s="57" t="s">
        <v>45</v>
      </c>
      <c r="R505" s="57" t="s">
        <v>45</v>
      </c>
      <c r="S505" s="57" t="s">
        <v>45</v>
      </c>
      <c r="T505" s="57" t="s">
        <v>45</v>
      </c>
      <c r="U505" s="58" t="s">
        <v>45</v>
      </c>
      <c r="V505" s="59" t="s">
        <v>45</v>
      </c>
      <c r="W505" s="60" t="s">
        <v>45</v>
      </c>
      <c r="X505" s="61"/>
      <c r="Y505" s="61"/>
      <c r="Z505" s="61"/>
      <c r="AA505" s="71"/>
      <c r="AB505" s="72" t="s">
        <v>45</v>
      </c>
      <c r="AC505" s="61"/>
      <c r="AD505" s="73"/>
      <c r="AE505" s="61"/>
      <c r="AF505" s="74"/>
      <c r="AG505" s="75"/>
      <c r="AH505" s="71"/>
      <c r="AI505" s="75"/>
      <c r="AJ505" s="76"/>
      <c r="AK505" s="75"/>
      <c r="AL505" s="71"/>
      <c r="AM505" s="71"/>
      <c r="AN505" s="71"/>
      <c r="AO505" s="73"/>
      <c r="AP505" s="73"/>
      <c r="AQ505" s="75"/>
      <c r="AR505" s="61"/>
      <c r="AS505" s="61"/>
      <c r="AT505" s="77"/>
      <c r="AU505" s="77"/>
      <c r="AV505" s="61"/>
      <c r="AW505" s="75"/>
      <c r="AX505" s="61"/>
      <c r="AY505" s="61"/>
      <c r="AZ505" s="61"/>
      <c r="BA505" s="61"/>
    </row>
    <row r="506" spans="16:53" s="14" customFormat="1" ht="13.5">
      <c r="P506" s="70" t="s">
        <v>45</v>
      </c>
      <c r="Q506" s="57" t="s">
        <v>45</v>
      </c>
      <c r="R506" s="57" t="s">
        <v>45</v>
      </c>
      <c r="S506" s="57" t="s">
        <v>45</v>
      </c>
      <c r="T506" s="57" t="s">
        <v>45</v>
      </c>
      <c r="U506" s="58" t="s">
        <v>45</v>
      </c>
      <c r="V506" s="59" t="s">
        <v>45</v>
      </c>
      <c r="W506" s="60" t="s">
        <v>45</v>
      </c>
      <c r="X506" s="61"/>
      <c r="Y506" s="61"/>
      <c r="Z506" s="61"/>
      <c r="AA506" s="71"/>
      <c r="AB506" s="72" t="s">
        <v>45</v>
      </c>
      <c r="AC506" s="61"/>
      <c r="AD506" s="73"/>
      <c r="AE506" s="61"/>
      <c r="AF506" s="74"/>
      <c r="AG506" s="75"/>
      <c r="AH506" s="71"/>
      <c r="AI506" s="75"/>
      <c r="AJ506" s="76"/>
      <c r="AK506" s="75"/>
      <c r="AL506" s="71"/>
      <c r="AM506" s="71"/>
      <c r="AN506" s="71"/>
      <c r="AO506" s="73"/>
      <c r="AP506" s="73"/>
      <c r="AQ506" s="75"/>
      <c r="AR506" s="61"/>
      <c r="AS506" s="61"/>
      <c r="AT506" s="77"/>
      <c r="AU506" s="77"/>
      <c r="AV506" s="61"/>
      <c r="AW506" s="75"/>
      <c r="AX506" s="61"/>
      <c r="AY506" s="61"/>
      <c r="AZ506" s="61"/>
      <c r="BA506" s="61"/>
    </row>
    <row r="507" spans="16:53" s="14" customFormat="1" ht="13.5">
      <c r="P507" s="70" t="s">
        <v>45</v>
      </c>
      <c r="Q507" s="57" t="s">
        <v>45</v>
      </c>
      <c r="R507" s="57" t="s">
        <v>45</v>
      </c>
      <c r="S507" s="57" t="s">
        <v>45</v>
      </c>
      <c r="T507" s="57" t="s">
        <v>45</v>
      </c>
      <c r="U507" s="58" t="s">
        <v>45</v>
      </c>
      <c r="V507" s="59" t="s">
        <v>45</v>
      </c>
      <c r="W507" s="60" t="s">
        <v>45</v>
      </c>
      <c r="X507" s="61"/>
      <c r="Y507" s="61"/>
      <c r="Z507" s="61"/>
      <c r="AA507" s="71"/>
      <c r="AB507" s="72" t="s">
        <v>45</v>
      </c>
      <c r="AC507" s="61"/>
      <c r="AD507" s="73"/>
      <c r="AE507" s="61"/>
      <c r="AF507" s="74"/>
      <c r="AG507" s="75"/>
      <c r="AH507" s="71"/>
      <c r="AI507" s="75"/>
      <c r="AJ507" s="76"/>
      <c r="AK507" s="75"/>
      <c r="AL507" s="71"/>
      <c r="AM507" s="71"/>
      <c r="AN507" s="71"/>
      <c r="AO507" s="73"/>
      <c r="AP507" s="73"/>
      <c r="AQ507" s="75"/>
      <c r="AR507" s="61"/>
      <c r="AS507" s="61"/>
      <c r="AT507" s="77"/>
      <c r="AU507" s="77"/>
      <c r="AV507" s="61"/>
      <c r="AW507" s="75"/>
      <c r="AX507" s="61"/>
      <c r="AY507" s="61"/>
      <c r="AZ507" s="61"/>
      <c r="BA507" s="61"/>
    </row>
    <row r="508" spans="16:53" s="14" customFormat="1" ht="13.5">
      <c r="P508" s="70" t="s">
        <v>45</v>
      </c>
      <c r="Q508" s="57" t="s">
        <v>45</v>
      </c>
      <c r="R508" s="57" t="s">
        <v>45</v>
      </c>
      <c r="S508" s="57" t="s">
        <v>45</v>
      </c>
      <c r="T508" s="57" t="s">
        <v>45</v>
      </c>
      <c r="U508" s="58" t="s">
        <v>45</v>
      </c>
      <c r="V508" s="59" t="s">
        <v>45</v>
      </c>
      <c r="W508" s="60" t="s">
        <v>45</v>
      </c>
      <c r="X508" s="61"/>
      <c r="Y508" s="61"/>
      <c r="Z508" s="61"/>
      <c r="AA508" s="71"/>
      <c r="AB508" s="72" t="s">
        <v>45</v>
      </c>
      <c r="AC508" s="61"/>
      <c r="AD508" s="73"/>
      <c r="AE508" s="61"/>
      <c r="AF508" s="74"/>
      <c r="AG508" s="75"/>
      <c r="AH508" s="71"/>
      <c r="AI508" s="75"/>
      <c r="AJ508" s="76"/>
      <c r="AK508" s="75"/>
      <c r="AL508" s="71"/>
      <c r="AM508" s="71"/>
      <c r="AN508" s="71"/>
      <c r="AO508" s="73"/>
      <c r="AP508" s="73"/>
      <c r="AQ508" s="75"/>
      <c r="AR508" s="61"/>
      <c r="AS508" s="61"/>
      <c r="AT508" s="77"/>
      <c r="AU508" s="77"/>
      <c r="AV508" s="61"/>
      <c r="AW508" s="75"/>
      <c r="AX508" s="61"/>
      <c r="AY508" s="61"/>
      <c r="AZ508" s="61"/>
      <c r="BA508" s="61"/>
    </row>
    <row r="509" spans="16:53" s="14" customFormat="1" ht="13.5">
      <c r="P509" s="70" t="s">
        <v>45</v>
      </c>
      <c r="Q509" s="57" t="s">
        <v>45</v>
      </c>
      <c r="R509" s="57" t="s">
        <v>45</v>
      </c>
      <c r="S509" s="57" t="s">
        <v>45</v>
      </c>
      <c r="T509" s="57" t="s">
        <v>45</v>
      </c>
      <c r="U509" s="58" t="s">
        <v>45</v>
      </c>
      <c r="V509" s="59" t="s">
        <v>45</v>
      </c>
      <c r="W509" s="60" t="s">
        <v>45</v>
      </c>
      <c r="X509" s="61"/>
      <c r="Y509" s="61"/>
      <c r="Z509" s="61"/>
      <c r="AA509" s="71"/>
      <c r="AB509" s="72" t="s">
        <v>45</v>
      </c>
      <c r="AC509" s="61"/>
      <c r="AD509" s="73"/>
      <c r="AE509" s="61"/>
      <c r="AF509" s="74"/>
      <c r="AG509" s="75"/>
      <c r="AH509" s="71"/>
      <c r="AI509" s="75"/>
      <c r="AJ509" s="76"/>
      <c r="AK509" s="75"/>
      <c r="AL509" s="71"/>
      <c r="AM509" s="71"/>
      <c r="AN509" s="71"/>
      <c r="AO509" s="73"/>
      <c r="AP509" s="73"/>
      <c r="AQ509" s="75"/>
      <c r="AR509" s="61"/>
      <c r="AS509" s="61"/>
      <c r="AT509" s="77"/>
      <c r="AU509" s="77"/>
      <c r="AV509" s="61"/>
      <c r="AW509" s="75"/>
      <c r="AX509" s="61"/>
      <c r="AY509" s="61"/>
      <c r="AZ509" s="61"/>
      <c r="BA509" s="61"/>
    </row>
    <row r="510" spans="16:53" s="14" customFormat="1" ht="13.5">
      <c r="P510" s="70" t="s">
        <v>45</v>
      </c>
      <c r="Q510" s="57" t="s">
        <v>45</v>
      </c>
      <c r="R510" s="57" t="s">
        <v>45</v>
      </c>
      <c r="S510" s="57" t="s">
        <v>45</v>
      </c>
      <c r="T510" s="57" t="s">
        <v>45</v>
      </c>
      <c r="U510" s="58" t="s">
        <v>45</v>
      </c>
      <c r="V510" s="59" t="s">
        <v>45</v>
      </c>
      <c r="W510" s="60" t="s">
        <v>45</v>
      </c>
      <c r="X510" s="61"/>
      <c r="Y510" s="61"/>
      <c r="Z510" s="61"/>
      <c r="AA510" s="71"/>
      <c r="AB510" s="72" t="s">
        <v>45</v>
      </c>
      <c r="AC510" s="61"/>
      <c r="AD510" s="73"/>
      <c r="AE510" s="61"/>
      <c r="AF510" s="74"/>
      <c r="AG510" s="75"/>
      <c r="AH510" s="71"/>
      <c r="AI510" s="75"/>
      <c r="AJ510" s="76"/>
      <c r="AK510" s="75"/>
      <c r="AL510" s="71"/>
      <c r="AM510" s="71"/>
      <c r="AN510" s="71"/>
      <c r="AO510" s="73"/>
      <c r="AP510" s="73"/>
      <c r="AQ510" s="75"/>
      <c r="AR510" s="61"/>
      <c r="AS510" s="61"/>
      <c r="AT510" s="77"/>
      <c r="AU510" s="77"/>
      <c r="AV510" s="61"/>
      <c r="AW510" s="75"/>
      <c r="AX510" s="61"/>
      <c r="AY510" s="61"/>
      <c r="AZ510" s="61"/>
      <c r="BA510" s="61"/>
    </row>
    <row r="511" spans="16:53" s="14" customFormat="1" ht="13.5">
      <c r="P511" s="70" t="s">
        <v>45</v>
      </c>
      <c r="Q511" s="57" t="s">
        <v>45</v>
      </c>
      <c r="R511" s="57" t="s">
        <v>45</v>
      </c>
      <c r="S511" s="57" t="s">
        <v>45</v>
      </c>
      <c r="T511" s="57" t="s">
        <v>45</v>
      </c>
      <c r="U511" s="58" t="s">
        <v>45</v>
      </c>
      <c r="V511" s="59" t="s">
        <v>45</v>
      </c>
      <c r="W511" s="60" t="s">
        <v>45</v>
      </c>
      <c r="X511" s="61"/>
      <c r="Y511" s="61"/>
      <c r="Z511" s="61"/>
      <c r="AA511" s="71"/>
      <c r="AB511" s="72" t="s">
        <v>45</v>
      </c>
      <c r="AC511" s="61"/>
      <c r="AD511" s="73"/>
      <c r="AE511" s="61"/>
      <c r="AF511" s="74"/>
      <c r="AG511" s="75"/>
      <c r="AH511" s="71"/>
      <c r="AI511" s="75"/>
      <c r="AJ511" s="76"/>
      <c r="AK511" s="75"/>
      <c r="AL511" s="71"/>
      <c r="AM511" s="71"/>
      <c r="AN511" s="71"/>
      <c r="AO511" s="73"/>
      <c r="AP511" s="73"/>
      <c r="AQ511" s="75"/>
      <c r="AR511" s="61"/>
      <c r="AS511" s="61"/>
      <c r="AT511" s="77"/>
      <c r="AU511" s="77"/>
      <c r="AV511" s="61"/>
      <c r="AW511" s="75"/>
      <c r="AX511" s="61"/>
      <c r="AY511" s="61"/>
      <c r="AZ511" s="61"/>
      <c r="BA511" s="61"/>
    </row>
    <row r="512" spans="16:53" s="14" customFormat="1" ht="13.5">
      <c r="P512" s="70" t="s">
        <v>45</v>
      </c>
      <c r="Q512" s="57" t="s">
        <v>45</v>
      </c>
      <c r="R512" s="57" t="s">
        <v>45</v>
      </c>
      <c r="S512" s="57" t="s">
        <v>45</v>
      </c>
      <c r="T512" s="57" t="s">
        <v>45</v>
      </c>
      <c r="U512" s="58" t="s">
        <v>45</v>
      </c>
      <c r="V512" s="59" t="s">
        <v>45</v>
      </c>
      <c r="W512" s="60" t="s">
        <v>45</v>
      </c>
      <c r="X512" s="61"/>
      <c r="Y512" s="61"/>
      <c r="Z512" s="61"/>
      <c r="AA512" s="71"/>
      <c r="AB512" s="72" t="s">
        <v>45</v>
      </c>
      <c r="AC512" s="61"/>
      <c r="AD512" s="73"/>
      <c r="AE512" s="61"/>
      <c r="AF512" s="74"/>
      <c r="AG512" s="75"/>
      <c r="AH512" s="71"/>
      <c r="AI512" s="75"/>
      <c r="AJ512" s="76"/>
      <c r="AK512" s="75"/>
      <c r="AL512" s="71"/>
      <c r="AM512" s="71"/>
      <c r="AN512" s="71"/>
      <c r="AO512" s="73"/>
      <c r="AP512" s="73"/>
      <c r="AQ512" s="75"/>
      <c r="AR512" s="61"/>
      <c r="AS512" s="61"/>
      <c r="AT512" s="77"/>
      <c r="AU512" s="77"/>
      <c r="AV512" s="61"/>
      <c r="AW512" s="75"/>
      <c r="AX512" s="61"/>
      <c r="AY512" s="61"/>
      <c r="AZ512" s="61"/>
      <c r="BA512" s="61"/>
    </row>
    <row r="513" spans="16:53" s="14" customFormat="1" ht="13.5">
      <c r="P513" s="70" t="s">
        <v>45</v>
      </c>
      <c r="Q513" s="57" t="s">
        <v>45</v>
      </c>
      <c r="R513" s="57" t="s">
        <v>45</v>
      </c>
      <c r="S513" s="57" t="s">
        <v>45</v>
      </c>
      <c r="T513" s="57" t="s">
        <v>45</v>
      </c>
      <c r="U513" s="58" t="s">
        <v>45</v>
      </c>
      <c r="V513" s="59" t="s">
        <v>45</v>
      </c>
      <c r="W513" s="60" t="s">
        <v>45</v>
      </c>
      <c r="X513" s="61"/>
      <c r="Y513" s="61"/>
      <c r="Z513" s="61"/>
      <c r="AA513" s="71"/>
      <c r="AB513" s="72" t="s">
        <v>45</v>
      </c>
      <c r="AC513" s="61"/>
      <c r="AD513" s="73"/>
      <c r="AE513" s="61"/>
      <c r="AF513" s="74"/>
      <c r="AG513" s="75"/>
      <c r="AH513" s="71"/>
      <c r="AI513" s="75"/>
      <c r="AJ513" s="76"/>
      <c r="AK513" s="75"/>
      <c r="AL513" s="71"/>
      <c r="AM513" s="71"/>
      <c r="AN513" s="71"/>
      <c r="AO513" s="73"/>
      <c r="AP513" s="73"/>
      <c r="AQ513" s="75"/>
      <c r="AR513" s="61"/>
      <c r="AS513" s="61"/>
      <c r="AT513" s="77"/>
      <c r="AU513" s="77"/>
      <c r="AV513" s="61"/>
      <c r="AW513" s="75"/>
      <c r="AX513" s="61"/>
      <c r="AY513" s="61"/>
      <c r="AZ513" s="61"/>
      <c r="BA513" s="61"/>
    </row>
    <row r="514" spans="16:53" s="14" customFormat="1" ht="13.5">
      <c r="P514" s="70" t="s">
        <v>45</v>
      </c>
      <c r="Q514" s="57" t="s">
        <v>45</v>
      </c>
      <c r="R514" s="57" t="s">
        <v>45</v>
      </c>
      <c r="S514" s="57" t="s">
        <v>45</v>
      </c>
      <c r="T514" s="57" t="s">
        <v>45</v>
      </c>
      <c r="U514" s="58" t="s">
        <v>45</v>
      </c>
      <c r="V514" s="59" t="s">
        <v>45</v>
      </c>
      <c r="W514" s="60" t="s">
        <v>45</v>
      </c>
      <c r="X514" s="61"/>
      <c r="Y514" s="61"/>
      <c r="Z514" s="61"/>
      <c r="AA514" s="71"/>
      <c r="AB514" s="72" t="s">
        <v>45</v>
      </c>
      <c r="AC514" s="61"/>
      <c r="AD514" s="73"/>
      <c r="AE514" s="61"/>
      <c r="AF514" s="74"/>
      <c r="AG514" s="75"/>
      <c r="AH514" s="71"/>
      <c r="AI514" s="75"/>
      <c r="AJ514" s="76"/>
      <c r="AK514" s="75"/>
      <c r="AL514" s="71"/>
      <c r="AM514" s="71"/>
      <c r="AN514" s="71"/>
      <c r="AO514" s="73"/>
      <c r="AP514" s="73"/>
      <c r="AQ514" s="75"/>
      <c r="AR514" s="61"/>
      <c r="AS514" s="61"/>
      <c r="AT514" s="77"/>
      <c r="AU514" s="77"/>
      <c r="AV514" s="61"/>
      <c r="AW514" s="75"/>
      <c r="AX514" s="61"/>
      <c r="AY514" s="61"/>
      <c r="AZ514" s="61"/>
      <c r="BA514" s="61"/>
    </row>
    <row r="515" spans="16:53" s="14" customFormat="1" ht="13.5">
      <c r="P515" s="70" t="s">
        <v>45</v>
      </c>
      <c r="Q515" s="57" t="s">
        <v>45</v>
      </c>
      <c r="R515" s="57" t="s">
        <v>45</v>
      </c>
      <c r="S515" s="57" t="s">
        <v>45</v>
      </c>
      <c r="T515" s="57" t="s">
        <v>45</v>
      </c>
      <c r="U515" s="58" t="s">
        <v>45</v>
      </c>
      <c r="V515" s="59" t="s">
        <v>45</v>
      </c>
      <c r="W515" s="60" t="s">
        <v>45</v>
      </c>
      <c r="X515" s="61"/>
      <c r="Y515" s="61"/>
      <c r="Z515" s="61"/>
      <c r="AA515" s="71"/>
      <c r="AB515" s="72" t="s">
        <v>45</v>
      </c>
      <c r="AC515" s="61"/>
      <c r="AD515" s="73"/>
      <c r="AE515" s="61"/>
      <c r="AF515" s="74"/>
      <c r="AG515" s="75"/>
      <c r="AH515" s="71"/>
      <c r="AI515" s="75"/>
      <c r="AJ515" s="76"/>
      <c r="AK515" s="75"/>
      <c r="AL515" s="71"/>
      <c r="AM515" s="71"/>
      <c r="AN515" s="71"/>
      <c r="AO515" s="73"/>
      <c r="AP515" s="73"/>
      <c r="AQ515" s="75"/>
      <c r="AR515" s="61"/>
      <c r="AS515" s="61"/>
      <c r="AT515" s="77"/>
      <c r="AU515" s="77"/>
      <c r="AV515" s="61"/>
      <c r="AW515" s="75"/>
      <c r="AX515" s="61"/>
      <c r="AY515" s="61"/>
      <c r="AZ515" s="61"/>
      <c r="BA515" s="61"/>
    </row>
    <row r="516" spans="16:53" s="14" customFormat="1" ht="13.5">
      <c r="P516" s="70" t="s">
        <v>45</v>
      </c>
      <c r="Q516" s="57" t="s">
        <v>45</v>
      </c>
      <c r="R516" s="57" t="s">
        <v>45</v>
      </c>
      <c r="S516" s="57" t="s">
        <v>45</v>
      </c>
      <c r="T516" s="57" t="s">
        <v>45</v>
      </c>
      <c r="U516" s="58" t="s">
        <v>45</v>
      </c>
      <c r="V516" s="59" t="s">
        <v>45</v>
      </c>
      <c r="W516" s="60" t="s">
        <v>45</v>
      </c>
      <c r="X516" s="61"/>
      <c r="Y516" s="61"/>
      <c r="Z516" s="61"/>
      <c r="AA516" s="71"/>
      <c r="AB516" s="72" t="s">
        <v>45</v>
      </c>
      <c r="AC516" s="61"/>
      <c r="AD516" s="73"/>
      <c r="AE516" s="61"/>
      <c r="AF516" s="74"/>
      <c r="AG516" s="75"/>
      <c r="AH516" s="71"/>
      <c r="AI516" s="75"/>
      <c r="AJ516" s="76"/>
      <c r="AK516" s="75"/>
      <c r="AL516" s="71"/>
      <c r="AM516" s="71"/>
      <c r="AN516" s="71"/>
      <c r="AO516" s="73"/>
      <c r="AP516" s="73"/>
      <c r="AQ516" s="75"/>
      <c r="AR516" s="61"/>
      <c r="AS516" s="61"/>
      <c r="AT516" s="77"/>
      <c r="AU516" s="77"/>
      <c r="AV516" s="61"/>
      <c r="AW516" s="75"/>
      <c r="AX516" s="61"/>
      <c r="AY516" s="61"/>
      <c r="AZ516" s="61"/>
      <c r="BA516" s="61"/>
    </row>
    <row r="517" spans="16:53" s="14" customFormat="1" ht="13.5">
      <c r="P517" s="70" t="s">
        <v>45</v>
      </c>
      <c r="Q517" s="57" t="s">
        <v>45</v>
      </c>
      <c r="R517" s="57" t="s">
        <v>45</v>
      </c>
      <c r="S517" s="57" t="s">
        <v>45</v>
      </c>
      <c r="T517" s="57" t="s">
        <v>45</v>
      </c>
      <c r="U517" s="58" t="s">
        <v>45</v>
      </c>
      <c r="V517" s="59" t="s">
        <v>45</v>
      </c>
      <c r="W517" s="60" t="s">
        <v>45</v>
      </c>
      <c r="X517" s="61"/>
      <c r="Y517" s="61"/>
      <c r="Z517" s="61"/>
      <c r="AA517" s="71"/>
      <c r="AB517" s="72" t="s">
        <v>45</v>
      </c>
      <c r="AC517" s="61"/>
      <c r="AD517" s="73"/>
      <c r="AE517" s="61"/>
      <c r="AF517" s="74"/>
      <c r="AG517" s="75"/>
      <c r="AH517" s="71"/>
      <c r="AI517" s="75"/>
      <c r="AJ517" s="76"/>
      <c r="AK517" s="75"/>
      <c r="AL517" s="71"/>
      <c r="AM517" s="71"/>
      <c r="AN517" s="71"/>
      <c r="AO517" s="73"/>
      <c r="AP517" s="73"/>
      <c r="AQ517" s="75"/>
      <c r="AR517" s="61"/>
      <c r="AS517" s="61"/>
      <c r="AT517" s="77"/>
      <c r="AU517" s="77"/>
      <c r="AV517" s="61"/>
      <c r="AW517" s="75"/>
      <c r="AX517" s="61"/>
      <c r="AY517" s="61"/>
      <c r="AZ517" s="61"/>
      <c r="BA517" s="61"/>
    </row>
    <row r="518" spans="16:53" s="14" customFormat="1" ht="13.5">
      <c r="P518" s="70" t="s">
        <v>45</v>
      </c>
      <c r="Q518" s="57" t="s">
        <v>45</v>
      </c>
      <c r="R518" s="57" t="s">
        <v>45</v>
      </c>
      <c r="S518" s="57" t="s">
        <v>45</v>
      </c>
      <c r="T518" s="57" t="s">
        <v>45</v>
      </c>
      <c r="U518" s="58" t="s">
        <v>45</v>
      </c>
      <c r="V518" s="59" t="s">
        <v>45</v>
      </c>
      <c r="W518" s="60" t="s">
        <v>45</v>
      </c>
      <c r="X518" s="61"/>
      <c r="Y518" s="61"/>
      <c r="Z518" s="61"/>
      <c r="AA518" s="71"/>
      <c r="AB518" s="72" t="s">
        <v>45</v>
      </c>
      <c r="AC518" s="61"/>
      <c r="AD518" s="73"/>
      <c r="AE518" s="61"/>
      <c r="AF518" s="74"/>
      <c r="AG518" s="75"/>
      <c r="AH518" s="71"/>
      <c r="AI518" s="75"/>
      <c r="AJ518" s="76"/>
      <c r="AK518" s="75"/>
      <c r="AL518" s="71"/>
      <c r="AM518" s="71"/>
      <c r="AN518" s="71"/>
      <c r="AO518" s="73"/>
      <c r="AP518" s="73"/>
      <c r="AQ518" s="75"/>
      <c r="AR518" s="61"/>
      <c r="AS518" s="61"/>
      <c r="AT518" s="77"/>
      <c r="AU518" s="77"/>
      <c r="AV518" s="61"/>
      <c r="AW518" s="75"/>
      <c r="AX518" s="61"/>
      <c r="AY518" s="61"/>
      <c r="AZ518" s="61"/>
      <c r="BA518" s="61"/>
    </row>
    <row r="519" spans="16:53" s="14" customFormat="1" ht="13.5">
      <c r="P519" s="70" t="s">
        <v>45</v>
      </c>
      <c r="Q519" s="57" t="s">
        <v>45</v>
      </c>
      <c r="R519" s="57" t="s">
        <v>45</v>
      </c>
      <c r="S519" s="57" t="s">
        <v>45</v>
      </c>
      <c r="T519" s="57" t="s">
        <v>45</v>
      </c>
      <c r="U519" s="58" t="s">
        <v>45</v>
      </c>
      <c r="V519" s="59" t="s">
        <v>45</v>
      </c>
      <c r="W519" s="60" t="s">
        <v>45</v>
      </c>
      <c r="X519" s="61"/>
      <c r="Y519" s="61"/>
      <c r="Z519" s="61"/>
      <c r="AA519" s="71"/>
      <c r="AB519" s="72" t="s">
        <v>45</v>
      </c>
      <c r="AC519" s="61"/>
      <c r="AD519" s="73"/>
      <c r="AE519" s="61"/>
      <c r="AF519" s="74"/>
      <c r="AG519" s="75"/>
      <c r="AH519" s="71"/>
      <c r="AI519" s="75"/>
      <c r="AJ519" s="76"/>
      <c r="AK519" s="75"/>
      <c r="AL519" s="71"/>
      <c r="AM519" s="71"/>
      <c r="AN519" s="71"/>
      <c r="AO519" s="73"/>
      <c r="AP519" s="73"/>
      <c r="AQ519" s="75"/>
      <c r="AR519" s="61"/>
      <c r="AS519" s="61"/>
      <c r="AT519" s="77"/>
      <c r="AU519" s="77"/>
      <c r="AV519" s="61"/>
      <c r="AW519" s="75"/>
      <c r="AX519" s="61"/>
      <c r="AY519" s="61"/>
      <c r="AZ519" s="61"/>
      <c r="BA519" s="61"/>
    </row>
    <row r="520" spans="16:53" s="14" customFormat="1" ht="13.5">
      <c r="P520" s="70" t="s">
        <v>45</v>
      </c>
      <c r="Q520" s="57" t="s">
        <v>45</v>
      </c>
      <c r="R520" s="57" t="s">
        <v>45</v>
      </c>
      <c r="S520" s="57" t="s">
        <v>45</v>
      </c>
      <c r="T520" s="57" t="s">
        <v>45</v>
      </c>
      <c r="U520" s="58" t="s">
        <v>45</v>
      </c>
      <c r="V520" s="59" t="s">
        <v>45</v>
      </c>
      <c r="W520" s="60" t="s">
        <v>45</v>
      </c>
      <c r="X520" s="61"/>
      <c r="Y520" s="61"/>
      <c r="Z520" s="61"/>
      <c r="AA520" s="71"/>
      <c r="AB520" s="72" t="s">
        <v>45</v>
      </c>
      <c r="AC520" s="61"/>
      <c r="AD520" s="73"/>
      <c r="AE520" s="61"/>
      <c r="AF520" s="74"/>
      <c r="AG520" s="75"/>
      <c r="AH520" s="71"/>
      <c r="AI520" s="75"/>
      <c r="AJ520" s="76"/>
      <c r="AK520" s="75"/>
      <c r="AL520" s="71"/>
      <c r="AM520" s="71"/>
      <c r="AN520" s="71"/>
      <c r="AO520" s="73"/>
      <c r="AP520" s="73"/>
      <c r="AQ520" s="75"/>
      <c r="AR520" s="61"/>
      <c r="AS520" s="61"/>
      <c r="AT520" s="77"/>
      <c r="AU520" s="77"/>
      <c r="AV520" s="61"/>
      <c r="AW520" s="75"/>
      <c r="AX520" s="61"/>
      <c r="AY520" s="61"/>
      <c r="AZ520" s="61"/>
      <c r="BA520" s="61"/>
    </row>
    <row r="521" spans="16:53" s="14" customFormat="1" ht="13.5">
      <c r="P521" s="70" t="s">
        <v>45</v>
      </c>
      <c r="Q521" s="57" t="s">
        <v>45</v>
      </c>
      <c r="R521" s="57" t="s">
        <v>45</v>
      </c>
      <c r="S521" s="57" t="s">
        <v>45</v>
      </c>
      <c r="T521" s="57" t="s">
        <v>45</v>
      </c>
      <c r="U521" s="58" t="s">
        <v>45</v>
      </c>
      <c r="V521" s="59" t="s">
        <v>45</v>
      </c>
      <c r="W521" s="60" t="s">
        <v>45</v>
      </c>
      <c r="X521" s="61"/>
      <c r="Y521" s="61"/>
      <c r="Z521" s="61"/>
      <c r="AA521" s="71"/>
      <c r="AB521" s="72" t="s">
        <v>45</v>
      </c>
      <c r="AC521" s="61"/>
      <c r="AD521" s="73"/>
      <c r="AE521" s="61"/>
      <c r="AF521" s="74"/>
      <c r="AG521" s="75"/>
      <c r="AH521" s="71"/>
      <c r="AI521" s="75"/>
      <c r="AJ521" s="76"/>
      <c r="AK521" s="75"/>
      <c r="AL521" s="71"/>
      <c r="AM521" s="71"/>
      <c r="AN521" s="71"/>
      <c r="AO521" s="73"/>
      <c r="AP521" s="73"/>
      <c r="AQ521" s="75"/>
      <c r="AR521" s="61"/>
      <c r="AS521" s="61"/>
      <c r="AT521" s="77"/>
      <c r="AU521" s="77"/>
      <c r="AV521" s="61"/>
      <c r="AW521" s="75"/>
      <c r="AX521" s="61"/>
      <c r="AY521" s="61"/>
      <c r="AZ521" s="61"/>
      <c r="BA521" s="61"/>
    </row>
    <row r="522" spans="16:53" s="14" customFormat="1" ht="13.5">
      <c r="P522" s="70" t="s">
        <v>45</v>
      </c>
      <c r="Q522" s="57" t="s">
        <v>45</v>
      </c>
      <c r="R522" s="57" t="s">
        <v>45</v>
      </c>
      <c r="S522" s="57" t="s">
        <v>45</v>
      </c>
      <c r="T522" s="57" t="s">
        <v>45</v>
      </c>
      <c r="U522" s="58" t="s">
        <v>45</v>
      </c>
      <c r="V522" s="59" t="s">
        <v>45</v>
      </c>
      <c r="W522" s="60" t="s">
        <v>45</v>
      </c>
      <c r="X522" s="61"/>
      <c r="Y522" s="61"/>
      <c r="Z522" s="61"/>
      <c r="AA522" s="71"/>
      <c r="AB522" s="72" t="s">
        <v>45</v>
      </c>
      <c r="AC522" s="61"/>
      <c r="AD522" s="73"/>
      <c r="AE522" s="61"/>
      <c r="AF522" s="74"/>
      <c r="AG522" s="75"/>
      <c r="AH522" s="71"/>
      <c r="AI522" s="75"/>
      <c r="AJ522" s="76"/>
      <c r="AK522" s="75"/>
      <c r="AL522" s="71"/>
      <c r="AM522" s="71"/>
      <c r="AN522" s="71"/>
      <c r="AO522" s="73"/>
      <c r="AP522" s="73"/>
      <c r="AQ522" s="75"/>
      <c r="AR522" s="61"/>
      <c r="AS522" s="61"/>
      <c r="AT522" s="77"/>
      <c r="AU522" s="77"/>
      <c r="AV522" s="61"/>
      <c r="AW522" s="75"/>
      <c r="AX522" s="61"/>
      <c r="AY522" s="61"/>
      <c r="AZ522" s="61"/>
      <c r="BA522" s="61"/>
    </row>
    <row r="523" spans="16:23" s="14" customFormat="1" ht="13.5">
      <c r="P523" s="78"/>
      <c r="V523" s="79"/>
      <c r="W523" s="80"/>
    </row>
    <row r="524" spans="16:23" s="14" customFormat="1" ht="13.5">
      <c r="P524" s="78"/>
      <c r="V524" s="79"/>
      <c r="W524" s="80"/>
    </row>
    <row r="525" spans="16:23" s="14" customFormat="1" ht="13.5">
      <c r="P525" s="78"/>
      <c r="V525" s="79"/>
      <c r="W525" s="80"/>
    </row>
    <row r="526" spans="16:23" s="14" customFormat="1" ht="13.5">
      <c r="P526" s="78"/>
      <c r="V526" s="79"/>
      <c r="W526" s="80"/>
    </row>
    <row r="527" spans="16:23" s="14" customFormat="1" ht="13.5">
      <c r="P527" s="78"/>
      <c r="V527" s="79"/>
      <c r="W527" s="80"/>
    </row>
    <row r="528" spans="16:23" s="14" customFormat="1" ht="13.5">
      <c r="P528" s="78"/>
      <c r="V528" s="79"/>
      <c r="W528" s="80"/>
    </row>
    <row r="529" spans="16:23" s="14" customFormat="1" ht="13.5">
      <c r="P529" s="78"/>
      <c r="V529" s="79"/>
      <c r="W529" s="80"/>
    </row>
    <row r="530" spans="16:23" s="14" customFormat="1" ht="13.5">
      <c r="P530" s="78"/>
      <c r="V530" s="79"/>
      <c r="W530" s="80"/>
    </row>
    <row r="531" spans="16:23" s="14" customFormat="1" ht="13.5">
      <c r="P531" s="78"/>
      <c r="V531" s="79"/>
      <c r="W531" s="80"/>
    </row>
    <row r="532" spans="16:23" s="14" customFormat="1" ht="13.5">
      <c r="P532" s="78"/>
      <c r="V532" s="79"/>
      <c r="W532" s="80"/>
    </row>
    <row r="533" spans="16:23" s="14" customFormat="1" ht="13.5">
      <c r="P533" s="78"/>
      <c r="V533" s="79"/>
      <c r="W533" s="80"/>
    </row>
    <row r="534" spans="16:23" s="14" customFormat="1" ht="13.5">
      <c r="P534" s="78"/>
      <c r="V534" s="79"/>
      <c r="W534" s="80"/>
    </row>
    <row r="535" spans="16:23" s="14" customFormat="1" ht="13.5">
      <c r="P535" s="78"/>
      <c r="V535" s="79"/>
      <c r="W535" s="80"/>
    </row>
    <row r="536" spans="16:23" s="14" customFormat="1" ht="13.5">
      <c r="P536" s="78"/>
      <c r="V536" s="79"/>
      <c r="W536" s="80"/>
    </row>
    <row r="537" spans="16:23" s="14" customFormat="1" ht="13.5">
      <c r="P537" s="78"/>
      <c r="V537" s="79"/>
      <c r="W537" s="80"/>
    </row>
    <row r="538" spans="16:23" s="14" customFormat="1" ht="13.5">
      <c r="P538" s="78"/>
      <c r="V538" s="79"/>
      <c r="W538" s="80"/>
    </row>
    <row r="539" spans="16:23" s="14" customFormat="1" ht="13.5">
      <c r="P539" s="78"/>
      <c r="V539" s="79"/>
      <c r="W539" s="80"/>
    </row>
    <row r="540" spans="16:23" s="14" customFormat="1" ht="13.5">
      <c r="P540" s="78"/>
      <c r="V540" s="79"/>
      <c r="W540" s="80"/>
    </row>
    <row r="541" spans="16:23" s="14" customFormat="1" ht="13.5">
      <c r="P541" s="78"/>
      <c r="V541" s="79"/>
      <c r="W541" s="80"/>
    </row>
    <row r="542" spans="16:23" s="14" customFormat="1" ht="13.5">
      <c r="P542" s="78"/>
      <c r="V542" s="79"/>
      <c r="W542" s="80"/>
    </row>
    <row r="543" spans="16:23" s="14" customFormat="1" ht="13.5">
      <c r="P543" s="78"/>
      <c r="V543" s="79"/>
      <c r="W543" s="80"/>
    </row>
    <row r="544" spans="16:23" s="14" customFormat="1" ht="13.5">
      <c r="P544" s="78"/>
      <c r="V544" s="79"/>
      <c r="W544" s="80"/>
    </row>
    <row r="545" spans="16:23" s="14" customFormat="1" ht="13.5">
      <c r="P545" s="78"/>
      <c r="V545" s="79"/>
      <c r="W545" s="80"/>
    </row>
    <row r="546" spans="16:23" s="14" customFormat="1" ht="13.5">
      <c r="P546" s="78"/>
      <c r="V546" s="79"/>
      <c r="W546" s="80"/>
    </row>
    <row r="547" spans="16:23" s="14" customFormat="1" ht="13.5">
      <c r="P547" s="78"/>
      <c r="V547" s="79"/>
      <c r="W547" s="80"/>
    </row>
    <row r="548" spans="16:23" s="14" customFormat="1" ht="13.5">
      <c r="P548" s="78"/>
      <c r="V548" s="79"/>
      <c r="W548" s="80"/>
    </row>
    <row r="549" spans="16:23" s="14" customFormat="1" ht="13.5">
      <c r="P549" s="78"/>
      <c r="V549" s="79"/>
      <c r="W549" s="80"/>
    </row>
    <row r="550" spans="16:23" s="14" customFormat="1" ht="13.5">
      <c r="P550" s="78"/>
      <c r="V550" s="79"/>
      <c r="W550" s="80"/>
    </row>
    <row r="551" spans="16:23" s="14" customFormat="1" ht="13.5">
      <c r="P551" s="78"/>
      <c r="V551" s="79"/>
      <c r="W551" s="80"/>
    </row>
    <row r="552" spans="16:23" s="14" customFormat="1" ht="13.5">
      <c r="P552" s="78"/>
      <c r="V552" s="79"/>
      <c r="W552" s="80"/>
    </row>
    <row r="553" spans="16:23" s="14" customFormat="1" ht="13.5">
      <c r="P553" s="78"/>
      <c r="V553" s="79"/>
      <c r="W553" s="80"/>
    </row>
    <row r="554" spans="16:23" s="14" customFormat="1" ht="13.5">
      <c r="P554" s="78"/>
      <c r="V554" s="79"/>
      <c r="W554" s="80"/>
    </row>
    <row r="555" spans="16:23" s="14" customFormat="1" ht="13.5">
      <c r="P555" s="78"/>
      <c r="V555" s="79"/>
      <c r="W555" s="80"/>
    </row>
    <row r="556" spans="16:23" s="14" customFormat="1" ht="13.5">
      <c r="P556" s="78"/>
      <c r="V556" s="79"/>
      <c r="W556" s="80"/>
    </row>
    <row r="557" spans="16:23" s="14" customFormat="1" ht="13.5">
      <c r="P557" s="78"/>
      <c r="V557" s="79"/>
      <c r="W557" s="80"/>
    </row>
    <row r="558" spans="16:23" s="14" customFormat="1" ht="13.5">
      <c r="P558" s="78"/>
      <c r="V558" s="79"/>
      <c r="W558" s="80"/>
    </row>
    <row r="559" spans="16:23" s="14" customFormat="1" ht="13.5">
      <c r="P559" s="78"/>
      <c r="V559" s="79"/>
      <c r="W559" s="80"/>
    </row>
    <row r="560" spans="16:23" s="14" customFormat="1" ht="13.5">
      <c r="P560" s="78"/>
      <c r="V560" s="79"/>
      <c r="W560" s="80"/>
    </row>
    <row r="561" spans="16:23" s="14" customFormat="1" ht="13.5">
      <c r="P561" s="78"/>
      <c r="V561" s="79"/>
      <c r="W561" s="80"/>
    </row>
    <row r="562" spans="16:23" s="14" customFormat="1" ht="13.5">
      <c r="P562" s="78"/>
      <c r="V562" s="79"/>
      <c r="W562" s="80"/>
    </row>
    <row r="563" spans="16:23" s="14" customFormat="1" ht="13.5">
      <c r="P563" s="78"/>
      <c r="V563" s="79"/>
      <c r="W563" s="80"/>
    </row>
    <row r="564" spans="16:23" s="14" customFormat="1" ht="13.5">
      <c r="P564" s="78"/>
      <c r="V564" s="79"/>
      <c r="W564" s="80"/>
    </row>
    <row r="565" spans="16:23" s="14" customFormat="1" ht="13.5">
      <c r="P565" s="78"/>
      <c r="V565" s="79"/>
      <c r="W565" s="80"/>
    </row>
    <row r="566" spans="16:23" s="14" customFormat="1" ht="13.5">
      <c r="P566" s="78"/>
      <c r="V566" s="79"/>
      <c r="W566" s="80"/>
    </row>
    <row r="567" spans="16:23" s="14" customFormat="1" ht="13.5">
      <c r="P567" s="78"/>
      <c r="V567" s="79"/>
      <c r="W567" s="80"/>
    </row>
    <row r="568" spans="16:23" s="14" customFormat="1" ht="13.5">
      <c r="P568" s="78"/>
      <c r="V568" s="79"/>
      <c r="W568" s="80"/>
    </row>
    <row r="569" spans="16:23" s="14" customFormat="1" ht="13.5">
      <c r="P569" s="78"/>
      <c r="V569" s="79"/>
      <c r="W569" s="80"/>
    </row>
    <row r="570" spans="16:23" s="14" customFormat="1" ht="13.5">
      <c r="P570" s="78"/>
      <c r="V570" s="79"/>
      <c r="W570" s="80"/>
    </row>
    <row r="571" spans="16:23" s="14" customFormat="1" ht="13.5">
      <c r="P571" s="78"/>
      <c r="V571" s="79"/>
      <c r="W571" s="80"/>
    </row>
    <row r="572" spans="16:23" s="14" customFormat="1" ht="13.5">
      <c r="P572" s="78"/>
      <c r="V572" s="79"/>
      <c r="W572" s="80"/>
    </row>
    <row r="573" spans="16:23" s="14" customFormat="1" ht="13.5">
      <c r="P573" s="78"/>
      <c r="V573" s="79"/>
      <c r="W573" s="80"/>
    </row>
    <row r="574" spans="16:23" s="14" customFormat="1" ht="13.5">
      <c r="P574" s="78"/>
      <c r="V574" s="79"/>
      <c r="W574" s="80"/>
    </row>
    <row r="575" spans="16:23" s="14" customFormat="1" ht="13.5">
      <c r="P575" s="78"/>
      <c r="V575" s="79"/>
      <c r="W575" s="80"/>
    </row>
    <row r="576" spans="16:23" s="14" customFormat="1" ht="13.5">
      <c r="P576" s="78"/>
      <c r="V576" s="79"/>
      <c r="W576" s="80"/>
    </row>
    <row r="577" spans="16:23" s="14" customFormat="1" ht="13.5">
      <c r="P577" s="78"/>
      <c r="V577" s="79"/>
      <c r="W577" s="80"/>
    </row>
    <row r="578" spans="16:23" s="14" customFormat="1" ht="13.5">
      <c r="P578" s="78"/>
      <c r="V578" s="79"/>
      <c r="W578" s="80"/>
    </row>
    <row r="579" spans="16:23" s="14" customFormat="1" ht="13.5">
      <c r="P579" s="78"/>
      <c r="V579" s="79"/>
      <c r="W579" s="80"/>
    </row>
    <row r="580" spans="16:23" s="14" customFormat="1" ht="13.5">
      <c r="P580" s="78"/>
      <c r="V580" s="79"/>
      <c r="W580" s="80"/>
    </row>
    <row r="581" spans="16:23" s="14" customFormat="1" ht="13.5">
      <c r="P581" s="78"/>
      <c r="V581" s="79"/>
      <c r="W581" s="80"/>
    </row>
    <row r="582" spans="16:23" s="14" customFormat="1" ht="13.5">
      <c r="P582" s="78"/>
      <c r="V582" s="79"/>
      <c r="W582" s="80"/>
    </row>
    <row r="583" spans="16:23" s="14" customFormat="1" ht="13.5">
      <c r="P583" s="78"/>
      <c r="V583" s="79"/>
      <c r="W583" s="80"/>
    </row>
    <row r="584" spans="16:23" s="14" customFormat="1" ht="13.5">
      <c r="P584" s="78"/>
      <c r="V584" s="79"/>
      <c r="W584" s="80"/>
    </row>
    <row r="585" spans="16:23" s="14" customFormat="1" ht="13.5">
      <c r="P585" s="78"/>
      <c r="V585" s="79"/>
      <c r="W585" s="80"/>
    </row>
    <row r="586" spans="16:23" s="14" customFormat="1" ht="13.5">
      <c r="P586" s="78"/>
      <c r="V586" s="79"/>
      <c r="W586" s="80"/>
    </row>
    <row r="587" spans="16:23" s="14" customFormat="1" ht="13.5">
      <c r="P587" s="78"/>
      <c r="V587" s="79"/>
      <c r="W587" s="80"/>
    </row>
    <row r="588" spans="16:23" s="14" customFormat="1" ht="13.5">
      <c r="P588" s="78"/>
      <c r="V588" s="79"/>
      <c r="W588" s="80"/>
    </row>
    <row r="589" spans="16:23" s="14" customFormat="1" ht="13.5">
      <c r="P589" s="78"/>
      <c r="V589" s="79"/>
      <c r="W589" s="80"/>
    </row>
    <row r="590" spans="16:23" s="14" customFormat="1" ht="13.5">
      <c r="P590" s="78"/>
      <c r="V590" s="79"/>
      <c r="W590" s="80"/>
    </row>
    <row r="591" spans="16:23" s="14" customFormat="1" ht="13.5">
      <c r="P591" s="78"/>
      <c r="V591" s="79"/>
      <c r="W591" s="80"/>
    </row>
    <row r="592" spans="16:23" s="14" customFormat="1" ht="13.5">
      <c r="P592" s="78"/>
      <c r="V592" s="79"/>
      <c r="W592" s="80"/>
    </row>
    <row r="593" spans="16:23" s="14" customFormat="1" ht="13.5">
      <c r="P593" s="78"/>
      <c r="V593" s="79"/>
      <c r="W593" s="80"/>
    </row>
    <row r="594" spans="16:23" s="14" customFormat="1" ht="13.5">
      <c r="P594" s="78"/>
      <c r="V594" s="79"/>
      <c r="W594" s="80"/>
    </row>
    <row r="595" spans="16:23" s="14" customFormat="1" ht="13.5">
      <c r="P595" s="78"/>
      <c r="V595" s="79"/>
      <c r="W595" s="80"/>
    </row>
    <row r="596" spans="16:23" s="14" customFormat="1" ht="13.5">
      <c r="P596" s="78"/>
      <c r="V596" s="79"/>
      <c r="W596" s="80"/>
    </row>
    <row r="597" spans="16:23" s="14" customFormat="1" ht="13.5">
      <c r="P597" s="78"/>
      <c r="V597" s="79"/>
      <c r="W597" s="80"/>
    </row>
    <row r="598" spans="16:23" s="14" customFormat="1" ht="13.5">
      <c r="P598" s="78"/>
      <c r="V598" s="79"/>
      <c r="W598" s="80"/>
    </row>
    <row r="599" spans="16:23" s="14" customFormat="1" ht="13.5">
      <c r="P599" s="78"/>
      <c r="V599" s="79"/>
      <c r="W599" s="80"/>
    </row>
    <row r="600" spans="16:23" s="14" customFormat="1" ht="13.5">
      <c r="P600" s="78"/>
      <c r="V600" s="79"/>
      <c r="W600" s="80"/>
    </row>
    <row r="601" spans="16:23" s="14" customFormat="1" ht="13.5">
      <c r="P601" s="78"/>
      <c r="V601" s="79"/>
      <c r="W601" s="80"/>
    </row>
    <row r="602" spans="16:23" s="14" customFormat="1" ht="13.5">
      <c r="P602" s="78"/>
      <c r="V602" s="79"/>
      <c r="W602" s="80"/>
    </row>
    <row r="603" spans="16:23" s="14" customFormat="1" ht="13.5">
      <c r="P603" s="78"/>
      <c r="V603" s="79"/>
      <c r="W603" s="80"/>
    </row>
    <row r="604" spans="16:23" s="14" customFormat="1" ht="13.5">
      <c r="P604" s="78"/>
      <c r="V604" s="79"/>
      <c r="W604" s="80"/>
    </row>
    <row r="605" spans="16:23" s="14" customFormat="1" ht="13.5">
      <c r="P605" s="78"/>
      <c r="V605" s="79"/>
      <c r="W605" s="80"/>
    </row>
    <row r="606" spans="16:23" s="14" customFormat="1" ht="13.5">
      <c r="P606" s="78"/>
      <c r="V606" s="79"/>
      <c r="W606" s="80"/>
    </row>
    <row r="607" spans="16:23" s="14" customFormat="1" ht="13.5">
      <c r="P607" s="78"/>
      <c r="V607" s="79"/>
      <c r="W607" s="80"/>
    </row>
    <row r="608" spans="16:23" s="14" customFormat="1" ht="13.5">
      <c r="P608" s="78"/>
      <c r="V608" s="79"/>
      <c r="W608" s="80"/>
    </row>
    <row r="609" spans="16:23" s="14" customFormat="1" ht="13.5">
      <c r="P609" s="78"/>
      <c r="V609" s="79"/>
      <c r="W609" s="80"/>
    </row>
    <row r="610" spans="16:23" s="14" customFormat="1" ht="13.5">
      <c r="P610" s="78"/>
      <c r="V610" s="79"/>
      <c r="W610" s="80"/>
    </row>
    <row r="611" spans="16:23" s="14" customFormat="1" ht="13.5">
      <c r="P611" s="78"/>
      <c r="V611" s="79"/>
      <c r="W611" s="80"/>
    </row>
    <row r="612" spans="16:23" s="14" customFormat="1" ht="13.5">
      <c r="P612" s="78"/>
      <c r="V612" s="79"/>
      <c r="W612" s="80"/>
    </row>
    <row r="613" spans="16:23" s="14" customFormat="1" ht="13.5">
      <c r="P613" s="78"/>
      <c r="V613" s="79"/>
      <c r="W613" s="80"/>
    </row>
    <row r="614" spans="16:23" s="14" customFormat="1" ht="13.5">
      <c r="P614" s="78"/>
      <c r="V614" s="79"/>
      <c r="W614" s="80"/>
    </row>
    <row r="615" spans="16:23" s="14" customFormat="1" ht="13.5">
      <c r="P615" s="78"/>
      <c r="V615" s="79"/>
      <c r="W615" s="80"/>
    </row>
    <row r="616" spans="16:23" s="14" customFormat="1" ht="13.5">
      <c r="P616" s="78"/>
      <c r="V616" s="79"/>
      <c r="W616" s="80"/>
    </row>
    <row r="617" spans="16:23" s="14" customFormat="1" ht="13.5">
      <c r="P617" s="78"/>
      <c r="V617" s="79"/>
      <c r="W617" s="80"/>
    </row>
    <row r="618" spans="16:23" s="14" customFormat="1" ht="13.5">
      <c r="P618" s="78"/>
      <c r="V618" s="79"/>
      <c r="W618" s="80"/>
    </row>
    <row r="619" spans="16:23" s="14" customFormat="1" ht="13.5">
      <c r="P619" s="78"/>
      <c r="V619" s="79"/>
      <c r="W619" s="80"/>
    </row>
    <row r="620" spans="16:23" s="14" customFormat="1" ht="13.5">
      <c r="P620" s="78"/>
      <c r="V620" s="79"/>
      <c r="W620" s="80"/>
    </row>
    <row r="621" spans="16:23" s="14" customFormat="1" ht="13.5">
      <c r="P621" s="78"/>
      <c r="V621" s="79"/>
      <c r="W621" s="80"/>
    </row>
    <row r="622" spans="16:23" s="14" customFormat="1" ht="13.5">
      <c r="P622" s="78"/>
      <c r="V622" s="79"/>
      <c r="W622" s="80"/>
    </row>
    <row r="623" spans="16:23" s="14" customFormat="1" ht="13.5">
      <c r="P623" s="78"/>
      <c r="V623" s="79"/>
      <c r="W623" s="80"/>
    </row>
    <row r="624" spans="16:23" s="14" customFormat="1" ht="13.5">
      <c r="P624" s="78"/>
      <c r="V624" s="79"/>
      <c r="W624" s="80"/>
    </row>
    <row r="625" spans="16:23" s="14" customFormat="1" ht="13.5">
      <c r="P625" s="78"/>
      <c r="V625" s="79"/>
      <c r="W625" s="80"/>
    </row>
    <row r="626" spans="16:23" s="14" customFormat="1" ht="13.5">
      <c r="P626" s="78"/>
      <c r="V626" s="79"/>
      <c r="W626" s="80"/>
    </row>
    <row r="627" spans="16:23" s="14" customFormat="1" ht="13.5">
      <c r="P627" s="78"/>
      <c r="V627" s="79"/>
      <c r="W627" s="80"/>
    </row>
    <row r="628" spans="16:23" s="14" customFormat="1" ht="13.5">
      <c r="P628" s="78"/>
      <c r="V628" s="79"/>
      <c r="W628" s="80"/>
    </row>
    <row r="629" spans="16:23" s="14" customFormat="1" ht="13.5">
      <c r="P629" s="78"/>
      <c r="V629" s="79"/>
      <c r="W629" s="80"/>
    </row>
    <row r="630" spans="16:23" s="14" customFormat="1" ht="13.5">
      <c r="P630" s="78"/>
      <c r="V630" s="79"/>
      <c r="W630" s="80"/>
    </row>
    <row r="631" spans="16:23" s="14" customFormat="1" ht="13.5">
      <c r="P631" s="78"/>
      <c r="V631" s="79"/>
      <c r="W631" s="80"/>
    </row>
    <row r="632" spans="16:23" s="14" customFormat="1" ht="13.5">
      <c r="P632" s="78"/>
      <c r="V632" s="79"/>
      <c r="W632" s="80"/>
    </row>
    <row r="633" spans="16:23" s="14" customFormat="1" ht="13.5">
      <c r="P633" s="78"/>
      <c r="V633" s="79"/>
      <c r="W633" s="80"/>
    </row>
    <row r="634" spans="16:23" s="14" customFormat="1" ht="13.5">
      <c r="P634" s="78"/>
      <c r="V634" s="79"/>
      <c r="W634" s="80"/>
    </row>
    <row r="635" spans="16:23" s="14" customFormat="1" ht="13.5">
      <c r="P635" s="78"/>
      <c r="V635" s="79"/>
      <c r="W635" s="80"/>
    </row>
    <row r="636" spans="16:23" s="14" customFormat="1" ht="13.5">
      <c r="P636" s="78"/>
      <c r="V636" s="79"/>
      <c r="W636" s="80"/>
    </row>
    <row r="637" spans="16:23" s="14" customFormat="1" ht="13.5">
      <c r="P637" s="78"/>
      <c r="V637" s="79"/>
      <c r="W637" s="80"/>
    </row>
    <row r="638" spans="16:23" s="14" customFormat="1" ht="13.5">
      <c r="P638" s="78"/>
      <c r="V638" s="79"/>
      <c r="W638" s="80"/>
    </row>
    <row r="639" spans="16:23" s="14" customFormat="1" ht="13.5">
      <c r="P639" s="78"/>
      <c r="V639" s="79"/>
      <c r="W639" s="80"/>
    </row>
    <row r="640" spans="16:23" s="14" customFormat="1" ht="13.5">
      <c r="P640" s="78"/>
      <c r="V640" s="79"/>
      <c r="W640" s="80"/>
    </row>
    <row r="641" spans="16:23" s="14" customFormat="1" ht="13.5">
      <c r="P641" s="78"/>
      <c r="V641" s="79"/>
      <c r="W641" s="80"/>
    </row>
    <row r="642" spans="16:23" s="14" customFormat="1" ht="13.5">
      <c r="P642" s="78"/>
      <c r="V642" s="79"/>
      <c r="W642" s="80"/>
    </row>
    <row r="643" spans="16:23" s="14" customFormat="1" ht="13.5">
      <c r="P643" s="78"/>
      <c r="V643" s="79"/>
      <c r="W643" s="80"/>
    </row>
    <row r="644" spans="16:23" s="14" customFormat="1" ht="13.5">
      <c r="P644" s="78"/>
      <c r="V644" s="79"/>
      <c r="W644" s="80"/>
    </row>
    <row r="645" spans="16:23" s="14" customFormat="1" ht="13.5">
      <c r="P645" s="78"/>
      <c r="V645" s="79"/>
      <c r="W645" s="80"/>
    </row>
    <row r="646" spans="16:23" s="14" customFormat="1" ht="13.5">
      <c r="P646" s="78"/>
      <c r="V646" s="79"/>
      <c r="W646" s="80"/>
    </row>
    <row r="647" spans="16:23" s="14" customFormat="1" ht="13.5">
      <c r="P647" s="78"/>
      <c r="V647" s="79"/>
      <c r="W647" s="80"/>
    </row>
    <row r="648" spans="16:23" s="14" customFormat="1" ht="13.5">
      <c r="P648" s="78"/>
      <c r="V648" s="79"/>
      <c r="W648" s="80"/>
    </row>
    <row r="649" spans="16:23" s="14" customFormat="1" ht="13.5">
      <c r="P649" s="78"/>
      <c r="V649" s="79"/>
      <c r="W649" s="80"/>
    </row>
    <row r="650" spans="16:23" s="14" customFormat="1" ht="13.5">
      <c r="P650" s="78"/>
      <c r="V650" s="79"/>
      <c r="W650" s="80"/>
    </row>
    <row r="651" spans="16:23" s="14" customFormat="1" ht="13.5">
      <c r="P651" s="78"/>
      <c r="V651" s="79"/>
      <c r="W651" s="80"/>
    </row>
    <row r="652" spans="16:23" s="14" customFormat="1" ht="13.5">
      <c r="P652" s="78"/>
      <c r="V652" s="79"/>
      <c r="W652" s="80"/>
    </row>
    <row r="653" spans="16:23" s="14" customFormat="1" ht="13.5">
      <c r="P653" s="78"/>
      <c r="V653" s="79"/>
      <c r="W653" s="80"/>
    </row>
    <row r="654" spans="16:23" s="14" customFormat="1" ht="13.5">
      <c r="P654" s="78"/>
      <c r="V654" s="79"/>
      <c r="W654" s="80"/>
    </row>
    <row r="655" spans="16:23" s="14" customFormat="1" ht="13.5">
      <c r="P655" s="78"/>
      <c r="V655" s="79"/>
      <c r="W655" s="80"/>
    </row>
    <row r="656" spans="16:23" s="14" customFormat="1" ht="13.5">
      <c r="P656" s="78"/>
      <c r="V656" s="79"/>
      <c r="W656" s="80"/>
    </row>
    <row r="657" spans="16:23" s="14" customFormat="1" ht="13.5">
      <c r="P657" s="78"/>
      <c r="V657" s="79"/>
      <c r="W657" s="80"/>
    </row>
    <row r="658" spans="16:23" s="14" customFormat="1" ht="13.5">
      <c r="P658" s="78"/>
      <c r="V658" s="79"/>
      <c r="W658" s="80"/>
    </row>
    <row r="659" spans="16:23" s="14" customFormat="1" ht="13.5">
      <c r="P659" s="78"/>
      <c r="V659" s="79"/>
      <c r="W659" s="80"/>
    </row>
    <row r="660" spans="16:23" s="14" customFormat="1" ht="13.5">
      <c r="P660" s="78"/>
      <c r="V660" s="79"/>
      <c r="W660" s="80"/>
    </row>
    <row r="661" spans="16:23" s="14" customFormat="1" ht="13.5">
      <c r="P661" s="78"/>
      <c r="V661" s="79"/>
      <c r="W661" s="80"/>
    </row>
    <row r="662" spans="16:23" s="14" customFormat="1" ht="13.5">
      <c r="P662" s="78"/>
      <c r="V662" s="79"/>
      <c r="W662" s="80"/>
    </row>
    <row r="663" spans="16:23" s="14" customFormat="1" ht="13.5">
      <c r="P663" s="78"/>
      <c r="V663" s="79"/>
      <c r="W663" s="80"/>
    </row>
    <row r="664" spans="16:23" s="14" customFormat="1" ht="13.5">
      <c r="P664" s="78"/>
      <c r="V664" s="79"/>
      <c r="W664" s="80"/>
    </row>
    <row r="665" spans="16:23" s="14" customFormat="1" ht="13.5">
      <c r="P665" s="78"/>
      <c r="V665" s="79"/>
      <c r="W665" s="80"/>
    </row>
    <row r="666" spans="16:23" s="14" customFormat="1" ht="13.5">
      <c r="P666" s="78"/>
      <c r="V666" s="79"/>
      <c r="W666" s="80"/>
    </row>
    <row r="667" spans="16:23" s="14" customFormat="1" ht="13.5">
      <c r="P667" s="78"/>
      <c r="V667" s="79"/>
      <c r="W667" s="80"/>
    </row>
    <row r="668" spans="16:23" s="14" customFormat="1" ht="13.5">
      <c r="P668" s="78"/>
      <c r="V668" s="79"/>
      <c r="W668" s="80"/>
    </row>
    <row r="669" spans="16:23" s="14" customFormat="1" ht="13.5">
      <c r="P669" s="78"/>
      <c r="V669" s="79"/>
      <c r="W669" s="80"/>
    </row>
    <row r="670" spans="16:23" s="14" customFormat="1" ht="13.5">
      <c r="P670" s="78"/>
      <c r="V670" s="79"/>
      <c r="W670" s="80"/>
    </row>
    <row r="671" spans="16:23" s="14" customFormat="1" ht="13.5">
      <c r="P671" s="78"/>
      <c r="V671" s="79"/>
      <c r="W671" s="80"/>
    </row>
    <row r="672" spans="16:23" s="14" customFormat="1" ht="13.5">
      <c r="P672" s="78"/>
      <c r="V672" s="79"/>
      <c r="W672" s="80"/>
    </row>
    <row r="673" spans="16:23" s="14" customFormat="1" ht="13.5">
      <c r="P673" s="78"/>
      <c r="V673" s="79"/>
      <c r="W673" s="80"/>
    </row>
    <row r="674" spans="16:23" s="14" customFormat="1" ht="13.5">
      <c r="P674" s="78"/>
      <c r="V674" s="79"/>
      <c r="W674" s="80"/>
    </row>
    <row r="675" spans="16:23" s="14" customFormat="1" ht="13.5">
      <c r="P675" s="78"/>
      <c r="V675" s="79"/>
      <c r="W675" s="80"/>
    </row>
    <row r="676" spans="16:23" s="14" customFormat="1" ht="13.5">
      <c r="P676" s="78"/>
      <c r="V676" s="79"/>
      <c r="W676" s="80"/>
    </row>
    <row r="677" spans="16:23" s="14" customFormat="1" ht="13.5">
      <c r="P677" s="78"/>
      <c r="V677" s="79"/>
      <c r="W677" s="80"/>
    </row>
    <row r="678" spans="16:23" s="14" customFormat="1" ht="13.5">
      <c r="P678" s="78"/>
      <c r="V678" s="79"/>
      <c r="W678" s="80"/>
    </row>
    <row r="679" spans="16:23" s="14" customFormat="1" ht="13.5">
      <c r="P679" s="78"/>
      <c r="V679" s="79"/>
      <c r="W679" s="80"/>
    </row>
    <row r="680" spans="16:23" s="14" customFormat="1" ht="13.5">
      <c r="P680" s="78"/>
      <c r="V680" s="79"/>
      <c r="W680" s="80"/>
    </row>
    <row r="681" spans="16:23" s="14" customFormat="1" ht="13.5">
      <c r="P681" s="78"/>
      <c r="V681" s="79"/>
      <c r="W681" s="80"/>
    </row>
    <row r="682" spans="16:23" s="14" customFormat="1" ht="13.5">
      <c r="P682" s="78"/>
      <c r="V682" s="79"/>
      <c r="W682" s="80"/>
    </row>
    <row r="683" spans="16:23" s="14" customFormat="1" ht="13.5">
      <c r="P683" s="78"/>
      <c r="V683" s="79"/>
      <c r="W683" s="80"/>
    </row>
    <row r="684" spans="16:23" s="14" customFormat="1" ht="13.5">
      <c r="P684" s="78"/>
      <c r="V684" s="79"/>
      <c r="W684" s="80"/>
    </row>
    <row r="685" spans="16:23" s="14" customFormat="1" ht="13.5">
      <c r="P685" s="78"/>
      <c r="V685" s="79"/>
      <c r="W685" s="80"/>
    </row>
    <row r="686" spans="16:23" s="14" customFormat="1" ht="13.5">
      <c r="P686" s="78"/>
      <c r="V686" s="79"/>
      <c r="W686" s="80"/>
    </row>
    <row r="687" spans="16:23" s="14" customFormat="1" ht="13.5">
      <c r="P687" s="78"/>
      <c r="V687" s="79"/>
      <c r="W687" s="80"/>
    </row>
    <row r="688" spans="16:23" s="14" customFormat="1" ht="13.5">
      <c r="P688" s="78"/>
      <c r="V688" s="79"/>
      <c r="W688" s="80"/>
    </row>
    <row r="689" spans="16:23" s="14" customFormat="1" ht="13.5">
      <c r="P689" s="78"/>
      <c r="V689" s="79"/>
      <c r="W689" s="80"/>
    </row>
    <row r="690" spans="16:23" s="14" customFormat="1" ht="13.5">
      <c r="P690" s="78"/>
      <c r="V690" s="79"/>
      <c r="W690" s="80"/>
    </row>
    <row r="691" spans="16:23" s="14" customFormat="1" ht="13.5">
      <c r="P691" s="78"/>
      <c r="V691" s="79"/>
      <c r="W691" s="80"/>
    </row>
    <row r="692" spans="16:23" s="14" customFormat="1" ht="13.5">
      <c r="P692" s="78"/>
      <c r="V692" s="79"/>
      <c r="W692" s="80"/>
    </row>
    <row r="693" spans="16:23" s="14" customFormat="1" ht="13.5">
      <c r="P693" s="78"/>
      <c r="V693" s="79"/>
      <c r="W693" s="80"/>
    </row>
    <row r="694" spans="16:23" s="14" customFormat="1" ht="13.5">
      <c r="P694" s="78"/>
      <c r="V694" s="79"/>
      <c r="W694" s="80"/>
    </row>
    <row r="695" spans="16:23" s="14" customFormat="1" ht="13.5">
      <c r="P695" s="78"/>
      <c r="V695" s="79"/>
      <c r="W695" s="80"/>
    </row>
    <row r="696" spans="16:23" s="14" customFormat="1" ht="13.5">
      <c r="P696" s="78"/>
      <c r="V696" s="79"/>
      <c r="W696" s="80"/>
    </row>
    <row r="697" spans="16:23" s="14" customFormat="1" ht="13.5">
      <c r="P697" s="78"/>
      <c r="V697" s="79"/>
      <c r="W697" s="80"/>
    </row>
    <row r="698" spans="16:23" s="14" customFormat="1" ht="13.5">
      <c r="P698" s="78"/>
      <c r="V698" s="79"/>
      <c r="W698" s="80"/>
    </row>
    <row r="699" spans="16:23" s="14" customFormat="1" ht="13.5">
      <c r="P699" s="78"/>
      <c r="V699" s="79"/>
      <c r="W699" s="80"/>
    </row>
    <row r="700" spans="16:23" s="14" customFormat="1" ht="13.5">
      <c r="P700" s="78"/>
      <c r="V700" s="79"/>
      <c r="W700" s="80"/>
    </row>
    <row r="701" spans="16:23" s="14" customFormat="1" ht="13.5">
      <c r="P701" s="78"/>
      <c r="V701" s="79"/>
      <c r="W701" s="80"/>
    </row>
    <row r="702" spans="16:23" s="14" customFormat="1" ht="13.5">
      <c r="P702" s="78"/>
      <c r="V702" s="79"/>
      <c r="W702" s="80"/>
    </row>
    <row r="703" spans="16:23" s="14" customFormat="1" ht="13.5">
      <c r="P703" s="78"/>
      <c r="V703" s="79"/>
      <c r="W703" s="80"/>
    </row>
    <row r="704" spans="16:23" s="14" customFormat="1" ht="13.5">
      <c r="P704" s="78"/>
      <c r="V704" s="79"/>
      <c r="W704" s="80"/>
    </row>
    <row r="705" spans="16:23" s="14" customFormat="1" ht="13.5">
      <c r="P705" s="78"/>
      <c r="V705" s="79"/>
      <c r="W705" s="80"/>
    </row>
    <row r="706" spans="16:23" s="14" customFormat="1" ht="13.5">
      <c r="P706" s="78"/>
      <c r="V706" s="79"/>
      <c r="W706" s="80"/>
    </row>
    <row r="707" spans="16:23" s="14" customFormat="1" ht="13.5">
      <c r="P707" s="78"/>
      <c r="V707" s="79"/>
      <c r="W707" s="80"/>
    </row>
    <row r="708" spans="16:23" s="14" customFormat="1" ht="13.5">
      <c r="P708" s="78"/>
      <c r="V708" s="79"/>
      <c r="W708" s="80"/>
    </row>
    <row r="709" spans="16:23" s="14" customFormat="1" ht="13.5">
      <c r="P709" s="78"/>
      <c r="V709" s="79"/>
      <c r="W709" s="80"/>
    </row>
    <row r="710" spans="16:23" s="14" customFormat="1" ht="13.5">
      <c r="P710" s="78"/>
      <c r="V710" s="79"/>
      <c r="W710" s="80"/>
    </row>
    <row r="711" spans="16:23" s="14" customFormat="1" ht="13.5">
      <c r="P711" s="78"/>
      <c r="V711" s="79"/>
      <c r="W711" s="80"/>
    </row>
    <row r="712" spans="16:23" s="14" customFormat="1" ht="13.5">
      <c r="P712" s="78"/>
      <c r="V712" s="79"/>
      <c r="W712" s="80"/>
    </row>
    <row r="713" spans="16:23" s="14" customFormat="1" ht="13.5">
      <c r="P713" s="78"/>
      <c r="V713" s="79"/>
      <c r="W713" s="80"/>
    </row>
    <row r="714" spans="16:23" s="14" customFormat="1" ht="13.5">
      <c r="P714" s="78"/>
      <c r="V714" s="79"/>
      <c r="W714" s="80"/>
    </row>
    <row r="715" spans="16:23" s="14" customFormat="1" ht="13.5">
      <c r="P715" s="78"/>
      <c r="V715" s="79"/>
      <c r="W715" s="80"/>
    </row>
    <row r="716" spans="16:23" s="14" customFormat="1" ht="13.5">
      <c r="P716" s="78"/>
      <c r="V716" s="79"/>
      <c r="W716" s="80"/>
    </row>
    <row r="717" spans="16:23" s="14" customFormat="1" ht="13.5">
      <c r="P717" s="78"/>
      <c r="V717" s="79"/>
      <c r="W717" s="80"/>
    </row>
    <row r="718" spans="16:23" s="14" customFormat="1" ht="13.5">
      <c r="P718" s="78"/>
      <c r="V718" s="79"/>
      <c r="W718" s="80"/>
    </row>
    <row r="719" spans="16:23" s="14" customFormat="1" ht="13.5">
      <c r="P719" s="78"/>
      <c r="V719" s="79"/>
      <c r="W719" s="80"/>
    </row>
    <row r="720" spans="16:23" s="14" customFormat="1" ht="13.5">
      <c r="P720" s="78"/>
      <c r="V720" s="79"/>
      <c r="W720" s="80"/>
    </row>
    <row r="721" spans="16:23" s="14" customFormat="1" ht="13.5">
      <c r="P721" s="78"/>
      <c r="V721" s="79"/>
      <c r="W721" s="80"/>
    </row>
    <row r="722" spans="16:23" s="14" customFormat="1" ht="13.5">
      <c r="P722" s="78"/>
      <c r="V722" s="79"/>
      <c r="W722" s="80"/>
    </row>
    <row r="723" spans="16:23" s="14" customFormat="1" ht="13.5">
      <c r="P723" s="78"/>
      <c r="V723" s="79"/>
      <c r="W723" s="80"/>
    </row>
    <row r="724" spans="16:23" s="14" customFormat="1" ht="13.5">
      <c r="P724" s="78"/>
      <c r="V724" s="79"/>
      <c r="W724" s="80"/>
    </row>
    <row r="725" spans="16:23" s="14" customFormat="1" ht="13.5">
      <c r="P725" s="78"/>
      <c r="V725" s="79"/>
      <c r="W725" s="80"/>
    </row>
    <row r="726" spans="16:23" s="14" customFormat="1" ht="13.5">
      <c r="P726" s="78"/>
      <c r="V726" s="79"/>
      <c r="W726" s="80"/>
    </row>
    <row r="727" spans="16:23" s="14" customFormat="1" ht="13.5">
      <c r="P727" s="78"/>
      <c r="V727" s="79"/>
      <c r="W727" s="80"/>
    </row>
    <row r="728" spans="16:23" s="14" customFormat="1" ht="13.5">
      <c r="P728" s="78"/>
      <c r="V728" s="79"/>
      <c r="W728" s="80"/>
    </row>
    <row r="729" spans="16:23" s="14" customFormat="1" ht="13.5">
      <c r="P729" s="78"/>
      <c r="V729" s="79"/>
      <c r="W729" s="80"/>
    </row>
    <row r="730" spans="16:23" s="14" customFormat="1" ht="13.5">
      <c r="P730" s="78"/>
      <c r="V730" s="79"/>
      <c r="W730" s="80"/>
    </row>
    <row r="731" spans="16:23" s="14" customFormat="1" ht="13.5">
      <c r="P731" s="78"/>
      <c r="V731" s="79"/>
      <c r="W731" s="80"/>
    </row>
    <row r="732" spans="16:23" s="14" customFormat="1" ht="13.5">
      <c r="P732" s="78"/>
      <c r="V732" s="79"/>
      <c r="W732" s="80"/>
    </row>
    <row r="733" spans="16:23" s="14" customFormat="1" ht="13.5">
      <c r="P733" s="78"/>
      <c r="V733" s="79"/>
      <c r="W733" s="80"/>
    </row>
    <row r="734" spans="16:23" s="14" customFormat="1" ht="13.5">
      <c r="P734" s="78"/>
      <c r="V734" s="79"/>
      <c r="W734" s="80"/>
    </row>
    <row r="735" spans="16:23" s="14" customFormat="1" ht="13.5">
      <c r="P735" s="78"/>
      <c r="V735" s="79"/>
      <c r="W735" s="80"/>
    </row>
    <row r="736" spans="16:23" s="14" customFormat="1" ht="13.5">
      <c r="P736" s="78"/>
      <c r="V736" s="79"/>
      <c r="W736" s="80"/>
    </row>
    <row r="737" spans="16:23" s="14" customFormat="1" ht="13.5">
      <c r="P737" s="78"/>
      <c r="V737" s="79"/>
      <c r="W737" s="80"/>
    </row>
    <row r="738" spans="16:23" s="14" customFormat="1" ht="13.5">
      <c r="P738" s="78"/>
      <c r="V738" s="79"/>
      <c r="W738" s="80"/>
    </row>
    <row r="739" spans="16:23" s="14" customFormat="1" ht="13.5">
      <c r="P739" s="78"/>
      <c r="V739" s="79"/>
      <c r="W739" s="80"/>
    </row>
    <row r="740" spans="16:23" s="14" customFormat="1" ht="13.5">
      <c r="P740" s="78"/>
      <c r="V740" s="79"/>
      <c r="W740" s="80"/>
    </row>
    <row r="741" spans="16:23" s="14" customFormat="1" ht="13.5">
      <c r="P741" s="78"/>
      <c r="V741" s="79"/>
      <c r="W741" s="80"/>
    </row>
    <row r="742" spans="16:23" s="14" customFormat="1" ht="13.5">
      <c r="P742" s="78"/>
      <c r="V742" s="79"/>
      <c r="W742" s="80"/>
    </row>
    <row r="743" spans="16:23" s="14" customFormat="1" ht="13.5">
      <c r="P743" s="78"/>
      <c r="V743" s="79"/>
      <c r="W743" s="80"/>
    </row>
    <row r="744" spans="16:23" s="14" customFormat="1" ht="13.5">
      <c r="P744" s="78"/>
      <c r="V744" s="79"/>
      <c r="W744" s="80"/>
    </row>
    <row r="745" spans="16:23" s="14" customFormat="1" ht="13.5">
      <c r="P745" s="78"/>
      <c r="V745" s="79"/>
      <c r="W745" s="80"/>
    </row>
    <row r="746" spans="16:23" s="14" customFormat="1" ht="13.5">
      <c r="P746" s="78"/>
      <c r="V746" s="79"/>
      <c r="W746" s="80"/>
    </row>
    <row r="747" spans="16:23" s="14" customFormat="1" ht="13.5">
      <c r="P747" s="78"/>
      <c r="V747" s="79"/>
      <c r="W747" s="80"/>
    </row>
    <row r="748" spans="16:23" s="14" customFormat="1" ht="13.5">
      <c r="P748" s="78"/>
      <c r="V748" s="79"/>
      <c r="W748" s="80"/>
    </row>
    <row r="749" spans="16:23" s="14" customFormat="1" ht="13.5">
      <c r="P749" s="78"/>
      <c r="V749" s="79"/>
      <c r="W749" s="80"/>
    </row>
    <row r="750" spans="16:23" s="14" customFormat="1" ht="13.5">
      <c r="P750" s="78"/>
      <c r="V750" s="79"/>
      <c r="W750" s="80"/>
    </row>
    <row r="751" spans="16:23" s="14" customFormat="1" ht="13.5">
      <c r="P751" s="78"/>
      <c r="V751" s="79"/>
      <c r="W751" s="80"/>
    </row>
    <row r="752" spans="16:23" s="14" customFormat="1" ht="13.5">
      <c r="P752" s="78"/>
      <c r="V752" s="79"/>
      <c r="W752" s="80"/>
    </row>
    <row r="753" spans="16:23" s="14" customFormat="1" ht="13.5">
      <c r="P753" s="78"/>
      <c r="V753" s="79"/>
      <c r="W753" s="80"/>
    </row>
    <row r="754" spans="16:23" s="14" customFormat="1" ht="13.5">
      <c r="P754" s="78"/>
      <c r="V754" s="79"/>
      <c r="W754" s="80"/>
    </row>
    <row r="755" spans="16:23" s="14" customFormat="1" ht="13.5">
      <c r="P755" s="78"/>
      <c r="V755" s="79"/>
      <c r="W755" s="80"/>
    </row>
    <row r="756" spans="16:23" s="14" customFormat="1" ht="13.5">
      <c r="P756" s="78"/>
      <c r="V756" s="79"/>
      <c r="W756" s="80"/>
    </row>
    <row r="757" spans="16:23" s="14" customFormat="1" ht="13.5">
      <c r="P757" s="78"/>
      <c r="V757" s="79"/>
      <c r="W757" s="80"/>
    </row>
    <row r="758" spans="16:23" s="14" customFormat="1" ht="13.5">
      <c r="P758" s="78"/>
      <c r="V758" s="79"/>
      <c r="W758" s="80"/>
    </row>
    <row r="759" spans="16:23" s="14" customFormat="1" ht="13.5">
      <c r="P759" s="78"/>
      <c r="V759" s="79"/>
      <c r="W759" s="80"/>
    </row>
    <row r="760" spans="16:23" s="14" customFormat="1" ht="13.5">
      <c r="P760" s="78"/>
      <c r="V760" s="79"/>
      <c r="W760" s="80"/>
    </row>
    <row r="761" spans="16:23" s="14" customFormat="1" ht="13.5">
      <c r="P761" s="78"/>
      <c r="V761" s="79"/>
      <c r="W761" s="80"/>
    </row>
    <row r="762" spans="16:23" s="14" customFormat="1" ht="13.5">
      <c r="P762" s="78"/>
      <c r="V762" s="79"/>
      <c r="W762" s="80"/>
    </row>
    <row r="763" spans="16:23" s="14" customFormat="1" ht="13.5">
      <c r="P763" s="78"/>
      <c r="V763" s="79"/>
      <c r="W763" s="80"/>
    </row>
    <row r="764" spans="16:23" s="14" customFormat="1" ht="13.5">
      <c r="P764" s="78"/>
      <c r="V764" s="79"/>
      <c r="W764" s="80"/>
    </row>
    <row r="765" spans="16:23" s="14" customFormat="1" ht="13.5">
      <c r="P765" s="78"/>
      <c r="V765" s="79"/>
      <c r="W765" s="80"/>
    </row>
    <row r="766" spans="16:23" s="14" customFormat="1" ht="13.5">
      <c r="P766" s="78"/>
      <c r="V766" s="79"/>
      <c r="W766" s="80"/>
    </row>
    <row r="767" spans="16:23" s="14" customFormat="1" ht="13.5">
      <c r="P767" s="78"/>
      <c r="V767" s="79"/>
      <c r="W767" s="80"/>
    </row>
    <row r="768" spans="16:23" s="14" customFormat="1" ht="13.5">
      <c r="P768" s="78"/>
      <c r="V768" s="79"/>
      <c r="W768" s="80"/>
    </row>
    <row r="769" spans="16:23" s="14" customFormat="1" ht="13.5">
      <c r="P769" s="78"/>
      <c r="V769" s="79"/>
      <c r="W769" s="80"/>
    </row>
    <row r="770" spans="16:23" s="14" customFormat="1" ht="13.5">
      <c r="P770" s="78"/>
      <c r="V770" s="79"/>
      <c r="W770" s="80"/>
    </row>
    <row r="771" spans="16:23" s="14" customFormat="1" ht="13.5">
      <c r="P771" s="78"/>
      <c r="V771" s="79"/>
      <c r="W771" s="80"/>
    </row>
    <row r="772" spans="16:23" s="14" customFormat="1" ht="13.5">
      <c r="P772" s="78"/>
      <c r="V772" s="79"/>
      <c r="W772" s="80"/>
    </row>
    <row r="773" spans="16:23" s="14" customFormat="1" ht="13.5">
      <c r="P773" s="78"/>
      <c r="V773" s="79"/>
      <c r="W773" s="80"/>
    </row>
    <row r="774" spans="16:23" s="14" customFormat="1" ht="13.5">
      <c r="P774" s="78"/>
      <c r="V774" s="79"/>
      <c r="W774" s="80"/>
    </row>
    <row r="775" spans="16:23" s="14" customFormat="1" ht="13.5">
      <c r="P775" s="78"/>
      <c r="V775" s="79"/>
      <c r="W775" s="80"/>
    </row>
    <row r="776" spans="16:23" s="14" customFormat="1" ht="13.5">
      <c r="P776" s="78"/>
      <c r="V776" s="79"/>
      <c r="W776" s="80"/>
    </row>
    <row r="777" spans="16:23" s="14" customFormat="1" ht="13.5">
      <c r="P777" s="78"/>
      <c r="V777" s="79"/>
      <c r="W777" s="80"/>
    </row>
    <row r="778" spans="16:23" s="14" customFormat="1" ht="13.5">
      <c r="P778" s="78"/>
      <c r="V778" s="79"/>
      <c r="W778" s="80"/>
    </row>
    <row r="779" spans="16:23" s="14" customFormat="1" ht="13.5">
      <c r="P779" s="78"/>
      <c r="V779" s="79"/>
      <c r="W779" s="80"/>
    </row>
    <row r="780" spans="16:23" s="14" customFormat="1" ht="13.5">
      <c r="P780" s="78"/>
      <c r="V780" s="79"/>
      <c r="W780" s="80"/>
    </row>
    <row r="781" spans="16:23" s="14" customFormat="1" ht="13.5">
      <c r="P781" s="78"/>
      <c r="V781" s="79"/>
      <c r="W781" s="80"/>
    </row>
    <row r="782" spans="16:23" s="14" customFormat="1" ht="13.5">
      <c r="P782" s="78"/>
      <c r="V782" s="79"/>
      <c r="W782" s="80"/>
    </row>
    <row r="783" spans="16:23" s="14" customFormat="1" ht="13.5">
      <c r="P783" s="78"/>
      <c r="V783" s="79"/>
      <c r="W783" s="80"/>
    </row>
    <row r="784" spans="16:23" s="14" customFormat="1" ht="13.5">
      <c r="P784" s="78"/>
      <c r="V784" s="79"/>
      <c r="W784" s="80"/>
    </row>
    <row r="785" spans="16:23" s="14" customFormat="1" ht="13.5">
      <c r="P785" s="78"/>
      <c r="V785" s="79"/>
      <c r="W785" s="80"/>
    </row>
    <row r="786" spans="16:23" s="14" customFormat="1" ht="13.5">
      <c r="P786" s="78"/>
      <c r="V786" s="79"/>
      <c r="W786" s="80"/>
    </row>
    <row r="787" spans="16:23" s="14" customFormat="1" ht="13.5">
      <c r="P787" s="78"/>
      <c r="V787" s="79"/>
      <c r="W787" s="80"/>
    </row>
    <row r="788" spans="16:23" s="14" customFormat="1" ht="13.5">
      <c r="P788" s="78"/>
      <c r="V788" s="79"/>
      <c r="W788" s="80"/>
    </row>
    <row r="789" spans="16:23" s="14" customFormat="1" ht="13.5">
      <c r="P789" s="78"/>
      <c r="V789" s="79"/>
      <c r="W789" s="80"/>
    </row>
    <row r="790" spans="16:23" s="14" customFormat="1" ht="13.5">
      <c r="P790" s="78"/>
      <c r="V790" s="79"/>
      <c r="W790" s="80"/>
    </row>
    <row r="791" spans="16:23" s="14" customFormat="1" ht="13.5">
      <c r="P791" s="78"/>
      <c r="V791" s="79"/>
      <c r="W791" s="80"/>
    </row>
    <row r="792" spans="16:23" s="14" customFormat="1" ht="13.5">
      <c r="P792" s="78"/>
      <c r="V792" s="79"/>
      <c r="W792" s="80"/>
    </row>
    <row r="793" spans="16:23" s="14" customFormat="1" ht="13.5">
      <c r="P793" s="78"/>
      <c r="V793" s="79"/>
      <c r="W793" s="80"/>
    </row>
    <row r="794" spans="16:23" s="14" customFormat="1" ht="13.5">
      <c r="P794" s="78"/>
      <c r="V794" s="79"/>
      <c r="W794" s="80"/>
    </row>
    <row r="795" spans="16:23" s="14" customFormat="1" ht="13.5">
      <c r="P795" s="78"/>
      <c r="V795" s="79"/>
      <c r="W795" s="80"/>
    </row>
    <row r="796" spans="16:23" s="14" customFormat="1" ht="13.5">
      <c r="P796" s="78"/>
      <c r="V796" s="79"/>
      <c r="W796" s="80"/>
    </row>
    <row r="797" spans="16:23" s="14" customFormat="1" ht="13.5">
      <c r="P797" s="78"/>
      <c r="V797" s="79"/>
      <c r="W797" s="80"/>
    </row>
    <row r="798" spans="16:23" s="14" customFormat="1" ht="13.5">
      <c r="P798" s="78"/>
      <c r="V798" s="79"/>
      <c r="W798" s="80"/>
    </row>
    <row r="799" spans="16:23" s="14" customFormat="1" ht="13.5">
      <c r="P799" s="78"/>
      <c r="V799" s="79"/>
      <c r="W799" s="80"/>
    </row>
    <row r="800" spans="16:23" s="14" customFormat="1" ht="13.5">
      <c r="P800" s="78"/>
      <c r="V800" s="79"/>
      <c r="W800" s="80"/>
    </row>
    <row r="801" spans="16:23" s="14" customFormat="1" ht="13.5">
      <c r="P801" s="78"/>
      <c r="V801" s="79"/>
      <c r="W801" s="80"/>
    </row>
    <row r="802" spans="16:23" s="14" customFormat="1" ht="13.5">
      <c r="P802" s="78"/>
      <c r="V802" s="79"/>
      <c r="W802" s="80"/>
    </row>
    <row r="803" spans="16:23" s="14" customFormat="1" ht="13.5">
      <c r="P803" s="78"/>
      <c r="V803" s="79"/>
      <c r="W803" s="80"/>
    </row>
    <row r="804" spans="16:23" s="14" customFormat="1" ht="13.5">
      <c r="P804" s="78"/>
      <c r="V804" s="79"/>
      <c r="W804" s="80"/>
    </row>
    <row r="805" spans="16:23" s="14" customFormat="1" ht="13.5">
      <c r="P805" s="78"/>
      <c r="V805" s="79"/>
      <c r="W805" s="80"/>
    </row>
    <row r="806" spans="16:23" s="14" customFormat="1" ht="13.5">
      <c r="P806" s="78"/>
      <c r="V806" s="79"/>
      <c r="W806" s="80"/>
    </row>
    <row r="807" spans="16:23" s="14" customFormat="1" ht="13.5">
      <c r="P807" s="78"/>
      <c r="V807" s="79"/>
      <c r="W807" s="80"/>
    </row>
    <row r="808" spans="16:23" s="14" customFormat="1" ht="13.5">
      <c r="P808" s="78"/>
      <c r="V808" s="79"/>
      <c r="W808" s="80"/>
    </row>
    <row r="809" spans="16:23" s="14" customFormat="1" ht="13.5">
      <c r="P809" s="78"/>
      <c r="V809" s="79"/>
      <c r="W809" s="80"/>
    </row>
    <row r="810" spans="16:23" s="14" customFormat="1" ht="13.5">
      <c r="P810" s="78"/>
      <c r="V810" s="79"/>
      <c r="W810" s="80"/>
    </row>
    <row r="811" spans="16:23" s="14" customFormat="1" ht="13.5">
      <c r="P811" s="78"/>
      <c r="V811" s="79"/>
      <c r="W811" s="80"/>
    </row>
    <row r="812" spans="16:23" s="14" customFormat="1" ht="13.5">
      <c r="P812" s="78"/>
      <c r="V812" s="79"/>
      <c r="W812" s="80"/>
    </row>
    <row r="813" spans="16:23" s="14" customFormat="1" ht="13.5">
      <c r="P813" s="78"/>
      <c r="V813" s="79"/>
      <c r="W813" s="80"/>
    </row>
    <row r="814" spans="16:23" s="14" customFormat="1" ht="13.5">
      <c r="P814" s="78"/>
      <c r="V814" s="79"/>
      <c r="W814" s="80"/>
    </row>
    <row r="815" spans="16:23" s="14" customFormat="1" ht="13.5">
      <c r="P815" s="78"/>
      <c r="V815" s="79"/>
      <c r="W815" s="80"/>
    </row>
    <row r="816" spans="16:23" s="14" customFormat="1" ht="13.5">
      <c r="P816" s="78"/>
      <c r="V816" s="79"/>
      <c r="W816" s="80"/>
    </row>
    <row r="817" spans="16:23" s="14" customFormat="1" ht="13.5">
      <c r="P817" s="78"/>
      <c r="V817" s="79"/>
      <c r="W817" s="80"/>
    </row>
    <row r="818" spans="16:23" s="14" customFormat="1" ht="13.5">
      <c r="P818" s="78"/>
      <c r="V818" s="79"/>
      <c r="W818" s="80"/>
    </row>
    <row r="819" spans="16:23" s="14" customFormat="1" ht="13.5">
      <c r="P819" s="78"/>
      <c r="V819" s="79"/>
      <c r="W819" s="80"/>
    </row>
    <row r="820" spans="16:23" s="14" customFormat="1" ht="13.5">
      <c r="P820" s="78"/>
      <c r="V820" s="79"/>
      <c r="W820" s="80"/>
    </row>
    <row r="821" spans="16:23" s="14" customFormat="1" ht="13.5">
      <c r="P821" s="78"/>
      <c r="V821" s="79"/>
      <c r="W821" s="80"/>
    </row>
    <row r="822" spans="16:23" s="14" customFormat="1" ht="13.5">
      <c r="P822" s="78"/>
      <c r="V822" s="79"/>
      <c r="W822" s="80"/>
    </row>
    <row r="823" spans="16:23" s="14" customFormat="1" ht="13.5">
      <c r="P823" s="78"/>
      <c r="V823" s="79"/>
      <c r="W823" s="80"/>
    </row>
    <row r="824" spans="16:23" s="14" customFormat="1" ht="13.5">
      <c r="P824" s="78"/>
      <c r="V824" s="79"/>
      <c r="W824" s="80"/>
    </row>
    <row r="825" spans="16:23" s="14" customFormat="1" ht="13.5">
      <c r="P825" s="78"/>
      <c r="V825" s="79"/>
      <c r="W825" s="80"/>
    </row>
    <row r="826" spans="16:23" s="14" customFormat="1" ht="13.5">
      <c r="P826" s="78"/>
      <c r="V826" s="79"/>
      <c r="W826" s="80"/>
    </row>
    <row r="827" spans="16:23" s="14" customFormat="1" ht="13.5">
      <c r="P827" s="78"/>
      <c r="V827" s="79"/>
      <c r="W827" s="80"/>
    </row>
    <row r="828" spans="16:23" s="14" customFormat="1" ht="13.5">
      <c r="P828" s="78"/>
      <c r="V828" s="79"/>
      <c r="W828" s="80"/>
    </row>
    <row r="829" spans="16:23" s="14" customFormat="1" ht="13.5">
      <c r="P829" s="78"/>
      <c r="V829" s="79"/>
      <c r="W829" s="80"/>
    </row>
    <row r="830" spans="16:23" s="14" customFormat="1" ht="13.5">
      <c r="P830" s="78"/>
      <c r="V830" s="79"/>
      <c r="W830" s="80"/>
    </row>
    <row r="831" spans="16:23" s="14" customFormat="1" ht="13.5">
      <c r="P831" s="78"/>
      <c r="V831" s="79"/>
      <c r="W831" s="80"/>
    </row>
    <row r="832" spans="16:23" s="14" customFormat="1" ht="13.5">
      <c r="P832" s="78"/>
      <c r="V832" s="79"/>
      <c r="W832" s="80"/>
    </row>
    <row r="833" spans="16:23" s="14" customFormat="1" ht="13.5">
      <c r="P833" s="78"/>
      <c r="V833" s="79"/>
      <c r="W833" s="80"/>
    </row>
    <row r="834" spans="16:23" s="14" customFormat="1" ht="13.5">
      <c r="P834" s="78"/>
      <c r="V834" s="79"/>
      <c r="W834" s="80"/>
    </row>
    <row r="835" spans="16:23" s="14" customFormat="1" ht="13.5">
      <c r="P835" s="78"/>
      <c r="V835" s="79"/>
      <c r="W835" s="80"/>
    </row>
    <row r="836" spans="16:23" s="14" customFormat="1" ht="13.5">
      <c r="P836" s="78"/>
      <c r="V836" s="79"/>
      <c r="W836" s="80"/>
    </row>
    <row r="837" spans="16:23" s="14" customFormat="1" ht="13.5">
      <c r="P837" s="78"/>
      <c r="V837" s="79"/>
      <c r="W837" s="80"/>
    </row>
    <row r="838" spans="16:23" s="14" customFormat="1" ht="13.5">
      <c r="P838" s="78"/>
      <c r="V838" s="79"/>
      <c r="W838" s="80"/>
    </row>
    <row r="839" spans="16:23" s="14" customFormat="1" ht="13.5">
      <c r="P839" s="78"/>
      <c r="V839" s="79"/>
      <c r="W839" s="80"/>
    </row>
    <row r="840" spans="16:23" s="14" customFormat="1" ht="13.5">
      <c r="P840" s="78"/>
      <c r="V840" s="79"/>
      <c r="W840" s="80"/>
    </row>
    <row r="841" spans="16:23" s="14" customFormat="1" ht="13.5">
      <c r="P841" s="78"/>
      <c r="V841" s="79"/>
      <c r="W841" s="80"/>
    </row>
    <row r="842" spans="16:23" s="14" customFormat="1" ht="13.5">
      <c r="P842" s="78"/>
      <c r="V842" s="79"/>
      <c r="W842" s="80"/>
    </row>
    <row r="843" spans="16:23" s="14" customFormat="1" ht="13.5">
      <c r="P843" s="78"/>
      <c r="V843" s="79"/>
      <c r="W843" s="80"/>
    </row>
    <row r="844" spans="16:23" s="14" customFormat="1" ht="13.5">
      <c r="P844" s="78"/>
      <c r="V844" s="79"/>
      <c r="W844" s="80"/>
    </row>
    <row r="845" spans="16:23" s="14" customFormat="1" ht="13.5">
      <c r="P845" s="78"/>
      <c r="V845" s="79"/>
      <c r="W845" s="80"/>
    </row>
    <row r="846" spans="16:23" s="14" customFormat="1" ht="13.5">
      <c r="P846" s="78"/>
      <c r="V846" s="79"/>
      <c r="W846" s="80"/>
    </row>
    <row r="847" spans="16:23" s="14" customFormat="1" ht="13.5">
      <c r="P847" s="78"/>
      <c r="V847" s="79"/>
      <c r="W847" s="80"/>
    </row>
    <row r="848" spans="16:23" s="14" customFormat="1" ht="13.5">
      <c r="P848" s="78"/>
      <c r="V848" s="79"/>
      <c r="W848" s="80"/>
    </row>
    <row r="849" spans="16:23" s="14" customFormat="1" ht="13.5">
      <c r="P849" s="78"/>
      <c r="V849" s="79"/>
      <c r="W849" s="80"/>
    </row>
    <row r="850" spans="16:23" s="14" customFormat="1" ht="13.5">
      <c r="P850" s="78"/>
      <c r="V850" s="79"/>
      <c r="W850" s="80"/>
    </row>
    <row r="851" spans="16:23" s="14" customFormat="1" ht="13.5">
      <c r="P851" s="78"/>
      <c r="V851" s="79"/>
      <c r="W851" s="80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柳沼清人</cp:lastModifiedBy>
  <dcterms:created xsi:type="dcterms:W3CDTF">2005-05-09T10:46:54Z</dcterms:created>
  <dcterms:modified xsi:type="dcterms:W3CDTF">2005-05-30T00:54:54Z</dcterms:modified>
  <cp:category/>
  <cp:version/>
  <cp:contentType/>
  <cp:contentStatus/>
</cp:coreProperties>
</file>