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730" windowHeight="7080" firstSheet="1" activeTab="1"/>
  </bookViews>
  <sheets>
    <sheet name="by010801 (確認)" sheetId="1" state="hidden" r:id="rId1"/>
    <sheet name="by010801" sheetId="2" r:id="rId2"/>
  </sheets>
  <definedNames>
    <definedName name="_xlnm.Print_Area" localSheetId="1">'by010801'!$B$1:$H$36</definedName>
    <definedName name="_xlnm.Print_Area" localSheetId="0">'by010801 (確認)'!$B$1:$I$36</definedName>
  </definedNames>
  <calcPr fullCalcOnLoad="1"/>
</workbook>
</file>

<file path=xl/sharedStrings.xml><?xml version="1.0" encoding="utf-8"?>
<sst xmlns="http://schemas.openxmlformats.org/spreadsheetml/2006/main" count="72" uniqueCount="38">
  <si>
    <t>(単位：千円，％)　　</t>
  </si>
  <si>
    <t>企業債</t>
  </si>
  <si>
    <t>他会計出資金</t>
  </si>
  <si>
    <t>他会計負担金</t>
  </si>
  <si>
    <t>他会計借入金</t>
  </si>
  <si>
    <t>他会計補助金</t>
  </si>
  <si>
    <t>その他</t>
  </si>
  <si>
    <t>建設改良費</t>
  </si>
  <si>
    <t>企業債償還金</t>
  </si>
  <si>
    <t>過年度分損益勘定留保資金</t>
  </si>
  <si>
    <t>当年度分損益勘定留保資金</t>
  </si>
  <si>
    <t>利益剰余金処分額</t>
  </si>
  <si>
    <t>繰越工事資金</t>
  </si>
  <si>
    <t>翌年度へ繰り越される支出の財源充当分（b）</t>
  </si>
  <si>
    <t>純計（a）－{（b）＋（c）}＝（d）</t>
  </si>
  <si>
    <t>資本的支出（e）</t>
  </si>
  <si>
    <t>資本的収入額が資本的支出額に不足する額（f）</t>
  </si>
  <si>
    <t>財源不足率（h）／（e）×100</t>
  </si>
  <si>
    <t>資本的収入（a）</t>
  </si>
  <si>
    <t>国 庫 （県） 補 助 金</t>
  </si>
  <si>
    <t>病院事業</t>
  </si>
  <si>
    <t>１　総括表</t>
  </si>
  <si>
    <t>ア　年度別推移</t>
  </si>
  <si>
    <t>（８）資本収支の状況</t>
  </si>
  <si>
    <t>　　　　　　　　　　　　　　　　　　　　　　　　　　　年度
項目</t>
  </si>
  <si>
    <t>19</t>
  </si>
  <si>
    <t>20</t>
  </si>
  <si>
    <t>再建債（特例債を含む）</t>
  </si>
  <si>
    <t>前年度同意等債で今年度収入分（c）</t>
  </si>
  <si>
    <t>補塡財源（g）</t>
  </si>
  <si>
    <t>補塡財源不足額（f）－（g）＝（h）</t>
  </si>
  <si>
    <t>21</t>
  </si>
  <si>
    <t>22</t>
  </si>
  <si>
    <t>23</t>
  </si>
  <si>
    <t>25</t>
  </si>
  <si>
    <t>22</t>
  </si>
  <si>
    <t>24</t>
  </si>
  <si>
    <t>26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</si>
</sst>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.0\ ;&quot;△&quot;#,##0.0\ ;&quot;-&quot;\ "/>
  </numFmts>
  <fonts count="41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6"/>
      <name val="ＭＳ明朝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2" fillId="32" borderId="0" xfId="61" applyNumberFormat="1" applyFont="1" applyFill="1">
      <alignment vertical="center"/>
      <protection/>
    </xf>
    <xf numFmtId="49" fontId="2" fillId="32" borderId="0" xfId="61" applyNumberFormat="1" applyFont="1" applyFill="1" applyAlignment="1">
      <alignment horizontal="left" vertical="center"/>
      <protection/>
    </xf>
    <xf numFmtId="49" fontId="2" fillId="32" borderId="0" xfId="62" applyNumberFormat="1" applyFont="1" applyFill="1" applyBorder="1" applyAlignment="1">
      <alignment horizontal="left" vertical="center"/>
      <protection/>
    </xf>
    <xf numFmtId="49" fontId="2" fillId="32" borderId="0" xfId="62" applyNumberFormat="1" applyFont="1" applyFill="1" applyAlignment="1">
      <alignment horizontal="left" vertical="center"/>
      <protection/>
    </xf>
    <xf numFmtId="49" fontId="2" fillId="32" borderId="0" xfId="62" applyNumberFormat="1" applyFont="1" applyFill="1" applyBorder="1" applyAlignment="1">
      <alignment vertical="center"/>
      <protection/>
    </xf>
    <xf numFmtId="49" fontId="2" fillId="32" borderId="0" xfId="62" applyNumberFormat="1" applyFont="1" applyFill="1" applyBorder="1" applyAlignment="1">
      <alignment horizontal="right" vertical="center"/>
      <protection/>
    </xf>
    <xf numFmtId="49" fontId="2" fillId="33" borderId="10" xfId="62" applyNumberFormat="1" applyFont="1" applyFill="1" applyBorder="1" applyAlignment="1">
      <alignment horizontal="center" vertical="center"/>
      <protection/>
    </xf>
    <xf numFmtId="194" fontId="2" fillId="33" borderId="0" xfId="62" applyNumberFormat="1" applyFont="1" applyFill="1" applyBorder="1" applyAlignment="1">
      <alignment vertical="center"/>
      <protection/>
    </xf>
    <xf numFmtId="194" fontId="2" fillId="33" borderId="0" xfId="62" applyNumberFormat="1" applyFont="1" applyFill="1" applyBorder="1" applyAlignment="1">
      <alignment/>
      <protection/>
    </xf>
    <xf numFmtId="195" fontId="2" fillId="33" borderId="11" xfId="62" applyNumberFormat="1" applyFont="1" applyFill="1" applyBorder="1" applyAlignment="1" quotePrefix="1">
      <alignment vertical="center"/>
      <protection/>
    </xf>
    <xf numFmtId="49" fontId="2" fillId="4" borderId="12" xfId="62" applyNumberFormat="1" applyFont="1" applyFill="1" applyBorder="1" applyAlignment="1">
      <alignment horizontal="left" vertical="center"/>
      <protection/>
    </xf>
    <xf numFmtId="194" fontId="2" fillId="4" borderId="0" xfId="62" applyNumberFormat="1" applyFont="1" applyFill="1" applyBorder="1" applyAlignment="1">
      <alignment vertical="center"/>
      <protection/>
    </xf>
    <xf numFmtId="49" fontId="6" fillId="32" borderId="0" xfId="61" applyNumberFormat="1" applyFont="1" applyFill="1">
      <alignment vertical="center"/>
      <protection/>
    </xf>
    <xf numFmtId="49" fontId="2" fillId="32" borderId="0" xfId="61" applyNumberFormat="1" applyFont="1" applyFill="1" applyAlignment="1">
      <alignment horizontal="left" vertical="center" indent="1"/>
      <protection/>
    </xf>
    <xf numFmtId="49" fontId="2" fillId="33" borderId="11" xfId="62" applyNumberFormat="1" applyFont="1" applyFill="1" applyBorder="1" applyAlignment="1">
      <alignment horizontal="left" vertical="center"/>
      <protection/>
    </xf>
    <xf numFmtId="49" fontId="2" fillId="33" borderId="12" xfId="62" applyNumberFormat="1" applyFont="1" applyFill="1" applyBorder="1" applyAlignment="1">
      <alignment horizontal="left" vertical="center" wrapText="1"/>
      <protection/>
    </xf>
    <xf numFmtId="49" fontId="2" fillId="33" borderId="0" xfId="62" applyNumberFormat="1" applyFont="1" applyFill="1" applyBorder="1" applyAlignment="1">
      <alignment horizontal="center" vertical="center"/>
      <protection/>
    </xf>
    <xf numFmtId="195" fontId="2" fillId="33" borderId="0" xfId="62" applyNumberFormat="1" applyFont="1" applyFill="1" applyBorder="1" applyAlignment="1" quotePrefix="1">
      <alignment vertical="center"/>
      <protection/>
    </xf>
    <xf numFmtId="49" fontId="2" fillId="33" borderId="13" xfId="62" applyNumberFormat="1" applyFont="1" applyFill="1" applyBorder="1" applyAlignment="1">
      <alignment horizontal="left" vertical="center" wrapText="1"/>
      <protection/>
    </xf>
    <xf numFmtId="49" fontId="2" fillId="33" borderId="14" xfId="62" applyNumberFormat="1" applyFont="1" applyFill="1" applyBorder="1" applyAlignment="1">
      <alignment horizontal="center" vertical="center"/>
      <protection/>
    </xf>
    <xf numFmtId="49" fontId="2" fillId="33" borderId="13" xfId="62" applyNumberFormat="1" applyFont="1" applyFill="1" applyBorder="1" applyAlignment="1">
      <alignment horizontal="left" vertical="center"/>
      <protection/>
    </xf>
    <xf numFmtId="194" fontId="2" fillId="33" borderId="14" xfId="62" applyNumberFormat="1" applyFont="1" applyFill="1" applyBorder="1" applyAlignment="1">
      <alignment vertical="center"/>
      <protection/>
    </xf>
    <xf numFmtId="194" fontId="2" fillId="4" borderId="14" xfId="62" applyNumberFormat="1" applyFont="1" applyFill="1" applyBorder="1" applyAlignment="1">
      <alignment vertical="center"/>
      <protection/>
    </xf>
    <xf numFmtId="49" fontId="2" fillId="33" borderId="13" xfId="62" applyNumberFormat="1" applyFont="1" applyFill="1" applyBorder="1" applyAlignment="1" quotePrefix="1">
      <alignment horizontal="left" vertical="center"/>
      <protection/>
    </xf>
    <xf numFmtId="194" fontId="2" fillId="33" borderId="14" xfId="62" applyNumberFormat="1" applyFont="1" applyFill="1" applyBorder="1" applyAlignment="1">
      <alignment/>
      <protection/>
    </xf>
    <xf numFmtId="195" fontId="2" fillId="33" borderId="15" xfId="62" applyNumberFormat="1" applyFont="1" applyFill="1" applyBorder="1" applyAlignment="1" quotePrefix="1">
      <alignment vertical="center"/>
      <protection/>
    </xf>
    <xf numFmtId="49" fontId="2" fillId="33" borderId="16" xfId="62" applyNumberFormat="1" applyFont="1" applyFill="1" applyBorder="1" applyAlignment="1">
      <alignment horizontal="left" vertical="center"/>
      <protection/>
    </xf>
    <xf numFmtId="195" fontId="2" fillId="33" borderId="14" xfId="62" applyNumberFormat="1" applyFont="1" applyFill="1" applyBorder="1" applyAlignment="1" quotePrefix="1">
      <alignment vertical="center"/>
      <protection/>
    </xf>
    <xf numFmtId="195" fontId="2" fillId="33" borderId="17" xfId="62" applyNumberFormat="1" applyFont="1" applyFill="1" applyBorder="1" applyAlignment="1" quotePrefix="1">
      <alignment vertical="center"/>
      <protection/>
    </xf>
    <xf numFmtId="49" fontId="2" fillId="32" borderId="0" xfId="58" applyNumberFormat="1" applyFont="1" applyFill="1" applyBorder="1" applyAlignment="1">
      <alignment horizontal="left" vertical="center" indent="2"/>
    </xf>
    <xf numFmtId="49" fontId="2" fillId="32" borderId="0" xfId="62" applyNumberFormat="1" applyFont="1" applyFill="1" applyBorder="1" applyAlignment="1">
      <alignment horizontal="left" vertical="center" indent="3"/>
      <protection/>
    </xf>
    <xf numFmtId="194" fontId="2" fillId="4" borderId="14" xfId="62" applyNumberFormat="1" applyFont="1" applyFill="1" applyBorder="1" applyAlignment="1" quotePrefix="1">
      <alignment horizontal="right" vertical="center"/>
      <protection/>
    </xf>
    <xf numFmtId="49" fontId="2" fillId="33" borderId="18" xfId="62" applyNumberFormat="1" applyFont="1" applyFill="1" applyBorder="1" applyAlignment="1">
      <alignment horizontal="center" vertical="center"/>
      <protection/>
    </xf>
    <xf numFmtId="0" fontId="2" fillId="32" borderId="0" xfId="61" applyNumberFormat="1" applyFont="1" applyFill="1">
      <alignment vertical="center"/>
      <protection/>
    </xf>
    <xf numFmtId="194" fontId="2" fillId="32" borderId="0" xfId="61" applyNumberFormat="1" applyFont="1" applyFill="1">
      <alignment vertical="center"/>
      <protection/>
    </xf>
    <xf numFmtId="49" fontId="2" fillId="33" borderId="19" xfId="62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Fill="1">
      <alignment vertical="center"/>
      <protection/>
    </xf>
    <xf numFmtId="49" fontId="2" fillId="0" borderId="0" xfId="62" applyNumberFormat="1" applyFont="1" applyFill="1" applyBorder="1" applyAlignment="1">
      <alignment horizontal="left" vertical="center"/>
      <protection/>
    </xf>
    <xf numFmtId="49" fontId="2" fillId="0" borderId="0" xfId="62" applyNumberFormat="1" applyFont="1" applyFill="1" applyAlignment="1">
      <alignment horizontal="left" vertical="center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0" xfId="62" applyNumberFormat="1" applyFont="1" applyFill="1" applyBorder="1" applyAlignment="1">
      <alignment horizontal="right" vertical="center"/>
      <protection/>
    </xf>
    <xf numFmtId="49" fontId="2" fillId="33" borderId="13" xfId="62" applyNumberFormat="1" applyFont="1" applyFill="1" applyBorder="1" applyAlignment="1">
      <alignment horizontal="left"/>
      <protection/>
    </xf>
    <xf numFmtId="49" fontId="2" fillId="33" borderId="12" xfId="62" applyNumberFormat="1" applyFont="1" applyFill="1" applyBorder="1" applyAlignment="1">
      <alignment horizontal="left"/>
      <protection/>
    </xf>
    <xf numFmtId="49" fontId="2" fillId="33" borderId="13" xfId="62" applyNumberFormat="1" applyFont="1" applyFill="1" applyBorder="1" applyAlignment="1">
      <alignment horizontal="left" vertical="center"/>
      <protection/>
    </xf>
    <xf numFmtId="49" fontId="2" fillId="33" borderId="12" xfId="62" applyNumberFormat="1" applyFont="1" applyFill="1" applyBorder="1" applyAlignment="1">
      <alignment horizontal="left" vertical="center"/>
      <protection/>
    </xf>
    <xf numFmtId="49" fontId="2" fillId="33" borderId="20" xfId="62" applyNumberFormat="1" applyFont="1" applyFill="1" applyBorder="1" applyAlignment="1">
      <alignment horizontal="left" vertical="center" wrapText="1"/>
      <protection/>
    </xf>
    <xf numFmtId="49" fontId="2" fillId="33" borderId="21" xfId="62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標準_水道　(13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35"/>
  <sheetViews>
    <sheetView showGridLines="0" showOutlineSymbols="0" zoomScalePageLayoutView="0" workbookViewId="0" topLeftCell="B1">
      <pane xSplit="2" ySplit="9" topLeftCell="E3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" sqref="H1:H16384"/>
    </sheetView>
  </sheetViews>
  <sheetFormatPr defaultColWidth="0" defaultRowHeight="14.25" zeroHeight="1" outlineLevelRow="1"/>
  <cols>
    <col min="1" max="1" width="3.625" style="1" customWidth="1"/>
    <col min="2" max="2" width="2.625" style="2" customWidth="1"/>
    <col min="3" max="3" width="39.00390625" style="2" customWidth="1"/>
    <col min="4" max="9" width="17.75390625" style="1" customWidth="1"/>
    <col min="10" max="10" width="9.00390625" style="34" customWidth="1"/>
    <col min="11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9" ht="13.5">
      <c r="C5" s="4"/>
      <c r="D5" s="5"/>
      <c r="E5" s="5"/>
      <c r="F5" s="5"/>
      <c r="G5" s="5"/>
      <c r="H5" s="5"/>
      <c r="I5" s="5"/>
    </row>
    <row r="6" spans="3:9" ht="13.5">
      <c r="C6" s="4"/>
      <c r="D6" s="5"/>
      <c r="E6" s="5"/>
      <c r="F6" s="5"/>
      <c r="G6" s="5"/>
      <c r="H6" s="5"/>
      <c r="I6" s="5"/>
    </row>
    <row r="7" spans="2:9" ht="14.25" thickBot="1">
      <c r="B7" s="3"/>
      <c r="C7" s="4"/>
      <c r="D7" s="5"/>
      <c r="E7" s="5"/>
      <c r="F7" s="5"/>
      <c r="G7" s="5"/>
      <c r="H7" s="5"/>
      <c r="I7" s="6" t="s">
        <v>0</v>
      </c>
    </row>
    <row r="8" spans="2:9" ht="45.75" customHeight="1">
      <c r="B8" s="46" t="s">
        <v>24</v>
      </c>
      <c r="C8" s="47"/>
      <c r="D8" s="7" t="s">
        <v>25</v>
      </c>
      <c r="E8" s="7" t="s">
        <v>26</v>
      </c>
      <c r="F8" s="7" t="s">
        <v>31</v>
      </c>
      <c r="G8" s="7" t="s">
        <v>32</v>
      </c>
      <c r="H8" s="36"/>
      <c r="I8" s="33" t="s">
        <v>33</v>
      </c>
    </row>
    <row r="9" spans="2:9" ht="6" customHeight="1">
      <c r="B9" s="19"/>
      <c r="C9" s="16"/>
      <c r="D9" s="17"/>
      <c r="E9" s="17"/>
      <c r="F9" s="17"/>
      <c r="G9" s="17"/>
      <c r="H9" s="17"/>
      <c r="I9" s="20"/>
    </row>
    <row r="10" spans="2:10" ht="13.5">
      <c r="B10" s="44" t="s">
        <v>18</v>
      </c>
      <c r="C10" s="45"/>
      <c r="D10" s="8">
        <v>530528011</v>
      </c>
      <c r="E10" s="8">
        <v>562190461</v>
      </c>
      <c r="F10" s="8">
        <v>509288724</v>
      </c>
      <c r="G10" s="8">
        <v>496399285</v>
      </c>
      <c r="H10" s="8" t="b">
        <f>G10=SUM(G11:G18)</f>
        <v>1</v>
      </c>
      <c r="I10" s="22">
        <v>535085012</v>
      </c>
      <c r="J10" s="34" t="b">
        <f>I10=SUM(I11:I18)</f>
        <v>1</v>
      </c>
    </row>
    <row r="11" spans="2:9" ht="13.5" outlineLevel="1">
      <c r="B11" s="21"/>
      <c r="C11" s="11" t="s">
        <v>1</v>
      </c>
      <c r="D11" s="12">
        <v>335524502</v>
      </c>
      <c r="E11" s="12">
        <v>346271377</v>
      </c>
      <c r="F11" s="12">
        <v>258307315</v>
      </c>
      <c r="G11" s="12">
        <v>241674838</v>
      </c>
      <c r="H11" s="12"/>
      <c r="I11" s="23">
        <v>250216149</v>
      </c>
    </row>
    <row r="12" spans="2:9" ht="13.5" outlineLevel="1">
      <c r="B12" s="21"/>
      <c r="C12" s="11" t="s">
        <v>2</v>
      </c>
      <c r="D12" s="12">
        <v>71608051</v>
      </c>
      <c r="E12" s="12">
        <v>79767553</v>
      </c>
      <c r="F12" s="12">
        <v>90713961</v>
      </c>
      <c r="G12" s="12">
        <v>90833308</v>
      </c>
      <c r="H12" s="12"/>
      <c r="I12" s="23">
        <v>94560869</v>
      </c>
    </row>
    <row r="13" spans="2:9" ht="13.5" outlineLevel="1">
      <c r="B13" s="21"/>
      <c r="C13" s="11" t="s">
        <v>3</v>
      </c>
      <c r="D13" s="12">
        <v>73843877</v>
      </c>
      <c r="E13" s="12">
        <v>80717358</v>
      </c>
      <c r="F13" s="12">
        <v>92646793</v>
      </c>
      <c r="G13" s="12">
        <v>85191639</v>
      </c>
      <c r="H13" s="12"/>
      <c r="I13" s="23">
        <v>80477095</v>
      </c>
    </row>
    <row r="14" spans="2:9" ht="13.5" outlineLevel="1">
      <c r="B14" s="24"/>
      <c r="C14" s="11" t="s">
        <v>4</v>
      </c>
      <c r="D14" s="12">
        <v>18394613</v>
      </c>
      <c r="E14" s="12">
        <v>18473859</v>
      </c>
      <c r="F14" s="12">
        <v>13396461</v>
      </c>
      <c r="G14" s="12">
        <v>15412877</v>
      </c>
      <c r="H14" s="12"/>
      <c r="I14" s="23">
        <v>11888293</v>
      </c>
    </row>
    <row r="15" spans="2:9" ht="13.5" outlineLevel="1">
      <c r="B15" s="24"/>
      <c r="C15" s="11" t="s">
        <v>5</v>
      </c>
      <c r="D15" s="12">
        <v>3223540</v>
      </c>
      <c r="E15" s="12">
        <v>5109170</v>
      </c>
      <c r="F15" s="12">
        <v>7938617</v>
      </c>
      <c r="G15" s="12">
        <v>6650430</v>
      </c>
      <c r="H15" s="12"/>
      <c r="I15" s="23">
        <v>7258632</v>
      </c>
    </row>
    <row r="16" spans="2:9" ht="13.5" outlineLevel="1">
      <c r="B16" s="24"/>
      <c r="C16" s="11" t="s">
        <v>19</v>
      </c>
      <c r="D16" s="12">
        <v>9489059</v>
      </c>
      <c r="E16" s="12">
        <v>12931994</v>
      </c>
      <c r="F16" s="12">
        <v>16504865</v>
      </c>
      <c r="G16" s="12">
        <v>25033216</v>
      </c>
      <c r="H16" s="12"/>
      <c r="I16" s="23">
        <v>43396300</v>
      </c>
    </row>
    <row r="17" spans="2:9" ht="13.5" outlineLevel="1">
      <c r="B17" s="24"/>
      <c r="C17" s="11" t="s">
        <v>27</v>
      </c>
      <c r="D17" s="12">
        <v>0</v>
      </c>
      <c r="E17" s="12">
        <v>57250400</v>
      </c>
      <c r="F17" s="12">
        <v>0</v>
      </c>
      <c r="G17" s="12">
        <v>0</v>
      </c>
      <c r="H17" s="12"/>
      <c r="I17" s="32">
        <v>0</v>
      </c>
    </row>
    <row r="18" spans="2:9" ht="13.5" outlineLevel="1">
      <c r="B18" s="21"/>
      <c r="C18" s="11" t="s">
        <v>6</v>
      </c>
      <c r="D18" s="12">
        <v>18444369</v>
      </c>
      <c r="E18" s="12">
        <v>18919150</v>
      </c>
      <c r="F18" s="12">
        <v>29780712</v>
      </c>
      <c r="G18" s="12">
        <v>31602977</v>
      </c>
      <c r="H18" s="12"/>
      <c r="I18" s="23">
        <f>I10-SUM(I11:I17)</f>
        <v>47287674</v>
      </c>
    </row>
    <row r="19" spans="2:9" ht="13.5">
      <c r="B19" s="44" t="s">
        <v>13</v>
      </c>
      <c r="C19" s="45"/>
      <c r="D19" s="8">
        <v>1440501</v>
      </c>
      <c r="E19" s="8">
        <v>4338588</v>
      </c>
      <c r="F19" s="8">
        <v>2907217</v>
      </c>
      <c r="G19" s="8">
        <v>7341390</v>
      </c>
      <c r="H19" s="8"/>
      <c r="I19" s="22">
        <v>2897930</v>
      </c>
    </row>
    <row r="20" spans="2:9" ht="13.5">
      <c r="B20" s="44" t="s">
        <v>28</v>
      </c>
      <c r="C20" s="45"/>
      <c r="D20" s="8">
        <v>1674500</v>
      </c>
      <c r="E20" s="8">
        <v>4144200</v>
      </c>
      <c r="F20" s="8">
        <v>2651002</v>
      </c>
      <c r="G20" s="8">
        <v>1902400</v>
      </c>
      <c r="H20" s="8"/>
      <c r="I20" s="22">
        <v>2715610</v>
      </c>
    </row>
    <row r="21" spans="2:10" ht="13.5">
      <c r="B21" s="44" t="s">
        <v>14</v>
      </c>
      <c r="C21" s="45"/>
      <c r="D21" s="8">
        <v>527413010</v>
      </c>
      <c r="E21" s="8">
        <v>553707673</v>
      </c>
      <c r="F21" s="8">
        <v>503730505</v>
      </c>
      <c r="G21" s="8">
        <v>487155495</v>
      </c>
      <c r="H21" s="8" t="b">
        <f>G10-(G19+G20)=G21</f>
        <v>1</v>
      </c>
      <c r="I21" s="22">
        <v>529471472</v>
      </c>
      <c r="J21" s="35" t="b">
        <f>I10-(I19+I20)=I21</f>
        <v>1</v>
      </c>
    </row>
    <row r="22" spans="2:10" ht="13.5">
      <c r="B22" s="44" t="s">
        <v>15</v>
      </c>
      <c r="C22" s="45"/>
      <c r="D22" s="8">
        <v>722759523</v>
      </c>
      <c r="E22" s="8">
        <v>689577128</v>
      </c>
      <c r="F22" s="8">
        <v>688897561</v>
      </c>
      <c r="G22" s="8">
        <v>675025091</v>
      </c>
      <c r="H22" s="8" t="b">
        <f>G22=SUM(G23:G25)</f>
        <v>1</v>
      </c>
      <c r="I22" s="22">
        <v>728378483</v>
      </c>
      <c r="J22" s="34" t="b">
        <f>I22=SUM(I23:I25)</f>
        <v>1</v>
      </c>
    </row>
    <row r="23" spans="2:9" ht="13.5" outlineLevel="1">
      <c r="B23" s="21"/>
      <c r="C23" s="11" t="s">
        <v>7</v>
      </c>
      <c r="D23" s="12">
        <v>283341621</v>
      </c>
      <c r="E23" s="12">
        <v>290235194</v>
      </c>
      <c r="F23" s="12">
        <v>312468818</v>
      </c>
      <c r="G23" s="12">
        <v>315562238</v>
      </c>
      <c r="H23" s="12"/>
      <c r="I23" s="23">
        <v>368754846</v>
      </c>
    </row>
    <row r="24" spans="2:9" ht="13.5" outlineLevel="1">
      <c r="B24" s="21"/>
      <c r="C24" s="11" t="s">
        <v>8</v>
      </c>
      <c r="D24" s="12">
        <v>396344537</v>
      </c>
      <c r="E24" s="12">
        <v>353389412</v>
      </c>
      <c r="F24" s="12">
        <v>344630426</v>
      </c>
      <c r="G24" s="12">
        <v>328158317</v>
      </c>
      <c r="H24" s="12"/>
      <c r="I24" s="23">
        <v>322440559</v>
      </c>
    </row>
    <row r="25" spans="2:9" ht="13.5" outlineLevel="1">
      <c r="B25" s="24"/>
      <c r="C25" s="11" t="s">
        <v>6</v>
      </c>
      <c r="D25" s="12">
        <v>43073365</v>
      </c>
      <c r="E25" s="12">
        <v>45952522</v>
      </c>
      <c r="F25" s="12">
        <v>31798317</v>
      </c>
      <c r="G25" s="12">
        <v>31304536</v>
      </c>
      <c r="H25" s="12"/>
      <c r="I25" s="23">
        <f>I22-SUM(I23:I24)</f>
        <v>37183078</v>
      </c>
    </row>
    <row r="26" spans="2:9" ht="13.5">
      <c r="B26" s="42" t="s">
        <v>16</v>
      </c>
      <c r="C26" s="43"/>
      <c r="D26" s="9">
        <v>199298891</v>
      </c>
      <c r="E26" s="9">
        <v>188769172</v>
      </c>
      <c r="F26" s="9">
        <v>195955573</v>
      </c>
      <c r="G26" s="9">
        <v>194373519</v>
      </c>
      <c r="H26" s="9"/>
      <c r="I26" s="25">
        <v>216953838</v>
      </c>
    </row>
    <row r="27" spans="2:10" ht="13.5">
      <c r="B27" s="44" t="s">
        <v>29</v>
      </c>
      <c r="C27" s="45"/>
      <c r="D27" s="8">
        <v>178287345</v>
      </c>
      <c r="E27" s="8">
        <v>172754511</v>
      </c>
      <c r="F27" s="8">
        <v>181042522</v>
      </c>
      <c r="G27" s="8">
        <v>176967750</v>
      </c>
      <c r="H27" s="8" t="b">
        <f>SUM(G28:G32)=G27</f>
        <v>1</v>
      </c>
      <c r="I27" s="22">
        <v>205861543</v>
      </c>
      <c r="J27" s="34" t="b">
        <f>SUM(I28:I32)=I27</f>
        <v>1</v>
      </c>
    </row>
    <row r="28" spans="2:9" ht="13.5" outlineLevel="1">
      <c r="B28" s="24"/>
      <c r="C28" s="11" t="s">
        <v>9</v>
      </c>
      <c r="D28" s="12">
        <v>148413444</v>
      </c>
      <c r="E28" s="12">
        <v>133405208</v>
      </c>
      <c r="F28" s="12">
        <v>138113069</v>
      </c>
      <c r="G28" s="12">
        <v>123783300</v>
      </c>
      <c r="H28" s="12"/>
      <c r="I28" s="23">
        <v>146467262</v>
      </c>
    </row>
    <row r="29" spans="2:9" ht="13.5" outlineLevel="1">
      <c r="B29" s="24"/>
      <c r="C29" s="11" t="s">
        <v>10</v>
      </c>
      <c r="D29" s="12">
        <v>16795531</v>
      </c>
      <c r="E29" s="12">
        <v>22625451</v>
      </c>
      <c r="F29" s="12">
        <v>28618686</v>
      </c>
      <c r="G29" s="12">
        <v>32311287</v>
      </c>
      <c r="H29" s="12"/>
      <c r="I29" s="23">
        <v>37900612</v>
      </c>
    </row>
    <row r="30" spans="2:9" ht="13.5" outlineLevel="1">
      <c r="B30" s="24"/>
      <c r="C30" s="11" t="s">
        <v>11</v>
      </c>
      <c r="D30" s="12">
        <v>831055</v>
      </c>
      <c r="E30" s="12">
        <v>11747</v>
      </c>
      <c r="F30" s="12">
        <v>4656</v>
      </c>
      <c r="G30" s="12">
        <v>91610</v>
      </c>
      <c r="H30" s="12"/>
      <c r="I30" s="23">
        <v>87206</v>
      </c>
    </row>
    <row r="31" spans="2:9" ht="13.5" outlineLevel="1">
      <c r="B31" s="21"/>
      <c r="C31" s="11" t="s">
        <v>12</v>
      </c>
      <c r="D31" s="12">
        <v>2052209</v>
      </c>
      <c r="E31" s="12">
        <v>1362030</v>
      </c>
      <c r="F31" s="12">
        <v>2326390</v>
      </c>
      <c r="G31" s="12">
        <v>929252</v>
      </c>
      <c r="H31" s="12"/>
      <c r="I31" s="23">
        <v>5157197</v>
      </c>
    </row>
    <row r="32" spans="2:9" ht="13.5" outlineLevel="1">
      <c r="B32" s="24"/>
      <c r="C32" s="11" t="s">
        <v>6</v>
      </c>
      <c r="D32" s="12">
        <v>10195106</v>
      </c>
      <c r="E32" s="12">
        <v>15219538</v>
      </c>
      <c r="F32" s="12">
        <v>11979721</v>
      </c>
      <c r="G32" s="12">
        <v>19852301</v>
      </c>
      <c r="H32" s="12"/>
      <c r="I32" s="23">
        <f>I27-SUM(I28:I31)</f>
        <v>16249266</v>
      </c>
    </row>
    <row r="33" spans="2:10" ht="13.5">
      <c r="B33" s="44" t="s">
        <v>30</v>
      </c>
      <c r="C33" s="45"/>
      <c r="D33" s="8">
        <v>21011546</v>
      </c>
      <c r="E33" s="8">
        <v>16014661</v>
      </c>
      <c r="F33" s="8">
        <v>14913051</v>
      </c>
      <c r="G33" s="8">
        <v>17405769</v>
      </c>
      <c r="H33" s="8" t="b">
        <f>G33=G26-G27</f>
        <v>1</v>
      </c>
      <c r="I33" s="22">
        <v>11092295</v>
      </c>
      <c r="J33" s="34" t="b">
        <f>I33=I26-I27</f>
        <v>1</v>
      </c>
    </row>
    <row r="34" spans="2:10" ht="13.5">
      <c r="B34" s="44" t="s">
        <v>17</v>
      </c>
      <c r="C34" s="45"/>
      <c r="D34" s="18">
        <v>2.9</v>
      </c>
      <c r="E34" s="18">
        <v>2.3223886567189043</v>
      </c>
      <c r="F34" s="18">
        <v>2.1647704744885865</v>
      </c>
      <c r="G34" s="18">
        <v>2.578536595464123</v>
      </c>
      <c r="H34" s="18" t="b">
        <f>G33/G22*100=G34</f>
        <v>1</v>
      </c>
      <c r="I34" s="28">
        <f>I33/I22*100</f>
        <v>1.5228751615937013</v>
      </c>
      <c r="J34" s="34" t="b">
        <f>I33/I22*100=I34</f>
        <v>1</v>
      </c>
    </row>
    <row r="35" spans="2:9" ht="6" customHeight="1" thickBot="1">
      <c r="B35" s="27"/>
      <c r="C35" s="15"/>
      <c r="D35" s="29"/>
      <c r="E35" s="10"/>
      <c r="F35" s="10"/>
      <c r="G35" s="10"/>
      <c r="H35" s="10"/>
      <c r="I35" s="26"/>
    </row>
    <row r="36" ht="13.5"/>
  </sheetData>
  <sheetProtection/>
  <mergeCells count="10">
    <mergeCell ref="B26:C26"/>
    <mergeCell ref="B27:C27"/>
    <mergeCell ref="B33:C33"/>
    <mergeCell ref="B34:C34"/>
    <mergeCell ref="B8:C8"/>
    <mergeCell ref="B10:C10"/>
    <mergeCell ref="B19:C19"/>
    <mergeCell ref="B20:C20"/>
    <mergeCell ref="B21:C21"/>
    <mergeCell ref="B22:C22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5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H35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 outlineLevelRow="1"/>
  <cols>
    <col min="1" max="1" width="3.625" style="1" customWidth="1"/>
    <col min="2" max="2" width="2.625" style="2" customWidth="1"/>
    <col min="3" max="3" width="39.00390625" style="2" customWidth="1"/>
    <col min="4" max="8" width="17.75390625" style="1" customWidth="1"/>
    <col min="9" max="9" width="9.00390625" style="37" customWidth="1"/>
    <col min="10" max="16384" width="0" style="1" hidden="1" customWidth="1"/>
  </cols>
  <sheetData>
    <row r="1" ht="17.25">
      <c r="B1" s="13" t="s">
        <v>20</v>
      </c>
    </row>
    <row r="2" ht="13.5">
      <c r="B2" s="14" t="s">
        <v>21</v>
      </c>
    </row>
    <row r="3" ht="13.5">
      <c r="B3" s="30" t="s">
        <v>23</v>
      </c>
    </row>
    <row r="4" ht="13.5">
      <c r="B4" s="31" t="s">
        <v>22</v>
      </c>
    </row>
    <row r="5" spans="3:8" ht="13.5">
      <c r="C5" s="4"/>
      <c r="D5" s="5"/>
      <c r="E5" s="5"/>
      <c r="F5" s="5"/>
      <c r="G5" s="5"/>
      <c r="H5" s="5"/>
    </row>
    <row r="6" spans="3:8" ht="13.5">
      <c r="C6" s="4"/>
      <c r="D6" s="5"/>
      <c r="E6" s="5"/>
      <c r="F6" s="5"/>
      <c r="G6" s="5"/>
      <c r="H6" s="5"/>
    </row>
    <row r="7" spans="2:8" s="37" customFormat="1" ht="14.25" thickBot="1">
      <c r="B7" s="38"/>
      <c r="C7" s="39"/>
      <c r="D7" s="40"/>
      <c r="E7" s="40"/>
      <c r="F7" s="40"/>
      <c r="G7" s="40"/>
      <c r="H7" s="41" t="s">
        <v>0</v>
      </c>
    </row>
    <row r="8" spans="2:8" ht="45.75" customHeight="1">
      <c r="B8" s="46" t="s">
        <v>24</v>
      </c>
      <c r="C8" s="47"/>
      <c r="D8" s="7" t="s">
        <v>35</v>
      </c>
      <c r="E8" s="7" t="s">
        <v>33</v>
      </c>
      <c r="F8" s="7" t="s">
        <v>36</v>
      </c>
      <c r="G8" s="7" t="s">
        <v>34</v>
      </c>
      <c r="H8" s="33" t="s">
        <v>37</v>
      </c>
    </row>
    <row r="9" spans="2:8" ht="6" customHeight="1">
      <c r="B9" s="19"/>
      <c r="C9" s="16"/>
      <c r="D9" s="17"/>
      <c r="E9" s="17"/>
      <c r="F9" s="17"/>
      <c r="G9" s="17"/>
      <c r="H9" s="20"/>
    </row>
    <row r="10" spans="2:8" ht="13.5">
      <c r="B10" s="44" t="s">
        <v>18</v>
      </c>
      <c r="C10" s="45"/>
      <c r="D10" s="8">
        <v>496399285</v>
      </c>
      <c r="E10" s="8">
        <v>535085012</v>
      </c>
      <c r="F10" s="8">
        <v>563558182</v>
      </c>
      <c r="G10" s="8">
        <v>573863605</v>
      </c>
      <c r="H10" s="22">
        <v>576013139</v>
      </c>
    </row>
    <row r="11" spans="2:8" ht="13.5" outlineLevel="1">
      <c r="B11" s="21"/>
      <c r="C11" s="11" t="s">
        <v>1</v>
      </c>
      <c r="D11" s="12">
        <v>241674838</v>
      </c>
      <c r="E11" s="12">
        <v>250216149</v>
      </c>
      <c r="F11" s="12">
        <v>301770581</v>
      </c>
      <c r="G11" s="12">
        <v>278872968</v>
      </c>
      <c r="H11" s="23">
        <v>309249387</v>
      </c>
    </row>
    <row r="12" spans="2:8" ht="13.5" outlineLevel="1">
      <c r="B12" s="21"/>
      <c r="C12" s="11" t="s">
        <v>2</v>
      </c>
      <c r="D12" s="12">
        <v>90833308</v>
      </c>
      <c r="E12" s="12">
        <v>94560869</v>
      </c>
      <c r="F12" s="12">
        <v>78719484</v>
      </c>
      <c r="G12" s="12">
        <v>95951595</v>
      </c>
      <c r="H12" s="23">
        <v>73760718</v>
      </c>
    </row>
    <row r="13" spans="2:8" ht="13.5" outlineLevel="1">
      <c r="B13" s="21"/>
      <c r="C13" s="11" t="s">
        <v>3</v>
      </c>
      <c r="D13" s="12">
        <v>85191639</v>
      </c>
      <c r="E13" s="12">
        <v>80477095</v>
      </c>
      <c r="F13" s="12">
        <v>83429164</v>
      </c>
      <c r="G13" s="12">
        <v>86999801</v>
      </c>
      <c r="H13" s="23">
        <v>104152234</v>
      </c>
    </row>
    <row r="14" spans="2:8" ht="13.5" outlineLevel="1">
      <c r="B14" s="24"/>
      <c r="C14" s="11" t="s">
        <v>4</v>
      </c>
      <c r="D14" s="12">
        <v>15412877</v>
      </c>
      <c r="E14" s="12">
        <v>11888293</v>
      </c>
      <c r="F14" s="12">
        <v>10194310</v>
      </c>
      <c r="G14" s="12">
        <v>7967556</v>
      </c>
      <c r="H14" s="23">
        <v>6121304</v>
      </c>
    </row>
    <row r="15" spans="2:8" ht="13.5" outlineLevel="1">
      <c r="B15" s="24"/>
      <c r="C15" s="11" t="s">
        <v>5</v>
      </c>
      <c r="D15" s="12">
        <v>6650430</v>
      </c>
      <c r="E15" s="12">
        <v>7258632</v>
      </c>
      <c r="F15" s="12">
        <v>6318708</v>
      </c>
      <c r="G15" s="12">
        <v>7090245</v>
      </c>
      <c r="H15" s="23">
        <v>8864793</v>
      </c>
    </row>
    <row r="16" spans="2:8" ht="13.5" outlineLevel="1">
      <c r="B16" s="24"/>
      <c r="C16" s="11" t="s">
        <v>19</v>
      </c>
      <c r="D16" s="12">
        <v>25033216</v>
      </c>
      <c r="E16" s="12">
        <v>43396300</v>
      </c>
      <c r="F16" s="12">
        <v>46659061</v>
      </c>
      <c r="G16" s="12">
        <v>56042887</v>
      </c>
      <c r="H16" s="23">
        <v>33285782</v>
      </c>
    </row>
    <row r="17" spans="2:8" ht="13.5" outlineLevel="1">
      <c r="B17" s="24"/>
      <c r="C17" s="11" t="s">
        <v>27</v>
      </c>
      <c r="D17" s="12">
        <v>0</v>
      </c>
      <c r="E17" s="12">
        <v>0</v>
      </c>
      <c r="F17" s="12">
        <v>0</v>
      </c>
      <c r="G17" s="12">
        <v>0</v>
      </c>
      <c r="H17" s="32">
        <v>0</v>
      </c>
    </row>
    <row r="18" spans="2:8" ht="13.5" outlineLevel="1">
      <c r="B18" s="21"/>
      <c r="C18" s="11" t="s">
        <v>6</v>
      </c>
      <c r="D18" s="12">
        <v>31602977</v>
      </c>
      <c r="E18" s="12">
        <v>47287674</v>
      </c>
      <c r="F18" s="12">
        <v>36466874</v>
      </c>
      <c r="G18" s="12">
        <v>40938553</v>
      </c>
      <c r="H18" s="23">
        <v>40578921</v>
      </c>
    </row>
    <row r="19" spans="2:8" ht="13.5">
      <c r="B19" s="44" t="s">
        <v>13</v>
      </c>
      <c r="C19" s="45"/>
      <c r="D19" s="8">
        <v>7341390</v>
      </c>
      <c r="E19" s="8">
        <v>2897930</v>
      </c>
      <c r="F19" s="8">
        <v>3558451</v>
      </c>
      <c r="G19" s="8">
        <v>3178824</v>
      </c>
      <c r="H19" s="22">
        <v>4433792</v>
      </c>
    </row>
    <row r="20" spans="2:8" ht="13.5">
      <c r="B20" s="44" t="s">
        <v>28</v>
      </c>
      <c r="C20" s="45"/>
      <c r="D20" s="8">
        <v>1902400</v>
      </c>
      <c r="E20" s="8">
        <v>2715610</v>
      </c>
      <c r="F20" s="8">
        <v>11340510</v>
      </c>
      <c r="G20" s="8">
        <v>8648000</v>
      </c>
      <c r="H20" s="22">
        <v>8447500</v>
      </c>
    </row>
    <row r="21" spans="2:8" ht="13.5">
      <c r="B21" s="44" t="s">
        <v>14</v>
      </c>
      <c r="C21" s="45"/>
      <c r="D21" s="8">
        <v>487155495</v>
      </c>
      <c r="E21" s="8">
        <v>529471472</v>
      </c>
      <c r="F21" s="8">
        <v>548659221</v>
      </c>
      <c r="G21" s="8">
        <v>562036781</v>
      </c>
      <c r="H21" s="22">
        <v>563131847</v>
      </c>
    </row>
    <row r="22" spans="2:8" ht="13.5">
      <c r="B22" s="44" t="s">
        <v>15</v>
      </c>
      <c r="C22" s="45"/>
      <c r="D22" s="8">
        <v>675025091</v>
      </c>
      <c r="E22" s="8">
        <v>728378483</v>
      </c>
      <c r="F22" s="8">
        <v>768248279</v>
      </c>
      <c r="G22" s="8">
        <v>791749658</v>
      </c>
      <c r="H22" s="22">
        <v>800644664</v>
      </c>
    </row>
    <row r="23" spans="2:8" ht="13.5" outlineLevel="1">
      <c r="B23" s="21"/>
      <c r="C23" s="11" t="s">
        <v>7</v>
      </c>
      <c r="D23" s="12">
        <v>315562238</v>
      </c>
      <c r="E23" s="12">
        <v>368754846</v>
      </c>
      <c r="F23" s="12">
        <v>403232129</v>
      </c>
      <c r="G23" s="12">
        <v>444882227</v>
      </c>
      <c r="H23" s="23">
        <v>466659532</v>
      </c>
    </row>
    <row r="24" spans="2:8" ht="13.5" outlineLevel="1">
      <c r="B24" s="21"/>
      <c r="C24" s="11" t="s">
        <v>8</v>
      </c>
      <c r="D24" s="12">
        <v>328158317</v>
      </c>
      <c r="E24" s="12">
        <v>322440559</v>
      </c>
      <c r="F24" s="12">
        <v>331361876</v>
      </c>
      <c r="G24" s="12">
        <v>303755699</v>
      </c>
      <c r="H24" s="23">
        <v>306825042</v>
      </c>
    </row>
    <row r="25" spans="2:8" ht="13.5" outlineLevel="1">
      <c r="B25" s="24"/>
      <c r="C25" s="11" t="s">
        <v>6</v>
      </c>
      <c r="D25" s="12">
        <v>31304536</v>
      </c>
      <c r="E25" s="12">
        <v>37183078</v>
      </c>
      <c r="F25" s="12">
        <v>33654274</v>
      </c>
      <c r="G25" s="12">
        <v>43111732</v>
      </c>
      <c r="H25" s="23">
        <v>27160090</v>
      </c>
    </row>
    <row r="26" spans="2:8" ht="13.5">
      <c r="B26" s="42" t="s">
        <v>16</v>
      </c>
      <c r="C26" s="43"/>
      <c r="D26" s="9">
        <v>194373519</v>
      </c>
      <c r="E26" s="9">
        <v>216953838</v>
      </c>
      <c r="F26" s="9">
        <v>222831952</v>
      </c>
      <c r="G26" s="9">
        <v>240406648</v>
      </c>
      <c r="H26" s="25">
        <v>240531867</v>
      </c>
    </row>
    <row r="27" spans="2:8" ht="13.5">
      <c r="B27" s="44" t="s">
        <v>29</v>
      </c>
      <c r="C27" s="45"/>
      <c r="D27" s="8">
        <v>176967750</v>
      </c>
      <c r="E27" s="8">
        <v>205861543</v>
      </c>
      <c r="F27" s="8">
        <v>210164155</v>
      </c>
      <c r="G27" s="8">
        <v>228451926</v>
      </c>
      <c r="H27" s="22">
        <v>231766889</v>
      </c>
    </row>
    <row r="28" spans="2:8" ht="13.5" outlineLevel="1">
      <c r="B28" s="24"/>
      <c r="C28" s="11" t="s">
        <v>9</v>
      </c>
      <c r="D28" s="12">
        <v>123783300</v>
      </c>
      <c r="E28" s="12">
        <v>146467262</v>
      </c>
      <c r="F28" s="12">
        <v>157766695</v>
      </c>
      <c r="G28" s="12">
        <v>182017774</v>
      </c>
      <c r="H28" s="23">
        <v>186106508</v>
      </c>
    </row>
    <row r="29" spans="2:8" ht="13.5" outlineLevel="1">
      <c r="B29" s="24"/>
      <c r="C29" s="11" t="s">
        <v>10</v>
      </c>
      <c r="D29" s="12">
        <v>32311287</v>
      </c>
      <c r="E29" s="12">
        <v>37900612</v>
      </c>
      <c r="F29" s="12">
        <v>28728110</v>
      </c>
      <c r="G29" s="12">
        <v>22219476</v>
      </c>
      <c r="H29" s="23">
        <v>23169866</v>
      </c>
    </row>
    <row r="30" spans="2:8" ht="13.5" outlineLevel="1">
      <c r="B30" s="24"/>
      <c r="C30" s="11" t="s">
        <v>11</v>
      </c>
      <c r="D30" s="12">
        <v>91610</v>
      </c>
      <c r="E30" s="12">
        <v>87206</v>
      </c>
      <c r="F30" s="12">
        <v>1154941</v>
      </c>
      <c r="G30" s="12">
        <v>1021883</v>
      </c>
      <c r="H30" s="23">
        <v>188480</v>
      </c>
    </row>
    <row r="31" spans="2:8" ht="13.5" outlineLevel="1">
      <c r="B31" s="21"/>
      <c r="C31" s="11" t="s">
        <v>12</v>
      </c>
      <c r="D31" s="12">
        <v>929252</v>
      </c>
      <c r="E31" s="12">
        <v>5157197</v>
      </c>
      <c r="F31" s="12">
        <v>8612886</v>
      </c>
      <c r="G31" s="12">
        <v>5514437</v>
      </c>
      <c r="H31" s="23">
        <v>2781612</v>
      </c>
    </row>
    <row r="32" spans="2:8" ht="13.5" outlineLevel="1">
      <c r="B32" s="24"/>
      <c r="C32" s="11" t="s">
        <v>6</v>
      </c>
      <c r="D32" s="12">
        <v>19852301</v>
      </c>
      <c r="E32" s="12">
        <v>16249266</v>
      </c>
      <c r="F32" s="12">
        <v>13901523</v>
      </c>
      <c r="G32" s="12">
        <v>17678356</v>
      </c>
      <c r="H32" s="23">
        <v>19520423</v>
      </c>
    </row>
    <row r="33" spans="2:8" ht="13.5">
      <c r="B33" s="44" t="s">
        <v>30</v>
      </c>
      <c r="C33" s="45"/>
      <c r="D33" s="8">
        <v>17405769</v>
      </c>
      <c r="E33" s="8">
        <v>11092295</v>
      </c>
      <c r="F33" s="8">
        <v>13961220</v>
      </c>
      <c r="G33" s="8">
        <v>11954722</v>
      </c>
      <c r="H33" s="22">
        <v>8764978</v>
      </c>
    </row>
    <row r="34" spans="2:8" ht="13.5">
      <c r="B34" s="44" t="s">
        <v>17</v>
      </c>
      <c r="C34" s="45"/>
      <c r="D34" s="18">
        <v>2.578536595464123</v>
      </c>
      <c r="E34" s="18">
        <v>1.5228751615937013</v>
      </c>
      <c r="F34" s="18">
        <v>1.81727969741407</v>
      </c>
      <c r="G34" s="18">
        <v>1.5099118615596547</v>
      </c>
      <c r="H34" s="28">
        <v>1.0947400756048753</v>
      </c>
    </row>
    <row r="35" spans="2:8" ht="6" customHeight="1" thickBot="1">
      <c r="B35" s="27"/>
      <c r="C35" s="15"/>
      <c r="D35" s="29"/>
      <c r="E35" s="10"/>
      <c r="F35" s="10"/>
      <c r="G35" s="10"/>
      <c r="H35" s="26"/>
    </row>
    <row r="36" ht="13.5"/>
  </sheetData>
  <sheetProtection/>
  <mergeCells count="10">
    <mergeCell ref="B8:C8"/>
    <mergeCell ref="B10:C10"/>
    <mergeCell ref="B19:C19"/>
    <mergeCell ref="B20:C20"/>
    <mergeCell ref="B34:C34"/>
    <mergeCell ref="B33:C33"/>
    <mergeCell ref="B21:C21"/>
    <mergeCell ref="B22:C22"/>
    <mergeCell ref="B26:C26"/>
    <mergeCell ref="B27:C27"/>
  </mergeCell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BenQ</cp:lastModifiedBy>
  <cp:lastPrinted>2014-12-11T01:38:26Z</cp:lastPrinted>
  <dcterms:created xsi:type="dcterms:W3CDTF">2000-12-14T08:36:09Z</dcterms:created>
  <dcterms:modified xsi:type="dcterms:W3CDTF">2016-04-01T01:24:39Z</dcterms:modified>
  <cp:category/>
  <cp:version/>
  <cp:contentType/>
  <cp:contentStatus/>
</cp:coreProperties>
</file>