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885" activeTab="0"/>
  </bookViews>
  <sheets>
    <sheet name="別表３－１" sheetId="1" r:id="rId1"/>
    <sheet name="別表３－２" sheetId="2" r:id="rId2"/>
    <sheet name="別表３－３" sheetId="3" r:id="rId3"/>
    <sheet name="別表３－４－１　行政不服審査法による不服申立て" sheetId="4" r:id="rId4"/>
    <sheet name="別表３－４－１－(1)異議申立て" sheetId="5" r:id="rId5"/>
    <sheet name="別表３－４－１－(2)審査請求" sheetId="6" r:id="rId6"/>
    <sheet name="別表３－４－１－(3)再審査請求" sheetId="7" r:id="rId7"/>
    <sheet name="別表３－４－２　行政不服審査法によらない不服申立て" sheetId="8" r:id="rId8"/>
    <sheet name="別表３－４－３　合計(１＋２)" sheetId="9" r:id="rId9"/>
  </sheets>
  <definedNames>
    <definedName name="_xlnm.Print_Titles" localSheetId="3">'別表３－４－１　行政不服審査法による不服申立て'!$A:$O,'別表３－４－１　行政不服審査法による不服申立て'!$1:$7</definedName>
    <definedName name="_xlnm.Print_Titles" localSheetId="4">'別表３－４－１－(1)異議申立て'!$A:$O,'別表３－４－１－(1)異議申立て'!$1:$7</definedName>
    <definedName name="_xlnm.Print_Titles" localSheetId="5">'別表３－４－１－(2)審査請求'!$A:$O,'別表３－４－１－(2)審査請求'!$1:$7</definedName>
    <definedName name="_xlnm.Print_Titles" localSheetId="6">'別表３－４－１－(3)再審査請求'!$A:$O,'別表３－４－１－(3)再審査請求'!$1:$7</definedName>
    <definedName name="_xlnm.Print_Titles" localSheetId="7">'別表３－４－２　行政不服審査法によらない不服申立て'!$A:$O,'別表３－４－２　行政不服審査法によらない不服申立て'!$1:$7</definedName>
    <definedName name="_xlnm.Print_Titles" localSheetId="8">'別表３－４－３　合計(１＋２)'!$A:$O,'別表３－４－３　合計(１＋２)'!$1:$7</definedName>
  </definedNames>
  <calcPr fullCalcOnLoad="1"/>
</workbook>
</file>

<file path=xl/sharedStrings.xml><?xml version="1.0" encoding="utf-8"?>
<sst xmlns="http://schemas.openxmlformats.org/spreadsheetml/2006/main" count="376" uniqueCount="89">
  <si>
    <t>・その他</t>
  </si>
  <si>
    <t>・地方税関係</t>
  </si>
  <si>
    <r>
      <t>２　</t>
    </r>
    <r>
      <rPr>
        <sz val="9"/>
        <rFont val="ＭＳ 明朝"/>
        <family val="1"/>
      </rPr>
      <t>行政不服審査法に基づかないもの</t>
    </r>
  </si>
  <si>
    <t>―</t>
  </si>
  <si>
    <t>③　再審査請求</t>
  </si>
  <si>
    <t>・土地区画整理法</t>
  </si>
  <si>
    <t>・児童福祉法</t>
  </si>
  <si>
    <t>②　審査請求</t>
  </si>
  <si>
    <t>・個人情報保護条例</t>
  </si>
  <si>
    <t>・地方税関係</t>
  </si>
  <si>
    <t>・情報公開条例</t>
  </si>
  <si>
    <t>①　異議申立て</t>
  </si>
  <si>
    <t>１　行政不服審査法に基づくもの</t>
  </si>
  <si>
    <t>総　　件　　数</t>
  </si>
  <si>
    <t>(件)</t>
  </si>
  <si>
    <t>(％)</t>
  </si>
  <si>
    <t>１年以上</t>
  </si>
  <si>
    <t>１年超</t>
  </si>
  <si>
    <t>６か月～１年以内</t>
  </si>
  <si>
    <t>３か月～６か月以内</t>
  </si>
  <si>
    <t>３か月以内</t>
  </si>
  <si>
    <t>次年度繰越</t>
  </si>
  <si>
    <t>取下げ</t>
  </si>
  <si>
    <t xml:space="preserve"> 処　　　　理</t>
  </si>
  <si>
    <t>不服申立て</t>
  </si>
  <si>
    <t>前年度繰入</t>
  </si>
  <si>
    <t>区　　　分</t>
  </si>
  <si>
    <t>政令指定都市における不服申立ての処理期間（平成21年度）</t>
  </si>
  <si>
    <t>【別表３－３】</t>
  </si>
  <si>
    <t>そ の 他</t>
  </si>
  <si>
    <t>却　　下</t>
  </si>
  <si>
    <t>棄　　却</t>
  </si>
  <si>
    <t>容　　認</t>
  </si>
  <si>
    <t>政令指定都市における不服申立ての処理内容（平成21年度）</t>
  </si>
  <si>
    <t>【別表３－２】</t>
  </si>
  <si>
    <t>総　件　数</t>
  </si>
  <si>
    <t>％</t>
  </si>
  <si>
    <t>件</t>
  </si>
  <si>
    <t>取　下　げ</t>
  </si>
  <si>
    <t>処　　　理</t>
  </si>
  <si>
    <t>不服申立て</t>
  </si>
  <si>
    <t>前年度繰入</t>
  </si>
  <si>
    <t>区　　分</t>
  </si>
  <si>
    <t>政令指定都市に対する不服申立ての状況（平成21年度）</t>
  </si>
  <si>
    <t>【別表３－１】</t>
  </si>
  <si>
    <t>【別表３－４】</t>
  </si>
  <si>
    <t>機関別集計表（平成21年度）－政令指定都市－</t>
  </si>
  <si>
    <t>１　行政不服審査法による不服申立て</t>
  </si>
  <si>
    <t>（単位：件）</t>
  </si>
  <si>
    <t>機 関 名</t>
  </si>
  <si>
    <t>前年度繰入</t>
  </si>
  <si>
    <t>不服申立て</t>
  </si>
  <si>
    <t>処　　　　理</t>
  </si>
  <si>
    <t>処　理　期　間　</t>
  </si>
  <si>
    <t>取下げ</t>
  </si>
  <si>
    <t>次年度繰越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</si>
  <si>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</si>
  <si>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</si>
  <si>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</si>
  <si>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</si>
  <si>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</si>
  <si>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</si>
  <si>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</si>
  <si>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１年超</t>
  </si>
  <si>
    <t>１年以上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</si>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</sst>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2" fillId="0" borderId="0" xfId="61" applyAlignment="1">
      <alignment vertical="center"/>
      <protection/>
    </xf>
    <xf numFmtId="176" fontId="4" fillId="0" borderId="10" xfId="61" applyNumberFormat="1" applyFont="1" applyBorder="1" applyAlignment="1" applyProtection="1">
      <alignment horizontal="right" vertical="center"/>
      <protection/>
    </xf>
    <xf numFmtId="177" fontId="4" fillId="0" borderId="10" xfId="61" applyNumberFormat="1" applyFont="1" applyBorder="1" applyAlignment="1">
      <alignment vertical="center"/>
      <protection/>
    </xf>
    <xf numFmtId="178" fontId="4" fillId="0" borderId="10" xfId="61" applyNumberFormat="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176" fontId="4" fillId="0" borderId="14" xfId="61" applyNumberFormat="1" applyFont="1" applyBorder="1" applyAlignment="1" applyProtection="1">
      <alignment horizontal="right" vertical="center"/>
      <protection locked="0"/>
    </xf>
    <xf numFmtId="179" fontId="4" fillId="0" borderId="14" xfId="61" applyNumberFormat="1" applyFont="1" applyBorder="1" applyAlignment="1" applyProtection="1">
      <alignment horizontal="right" vertical="center"/>
      <protection/>
    </xf>
    <xf numFmtId="176" fontId="4" fillId="0" borderId="14" xfId="61" applyNumberFormat="1" applyFont="1" applyBorder="1" applyAlignment="1" applyProtection="1">
      <alignment horizontal="right"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176" fontId="4" fillId="0" borderId="17" xfId="61" applyNumberFormat="1" applyFont="1" applyBorder="1" applyAlignment="1" applyProtection="1">
      <alignment horizontal="right" vertical="center"/>
      <protection locked="0"/>
    </xf>
    <xf numFmtId="179" fontId="4" fillId="0" borderId="17" xfId="61" applyNumberFormat="1" applyFont="1" applyBorder="1" applyAlignment="1" applyProtection="1">
      <alignment horizontal="right" vertical="center"/>
      <protection/>
    </xf>
    <xf numFmtId="176" fontId="4" fillId="0" borderId="17" xfId="61" applyNumberFormat="1" applyFont="1" applyBorder="1" applyAlignment="1" applyProtection="1">
      <alignment horizontal="right"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176" fontId="4" fillId="0" borderId="20" xfId="61" applyNumberFormat="1" applyFont="1" applyBorder="1" applyAlignment="1" applyProtection="1">
      <alignment horizontal="right" vertical="center"/>
      <protection locked="0"/>
    </xf>
    <xf numFmtId="176" fontId="4" fillId="0" borderId="20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 applyProtection="1">
      <alignment horizontal="right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176" fontId="4" fillId="0" borderId="10" xfId="61" applyNumberFormat="1" applyFont="1" applyBorder="1" applyAlignment="1" applyProtection="1">
      <alignment horizontal="right" vertical="center"/>
      <protection locked="0"/>
    </xf>
    <xf numFmtId="179" fontId="4" fillId="0" borderId="10" xfId="61" applyNumberFormat="1" applyFont="1" applyBorder="1" applyAlignment="1" applyProtection="1">
      <alignment horizontal="right" vertical="center"/>
      <protection/>
    </xf>
    <xf numFmtId="176" fontId="4" fillId="0" borderId="23" xfId="61" applyNumberFormat="1" applyFont="1" applyBorder="1" applyAlignment="1" applyProtection="1">
      <alignment horizontal="right" vertical="center"/>
      <protection/>
    </xf>
    <xf numFmtId="176" fontId="4" fillId="0" borderId="24" xfId="61" applyNumberFormat="1" applyFont="1" applyBorder="1" applyAlignment="1">
      <alignment horizontal="right" vertical="center"/>
      <protection/>
    </xf>
    <xf numFmtId="0" fontId="4" fillId="0" borderId="25" xfId="61" applyFont="1" applyBorder="1" applyAlignment="1">
      <alignment vertical="center"/>
      <protection/>
    </xf>
    <xf numFmtId="176" fontId="4" fillId="0" borderId="23" xfId="61" applyNumberFormat="1" applyFont="1" applyBorder="1" applyAlignment="1" applyProtection="1">
      <alignment horizontal="right" vertical="center"/>
      <protection locked="0"/>
    </xf>
    <xf numFmtId="179" fontId="4" fillId="0" borderId="23" xfId="61" applyNumberFormat="1" applyFont="1" applyBorder="1" applyAlignment="1" applyProtection="1">
      <alignment horizontal="right" vertical="center"/>
      <protection/>
    </xf>
    <xf numFmtId="176" fontId="4" fillId="0" borderId="23" xfId="61" applyNumberFormat="1" applyFont="1" applyBorder="1" applyAlignment="1">
      <alignment horizontal="right" vertical="center"/>
      <protection/>
    </xf>
    <xf numFmtId="0" fontId="4" fillId="0" borderId="26" xfId="61" applyFont="1" applyBorder="1" applyAlignment="1">
      <alignment vertic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26" xfId="61" applyFont="1" applyBorder="1" applyAlignment="1">
      <alignment vertical="center" wrapText="1"/>
      <protection/>
    </xf>
    <xf numFmtId="0" fontId="4" fillId="0" borderId="28" xfId="61" applyFont="1" applyBorder="1" applyAlignment="1">
      <alignment vertical="center"/>
      <protection/>
    </xf>
    <xf numFmtId="179" fontId="4" fillId="0" borderId="20" xfId="61" applyNumberFormat="1" applyFont="1" applyBorder="1" applyAlignment="1" applyProtection="1">
      <alignment horizontal="right" vertical="center"/>
      <protection/>
    </xf>
    <xf numFmtId="0" fontId="4" fillId="0" borderId="29" xfId="61" applyFont="1" applyBorder="1" applyAlignment="1">
      <alignment vertical="center"/>
      <protection/>
    </xf>
    <xf numFmtId="176" fontId="4" fillId="0" borderId="25" xfId="61" applyNumberFormat="1" applyFont="1" applyBorder="1" applyAlignment="1" applyProtection="1">
      <alignment horizontal="right" vertical="center"/>
      <protection locked="0"/>
    </xf>
    <xf numFmtId="179" fontId="4" fillId="0" borderId="20" xfId="61" applyNumberFormat="1" applyFont="1" applyBorder="1" applyAlignment="1" applyProtection="1">
      <alignment horizontal="right" vertical="center"/>
      <protection hidden="1"/>
    </xf>
    <xf numFmtId="0" fontId="4" fillId="0" borderId="2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176" fontId="4" fillId="0" borderId="10" xfId="61" applyNumberFormat="1" applyFont="1" applyBorder="1" applyAlignment="1">
      <alignment vertical="center"/>
      <protection/>
    </xf>
    <xf numFmtId="179" fontId="4" fillId="0" borderId="10" xfId="61" applyNumberFormat="1" applyFont="1" applyBorder="1" applyAlignment="1">
      <alignment vertical="center"/>
      <protection/>
    </xf>
    <xf numFmtId="176" fontId="4" fillId="0" borderId="30" xfId="61" applyNumberFormat="1" applyFont="1" applyBorder="1" applyAlignment="1" applyProtection="1">
      <alignment horizontal="right" vertical="center"/>
      <protection/>
    </xf>
    <xf numFmtId="179" fontId="4" fillId="0" borderId="20" xfId="61" applyNumberFormat="1" applyFont="1" applyBorder="1" applyAlignment="1">
      <alignment horizontal="center" vertical="center"/>
      <protection/>
    </xf>
    <xf numFmtId="176" fontId="4" fillId="0" borderId="10" xfId="61" applyNumberFormat="1" applyFont="1" applyBorder="1" applyAlignment="1">
      <alignment horizontal="right" vertical="center"/>
      <protection/>
    </xf>
    <xf numFmtId="180" fontId="4" fillId="0" borderId="14" xfId="61" applyNumberFormat="1" applyFont="1" applyBorder="1" applyAlignment="1">
      <alignment vertical="center"/>
      <protection/>
    </xf>
    <xf numFmtId="180" fontId="4" fillId="0" borderId="31" xfId="61" applyNumberFormat="1" applyFont="1" applyBorder="1" applyAlignment="1">
      <alignment vertical="center"/>
      <protection/>
    </xf>
    <xf numFmtId="176" fontId="4" fillId="0" borderId="14" xfId="61" applyNumberFormat="1" applyFont="1" applyBorder="1" applyAlignment="1">
      <alignment vertical="center"/>
      <protection/>
    </xf>
    <xf numFmtId="176" fontId="4" fillId="0" borderId="32" xfId="61" applyNumberFormat="1" applyFont="1" applyBorder="1" applyAlignment="1">
      <alignment horizontal="right" vertical="center"/>
      <protection/>
    </xf>
    <xf numFmtId="0" fontId="4" fillId="0" borderId="33" xfId="61" applyFont="1" applyBorder="1" applyAlignment="1">
      <alignment vertical="center"/>
      <protection/>
    </xf>
    <xf numFmtId="179" fontId="4" fillId="0" borderId="17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80" fontId="4" fillId="0" borderId="17" xfId="61" applyNumberFormat="1" applyFont="1" applyBorder="1" applyAlignment="1">
      <alignment horizontal="right" vertical="center"/>
      <protection/>
    </xf>
    <xf numFmtId="176" fontId="4" fillId="0" borderId="34" xfId="61" applyNumberFormat="1" applyFont="1" applyBorder="1" applyAlignment="1">
      <alignment horizontal="right" vertical="center"/>
      <protection/>
    </xf>
    <xf numFmtId="176" fontId="4" fillId="0" borderId="20" xfId="61" applyNumberFormat="1" applyFont="1" applyBorder="1" applyAlignment="1">
      <alignment horizontal="right" vertical="center"/>
      <protection/>
    </xf>
    <xf numFmtId="180" fontId="4" fillId="0" borderId="23" xfId="61" applyNumberFormat="1" applyFont="1" applyBorder="1" applyAlignment="1">
      <alignment horizontal="right" vertical="center"/>
      <protection/>
    </xf>
    <xf numFmtId="180" fontId="4" fillId="0" borderId="32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176" fontId="4" fillId="0" borderId="25" xfId="61" applyNumberFormat="1" applyFont="1" applyBorder="1" applyAlignment="1">
      <alignment horizontal="right" vertical="center"/>
      <protection/>
    </xf>
    <xf numFmtId="176" fontId="4" fillId="0" borderId="30" xfId="61" applyNumberFormat="1" applyFont="1" applyBorder="1" applyAlignment="1">
      <alignment horizontal="right" vertical="center"/>
      <protection/>
    </xf>
    <xf numFmtId="179" fontId="4" fillId="0" borderId="35" xfId="61" applyNumberFormat="1" applyFont="1" applyBorder="1" applyAlignment="1">
      <alignment horizontal="right" vertical="center"/>
      <protection/>
    </xf>
    <xf numFmtId="176" fontId="4" fillId="0" borderId="35" xfId="61" applyNumberFormat="1" applyFont="1" applyBorder="1" applyAlignment="1">
      <alignment horizontal="right" vertical="center"/>
      <protection/>
    </xf>
    <xf numFmtId="180" fontId="4" fillId="0" borderId="35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2" fillId="0" borderId="0" xfId="61" applyAlignme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20" xfId="61" applyFont="1" applyBorder="1" applyAlignment="1">
      <alignment horizontal="justify" vertical="center"/>
      <protection/>
    </xf>
    <xf numFmtId="177" fontId="4" fillId="0" borderId="20" xfId="61" applyNumberFormat="1" applyFont="1" applyBorder="1" applyAlignment="1">
      <alignment vertical="center"/>
      <protection/>
    </xf>
    <xf numFmtId="0" fontId="4" fillId="0" borderId="37" xfId="61" applyFont="1" applyBorder="1" applyAlignment="1">
      <alignment horizontal="center" vertical="center"/>
      <protection/>
    </xf>
    <xf numFmtId="177" fontId="4" fillId="0" borderId="37" xfId="61" applyNumberFormat="1" applyFont="1" applyBorder="1" applyAlignment="1">
      <alignment vertical="center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7" fillId="0" borderId="0" xfId="61" applyFont="1" applyAlignment="1">
      <alignment horizont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0" xfId="61" applyAlignment="1">
      <alignment/>
      <protection/>
    </xf>
    <xf numFmtId="0" fontId="0" fillId="0" borderId="16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0" fillId="0" borderId="22" xfId="62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3" ySplit="5" topLeftCell="D6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2" width="2.57421875" style="1" customWidth="1"/>
    <col min="3" max="3" width="25.57421875" style="1" customWidth="1"/>
    <col min="4" max="4" width="9.57421875" style="1" customWidth="1"/>
    <col min="5" max="5" width="7.421875" style="1" customWidth="1"/>
    <col min="6" max="6" width="9.57421875" style="1" customWidth="1"/>
    <col min="7" max="7" width="7.421875" style="1" customWidth="1"/>
    <col min="8" max="8" width="9.57421875" style="1" customWidth="1"/>
    <col min="9" max="9" width="7.421875" style="1" customWidth="1"/>
    <col min="10" max="10" width="9.57421875" style="1" customWidth="1"/>
    <col min="11" max="11" width="7.421875" style="1" customWidth="1"/>
    <col min="12" max="12" width="9.57421875" style="1" customWidth="1"/>
    <col min="13" max="13" width="7.421875" style="1" customWidth="1"/>
    <col min="14" max="16384" width="9.00390625" style="1" customWidth="1"/>
  </cols>
  <sheetData>
    <row r="1" s="46" customFormat="1" ht="13.5">
      <c r="A1" s="46" t="s">
        <v>44</v>
      </c>
    </row>
    <row r="2" spans="1:13" s="46" customFormat="1" ht="14.25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21.75" customHeight="1"/>
    <row r="4" spans="1:13" ht="21.75" customHeight="1">
      <c r="A4" s="96" t="s">
        <v>42</v>
      </c>
      <c r="B4" s="97"/>
      <c r="C4" s="98"/>
      <c r="D4" s="88" t="s">
        <v>41</v>
      </c>
      <c r="E4" s="90"/>
      <c r="F4" s="89" t="s">
        <v>40</v>
      </c>
      <c r="G4" s="89"/>
      <c r="H4" s="88" t="s">
        <v>39</v>
      </c>
      <c r="I4" s="90"/>
      <c r="J4" s="88" t="s">
        <v>38</v>
      </c>
      <c r="K4" s="90"/>
      <c r="L4" s="89" t="s">
        <v>21</v>
      </c>
      <c r="M4" s="90"/>
    </row>
    <row r="5" spans="1:13" ht="21.75" customHeight="1">
      <c r="A5" s="99"/>
      <c r="B5" s="100"/>
      <c r="C5" s="101"/>
      <c r="D5" s="74" t="s">
        <v>37</v>
      </c>
      <c r="E5" s="72" t="s">
        <v>36</v>
      </c>
      <c r="F5" s="73" t="s">
        <v>37</v>
      </c>
      <c r="G5" s="72" t="s">
        <v>36</v>
      </c>
      <c r="H5" s="73" t="s">
        <v>37</v>
      </c>
      <c r="I5" s="72" t="s">
        <v>36</v>
      </c>
      <c r="J5" s="73" t="s">
        <v>37</v>
      </c>
      <c r="K5" s="72" t="s">
        <v>36</v>
      </c>
      <c r="L5" s="73" t="s">
        <v>37</v>
      </c>
      <c r="M5" s="72" t="s">
        <v>36</v>
      </c>
    </row>
    <row r="6" spans="1:13" ht="21.75" customHeight="1">
      <c r="A6" s="88" t="s">
        <v>35</v>
      </c>
      <c r="B6" s="89"/>
      <c r="C6" s="90"/>
      <c r="D6" s="62">
        <f aca="true" t="shared" si="0" ref="D6:D21">H6+J6+L6-F6</f>
        <v>22469</v>
      </c>
      <c r="E6" s="71" t="s">
        <v>3</v>
      </c>
      <c r="F6" s="59">
        <f>F7+F19</f>
        <v>3741</v>
      </c>
      <c r="G6" s="71" t="s">
        <v>3</v>
      </c>
      <c r="H6" s="59">
        <f>H7+H19</f>
        <v>2385</v>
      </c>
      <c r="I6" s="71" t="s">
        <v>3</v>
      </c>
      <c r="J6" s="59">
        <f>J7+J19</f>
        <v>319</v>
      </c>
      <c r="K6" s="71" t="s">
        <v>3</v>
      </c>
      <c r="L6" s="59">
        <f>L7+L19</f>
        <v>23506</v>
      </c>
      <c r="M6" s="71" t="s">
        <v>3</v>
      </c>
    </row>
    <row r="7" spans="1:13" ht="21.75" customHeight="1">
      <c r="A7" s="91" t="s">
        <v>12</v>
      </c>
      <c r="B7" s="92"/>
      <c r="C7" s="93"/>
      <c r="D7" s="62">
        <f t="shared" si="0"/>
        <v>22393</v>
      </c>
      <c r="E7" s="21" t="s">
        <v>3</v>
      </c>
      <c r="F7" s="62">
        <f>F8+F13+F18</f>
        <v>1743</v>
      </c>
      <c r="G7" s="21" t="s">
        <v>3</v>
      </c>
      <c r="H7" s="62">
        <f>H8+H13+H18</f>
        <v>1143</v>
      </c>
      <c r="I7" s="21" t="s">
        <v>3</v>
      </c>
      <c r="J7" s="62">
        <f>J8+J13+J18</f>
        <v>128</v>
      </c>
      <c r="K7" s="21" t="s">
        <v>3</v>
      </c>
      <c r="L7" s="62">
        <f>L8+L13+L18</f>
        <v>22865</v>
      </c>
      <c r="M7" s="21" t="s">
        <v>3</v>
      </c>
    </row>
    <row r="8" spans="1:13" ht="21.75" customHeight="1">
      <c r="A8" s="29"/>
      <c r="B8" s="13" t="s">
        <v>11</v>
      </c>
      <c r="C8" s="36"/>
      <c r="D8" s="61">
        <f t="shared" si="0"/>
        <v>1305</v>
      </c>
      <c r="E8" s="70">
        <v>100</v>
      </c>
      <c r="F8" s="69">
        <f>SUM(F9:F12)</f>
        <v>1270</v>
      </c>
      <c r="G8" s="68">
        <v>100</v>
      </c>
      <c r="H8" s="69">
        <f>SUM(H9:H12)</f>
        <v>700</v>
      </c>
      <c r="I8" s="68">
        <v>100</v>
      </c>
      <c r="J8" s="69">
        <f>SUM(J9:J12)</f>
        <v>47</v>
      </c>
      <c r="K8" s="68">
        <v>100</v>
      </c>
      <c r="L8" s="69">
        <f>SUM(L9:L12)</f>
        <v>1828</v>
      </c>
      <c r="M8" s="68">
        <v>100</v>
      </c>
    </row>
    <row r="9" spans="1:13" ht="21" customHeight="1">
      <c r="A9" s="29"/>
      <c r="B9" s="13"/>
      <c r="C9" s="33" t="s">
        <v>10</v>
      </c>
      <c r="D9" s="56">
        <f t="shared" si="0"/>
        <v>1018</v>
      </c>
      <c r="E9" s="63">
        <f>D9/D8*100</f>
        <v>78.00766283524905</v>
      </c>
      <c r="F9" s="32">
        <v>878</v>
      </c>
      <c r="G9" s="64">
        <f>F9/F8*100</f>
        <v>69.13385826771653</v>
      </c>
      <c r="H9" s="32">
        <v>206</v>
      </c>
      <c r="I9" s="64">
        <f>H9/H8*100</f>
        <v>29.428571428571427</v>
      </c>
      <c r="J9" s="32">
        <v>28</v>
      </c>
      <c r="K9" s="64">
        <f>J9/J8*100</f>
        <v>59.57446808510638</v>
      </c>
      <c r="L9" s="32">
        <v>1662</v>
      </c>
      <c r="M9" s="63">
        <f>L9/L8*100</f>
        <v>90.91903719912473</v>
      </c>
    </row>
    <row r="10" spans="1:13" ht="21" customHeight="1">
      <c r="A10" s="29"/>
      <c r="B10" s="14"/>
      <c r="C10" s="57" t="s">
        <v>9</v>
      </c>
      <c r="D10" s="56">
        <f t="shared" si="0"/>
        <v>53</v>
      </c>
      <c r="E10" s="63">
        <f>D10/D8*100</f>
        <v>4.061302681992337</v>
      </c>
      <c r="F10" s="32">
        <v>219</v>
      </c>
      <c r="G10" s="64">
        <f>F10/F8*100</f>
        <v>17.244094488188978</v>
      </c>
      <c r="H10" s="32">
        <v>205</v>
      </c>
      <c r="I10" s="64">
        <f>H10/H8*100</f>
        <v>29.28571428571429</v>
      </c>
      <c r="J10" s="32">
        <v>10</v>
      </c>
      <c r="K10" s="64">
        <f>J10/J8*100</f>
        <v>21.27659574468085</v>
      </c>
      <c r="L10" s="32">
        <v>57</v>
      </c>
      <c r="M10" s="63">
        <f>L10/L8*100</f>
        <v>3.1181619256017505</v>
      </c>
    </row>
    <row r="11" spans="1:13" ht="21" customHeight="1">
      <c r="A11" s="29"/>
      <c r="B11" s="14"/>
      <c r="C11" s="35" t="s">
        <v>8</v>
      </c>
      <c r="D11" s="56">
        <f t="shared" si="0"/>
        <v>182</v>
      </c>
      <c r="E11" s="63">
        <f>D11/D8*100</f>
        <v>13.946360153256704</v>
      </c>
      <c r="F11" s="32">
        <v>55</v>
      </c>
      <c r="G11" s="64">
        <f>F11/F8*100</f>
        <v>4.330708661417323</v>
      </c>
      <c r="H11" s="32">
        <v>172</v>
      </c>
      <c r="I11" s="64">
        <f>H11/H8*100</f>
        <v>24.571428571428573</v>
      </c>
      <c r="J11" s="32">
        <v>5</v>
      </c>
      <c r="K11" s="64">
        <f>J11/J8*100</f>
        <v>10.638297872340425</v>
      </c>
      <c r="L11" s="32">
        <v>60</v>
      </c>
      <c r="M11" s="63">
        <f>L11/L8*100</f>
        <v>3.282275711159737</v>
      </c>
    </row>
    <row r="12" spans="1:13" ht="21.75" customHeight="1">
      <c r="A12" s="29"/>
      <c r="B12" s="14"/>
      <c r="C12" s="6" t="s">
        <v>0</v>
      </c>
      <c r="D12" s="65">
        <f t="shared" si="0"/>
        <v>52</v>
      </c>
      <c r="E12" s="63">
        <f>D12/D8*100</f>
        <v>3.984674329501916</v>
      </c>
      <c r="F12" s="28">
        <v>118</v>
      </c>
      <c r="G12" s="64">
        <f>F12/F8*100</f>
        <v>9.291338582677165</v>
      </c>
      <c r="H12" s="28">
        <v>117</v>
      </c>
      <c r="I12" s="64">
        <f>H12/H8*100</f>
        <v>16.714285714285715</v>
      </c>
      <c r="J12" s="28">
        <v>4</v>
      </c>
      <c r="K12" s="64">
        <f>J12/J8*100</f>
        <v>8.51063829787234</v>
      </c>
      <c r="L12" s="28">
        <v>49</v>
      </c>
      <c r="M12" s="63">
        <f>L12/L8*100</f>
        <v>2.6805251641137855</v>
      </c>
    </row>
    <row r="13" spans="1:13" ht="21.75" customHeight="1">
      <c r="A13" s="29"/>
      <c r="B13" s="19" t="s">
        <v>7</v>
      </c>
      <c r="C13" s="34"/>
      <c r="D13" s="67">
        <f t="shared" si="0"/>
        <v>21088</v>
      </c>
      <c r="E13" s="60">
        <v>100</v>
      </c>
      <c r="F13" s="66">
        <f>SUM(F14:F17)</f>
        <v>473</v>
      </c>
      <c r="G13" s="58">
        <v>100</v>
      </c>
      <c r="H13" s="66">
        <f>SUM(H14:H17)</f>
        <v>443</v>
      </c>
      <c r="I13" s="58">
        <v>100</v>
      </c>
      <c r="J13" s="66">
        <f>SUM(J14:J17)</f>
        <v>81</v>
      </c>
      <c r="K13" s="58">
        <v>100</v>
      </c>
      <c r="L13" s="66">
        <f>SUM(L14:L17)</f>
        <v>21037</v>
      </c>
      <c r="M13" s="58">
        <v>100</v>
      </c>
    </row>
    <row r="14" spans="1:13" ht="21.75" customHeight="1">
      <c r="A14" s="29"/>
      <c r="B14" s="14"/>
      <c r="C14" s="57" t="s">
        <v>9</v>
      </c>
      <c r="D14" s="56">
        <f t="shared" si="0"/>
        <v>87</v>
      </c>
      <c r="E14" s="63">
        <f>D14/D13*100</f>
        <v>0.41255690440060694</v>
      </c>
      <c r="F14" s="32">
        <v>198</v>
      </c>
      <c r="G14" s="64">
        <f>F14/F13*100</f>
        <v>41.86046511627907</v>
      </c>
      <c r="H14" s="32">
        <v>156</v>
      </c>
      <c r="I14" s="64">
        <f>H14/H13*100</f>
        <v>35.214446952595935</v>
      </c>
      <c r="J14" s="32">
        <v>17</v>
      </c>
      <c r="K14" s="64">
        <f>J14/J13*100</f>
        <v>20.98765432098765</v>
      </c>
      <c r="L14" s="32">
        <v>112</v>
      </c>
      <c r="M14" s="63">
        <f>L14/L13*100</f>
        <v>0.5323953035128584</v>
      </c>
    </row>
    <row r="15" spans="1:13" ht="21.75" customHeight="1">
      <c r="A15" s="29"/>
      <c r="B15" s="14"/>
      <c r="C15" s="33" t="s">
        <v>6</v>
      </c>
      <c r="D15" s="56">
        <f t="shared" si="0"/>
        <v>88</v>
      </c>
      <c r="E15" s="63">
        <f>D15/D13*100</f>
        <v>0.417298937784522</v>
      </c>
      <c r="F15" s="32">
        <v>88</v>
      </c>
      <c r="G15" s="64">
        <f>F15/F13*100</f>
        <v>18.6046511627907</v>
      </c>
      <c r="H15" s="32">
        <v>140</v>
      </c>
      <c r="I15" s="64">
        <f>H15/H13*100</f>
        <v>31.60270880361174</v>
      </c>
      <c r="J15" s="32">
        <v>9</v>
      </c>
      <c r="K15" s="64">
        <f>J15/J13*100</f>
        <v>11.11111111111111</v>
      </c>
      <c r="L15" s="32">
        <v>27</v>
      </c>
      <c r="M15" s="63">
        <f>L15/L13*100</f>
        <v>0.12834529638256406</v>
      </c>
    </row>
    <row r="16" spans="1:13" ht="21.75" customHeight="1">
      <c r="A16" s="29"/>
      <c r="B16" s="14"/>
      <c r="C16" s="33" t="s">
        <v>5</v>
      </c>
      <c r="D16" s="56">
        <f t="shared" si="0"/>
        <v>200</v>
      </c>
      <c r="E16" s="63">
        <f>D16/D13*100</f>
        <v>0.9484066767830045</v>
      </c>
      <c r="F16" s="32">
        <v>54</v>
      </c>
      <c r="G16" s="64">
        <f>F16/F13*100</f>
        <v>11.416490486257928</v>
      </c>
      <c r="H16" s="32">
        <v>36</v>
      </c>
      <c r="I16" s="64">
        <f>H16/H13*100</f>
        <v>8.126410835214447</v>
      </c>
      <c r="J16" s="32">
        <v>11</v>
      </c>
      <c r="K16" s="64">
        <f>J16/J13*100</f>
        <v>13.580246913580247</v>
      </c>
      <c r="L16" s="32">
        <v>207</v>
      </c>
      <c r="M16" s="63">
        <f>L16/L13*100</f>
        <v>0.9839806055996577</v>
      </c>
    </row>
    <row r="17" spans="1:13" ht="21.75" customHeight="1">
      <c r="A17" s="29"/>
      <c r="B17" s="8"/>
      <c r="C17" s="6" t="s">
        <v>0</v>
      </c>
      <c r="D17" s="65">
        <f t="shared" si="0"/>
        <v>20713</v>
      </c>
      <c r="E17" s="63">
        <f>D17/D13*100</f>
        <v>98.22173748103187</v>
      </c>
      <c r="F17" s="28">
        <v>133</v>
      </c>
      <c r="G17" s="64">
        <f>F17/F13*100</f>
        <v>28.118393234672308</v>
      </c>
      <c r="H17" s="28">
        <v>111</v>
      </c>
      <c r="I17" s="64">
        <f>H17/H13*100</f>
        <v>25.056433408577877</v>
      </c>
      <c r="J17" s="28">
        <v>44</v>
      </c>
      <c r="K17" s="64">
        <f>J17/J13*100</f>
        <v>54.32098765432099</v>
      </c>
      <c r="L17" s="28">
        <v>20691</v>
      </c>
      <c r="M17" s="63">
        <f>L17/L13*100</f>
        <v>98.35527879450493</v>
      </c>
    </row>
    <row r="18" spans="1:13" ht="21.75" customHeight="1">
      <c r="A18" s="24"/>
      <c r="B18" s="8" t="s">
        <v>4</v>
      </c>
      <c r="C18" s="23"/>
      <c r="D18" s="62">
        <f t="shared" si="0"/>
        <v>0</v>
      </c>
      <c r="E18" s="21" t="s">
        <v>3</v>
      </c>
      <c r="F18" s="62">
        <v>0</v>
      </c>
      <c r="G18" s="21" t="s">
        <v>3</v>
      </c>
      <c r="H18" s="62">
        <v>0</v>
      </c>
      <c r="I18" s="21" t="s">
        <v>3</v>
      </c>
      <c r="J18" s="62">
        <v>0</v>
      </c>
      <c r="K18" s="21" t="s">
        <v>3</v>
      </c>
      <c r="L18" s="62">
        <v>0</v>
      </c>
      <c r="M18" s="21" t="s">
        <v>3</v>
      </c>
    </row>
    <row r="19" spans="1:13" ht="21.75" customHeight="1">
      <c r="A19" s="91" t="s">
        <v>2</v>
      </c>
      <c r="B19" s="94"/>
      <c r="C19" s="94"/>
      <c r="D19" s="61">
        <f t="shared" si="0"/>
        <v>76</v>
      </c>
      <c r="E19" s="60">
        <v>100</v>
      </c>
      <c r="F19" s="59">
        <f>SUM(F20:F21)</f>
        <v>1998</v>
      </c>
      <c r="G19" s="58">
        <v>100</v>
      </c>
      <c r="H19" s="59">
        <f>SUM(H20:H21)</f>
        <v>1242</v>
      </c>
      <c r="I19" s="58">
        <v>100</v>
      </c>
      <c r="J19" s="59">
        <f>SUM(J20:J21)</f>
        <v>191</v>
      </c>
      <c r="K19" s="58">
        <v>100</v>
      </c>
      <c r="L19" s="59">
        <f>SUM(L20:L21)</f>
        <v>641</v>
      </c>
      <c r="M19" s="58">
        <v>100</v>
      </c>
    </row>
    <row r="20" spans="1:13" ht="21.75" customHeight="1">
      <c r="A20" s="14"/>
      <c r="B20" s="13"/>
      <c r="C20" s="57" t="s">
        <v>9</v>
      </c>
      <c r="D20" s="56">
        <f t="shared" si="0"/>
        <v>67</v>
      </c>
      <c r="E20" s="53">
        <f>D20/D19*100</f>
        <v>88.1578947368421</v>
      </c>
      <c r="F20" s="55">
        <v>1943</v>
      </c>
      <c r="G20" s="54">
        <f>F20/F19*100</f>
        <v>97.24724724724724</v>
      </c>
      <c r="H20" s="55">
        <v>1183</v>
      </c>
      <c r="I20" s="54">
        <f>H20/H19*100</f>
        <v>95.24959742351047</v>
      </c>
      <c r="J20" s="9">
        <v>190</v>
      </c>
      <c r="K20" s="54">
        <f>J20/J19*100</f>
        <v>99.47643979057592</v>
      </c>
      <c r="L20" s="9">
        <v>637</v>
      </c>
      <c r="M20" s="53">
        <f>L20/L19*100</f>
        <v>99.37597503900156</v>
      </c>
    </row>
    <row r="21" spans="1:13" ht="21.75" customHeight="1">
      <c r="A21" s="8"/>
      <c r="B21" s="7"/>
      <c r="C21" s="6" t="s">
        <v>0</v>
      </c>
      <c r="D21" s="52">
        <f t="shared" si="0"/>
        <v>9</v>
      </c>
      <c r="E21" s="49">
        <f>D21/D19*100</f>
        <v>11.842105263157894</v>
      </c>
      <c r="F21" s="48">
        <v>55</v>
      </c>
      <c r="G21" s="49">
        <f>F21/F19*100</f>
        <v>2.7527527527527527</v>
      </c>
      <c r="H21" s="48">
        <v>59</v>
      </c>
      <c r="I21" s="49">
        <f>H21/H19*100</f>
        <v>4.750402576489534</v>
      </c>
      <c r="J21" s="4">
        <v>1</v>
      </c>
      <c r="K21" s="49">
        <f>J21/J19*100</f>
        <v>0.5235602094240838</v>
      </c>
      <c r="L21" s="3">
        <v>4</v>
      </c>
      <c r="M21" s="49">
        <f>L21/L19*100</f>
        <v>0.62402496099844</v>
      </c>
    </row>
  </sheetData>
  <sheetProtection/>
  <mergeCells count="10">
    <mergeCell ref="A6:C6"/>
    <mergeCell ref="A7:C7"/>
    <mergeCell ref="A19:C19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3" ySplit="6" topLeftCell="D7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2.57421875" style="1" customWidth="1"/>
    <col min="3" max="3" width="24.57421875" style="1" customWidth="1"/>
    <col min="4" max="4" width="9.7109375" style="1" bestFit="1" customWidth="1"/>
    <col min="5" max="5" width="9.57421875" style="1" bestFit="1" customWidth="1"/>
    <col min="6" max="15" width="6.421875" style="1" customWidth="1"/>
    <col min="16" max="16" width="6.8515625" style="1" customWidth="1"/>
    <col min="17" max="17" width="7.140625" style="1" customWidth="1"/>
    <col min="18" max="18" width="8.140625" style="1" bestFit="1" customWidth="1"/>
    <col min="19" max="16384" width="9.00390625" style="1" customWidth="1"/>
  </cols>
  <sheetData>
    <row r="1" spans="1:17" s="46" customFormat="1" ht="13.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46" customFormat="1" ht="14.25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2.5" customHeight="1">
      <c r="A4" s="96" t="s">
        <v>26</v>
      </c>
      <c r="B4" s="97"/>
      <c r="C4" s="98"/>
      <c r="D4" s="112" t="s">
        <v>25</v>
      </c>
      <c r="E4" s="112" t="s">
        <v>24</v>
      </c>
      <c r="F4" s="96" t="s">
        <v>23</v>
      </c>
      <c r="G4" s="97"/>
      <c r="H4" s="97"/>
      <c r="I4" s="97"/>
      <c r="J4" s="97"/>
      <c r="K4" s="97"/>
      <c r="L4" s="97"/>
      <c r="M4" s="97"/>
      <c r="N4" s="97"/>
      <c r="O4" s="98"/>
      <c r="P4" s="43" t="s">
        <v>22</v>
      </c>
      <c r="Q4" s="96" t="s">
        <v>21</v>
      </c>
      <c r="R4" s="114"/>
    </row>
    <row r="5" spans="1:18" ht="21.75" customHeight="1">
      <c r="A5" s="106"/>
      <c r="B5" s="107"/>
      <c r="C5" s="108"/>
      <c r="D5" s="113"/>
      <c r="E5" s="113"/>
      <c r="F5" s="45"/>
      <c r="G5" s="44"/>
      <c r="H5" s="88" t="s">
        <v>32</v>
      </c>
      <c r="I5" s="90"/>
      <c r="J5" s="88" t="s">
        <v>31</v>
      </c>
      <c r="K5" s="90"/>
      <c r="L5" s="88" t="s">
        <v>30</v>
      </c>
      <c r="M5" s="90"/>
      <c r="N5" s="88" t="s">
        <v>29</v>
      </c>
      <c r="O5" s="90"/>
      <c r="P5" s="42"/>
      <c r="Q5" s="42"/>
      <c r="R5" s="43" t="s">
        <v>16</v>
      </c>
    </row>
    <row r="6" spans="1:18" ht="21.75" customHeight="1">
      <c r="A6" s="109"/>
      <c r="B6" s="110"/>
      <c r="C6" s="111"/>
      <c r="D6" s="41" t="s">
        <v>14</v>
      </c>
      <c r="E6" s="41" t="s">
        <v>14</v>
      </c>
      <c r="F6" s="41" t="s">
        <v>14</v>
      </c>
      <c r="G6" s="41" t="s">
        <v>15</v>
      </c>
      <c r="H6" s="41" t="s">
        <v>14</v>
      </c>
      <c r="I6" s="41" t="s">
        <v>15</v>
      </c>
      <c r="J6" s="41" t="s">
        <v>14</v>
      </c>
      <c r="K6" s="41" t="s">
        <v>15</v>
      </c>
      <c r="L6" s="41" t="s">
        <v>14</v>
      </c>
      <c r="M6" s="41" t="s">
        <v>15</v>
      </c>
      <c r="N6" s="41" t="s">
        <v>14</v>
      </c>
      <c r="O6" s="41" t="s">
        <v>15</v>
      </c>
      <c r="P6" s="42" t="s">
        <v>14</v>
      </c>
      <c r="Q6" s="42" t="s">
        <v>14</v>
      </c>
      <c r="R6" s="41" t="s">
        <v>14</v>
      </c>
    </row>
    <row r="7" spans="1:18" ht="22.5" customHeight="1">
      <c r="A7" s="88" t="s">
        <v>13</v>
      </c>
      <c r="B7" s="102"/>
      <c r="C7" s="103"/>
      <c r="D7" s="39">
        <f>D8+D20</f>
        <v>22469</v>
      </c>
      <c r="E7" s="39">
        <f>E8+E20</f>
        <v>3741</v>
      </c>
      <c r="F7" s="39">
        <f>F8+F20</f>
        <v>2385</v>
      </c>
      <c r="G7" s="40">
        <v>100</v>
      </c>
      <c r="H7" s="39">
        <f>H8+H20</f>
        <v>240</v>
      </c>
      <c r="I7" s="37">
        <f aca="true" t="shared" si="0" ref="I7:I18">H7/F7*100</f>
        <v>10.062893081761008</v>
      </c>
      <c r="J7" s="39">
        <f>J8+J20</f>
        <v>1770</v>
      </c>
      <c r="K7" s="37">
        <f aca="true" t="shared" si="1" ref="K7:K18">J7/F7*100</f>
        <v>74.21383647798741</v>
      </c>
      <c r="L7" s="39">
        <f>L8+L20</f>
        <v>373</v>
      </c>
      <c r="M7" s="37">
        <f aca="true" t="shared" si="2" ref="M7:M18">L7/F7*100</f>
        <v>15.639412997903564</v>
      </c>
      <c r="N7" s="39">
        <f>N8+N20</f>
        <v>2</v>
      </c>
      <c r="O7" s="37">
        <f aca="true" t="shared" si="3" ref="O7:O18">N7/F7*100</f>
        <v>0.08385744234800838</v>
      </c>
      <c r="P7" s="39">
        <f>P8+P20</f>
        <v>319</v>
      </c>
      <c r="Q7" s="39">
        <f>Q8+Q20</f>
        <v>23506</v>
      </c>
      <c r="R7" s="39">
        <f>R8+R20</f>
        <v>21674</v>
      </c>
    </row>
    <row r="8" spans="1:18" ht="22.5" customHeight="1">
      <c r="A8" s="19" t="s">
        <v>12</v>
      </c>
      <c r="B8" s="18"/>
      <c r="C8" s="38"/>
      <c r="D8" s="22">
        <f>D9+D14+D19</f>
        <v>22393</v>
      </c>
      <c r="E8" s="20">
        <f>E9+E14+E19</f>
        <v>1743</v>
      </c>
      <c r="F8" s="22">
        <f>F9+F14+F19</f>
        <v>1143</v>
      </c>
      <c r="G8" s="37">
        <v>100</v>
      </c>
      <c r="H8" s="22">
        <f>H9+H14+H19</f>
        <v>110</v>
      </c>
      <c r="I8" s="37">
        <f t="shared" si="0"/>
        <v>9.623797025371829</v>
      </c>
      <c r="J8" s="22">
        <f>J9+J14+J19</f>
        <v>849</v>
      </c>
      <c r="K8" s="37">
        <f t="shared" si="1"/>
        <v>74.2782152230971</v>
      </c>
      <c r="L8" s="22">
        <f>L9+L14+L19</f>
        <v>184</v>
      </c>
      <c r="M8" s="37">
        <f t="shared" si="2"/>
        <v>16.097987751531058</v>
      </c>
      <c r="N8" s="22">
        <f>N9+N14+N19</f>
        <v>0</v>
      </c>
      <c r="O8" s="37">
        <f t="shared" si="3"/>
        <v>0</v>
      </c>
      <c r="P8" s="22">
        <f>P9+P14+P19</f>
        <v>128</v>
      </c>
      <c r="Q8" s="22">
        <f>Q9+Q14+Q19</f>
        <v>22865</v>
      </c>
      <c r="R8" s="22">
        <f>R9+R14+R19</f>
        <v>21659</v>
      </c>
    </row>
    <row r="9" spans="1:18" ht="22.5" customHeight="1">
      <c r="A9" s="29"/>
      <c r="B9" s="19" t="s">
        <v>11</v>
      </c>
      <c r="C9" s="36"/>
      <c r="D9" s="50">
        <f aca="true" t="shared" si="4" ref="D9:D22">F9+P9+Q9-E9</f>
        <v>1305</v>
      </c>
      <c r="E9" s="15">
        <f>SUM(E10:E13)</f>
        <v>1270</v>
      </c>
      <c r="F9" s="27">
        <f aca="true" t="shared" si="5" ref="F9:F22">H9+J9+L9+N9</f>
        <v>700</v>
      </c>
      <c r="G9" s="16">
        <v>100</v>
      </c>
      <c r="H9" s="15">
        <f>SUM(H10:H13)</f>
        <v>95</v>
      </c>
      <c r="I9" s="16">
        <f t="shared" si="0"/>
        <v>13.571428571428571</v>
      </c>
      <c r="J9" s="15">
        <f>SUM(J10:J13)</f>
        <v>521</v>
      </c>
      <c r="K9" s="16">
        <f t="shared" si="1"/>
        <v>74.42857142857143</v>
      </c>
      <c r="L9" s="15">
        <f>SUM(L10:L13)</f>
        <v>84</v>
      </c>
      <c r="M9" s="16">
        <f t="shared" si="2"/>
        <v>12</v>
      </c>
      <c r="N9" s="15">
        <f>SUM(N10:N13)</f>
        <v>0</v>
      </c>
      <c r="O9" s="16">
        <f t="shared" si="3"/>
        <v>0</v>
      </c>
      <c r="P9" s="15">
        <f>SUM(P10:P13)</f>
        <v>47</v>
      </c>
      <c r="Q9" s="15">
        <f>SUM(Q10:Q13)</f>
        <v>1828</v>
      </c>
      <c r="R9" s="15">
        <f>SUM(R10:R13)</f>
        <v>904</v>
      </c>
    </row>
    <row r="10" spans="1:18" ht="22.5" customHeight="1">
      <c r="A10" s="29"/>
      <c r="B10" s="13"/>
      <c r="C10" s="33" t="s">
        <v>10</v>
      </c>
      <c r="D10" s="27">
        <f t="shared" si="4"/>
        <v>1018</v>
      </c>
      <c r="E10" s="30">
        <f>'別表３－１'!F9</f>
        <v>878</v>
      </c>
      <c r="F10" s="27">
        <f t="shared" si="5"/>
        <v>206</v>
      </c>
      <c r="G10" s="31">
        <v>100</v>
      </c>
      <c r="H10" s="30">
        <v>38</v>
      </c>
      <c r="I10" s="31">
        <f t="shared" si="0"/>
        <v>18.446601941747574</v>
      </c>
      <c r="J10" s="30">
        <v>152</v>
      </c>
      <c r="K10" s="31">
        <f t="shared" si="1"/>
        <v>73.7864077669903</v>
      </c>
      <c r="L10" s="30">
        <v>16</v>
      </c>
      <c r="M10" s="31">
        <f t="shared" si="2"/>
        <v>7.766990291262135</v>
      </c>
      <c r="N10" s="30">
        <v>0</v>
      </c>
      <c r="O10" s="31">
        <f t="shared" si="3"/>
        <v>0</v>
      </c>
      <c r="P10" s="32">
        <f>'別表３－１'!J9</f>
        <v>28</v>
      </c>
      <c r="Q10" s="30">
        <f>'別表３－１'!L9</f>
        <v>1662</v>
      </c>
      <c r="R10" s="30">
        <v>854</v>
      </c>
    </row>
    <row r="11" spans="1:18" ht="22.5" customHeight="1">
      <c r="A11" s="29"/>
      <c r="B11" s="14"/>
      <c r="C11" s="12" t="s">
        <v>9</v>
      </c>
      <c r="D11" s="27">
        <f t="shared" si="4"/>
        <v>53</v>
      </c>
      <c r="E11" s="30">
        <f>'別表３－１'!F10</f>
        <v>219</v>
      </c>
      <c r="F11" s="27">
        <f t="shared" si="5"/>
        <v>205</v>
      </c>
      <c r="G11" s="31">
        <v>100</v>
      </c>
      <c r="H11" s="30">
        <v>35</v>
      </c>
      <c r="I11" s="31">
        <f t="shared" si="0"/>
        <v>17.073170731707318</v>
      </c>
      <c r="J11" s="30">
        <v>124</v>
      </c>
      <c r="K11" s="31">
        <f t="shared" si="1"/>
        <v>60.48780487804878</v>
      </c>
      <c r="L11" s="30">
        <v>46</v>
      </c>
      <c r="M11" s="31">
        <f t="shared" si="2"/>
        <v>22.439024390243905</v>
      </c>
      <c r="N11" s="30">
        <v>0</v>
      </c>
      <c r="O11" s="31">
        <f t="shared" si="3"/>
        <v>0</v>
      </c>
      <c r="P11" s="32">
        <f>'別表３－１'!J10</f>
        <v>10</v>
      </c>
      <c r="Q11" s="30">
        <f>'別表３－１'!L10</f>
        <v>57</v>
      </c>
      <c r="R11" s="30">
        <v>9</v>
      </c>
    </row>
    <row r="12" spans="1:18" ht="21.75" customHeight="1">
      <c r="A12" s="29"/>
      <c r="B12" s="14"/>
      <c r="C12" s="35" t="s">
        <v>8</v>
      </c>
      <c r="D12" s="27">
        <f t="shared" si="4"/>
        <v>182</v>
      </c>
      <c r="E12" s="30">
        <f>'別表３－１'!F11</f>
        <v>55</v>
      </c>
      <c r="F12" s="27">
        <f t="shared" si="5"/>
        <v>172</v>
      </c>
      <c r="G12" s="31">
        <v>100</v>
      </c>
      <c r="H12" s="30">
        <v>15</v>
      </c>
      <c r="I12" s="31">
        <f t="shared" si="0"/>
        <v>8.720930232558139</v>
      </c>
      <c r="J12" s="30">
        <v>152</v>
      </c>
      <c r="K12" s="31">
        <f t="shared" si="1"/>
        <v>88.37209302325581</v>
      </c>
      <c r="L12" s="30">
        <v>5</v>
      </c>
      <c r="M12" s="31">
        <f t="shared" si="2"/>
        <v>2.9069767441860463</v>
      </c>
      <c r="N12" s="30">
        <v>0</v>
      </c>
      <c r="O12" s="31">
        <f t="shared" si="3"/>
        <v>0</v>
      </c>
      <c r="P12" s="32">
        <f>'別表３－１'!J11</f>
        <v>5</v>
      </c>
      <c r="Q12" s="9">
        <f>'別表３－１'!L11</f>
        <v>60</v>
      </c>
      <c r="R12" s="9">
        <v>18</v>
      </c>
    </row>
    <row r="13" spans="1:18" ht="22.5" customHeight="1">
      <c r="A13" s="29"/>
      <c r="B13" s="14"/>
      <c r="C13" s="6" t="s">
        <v>0</v>
      </c>
      <c r="D13" s="3">
        <f t="shared" si="4"/>
        <v>52</v>
      </c>
      <c r="E13" s="28">
        <f>'別表３－１'!F12</f>
        <v>118</v>
      </c>
      <c r="F13" s="27">
        <f t="shared" si="5"/>
        <v>117</v>
      </c>
      <c r="G13" s="26">
        <v>100</v>
      </c>
      <c r="H13" s="25">
        <v>7</v>
      </c>
      <c r="I13" s="26">
        <f t="shared" si="0"/>
        <v>5.982905982905983</v>
      </c>
      <c r="J13" s="25">
        <v>93</v>
      </c>
      <c r="K13" s="26">
        <f t="shared" si="1"/>
        <v>79.48717948717949</v>
      </c>
      <c r="L13" s="25">
        <v>17</v>
      </c>
      <c r="M13" s="26">
        <f t="shared" si="2"/>
        <v>14.529914529914532</v>
      </c>
      <c r="N13" s="25">
        <v>0</v>
      </c>
      <c r="O13" s="26">
        <f t="shared" si="3"/>
        <v>0</v>
      </c>
      <c r="P13" s="25">
        <f>'別表３－１'!J12</f>
        <v>4</v>
      </c>
      <c r="Q13" s="25">
        <f>'別表３－１'!L12</f>
        <v>49</v>
      </c>
      <c r="R13" s="25">
        <v>23</v>
      </c>
    </row>
    <row r="14" spans="1:18" ht="22.5" customHeight="1">
      <c r="A14" s="29"/>
      <c r="B14" s="19" t="s">
        <v>7</v>
      </c>
      <c r="C14" s="34"/>
      <c r="D14" s="50">
        <f t="shared" si="4"/>
        <v>21088</v>
      </c>
      <c r="E14" s="15">
        <f>SUM(E15:E18)</f>
        <v>473</v>
      </c>
      <c r="F14" s="50">
        <f t="shared" si="5"/>
        <v>443</v>
      </c>
      <c r="G14" s="16">
        <v>100</v>
      </c>
      <c r="H14" s="15">
        <f>SUM(H15:H18)</f>
        <v>15</v>
      </c>
      <c r="I14" s="16">
        <f t="shared" si="0"/>
        <v>3.3860045146726865</v>
      </c>
      <c r="J14" s="15">
        <f>SUM(J15:J18)</f>
        <v>328</v>
      </c>
      <c r="K14" s="16">
        <f t="shared" si="1"/>
        <v>74.04063205417607</v>
      </c>
      <c r="L14" s="15">
        <f>SUM(L15:L18)</f>
        <v>100</v>
      </c>
      <c r="M14" s="16">
        <f t="shared" si="2"/>
        <v>22.573363431151243</v>
      </c>
      <c r="N14" s="15">
        <f>SUM(N15:N18)</f>
        <v>0</v>
      </c>
      <c r="O14" s="16">
        <f t="shared" si="3"/>
        <v>0</v>
      </c>
      <c r="P14" s="15">
        <f>SUM(P15:P18)</f>
        <v>81</v>
      </c>
      <c r="Q14" s="15">
        <f>SUM(Q15:Q18)</f>
        <v>21037</v>
      </c>
      <c r="R14" s="15">
        <f>SUM(R15:R18)</f>
        <v>20755</v>
      </c>
    </row>
    <row r="15" spans="1:18" ht="22.5" customHeight="1">
      <c r="A15" s="29"/>
      <c r="B15" s="14"/>
      <c r="C15" s="12" t="s">
        <v>9</v>
      </c>
      <c r="D15" s="27">
        <f t="shared" si="4"/>
        <v>87</v>
      </c>
      <c r="E15" s="30">
        <f>'別表３－１'!F14</f>
        <v>198</v>
      </c>
      <c r="F15" s="27">
        <f t="shared" si="5"/>
        <v>156</v>
      </c>
      <c r="G15" s="31">
        <v>100</v>
      </c>
      <c r="H15" s="30">
        <v>1</v>
      </c>
      <c r="I15" s="31">
        <f t="shared" si="0"/>
        <v>0.641025641025641</v>
      </c>
      <c r="J15" s="30">
        <v>91</v>
      </c>
      <c r="K15" s="31">
        <f t="shared" si="1"/>
        <v>58.333333333333336</v>
      </c>
      <c r="L15" s="30">
        <v>64</v>
      </c>
      <c r="M15" s="31">
        <f t="shared" si="2"/>
        <v>41.02564102564102</v>
      </c>
      <c r="N15" s="30">
        <v>0</v>
      </c>
      <c r="O15" s="31">
        <f t="shared" si="3"/>
        <v>0</v>
      </c>
      <c r="P15" s="30">
        <f>'別表３－１'!J14</f>
        <v>17</v>
      </c>
      <c r="Q15" s="30">
        <f>'別表３－１'!L14</f>
        <v>112</v>
      </c>
      <c r="R15" s="30">
        <v>30</v>
      </c>
    </row>
    <row r="16" spans="1:18" ht="22.5" customHeight="1">
      <c r="A16" s="29"/>
      <c r="B16" s="14"/>
      <c r="C16" s="33" t="s">
        <v>6</v>
      </c>
      <c r="D16" s="27">
        <f t="shared" si="4"/>
        <v>88</v>
      </c>
      <c r="E16" s="30">
        <f>'別表３－１'!F15</f>
        <v>88</v>
      </c>
      <c r="F16" s="27">
        <f t="shared" si="5"/>
        <v>140</v>
      </c>
      <c r="G16" s="31">
        <v>100</v>
      </c>
      <c r="H16" s="30">
        <v>1</v>
      </c>
      <c r="I16" s="31">
        <f t="shared" si="0"/>
        <v>0.7142857142857143</v>
      </c>
      <c r="J16" s="30">
        <v>133</v>
      </c>
      <c r="K16" s="31">
        <f t="shared" si="1"/>
        <v>95</v>
      </c>
      <c r="L16" s="30">
        <v>6</v>
      </c>
      <c r="M16" s="31">
        <f t="shared" si="2"/>
        <v>4.285714285714286</v>
      </c>
      <c r="N16" s="30">
        <v>0</v>
      </c>
      <c r="O16" s="31">
        <f t="shared" si="3"/>
        <v>0</v>
      </c>
      <c r="P16" s="30">
        <f>'別表３－１'!J15</f>
        <v>9</v>
      </c>
      <c r="Q16" s="30">
        <f>'別表３－１'!L15</f>
        <v>27</v>
      </c>
      <c r="R16" s="30">
        <v>5</v>
      </c>
    </row>
    <row r="17" spans="1:18" ht="22.5" customHeight="1">
      <c r="A17" s="29"/>
      <c r="B17" s="14"/>
      <c r="C17" s="33" t="s">
        <v>5</v>
      </c>
      <c r="D17" s="27">
        <f t="shared" si="4"/>
        <v>200</v>
      </c>
      <c r="E17" s="30">
        <f>'別表３－１'!F16</f>
        <v>54</v>
      </c>
      <c r="F17" s="27">
        <f t="shared" si="5"/>
        <v>36</v>
      </c>
      <c r="G17" s="31">
        <v>100</v>
      </c>
      <c r="H17" s="30">
        <v>0</v>
      </c>
      <c r="I17" s="31">
        <f t="shared" si="0"/>
        <v>0</v>
      </c>
      <c r="J17" s="30">
        <v>31</v>
      </c>
      <c r="K17" s="31">
        <f t="shared" si="1"/>
        <v>86.11111111111111</v>
      </c>
      <c r="L17" s="30">
        <v>5</v>
      </c>
      <c r="M17" s="31">
        <f t="shared" si="2"/>
        <v>13.88888888888889</v>
      </c>
      <c r="N17" s="30">
        <v>0</v>
      </c>
      <c r="O17" s="31">
        <f t="shared" si="3"/>
        <v>0</v>
      </c>
      <c r="P17" s="30">
        <f>'別表３－１'!J16</f>
        <v>11</v>
      </c>
      <c r="Q17" s="30">
        <f>'別表３－１'!L16</f>
        <v>207</v>
      </c>
      <c r="R17" s="30">
        <v>158</v>
      </c>
    </row>
    <row r="18" spans="1:18" ht="22.5" customHeight="1">
      <c r="A18" s="29"/>
      <c r="B18" s="8"/>
      <c r="C18" s="6" t="s">
        <v>0</v>
      </c>
      <c r="D18" s="3">
        <f t="shared" si="4"/>
        <v>20713</v>
      </c>
      <c r="E18" s="25">
        <f>'別表３－１'!F17</f>
        <v>133</v>
      </c>
      <c r="F18" s="3">
        <f t="shared" si="5"/>
        <v>111</v>
      </c>
      <c r="G18" s="26">
        <v>100</v>
      </c>
      <c r="H18" s="25">
        <v>13</v>
      </c>
      <c r="I18" s="26">
        <f t="shared" si="0"/>
        <v>11.711711711711711</v>
      </c>
      <c r="J18" s="25">
        <v>73</v>
      </c>
      <c r="K18" s="26">
        <f t="shared" si="1"/>
        <v>65.76576576576578</v>
      </c>
      <c r="L18" s="25">
        <v>25</v>
      </c>
      <c r="M18" s="26">
        <f t="shared" si="2"/>
        <v>22.52252252252252</v>
      </c>
      <c r="N18" s="25">
        <v>0</v>
      </c>
      <c r="O18" s="26">
        <f t="shared" si="3"/>
        <v>0</v>
      </c>
      <c r="P18" s="25">
        <f>'別表３－１'!J17</f>
        <v>44</v>
      </c>
      <c r="Q18" s="25">
        <f>'別表３－１'!L17</f>
        <v>20691</v>
      </c>
      <c r="R18" s="25">
        <v>20562</v>
      </c>
    </row>
    <row r="19" spans="1:18" ht="22.5" customHeight="1">
      <c r="A19" s="24"/>
      <c r="B19" s="8" t="s">
        <v>4</v>
      </c>
      <c r="C19" s="23"/>
      <c r="D19" s="22">
        <f t="shared" si="4"/>
        <v>0</v>
      </c>
      <c r="E19" s="20">
        <f>'別表３－１'!F18</f>
        <v>0</v>
      </c>
      <c r="F19" s="22">
        <f t="shared" si="5"/>
        <v>0</v>
      </c>
      <c r="G19" s="51" t="s">
        <v>3</v>
      </c>
      <c r="H19" s="20">
        <v>0</v>
      </c>
      <c r="I19" s="51" t="s">
        <v>3</v>
      </c>
      <c r="J19" s="20">
        <v>0</v>
      </c>
      <c r="K19" s="51" t="s">
        <v>3</v>
      </c>
      <c r="L19" s="20">
        <v>0</v>
      </c>
      <c r="M19" s="51" t="s">
        <v>3</v>
      </c>
      <c r="N19" s="20">
        <v>0</v>
      </c>
      <c r="O19" s="51" t="s">
        <v>3</v>
      </c>
      <c r="P19" s="20">
        <v>0</v>
      </c>
      <c r="Q19" s="20">
        <f>'別表３－１'!L18</f>
        <v>0</v>
      </c>
      <c r="R19" s="20">
        <v>0</v>
      </c>
    </row>
    <row r="20" spans="1:18" ht="22.5" customHeight="1">
      <c r="A20" s="91" t="s">
        <v>2</v>
      </c>
      <c r="B20" s="94"/>
      <c r="C20" s="94"/>
      <c r="D20" s="50">
        <f t="shared" si="4"/>
        <v>76</v>
      </c>
      <c r="E20" s="15">
        <f>SUM(E21:E22)</f>
        <v>1998</v>
      </c>
      <c r="F20" s="50">
        <f t="shared" si="5"/>
        <v>1242</v>
      </c>
      <c r="G20" s="16">
        <v>100</v>
      </c>
      <c r="H20" s="15">
        <f>SUM(H21:H22)</f>
        <v>130</v>
      </c>
      <c r="I20" s="16">
        <f>H20/F20*100</f>
        <v>10.466988727858293</v>
      </c>
      <c r="J20" s="15">
        <f>SUM(J21:J22)</f>
        <v>921</v>
      </c>
      <c r="K20" s="16">
        <f>J20/F20*100</f>
        <v>74.15458937198068</v>
      </c>
      <c r="L20" s="15">
        <f>SUM(L21:L22)</f>
        <v>189</v>
      </c>
      <c r="M20" s="16">
        <f>L20/F20*100</f>
        <v>15.217391304347828</v>
      </c>
      <c r="N20" s="15">
        <f>SUM(N21:N22)</f>
        <v>2</v>
      </c>
      <c r="O20" s="16">
        <f>N20/F20*100</f>
        <v>0.1610305958132045</v>
      </c>
      <c r="P20" s="15">
        <f>SUM(P21:P22)</f>
        <v>191</v>
      </c>
      <c r="Q20" s="15">
        <f>SUM(Q21:Q22)</f>
        <v>641</v>
      </c>
      <c r="R20" s="15">
        <f>SUM(R21:R22)</f>
        <v>15</v>
      </c>
    </row>
    <row r="21" spans="1:18" ht="22.5" customHeight="1">
      <c r="A21" s="14"/>
      <c r="B21" s="13"/>
      <c r="C21" s="12" t="s">
        <v>9</v>
      </c>
      <c r="D21" s="11">
        <f t="shared" si="4"/>
        <v>67</v>
      </c>
      <c r="E21" s="9">
        <f>'別表３－１'!F20</f>
        <v>1943</v>
      </c>
      <c r="F21" s="11">
        <f t="shared" si="5"/>
        <v>1183</v>
      </c>
      <c r="G21" s="10">
        <v>100</v>
      </c>
      <c r="H21" s="9">
        <v>122</v>
      </c>
      <c r="I21" s="10">
        <f>H21/F21*100</f>
        <v>10.312764158918004</v>
      </c>
      <c r="J21" s="9">
        <v>883</v>
      </c>
      <c r="K21" s="10">
        <f>J21/F21*100</f>
        <v>74.64074387151311</v>
      </c>
      <c r="L21" s="9">
        <v>177</v>
      </c>
      <c r="M21" s="10">
        <f>L21/F21*100</f>
        <v>14.96196111580727</v>
      </c>
      <c r="N21" s="9">
        <v>1</v>
      </c>
      <c r="O21" s="10">
        <f>N21/F21*100</f>
        <v>0.08453085376162299</v>
      </c>
      <c r="P21" s="9">
        <f>'別表３－１'!J20</f>
        <v>190</v>
      </c>
      <c r="Q21" s="9">
        <f>'別表３－１'!L20</f>
        <v>637</v>
      </c>
      <c r="R21" s="9">
        <v>15</v>
      </c>
    </row>
    <row r="22" spans="1:18" s="2" customFormat="1" ht="22.5" customHeight="1">
      <c r="A22" s="8"/>
      <c r="B22" s="7"/>
      <c r="C22" s="6" t="s">
        <v>0</v>
      </c>
      <c r="D22" s="3">
        <f t="shared" si="4"/>
        <v>9</v>
      </c>
      <c r="E22" s="3">
        <f>'別表３－１'!F21</f>
        <v>55</v>
      </c>
      <c r="F22" s="3">
        <f t="shared" si="5"/>
        <v>59</v>
      </c>
      <c r="G22" s="49">
        <v>100</v>
      </c>
      <c r="H22" s="3">
        <v>8</v>
      </c>
      <c r="I22" s="49">
        <f>H22/F22*100</f>
        <v>13.559322033898304</v>
      </c>
      <c r="J22" s="3">
        <v>38</v>
      </c>
      <c r="K22" s="49">
        <f>J22/F22*100</f>
        <v>64.40677966101694</v>
      </c>
      <c r="L22" s="3">
        <v>12</v>
      </c>
      <c r="M22" s="49">
        <f>L22/F22*100</f>
        <v>20.33898305084746</v>
      </c>
      <c r="N22" s="3">
        <v>1</v>
      </c>
      <c r="O22" s="26">
        <f>N22/F22*100</f>
        <v>1.694915254237288</v>
      </c>
      <c r="P22" s="48">
        <f>'別表３－１'!J21</f>
        <v>1</v>
      </c>
      <c r="Q22" s="3">
        <f>'別表３－１'!L21</f>
        <v>4</v>
      </c>
      <c r="R22" s="3">
        <v>0</v>
      </c>
    </row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</sheetData>
  <sheetProtection/>
  <mergeCells count="12">
    <mergeCell ref="H5:I5"/>
    <mergeCell ref="J5:K5"/>
    <mergeCell ref="L5:M5"/>
    <mergeCell ref="N5:O5"/>
    <mergeCell ref="A7:C7"/>
    <mergeCell ref="A20:C20"/>
    <mergeCell ref="A2:R2"/>
    <mergeCell ref="A4:C6"/>
    <mergeCell ref="D4:D5"/>
    <mergeCell ref="E4:E5"/>
    <mergeCell ref="F4:O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3" ySplit="6" topLeftCell="D7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2.57421875" style="1" customWidth="1"/>
    <col min="3" max="3" width="24.57421875" style="1" customWidth="1"/>
    <col min="4" max="4" width="9.57421875" style="1" bestFit="1" customWidth="1"/>
    <col min="5" max="5" width="9.421875" style="1" bestFit="1" customWidth="1"/>
    <col min="6" max="9" width="6.421875" style="1" customWidth="1"/>
    <col min="10" max="11" width="7.7109375" style="1" customWidth="1"/>
    <col min="12" max="13" width="6.7109375" style="1" customWidth="1"/>
    <col min="14" max="16" width="6.421875" style="1" customWidth="1"/>
    <col min="17" max="17" width="7.28125" style="1" customWidth="1"/>
    <col min="18" max="18" width="7.57421875" style="1" customWidth="1"/>
    <col min="19" max="16384" width="9.00390625" style="1" customWidth="1"/>
  </cols>
  <sheetData>
    <row r="1" spans="1:17" s="46" customFormat="1" ht="13.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46" customFormat="1" ht="14.25">
      <c r="A2" s="104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22.5" customHeight="1">
      <c r="A4" s="96" t="s">
        <v>26</v>
      </c>
      <c r="B4" s="97"/>
      <c r="C4" s="98"/>
      <c r="D4" s="112" t="s">
        <v>25</v>
      </c>
      <c r="E4" s="112" t="s">
        <v>24</v>
      </c>
      <c r="F4" s="96" t="s">
        <v>23</v>
      </c>
      <c r="G4" s="115"/>
      <c r="H4" s="115"/>
      <c r="I4" s="115"/>
      <c r="J4" s="115"/>
      <c r="K4" s="115"/>
      <c r="L4" s="115"/>
      <c r="M4" s="115"/>
      <c r="N4" s="115"/>
      <c r="O4" s="116"/>
      <c r="P4" s="112" t="s">
        <v>22</v>
      </c>
      <c r="Q4" s="96" t="s">
        <v>21</v>
      </c>
      <c r="R4" s="114"/>
    </row>
    <row r="5" spans="1:18" ht="21.75" customHeight="1">
      <c r="A5" s="106"/>
      <c r="B5" s="107"/>
      <c r="C5" s="108"/>
      <c r="D5" s="113"/>
      <c r="E5" s="113"/>
      <c r="F5" s="45"/>
      <c r="G5" s="44"/>
      <c r="H5" s="88" t="s">
        <v>20</v>
      </c>
      <c r="I5" s="90"/>
      <c r="J5" s="117" t="s">
        <v>19</v>
      </c>
      <c r="K5" s="118"/>
      <c r="L5" s="119" t="s">
        <v>18</v>
      </c>
      <c r="M5" s="118"/>
      <c r="N5" s="88" t="s">
        <v>17</v>
      </c>
      <c r="O5" s="90"/>
      <c r="P5" s="113"/>
      <c r="Q5" s="42"/>
      <c r="R5" s="43" t="s">
        <v>16</v>
      </c>
    </row>
    <row r="6" spans="1:18" ht="21.75" customHeight="1">
      <c r="A6" s="109"/>
      <c r="B6" s="110"/>
      <c r="C6" s="111"/>
      <c r="D6" s="41" t="s">
        <v>14</v>
      </c>
      <c r="E6" s="41" t="s">
        <v>14</v>
      </c>
      <c r="F6" s="41" t="s">
        <v>14</v>
      </c>
      <c r="G6" s="41" t="s">
        <v>15</v>
      </c>
      <c r="H6" s="41" t="s">
        <v>14</v>
      </c>
      <c r="I6" s="41" t="s">
        <v>15</v>
      </c>
      <c r="J6" s="41" t="s">
        <v>14</v>
      </c>
      <c r="K6" s="41" t="s">
        <v>15</v>
      </c>
      <c r="L6" s="41" t="s">
        <v>14</v>
      </c>
      <c r="M6" s="41" t="s">
        <v>15</v>
      </c>
      <c r="N6" s="41" t="s">
        <v>14</v>
      </c>
      <c r="O6" s="41" t="s">
        <v>15</v>
      </c>
      <c r="P6" s="42" t="s">
        <v>14</v>
      </c>
      <c r="Q6" s="42" t="s">
        <v>14</v>
      </c>
      <c r="R6" s="41" t="s">
        <v>14</v>
      </c>
    </row>
    <row r="7" spans="1:18" ht="22.5" customHeight="1">
      <c r="A7" s="88" t="s">
        <v>13</v>
      </c>
      <c r="B7" s="102"/>
      <c r="C7" s="103"/>
      <c r="D7" s="39">
        <f>D8+D20</f>
        <v>22469</v>
      </c>
      <c r="E7" s="39">
        <f>E8+E20</f>
        <v>3741</v>
      </c>
      <c r="F7" s="39">
        <f>F8+F20</f>
        <v>2385</v>
      </c>
      <c r="G7" s="40">
        <v>100</v>
      </c>
      <c r="H7" s="39">
        <f>H8+H20</f>
        <v>532</v>
      </c>
      <c r="I7" s="37">
        <f aca="true" t="shared" si="0" ref="I7:I18">H7/F7*100</f>
        <v>22.30607966457023</v>
      </c>
      <c r="J7" s="39">
        <f>J8+J20</f>
        <v>559</v>
      </c>
      <c r="K7" s="37">
        <f aca="true" t="shared" si="1" ref="K7:K18">J7/F7*100</f>
        <v>23.438155136268342</v>
      </c>
      <c r="L7" s="39">
        <f>L8+L20</f>
        <v>819</v>
      </c>
      <c r="M7" s="37">
        <f aca="true" t="shared" si="2" ref="M7:M18">L7/F7*100</f>
        <v>34.33962264150943</v>
      </c>
      <c r="N7" s="39">
        <f>N8+N20</f>
        <v>475</v>
      </c>
      <c r="O7" s="37">
        <f aca="true" t="shared" si="3" ref="O7:O18">N7/F7*100</f>
        <v>19.91614255765199</v>
      </c>
      <c r="P7" s="39">
        <f>P8+P20</f>
        <v>319</v>
      </c>
      <c r="Q7" s="39">
        <f>Q8+Q20</f>
        <v>23506</v>
      </c>
      <c r="R7" s="39">
        <f>R8+R20</f>
        <v>21674</v>
      </c>
    </row>
    <row r="8" spans="1:18" ht="22.5" customHeight="1">
      <c r="A8" s="91" t="s">
        <v>12</v>
      </c>
      <c r="B8" s="92"/>
      <c r="C8" s="93"/>
      <c r="D8" s="22">
        <f>D9+D14+D19</f>
        <v>22393</v>
      </c>
      <c r="E8" s="20">
        <f>E9+E14+E19</f>
        <v>1743</v>
      </c>
      <c r="F8" s="22">
        <f>F9+F14+F19</f>
        <v>1143</v>
      </c>
      <c r="G8" s="37">
        <v>100</v>
      </c>
      <c r="H8" s="22">
        <f>H9+H14+H19</f>
        <v>300</v>
      </c>
      <c r="I8" s="37">
        <f t="shared" si="0"/>
        <v>26.246719160104988</v>
      </c>
      <c r="J8" s="22">
        <f>J9+J14+J19</f>
        <v>165</v>
      </c>
      <c r="K8" s="37">
        <f t="shared" si="1"/>
        <v>14.435695538057743</v>
      </c>
      <c r="L8" s="22">
        <f>L9+L14+L19</f>
        <v>237</v>
      </c>
      <c r="M8" s="37">
        <f t="shared" si="2"/>
        <v>20.73490813648294</v>
      </c>
      <c r="N8" s="22">
        <f>N9+N14+N19</f>
        <v>441</v>
      </c>
      <c r="O8" s="37">
        <f t="shared" si="3"/>
        <v>38.582677165354326</v>
      </c>
      <c r="P8" s="22">
        <f>P9+P14+P19</f>
        <v>128</v>
      </c>
      <c r="Q8" s="22">
        <f>Q9+Q14+Q19</f>
        <v>22865</v>
      </c>
      <c r="R8" s="22">
        <f>R9+R14+R19</f>
        <v>21659</v>
      </c>
    </row>
    <row r="9" spans="1:18" ht="22.5" customHeight="1">
      <c r="A9" s="29"/>
      <c r="B9" s="13" t="s">
        <v>11</v>
      </c>
      <c r="C9" s="36"/>
      <c r="D9" s="17">
        <f aca="true" t="shared" si="4" ref="D9:D21">F9+P9+Q9-E9</f>
        <v>1305</v>
      </c>
      <c r="E9" s="15">
        <f>SUM(E10:E13)</f>
        <v>1270</v>
      </c>
      <c r="F9" s="27">
        <f aca="true" t="shared" si="5" ref="F9:F21">H9+J9+L9+N9</f>
        <v>700</v>
      </c>
      <c r="G9" s="16">
        <v>100</v>
      </c>
      <c r="H9" s="15">
        <f>SUM(H10:H13)</f>
        <v>217</v>
      </c>
      <c r="I9" s="16">
        <f t="shared" si="0"/>
        <v>31</v>
      </c>
      <c r="J9" s="15">
        <f>SUM(J10:J13)</f>
        <v>73</v>
      </c>
      <c r="K9" s="16">
        <f t="shared" si="1"/>
        <v>10.428571428571429</v>
      </c>
      <c r="L9" s="15">
        <f>SUM(L10:L13)</f>
        <v>124</v>
      </c>
      <c r="M9" s="16">
        <f t="shared" si="2"/>
        <v>17.71428571428571</v>
      </c>
      <c r="N9" s="15">
        <f>SUM(N10:N13)</f>
        <v>286</v>
      </c>
      <c r="O9" s="16">
        <f t="shared" si="3"/>
        <v>40.85714285714286</v>
      </c>
      <c r="P9" s="15">
        <f>SUM(P10:P13)</f>
        <v>47</v>
      </c>
      <c r="Q9" s="15">
        <f>SUM(Q10:Q13)</f>
        <v>1828</v>
      </c>
      <c r="R9" s="15">
        <f>SUM(R10:R13)</f>
        <v>904</v>
      </c>
    </row>
    <row r="10" spans="1:18" ht="22.5" customHeight="1">
      <c r="A10" s="29"/>
      <c r="B10" s="13"/>
      <c r="C10" s="33" t="s">
        <v>10</v>
      </c>
      <c r="D10" s="27">
        <f t="shared" si="4"/>
        <v>1018</v>
      </c>
      <c r="E10" s="30">
        <f>'別表３－１'!F9</f>
        <v>878</v>
      </c>
      <c r="F10" s="27">
        <f t="shared" si="5"/>
        <v>206</v>
      </c>
      <c r="G10" s="31">
        <v>100</v>
      </c>
      <c r="H10" s="30">
        <v>17</v>
      </c>
      <c r="I10" s="31">
        <f t="shared" si="0"/>
        <v>8.25242718446602</v>
      </c>
      <c r="J10" s="30">
        <v>14</v>
      </c>
      <c r="K10" s="31">
        <f t="shared" si="1"/>
        <v>6.796116504854369</v>
      </c>
      <c r="L10" s="30">
        <v>57</v>
      </c>
      <c r="M10" s="31">
        <f t="shared" si="2"/>
        <v>27.669902912621357</v>
      </c>
      <c r="N10" s="30">
        <v>118</v>
      </c>
      <c r="O10" s="31">
        <f t="shared" si="3"/>
        <v>57.28155339805825</v>
      </c>
      <c r="P10" s="32">
        <f>'別表３－１'!J9</f>
        <v>28</v>
      </c>
      <c r="Q10" s="30">
        <f>'別表３－１'!L9</f>
        <v>1662</v>
      </c>
      <c r="R10" s="30">
        <f>'別表３－２'!R10</f>
        <v>854</v>
      </c>
    </row>
    <row r="11" spans="1:18" ht="22.5" customHeight="1">
      <c r="A11" s="29"/>
      <c r="B11" s="14"/>
      <c r="C11" s="12" t="s">
        <v>9</v>
      </c>
      <c r="D11" s="27">
        <f t="shared" si="4"/>
        <v>53</v>
      </c>
      <c r="E11" s="30">
        <f>'別表３－１'!F10</f>
        <v>219</v>
      </c>
      <c r="F11" s="27">
        <f t="shared" si="5"/>
        <v>205</v>
      </c>
      <c r="G11" s="31">
        <v>100</v>
      </c>
      <c r="H11" s="30">
        <v>122</v>
      </c>
      <c r="I11" s="31">
        <f t="shared" si="0"/>
        <v>59.512195121951216</v>
      </c>
      <c r="J11" s="30">
        <v>37</v>
      </c>
      <c r="K11" s="31">
        <f t="shared" si="1"/>
        <v>18.048780487804876</v>
      </c>
      <c r="L11" s="30">
        <v>23</v>
      </c>
      <c r="M11" s="31">
        <f t="shared" si="2"/>
        <v>11.219512195121952</v>
      </c>
      <c r="N11" s="30">
        <v>23</v>
      </c>
      <c r="O11" s="31">
        <f t="shared" si="3"/>
        <v>11.219512195121952</v>
      </c>
      <c r="P11" s="32">
        <f>'別表３－１'!J10</f>
        <v>10</v>
      </c>
      <c r="Q11" s="30">
        <f>'別表３－１'!L10</f>
        <v>57</v>
      </c>
      <c r="R11" s="30">
        <f>'別表３－２'!R11</f>
        <v>9</v>
      </c>
    </row>
    <row r="12" spans="1:18" ht="21.75" customHeight="1">
      <c r="A12" s="29"/>
      <c r="B12" s="14"/>
      <c r="C12" s="35" t="s">
        <v>8</v>
      </c>
      <c r="D12" s="27">
        <f t="shared" si="4"/>
        <v>182</v>
      </c>
      <c r="E12" s="30">
        <f>'別表３－１'!F11</f>
        <v>55</v>
      </c>
      <c r="F12" s="27">
        <f t="shared" si="5"/>
        <v>172</v>
      </c>
      <c r="G12" s="31">
        <v>100</v>
      </c>
      <c r="H12" s="30">
        <v>4</v>
      </c>
      <c r="I12" s="31">
        <f t="shared" si="0"/>
        <v>2.3255813953488373</v>
      </c>
      <c r="J12" s="30">
        <v>5</v>
      </c>
      <c r="K12" s="31">
        <f t="shared" si="1"/>
        <v>2.9069767441860463</v>
      </c>
      <c r="L12" s="30">
        <v>20</v>
      </c>
      <c r="M12" s="31">
        <f t="shared" si="2"/>
        <v>11.627906976744185</v>
      </c>
      <c r="N12" s="30">
        <v>143</v>
      </c>
      <c r="O12" s="31">
        <f t="shared" si="3"/>
        <v>83.13953488372093</v>
      </c>
      <c r="P12" s="32">
        <f>'別表３－１'!J11</f>
        <v>5</v>
      </c>
      <c r="Q12" s="9">
        <f>'別表３－１'!L11</f>
        <v>60</v>
      </c>
      <c r="R12" s="9">
        <f>'別表３－２'!R12</f>
        <v>18</v>
      </c>
    </row>
    <row r="13" spans="1:18" ht="22.5" customHeight="1">
      <c r="A13" s="29"/>
      <c r="B13" s="14"/>
      <c r="C13" s="6" t="s">
        <v>0</v>
      </c>
      <c r="D13" s="27">
        <f t="shared" si="4"/>
        <v>52</v>
      </c>
      <c r="E13" s="28">
        <f>'別表３－１'!F12</f>
        <v>118</v>
      </c>
      <c r="F13" s="27">
        <f t="shared" si="5"/>
        <v>117</v>
      </c>
      <c r="G13" s="26">
        <v>100</v>
      </c>
      <c r="H13" s="25">
        <v>74</v>
      </c>
      <c r="I13" s="26">
        <f t="shared" si="0"/>
        <v>63.24786324786324</v>
      </c>
      <c r="J13" s="25">
        <v>17</v>
      </c>
      <c r="K13" s="26">
        <f t="shared" si="1"/>
        <v>14.529914529914532</v>
      </c>
      <c r="L13" s="25">
        <v>24</v>
      </c>
      <c r="M13" s="26">
        <f t="shared" si="2"/>
        <v>20.51282051282051</v>
      </c>
      <c r="N13" s="25">
        <v>2</v>
      </c>
      <c r="O13" s="26">
        <f t="shared" si="3"/>
        <v>1.7094017094017095</v>
      </c>
      <c r="P13" s="25">
        <f>'別表３－１'!J12</f>
        <v>4</v>
      </c>
      <c r="Q13" s="25">
        <f>'別表３－１'!L12</f>
        <v>49</v>
      </c>
      <c r="R13" s="25">
        <f>'別表３－２'!R13</f>
        <v>23</v>
      </c>
    </row>
    <row r="14" spans="1:18" ht="22.5" customHeight="1">
      <c r="A14" s="29"/>
      <c r="B14" s="19" t="s">
        <v>7</v>
      </c>
      <c r="C14" s="34"/>
      <c r="D14" s="17">
        <f t="shared" si="4"/>
        <v>21088</v>
      </c>
      <c r="E14" s="15">
        <f>SUM(E15:E18)</f>
        <v>473</v>
      </c>
      <c r="F14" s="17">
        <f t="shared" si="5"/>
        <v>443</v>
      </c>
      <c r="G14" s="16">
        <v>100</v>
      </c>
      <c r="H14" s="15">
        <f>SUM(H15:H18)</f>
        <v>83</v>
      </c>
      <c r="I14" s="16">
        <f t="shared" si="0"/>
        <v>18.735891647855528</v>
      </c>
      <c r="J14" s="15">
        <f>SUM(J15:J18)</f>
        <v>92</v>
      </c>
      <c r="K14" s="16">
        <f t="shared" si="1"/>
        <v>20.767494356659142</v>
      </c>
      <c r="L14" s="15">
        <f>SUM(L15:L18)</f>
        <v>113</v>
      </c>
      <c r="M14" s="16">
        <f t="shared" si="2"/>
        <v>25.5079006772009</v>
      </c>
      <c r="N14" s="15">
        <f>SUM(N15:N18)</f>
        <v>155</v>
      </c>
      <c r="O14" s="16">
        <f t="shared" si="3"/>
        <v>34.988713318284425</v>
      </c>
      <c r="P14" s="15">
        <f>SUM(P15:P18)</f>
        <v>81</v>
      </c>
      <c r="Q14" s="15">
        <f>SUM(Q15:Q18)</f>
        <v>21037</v>
      </c>
      <c r="R14" s="15">
        <f>SUM(R15:R18)</f>
        <v>20755</v>
      </c>
    </row>
    <row r="15" spans="1:18" ht="22.5" customHeight="1">
      <c r="A15" s="29"/>
      <c r="B15" s="14"/>
      <c r="C15" s="12" t="s">
        <v>1</v>
      </c>
      <c r="D15" s="27">
        <f t="shared" si="4"/>
        <v>87</v>
      </c>
      <c r="E15" s="32">
        <f>'別表３－１'!F14</f>
        <v>198</v>
      </c>
      <c r="F15" s="27">
        <f t="shared" si="5"/>
        <v>156</v>
      </c>
      <c r="G15" s="31">
        <v>100</v>
      </c>
      <c r="H15" s="30">
        <v>44</v>
      </c>
      <c r="I15" s="31">
        <f t="shared" si="0"/>
        <v>28.205128205128204</v>
      </c>
      <c r="J15" s="30">
        <v>42</v>
      </c>
      <c r="K15" s="31">
        <f t="shared" si="1"/>
        <v>26.923076923076923</v>
      </c>
      <c r="L15" s="30">
        <v>41</v>
      </c>
      <c r="M15" s="31">
        <f t="shared" si="2"/>
        <v>26.282051282051285</v>
      </c>
      <c r="N15" s="30">
        <v>29</v>
      </c>
      <c r="O15" s="31">
        <f t="shared" si="3"/>
        <v>18.58974358974359</v>
      </c>
      <c r="P15" s="30">
        <f>'別表３－１'!J14</f>
        <v>17</v>
      </c>
      <c r="Q15" s="30">
        <f>'別表３－１'!L14</f>
        <v>112</v>
      </c>
      <c r="R15" s="30">
        <f>'別表３－２'!R15</f>
        <v>30</v>
      </c>
    </row>
    <row r="16" spans="1:18" ht="22.5" customHeight="1">
      <c r="A16" s="29"/>
      <c r="B16" s="14"/>
      <c r="C16" s="33" t="s">
        <v>6</v>
      </c>
      <c r="D16" s="27">
        <f t="shared" si="4"/>
        <v>88</v>
      </c>
      <c r="E16" s="32">
        <f>'別表３－１'!F15</f>
        <v>88</v>
      </c>
      <c r="F16" s="27">
        <f t="shared" si="5"/>
        <v>140</v>
      </c>
      <c r="G16" s="31">
        <v>100</v>
      </c>
      <c r="H16" s="30">
        <v>13</v>
      </c>
      <c r="I16" s="31">
        <f t="shared" si="0"/>
        <v>9.285714285714286</v>
      </c>
      <c r="J16" s="30">
        <v>15</v>
      </c>
      <c r="K16" s="31">
        <f t="shared" si="1"/>
        <v>10.714285714285714</v>
      </c>
      <c r="L16" s="30">
        <v>35</v>
      </c>
      <c r="M16" s="31">
        <f t="shared" si="2"/>
        <v>25</v>
      </c>
      <c r="N16" s="30">
        <v>77</v>
      </c>
      <c r="O16" s="31">
        <f t="shared" si="3"/>
        <v>55.00000000000001</v>
      </c>
      <c r="P16" s="30">
        <f>'別表３－１'!J15</f>
        <v>9</v>
      </c>
      <c r="Q16" s="30">
        <f>'別表３－１'!L15</f>
        <v>27</v>
      </c>
      <c r="R16" s="30">
        <f>'別表３－２'!R16</f>
        <v>5</v>
      </c>
    </row>
    <row r="17" spans="1:18" ht="22.5" customHeight="1">
      <c r="A17" s="29"/>
      <c r="B17" s="14"/>
      <c r="C17" s="33" t="s">
        <v>5</v>
      </c>
      <c r="D17" s="27">
        <f t="shared" si="4"/>
        <v>200</v>
      </c>
      <c r="E17" s="32">
        <f>'別表３－１'!F16</f>
        <v>54</v>
      </c>
      <c r="F17" s="27">
        <f t="shared" si="5"/>
        <v>36</v>
      </c>
      <c r="G17" s="31">
        <v>100</v>
      </c>
      <c r="H17" s="30">
        <v>1</v>
      </c>
      <c r="I17" s="31">
        <f t="shared" si="0"/>
        <v>2.7777777777777777</v>
      </c>
      <c r="J17" s="30">
        <v>1</v>
      </c>
      <c r="K17" s="31">
        <f t="shared" si="1"/>
        <v>2.7777777777777777</v>
      </c>
      <c r="L17" s="30">
        <v>10</v>
      </c>
      <c r="M17" s="31">
        <f t="shared" si="2"/>
        <v>27.77777777777778</v>
      </c>
      <c r="N17" s="30">
        <v>24</v>
      </c>
      <c r="O17" s="31">
        <f t="shared" si="3"/>
        <v>66.66666666666666</v>
      </c>
      <c r="P17" s="30">
        <f>'別表３－１'!J16</f>
        <v>11</v>
      </c>
      <c r="Q17" s="30">
        <f>'別表３－１'!L16</f>
        <v>207</v>
      </c>
      <c r="R17" s="30">
        <f>'別表３－２'!R17</f>
        <v>158</v>
      </c>
    </row>
    <row r="18" spans="1:18" ht="22.5" customHeight="1">
      <c r="A18" s="29"/>
      <c r="B18" s="8"/>
      <c r="C18" s="6" t="s">
        <v>0</v>
      </c>
      <c r="D18" s="27">
        <f t="shared" si="4"/>
        <v>20713</v>
      </c>
      <c r="E18" s="28">
        <f>'別表３－１'!F17</f>
        <v>133</v>
      </c>
      <c r="F18" s="27">
        <f t="shared" si="5"/>
        <v>111</v>
      </c>
      <c r="G18" s="26">
        <v>100</v>
      </c>
      <c r="H18" s="25">
        <v>25</v>
      </c>
      <c r="I18" s="26">
        <f t="shared" si="0"/>
        <v>22.52252252252252</v>
      </c>
      <c r="J18" s="25">
        <v>34</v>
      </c>
      <c r="K18" s="26">
        <f t="shared" si="1"/>
        <v>30.630630630630627</v>
      </c>
      <c r="L18" s="25">
        <v>27</v>
      </c>
      <c r="M18" s="26">
        <f t="shared" si="2"/>
        <v>24.324324324324326</v>
      </c>
      <c r="N18" s="25">
        <v>25</v>
      </c>
      <c r="O18" s="26">
        <f t="shared" si="3"/>
        <v>22.52252252252252</v>
      </c>
      <c r="P18" s="25">
        <f>'別表３－１'!J17</f>
        <v>44</v>
      </c>
      <c r="Q18" s="25">
        <f>'別表３－１'!L17</f>
        <v>20691</v>
      </c>
      <c r="R18" s="25">
        <f>'別表３－２'!R18</f>
        <v>20562</v>
      </c>
    </row>
    <row r="19" spans="1:18" ht="22.5" customHeight="1">
      <c r="A19" s="24"/>
      <c r="B19" s="8" t="s">
        <v>4</v>
      </c>
      <c r="C19" s="23"/>
      <c r="D19" s="22">
        <f t="shared" si="4"/>
        <v>0</v>
      </c>
      <c r="E19" s="20">
        <f>'別表３－１'!F18</f>
        <v>0</v>
      </c>
      <c r="F19" s="22">
        <f t="shared" si="5"/>
        <v>0</v>
      </c>
      <c r="G19" s="21" t="s">
        <v>3</v>
      </c>
      <c r="H19" s="20">
        <v>0</v>
      </c>
      <c r="I19" s="21" t="s">
        <v>3</v>
      </c>
      <c r="J19" s="20">
        <v>0</v>
      </c>
      <c r="K19" s="21" t="s">
        <v>3</v>
      </c>
      <c r="L19" s="20">
        <v>0</v>
      </c>
      <c r="M19" s="21" t="s">
        <v>3</v>
      </c>
      <c r="N19" s="20">
        <v>0</v>
      </c>
      <c r="O19" s="21" t="s">
        <v>3</v>
      </c>
      <c r="P19" s="20">
        <v>0</v>
      </c>
      <c r="Q19" s="20">
        <f>'別表３－１'!L18</f>
        <v>0</v>
      </c>
      <c r="R19" s="20">
        <f>'別表３－２'!R19</f>
        <v>0</v>
      </c>
    </row>
    <row r="20" spans="1:18" ht="22.5" customHeight="1">
      <c r="A20" s="91" t="s">
        <v>2</v>
      </c>
      <c r="B20" s="94"/>
      <c r="C20" s="94"/>
      <c r="D20" s="17">
        <f t="shared" si="4"/>
        <v>76</v>
      </c>
      <c r="E20" s="15">
        <f>SUM(E21:E22)</f>
        <v>1998</v>
      </c>
      <c r="F20" s="17">
        <f t="shared" si="5"/>
        <v>1242</v>
      </c>
      <c r="G20" s="16">
        <v>100</v>
      </c>
      <c r="H20" s="15">
        <f>SUM(H21:H22)</f>
        <v>232</v>
      </c>
      <c r="I20" s="16">
        <f>H20/F20*100</f>
        <v>18.679549114331724</v>
      </c>
      <c r="J20" s="15">
        <f>SUM(J21:J22)</f>
        <v>394</v>
      </c>
      <c r="K20" s="16">
        <f>J20/F20*100</f>
        <v>31.72302737520129</v>
      </c>
      <c r="L20" s="15">
        <f>SUM(L21:L22)</f>
        <v>582</v>
      </c>
      <c r="M20" s="16">
        <f>L20/F20*100</f>
        <v>46.85990338164252</v>
      </c>
      <c r="N20" s="15">
        <f>SUM(N21:N22)</f>
        <v>34</v>
      </c>
      <c r="O20" s="16">
        <f>N20/F20*100</f>
        <v>2.737520128824477</v>
      </c>
      <c r="P20" s="15">
        <f>SUM(P21:P22)</f>
        <v>191</v>
      </c>
      <c r="Q20" s="15">
        <f>SUM(Q21:Q22)</f>
        <v>641</v>
      </c>
      <c r="R20" s="15">
        <f>SUM(R21:R22)</f>
        <v>15</v>
      </c>
    </row>
    <row r="21" spans="1:18" ht="22.5" customHeight="1">
      <c r="A21" s="14"/>
      <c r="B21" s="13"/>
      <c r="C21" s="12" t="s">
        <v>1</v>
      </c>
      <c r="D21" s="11">
        <f t="shared" si="4"/>
        <v>67</v>
      </c>
      <c r="E21" s="9">
        <f>'別表３－１'!F20</f>
        <v>1943</v>
      </c>
      <c r="F21" s="11">
        <f t="shared" si="5"/>
        <v>1183</v>
      </c>
      <c r="G21" s="10">
        <v>100</v>
      </c>
      <c r="H21" s="9">
        <v>175</v>
      </c>
      <c r="I21" s="10">
        <f>H21/F21*100</f>
        <v>14.792899408284024</v>
      </c>
      <c r="J21" s="9">
        <v>393</v>
      </c>
      <c r="K21" s="10">
        <f>J21/F21*100</f>
        <v>33.22062552831784</v>
      </c>
      <c r="L21" s="9">
        <v>582</v>
      </c>
      <c r="M21" s="10">
        <f>L21/F21*100</f>
        <v>49.196956889264584</v>
      </c>
      <c r="N21" s="9">
        <v>33</v>
      </c>
      <c r="O21" s="10">
        <f>N21/F21*100</f>
        <v>2.789518174133559</v>
      </c>
      <c r="P21" s="9">
        <f>'別表３－１'!J20</f>
        <v>190</v>
      </c>
      <c r="Q21" s="9">
        <f>'別表３－１'!L20</f>
        <v>637</v>
      </c>
      <c r="R21" s="9">
        <f>'別表３－２'!R21</f>
        <v>15</v>
      </c>
    </row>
    <row r="22" spans="1:18" s="2" customFormat="1" ht="22.5" customHeight="1">
      <c r="A22" s="8"/>
      <c r="B22" s="7"/>
      <c r="C22" s="6" t="s">
        <v>0</v>
      </c>
      <c r="D22" s="4">
        <f>D20-D21</f>
        <v>9</v>
      </c>
      <c r="E22" s="4">
        <f>'別表３－１'!F21</f>
        <v>55</v>
      </c>
      <c r="F22" s="4">
        <f>F20-F21</f>
        <v>59</v>
      </c>
      <c r="G22" s="5">
        <v>100</v>
      </c>
      <c r="H22" s="4">
        <v>57</v>
      </c>
      <c r="I22" s="5">
        <f>H22/F22*100</f>
        <v>96.61016949152543</v>
      </c>
      <c r="J22" s="4">
        <v>1</v>
      </c>
      <c r="K22" s="5">
        <f>J22/F22*100</f>
        <v>1.694915254237288</v>
      </c>
      <c r="L22" s="4">
        <v>0</v>
      </c>
      <c r="M22" s="5">
        <f>L22/F22*100</f>
        <v>0</v>
      </c>
      <c r="N22" s="4">
        <v>1</v>
      </c>
      <c r="O22" s="5">
        <f>N22/F22*100</f>
        <v>1.694915254237288</v>
      </c>
      <c r="P22" s="4">
        <f>'別表３－１'!J21</f>
        <v>1</v>
      </c>
      <c r="Q22" s="3">
        <f>'別表３－１'!L21</f>
        <v>4</v>
      </c>
      <c r="R22" s="3">
        <f>'別表３－２'!R22</f>
        <v>0</v>
      </c>
    </row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</sheetData>
  <sheetProtection/>
  <mergeCells count="14">
    <mergeCell ref="N5:O5"/>
    <mergeCell ref="A7:C7"/>
    <mergeCell ref="A8:C8"/>
    <mergeCell ref="A20:C20"/>
    <mergeCell ref="A2:R2"/>
    <mergeCell ref="A4:C6"/>
    <mergeCell ref="D4:D5"/>
    <mergeCell ref="E4:E5"/>
    <mergeCell ref="F4:O4"/>
    <mergeCell ref="P4:P5"/>
    <mergeCell ref="Q4:R4"/>
    <mergeCell ref="H5:I5"/>
    <mergeCell ref="J5:K5"/>
    <mergeCell ref="L5:M5"/>
  </mergeCells>
  <printOptions horizontalCentered="1"/>
  <pageMargins left="0.5905511811023623" right="0.55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明朝,標準"-33-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0039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f>'別表３－４－１－(1)異議申立て'!B8+'別表３－４－１－(2)審査請求'!B8+'別表３－４－１－(3)再審査請求'!B8</f>
        <v>33</v>
      </c>
      <c r="C8" s="85">
        <f>'別表３－４－１－(1)異議申立て'!C8+'別表３－４－１－(2)審査請求'!C8+'別表３－４－１－(3)再審査請求'!C8</f>
        <v>46</v>
      </c>
      <c r="D8" s="85">
        <f>'別表３－４－１－(1)異議申立て'!D8+'別表３－４－１－(2)審査請求'!D8+'別表３－４－１－(3)再審査請求'!D8</f>
        <v>45</v>
      </c>
      <c r="E8" s="85">
        <f>'別表３－４－１－(1)異議申立て'!E8+'別表３－４－１－(2)審査請求'!E8+'別表３－４－１－(3)再審査請求'!E8</f>
        <v>3</v>
      </c>
      <c r="F8" s="85">
        <f>'別表３－４－１－(1)異議申立て'!F8+'別表３－４－１－(2)審査請求'!F8+'別表３－４－１－(3)再審査請求'!F8</f>
        <v>26</v>
      </c>
      <c r="G8" s="85">
        <f>'別表３－４－１－(1)異議申立て'!G8+'別表３－４－１－(2)審査請求'!G8+'別表３－４－１－(3)再審査請求'!G8</f>
        <v>16</v>
      </c>
      <c r="H8" s="85">
        <f>'別表３－４－１－(1)異議申立て'!H8+'別表３－４－１－(2)審査請求'!H8+'別表３－４－１－(3)再審査請求'!H8</f>
        <v>0</v>
      </c>
      <c r="I8" s="85">
        <f>'別表３－４－１－(1)異議申立て'!I8+'別表３－４－１－(2)審査請求'!I8+'別表３－４－１－(3)再審査請求'!I8</f>
        <v>10</v>
      </c>
      <c r="J8" s="85">
        <f>'別表３－４－１－(1)異議申立て'!J8+'別表３－４－１－(2)審査請求'!J8+'別表３－４－１－(3)再審査請求'!J8</f>
        <v>15</v>
      </c>
      <c r="K8" s="85">
        <f>'別表３－４－１－(1)異議申立て'!K8+'別表３－４－１－(2)審査請求'!K8+'別表３－４－１－(3)再審査請求'!K8</f>
        <v>14</v>
      </c>
      <c r="L8" s="85">
        <f>'別表３－４－１－(1)異議申立て'!L8+'別表３－４－１－(2)審査請求'!L8+'別表３－４－１－(3)再審査請求'!L8</f>
        <v>6</v>
      </c>
      <c r="M8" s="85">
        <f>'別表３－４－１－(1)異議申立て'!M8+'別表３－４－１－(2)審査請求'!M8+'別表３－４－１－(3)再審査請求'!M8</f>
        <v>5</v>
      </c>
      <c r="N8" s="85">
        <f>'別表３－４－１－(1)異議申立て'!N8+'別表３－４－１－(2)審査請求'!N8+'別表３－４－１－(3)再審査請求'!N8</f>
        <v>29</v>
      </c>
      <c r="O8" s="85">
        <f>'別表３－４－１－(1)異議申立て'!O8+'別表３－４－１－(2)審査請求'!O8+'別表３－４－１－(3)再審査請求'!O8</f>
        <v>10</v>
      </c>
    </row>
    <row r="9" spans="1:15" ht="18" customHeight="1">
      <c r="A9" s="84" t="s">
        <v>66</v>
      </c>
      <c r="B9" s="85">
        <f>'別表３－４－１－(1)異議申立て'!B9+'別表３－４－１－(2)審査請求'!B9+'別表３－４－１－(3)再審査請求'!B9</f>
        <v>5</v>
      </c>
      <c r="C9" s="85">
        <f>'別表３－４－１－(1)異議申立て'!C9+'別表３－４－１－(2)審査請求'!C9+'別表３－４－１－(3)再審査請求'!C9</f>
        <v>17</v>
      </c>
      <c r="D9" s="85">
        <f>'別表３－４－１－(1)異議申立て'!D9+'別表３－４－１－(2)審査請求'!D9+'別表３－４－１－(3)再審査請求'!D9</f>
        <v>15</v>
      </c>
      <c r="E9" s="85">
        <f>'別表３－４－１－(1)異議申立て'!E9+'別表３－４－１－(2)審査請求'!E9+'別表３－４－１－(3)再審査請求'!E9</f>
        <v>3</v>
      </c>
      <c r="F9" s="85">
        <f>'別表３－４－１－(1)異議申立て'!F9+'別表３－４－１－(2)審査請求'!F9+'別表３－４－１－(3)再審査請求'!F9</f>
        <v>9</v>
      </c>
      <c r="G9" s="85">
        <f>'別表３－４－１－(1)異議申立て'!G9+'別表３－４－１－(2)審査請求'!G9+'別表３－４－１－(3)再審査請求'!G9</f>
        <v>3</v>
      </c>
      <c r="H9" s="85">
        <f>'別表３－４－１－(1)異議申立て'!H9+'別表３－４－１－(2)審査請求'!H9+'別表３－４－１－(3)再審査請求'!H9</f>
        <v>0</v>
      </c>
      <c r="I9" s="85">
        <f>'別表３－４－１－(1)異議申立て'!I9+'別表３－４－１－(2)審査請求'!I9+'別表３－４－１－(3)再審査請求'!I9</f>
        <v>6</v>
      </c>
      <c r="J9" s="85">
        <f>'別表３－４－１－(1)異議申立て'!J9+'別表３－４－１－(2)審査請求'!J9+'別表３－４－１－(3)再審査請求'!J9</f>
        <v>3</v>
      </c>
      <c r="K9" s="85">
        <f>'別表３－４－１－(1)異議申立て'!K9+'別表３－４－１－(2)審査請求'!K9+'別表３－４－１－(3)再審査請求'!K9</f>
        <v>5</v>
      </c>
      <c r="L9" s="85">
        <f>'別表３－４－１－(1)異議申立て'!L9+'別表３－４－１－(2)審査請求'!L9+'別表３－４－１－(3)再審査請求'!L9</f>
        <v>1</v>
      </c>
      <c r="M9" s="85">
        <f>'別表３－４－１－(1)異議申立て'!M9+'別表３－４－１－(2)審査請求'!M9+'別表３－４－１－(3)再審査請求'!M9</f>
        <v>2</v>
      </c>
      <c r="N9" s="85">
        <f>'別表３－４－１－(1)異議申立て'!N9+'別表３－４－１－(2)審査請求'!N9+'別表３－４－１－(3)再審査請求'!N9</f>
        <v>5</v>
      </c>
      <c r="O9" s="85">
        <f>'別表３－４－１－(1)異議申立て'!O9+'別表３－４－１－(2)審査請求'!O9+'別表３－４－１－(3)再審査請求'!O9</f>
        <v>0</v>
      </c>
    </row>
    <row r="10" spans="1:15" ht="18" customHeight="1">
      <c r="A10" s="84" t="s">
        <v>67</v>
      </c>
      <c r="B10" s="85">
        <f>'別表３－４－１－(1)異議申立て'!B10+'別表３－４－１－(2)審査請求'!B10+'別表３－４－１－(3)再審査請求'!B10</f>
        <v>19</v>
      </c>
      <c r="C10" s="85">
        <f>'別表３－４－１－(1)異議申立て'!C10+'別表３－４－１－(2)審査請求'!C10+'別表３－４－１－(3)再審査請求'!C10</f>
        <v>46</v>
      </c>
      <c r="D10" s="85">
        <f>'別表３－４－１－(1)異議申立て'!D10+'別表３－４－１－(2)審査請求'!D10+'別表３－４－１－(3)再審査請求'!D10</f>
        <v>43</v>
      </c>
      <c r="E10" s="85">
        <f>'別表３－４－１－(1)異議申立て'!E10+'別表３－４－１－(2)審査請求'!E10+'別表３－４－１－(3)再審査請求'!E10</f>
        <v>5</v>
      </c>
      <c r="F10" s="85">
        <f>'別表３－４－１－(1)異議申立て'!F10+'別表３－４－１－(2)審査請求'!F10+'別表３－４－１－(3)再審査請求'!F10</f>
        <v>30</v>
      </c>
      <c r="G10" s="85">
        <f>'別表３－４－１－(1)異議申立て'!G10+'別表３－４－１－(2)審査請求'!G10+'別表３－４－１－(3)再審査請求'!G10</f>
        <v>8</v>
      </c>
      <c r="H10" s="85">
        <f>'別表３－４－１－(1)異議申立て'!H10+'別表３－４－１－(2)審査請求'!H10+'別表３－４－１－(3)再審査請求'!H10</f>
        <v>0</v>
      </c>
      <c r="I10" s="85">
        <f>'別表３－４－１－(1)異議申立て'!I10+'別表３－４－１－(2)審査請求'!I10+'別表３－４－１－(3)再審査請求'!I10</f>
        <v>17</v>
      </c>
      <c r="J10" s="85">
        <f>'別表３－４－１－(1)異議申立て'!J10+'別表３－４－１－(2)審査請求'!J10+'別表３－４－１－(3)再審査請求'!J10</f>
        <v>11</v>
      </c>
      <c r="K10" s="85">
        <f>'別表３－４－１－(1)異議申立て'!K10+'別表３－４－１－(2)審査請求'!K10+'別表３－４－１－(3)再審査請求'!K10</f>
        <v>15</v>
      </c>
      <c r="L10" s="85">
        <f>'別表３－４－１－(1)異議申立て'!L10+'別表３－４－１－(2)審査請求'!L10+'別表３－４－１－(3)再審査請求'!L10</f>
        <v>0</v>
      </c>
      <c r="M10" s="85">
        <f>'別表３－４－１－(1)異議申立て'!M10+'別表３－４－１－(2)審査請求'!M10+'別表３－４－１－(3)再審査請求'!M10</f>
        <v>4</v>
      </c>
      <c r="N10" s="85">
        <f>'別表３－４－１－(1)異議申立て'!N10+'別表３－４－１－(2)審査請求'!N10+'別表３－４－１－(3)再審査請求'!N10</f>
        <v>18</v>
      </c>
      <c r="O10" s="85">
        <f>'別表３－４－１－(1)異議申立て'!O10+'別表３－４－１－(2)審査請求'!O10+'別表３－４－１－(3)再審査請求'!O10</f>
        <v>1</v>
      </c>
    </row>
    <row r="11" spans="1:15" ht="18" customHeight="1">
      <c r="A11" s="84" t="s">
        <v>68</v>
      </c>
      <c r="B11" s="85">
        <f>'別表３－４－１－(1)異議申立て'!B11+'別表３－４－１－(2)審査請求'!B11+'別表３－４－１－(3)再審査請求'!B11</f>
        <v>14</v>
      </c>
      <c r="C11" s="85">
        <f>'別表３－４－１－(1)異議申立て'!C11+'別表３－４－１－(2)審査請求'!C11+'別表３－４－１－(3)再審査請求'!C11</f>
        <v>27</v>
      </c>
      <c r="D11" s="85">
        <f>'別表３－４－１－(1)異議申立て'!D11+'別表３－４－１－(2)審査請求'!D11+'別表３－４－１－(3)再審査請求'!D11</f>
        <v>22</v>
      </c>
      <c r="E11" s="85">
        <f>'別表３－４－１－(1)異議申立て'!E11+'別表３－４－１－(2)審査請求'!E11+'別表３－４－１－(3)再審査請求'!E11</f>
        <v>1</v>
      </c>
      <c r="F11" s="85">
        <f>'別表３－４－１－(1)異議申立て'!F11+'別表３－４－１－(2)審査請求'!F11+'別表３－４－１－(3)再審査請求'!F11</f>
        <v>9</v>
      </c>
      <c r="G11" s="85">
        <f>'別表３－４－１－(1)異議申立て'!G11+'別表３－４－１－(2)審査請求'!G11+'別表３－４－１－(3)再審査請求'!G11</f>
        <v>12</v>
      </c>
      <c r="H11" s="85">
        <f>'別表３－４－１－(1)異議申立て'!H11+'別表３－４－１－(2)審査請求'!H11+'別表３－４－１－(3)再審査請求'!H11</f>
        <v>0</v>
      </c>
      <c r="I11" s="85">
        <f>'別表３－４－１－(1)異議申立て'!I11+'別表３－４－１－(2)審査請求'!I11+'別表３－４－１－(3)再審査請求'!I11</f>
        <v>15</v>
      </c>
      <c r="J11" s="85">
        <f>'別表３－４－１－(1)異議申立て'!J11+'別表３－４－１－(2)審査請求'!J11+'別表３－４－１－(3)再審査請求'!J11</f>
        <v>0</v>
      </c>
      <c r="K11" s="85">
        <f>'別表３－４－１－(1)異議申立て'!K11+'別表３－４－１－(2)審査請求'!K11+'別表３－４－１－(3)再審査請求'!K11</f>
        <v>2</v>
      </c>
      <c r="L11" s="85">
        <f>'別表３－４－１－(1)異議申立て'!L11+'別表３－４－１－(2)審査請求'!L11+'別表３－４－１－(3)再審査請求'!L11</f>
        <v>5</v>
      </c>
      <c r="M11" s="85">
        <f>'別表３－４－１－(1)異議申立て'!M11+'別表３－４－１－(2)審査請求'!M11+'別表３－４－１－(3)再審査請求'!M11</f>
        <v>1</v>
      </c>
      <c r="N11" s="85">
        <f>'別表３－４－１－(1)異議申立て'!N11+'別表３－４－１－(2)審査請求'!N11+'別表３－４－１－(3)再審査請求'!N11</f>
        <v>18</v>
      </c>
      <c r="O11" s="85">
        <f>'別表３－４－１－(1)異議申立て'!O11+'別表３－４－１－(2)審査請求'!O11+'別表３－４－１－(3)再審査請求'!O11</f>
        <v>5</v>
      </c>
    </row>
    <row r="12" spans="1:15" ht="18" customHeight="1">
      <c r="A12" s="84" t="s">
        <v>69</v>
      </c>
      <c r="B12" s="85">
        <f>'別表３－４－１－(1)異議申立て'!B12+'別表３－４－１－(2)審査請求'!B12+'別表３－４－１－(3)再審査請求'!B12</f>
        <v>589</v>
      </c>
      <c r="C12" s="85">
        <f>'別表３－４－１－(1)異議申立て'!C12+'別表３－４－１－(2)審査請求'!C12+'別表３－４－１－(3)再審査請求'!C12</f>
        <v>162</v>
      </c>
      <c r="D12" s="85">
        <f>'別表３－４－１－(1)異議申立て'!D12+'別表３－４－１－(2)審査請求'!D12+'別表３－４－１－(3)再審査請求'!D12</f>
        <v>283</v>
      </c>
      <c r="E12" s="85">
        <f>'別表３－４－１－(1)異議申立て'!E12+'別表３－４－１－(2)審査請求'!E12+'別表３－４－１－(3)再審査請求'!E12</f>
        <v>7</v>
      </c>
      <c r="F12" s="85">
        <f>'別表３－４－１－(1)異議申立て'!F12+'別表３－４－１－(2)審査請求'!F12+'別表３－４－１－(3)再審査請求'!F12</f>
        <v>254</v>
      </c>
      <c r="G12" s="85">
        <f>'別表３－４－１－(1)異議申立て'!G12+'別表３－４－１－(2)審査請求'!G12+'別表３－４－１－(3)再審査請求'!G12</f>
        <v>22</v>
      </c>
      <c r="H12" s="85">
        <f>'別表３－４－１－(1)異議申立て'!H12+'別表３－４－１－(2)審査請求'!H12+'別表３－４－１－(3)再審査請求'!H12</f>
        <v>0</v>
      </c>
      <c r="I12" s="85">
        <f>'別表３－４－１－(1)異議申立て'!I12+'別表３－４－１－(2)審査請求'!I12+'別表３－４－１－(3)再審査請求'!I12</f>
        <v>29</v>
      </c>
      <c r="J12" s="85">
        <f>'別表３－４－１－(1)異議申立て'!J12+'別表３－４－１－(2)審査請求'!J12+'別表３－４－１－(3)再審査請求'!J12</f>
        <v>28</v>
      </c>
      <c r="K12" s="85">
        <f>'別表３－４－１－(1)異議申立て'!K12+'別表３－４－１－(2)審査請求'!K12+'別表３－４－１－(3)再審査請求'!K12</f>
        <v>38</v>
      </c>
      <c r="L12" s="85">
        <f>'別表３－４－１－(1)異議申立て'!L12+'別表３－４－１－(2)審査請求'!L12+'別表３－４－１－(3)再審査請求'!L12</f>
        <v>188</v>
      </c>
      <c r="M12" s="85">
        <f>'別表３－４－１－(1)異議申立て'!M12+'別表３－４－１－(2)審査請求'!M12+'別表３－４－１－(3)再審査請求'!M12</f>
        <v>14</v>
      </c>
      <c r="N12" s="85">
        <f>'別表３－４－１－(1)異議申立て'!N12+'別表３－４－１－(2)審査請求'!N12+'別表３－４－１－(3)再審査請求'!N12</f>
        <v>454</v>
      </c>
      <c r="O12" s="85">
        <f>'別表３－４－１－(1)異議申立て'!O12+'別表３－４－１－(2)審査請求'!O12+'別表３－４－１－(3)再審査請求'!O12</f>
        <v>368</v>
      </c>
    </row>
    <row r="13" spans="1:15" ht="18" customHeight="1">
      <c r="A13" s="84" t="s">
        <v>70</v>
      </c>
      <c r="B13" s="85">
        <f>'別表３－４－１－(1)異議申立て'!B13+'別表３－４－１－(2)審査請求'!B13+'別表３－４－１－(3)再審査請求'!B13</f>
        <v>33</v>
      </c>
      <c r="C13" s="85">
        <f>'別表３－４－１－(1)異議申立て'!C13+'別表３－４－１－(2)審査請求'!C13+'別表３－４－１－(3)再審査請求'!C13</f>
        <v>34</v>
      </c>
      <c r="D13" s="85">
        <f>'別表３－４－１－(1)異議申立て'!D13+'別表３－４－１－(2)審査請求'!D13+'別表３－４－１－(3)再審査請求'!D13</f>
        <v>32</v>
      </c>
      <c r="E13" s="85">
        <f>'別表３－４－１－(1)異議申立て'!E13+'別表３－４－１－(2)審査請求'!E13+'別表３－４－１－(3)再審査請求'!E13</f>
        <v>4</v>
      </c>
      <c r="F13" s="85">
        <f>'別表３－４－１－(1)異議申立て'!F13+'別表３－４－１－(2)審査請求'!F13+'別表３－４－１－(3)再審査請求'!F13</f>
        <v>21</v>
      </c>
      <c r="G13" s="85">
        <f>'別表３－４－１－(1)異議申立て'!G13+'別表３－４－１－(2)審査請求'!G13+'別表３－４－１－(3)再審査請求'!G13</f>
        <v>7</v>
      </c>
      <c r="H13" s="85">
        <f>'別表３－４－１－(1)異議申立て'!H13+'別表３－４－１－(2)審査請求'!H13+'別表３－４－１－(3)再審査請求'!H13</f>
        <v>0</v>
      </c>
      <c r="I13" s="85">
        <f>'別表３－４－１－(1)異議申立て'!I13+'別表３－４－１－(2)審査請求'!I13+'別表３－４－１－(3)再審査請求'!I13</f>
        <v>12</v>
      </c>
      <c r="J13" s="85">
        <f>'別表３－４－１－(1)異議申立て'!J13+'別表３－４－１－(2)審査請求'!J13+'別表３－４－１－(3)再審査請求'!J13</f>
        <v>7</v>
      </c>
      <c r="K13" s="85">
        <f>'別表３－４－１－(1)異議申立て'!K13+'別表３－４－１－(2)審査請求'!K13+'別表３－４－１－(3)再審査請求'!K13</f>
        <v>6</v>
      </c>
      <c r="L13" s="85">
        <f>'別表３－４－１－(1)異議申立て'!L13+'別表３－４－１－(2)審査請求'!L13+'別表３－４－１－(3)再審査請求'!L13</f>
        <v>7</v>
      </c>
      <c r="M13" s="85">
        <f>'別表３－４－１－(1)異議申立て'!M13+'別表３－４－１－(2)審査請求'!M13+'別表３－４－１－(3)再審査請求'!M13</f>
        <v>0</v>
      </c>
      <c r="N13" s="85">
        <f>'別表３－４－１－(1)異議申立て'!N13+'別表３－４－１－(2)審査請求'!N13+'別表３－４－１－(3)再審査請求'!N13</f>
        <v>35</v>
      </c>
      <c r="O13" s="85">
        <f>'別表３－４－１－(1)異議申立て'!O13+'別表３－４－１－(2)審査請求'!O13+'別表３－４－１－(3)再審査請求'!O13</f>
        <v>20</v>
      </c>
    </row>
    <row r="14" spans="1:15" ht="18" customHeight="1">
      <c r="A14" s="84" t="s">
        <v>71</v>
      </c>
      <c r="B14" s="85">
        <f>'別表３－４－１－(1)異議申立て'!B14+'別表３－４－１－(2)審査請求'!B14+'別表３－４－１－(3)再審査請求'!B14</f>
        <v>10</v>
      </c>
      <c r="C14" s="85">
        <f>'別表３－４－１－(1)異議申立て'!C14+'別表３－４－１－(2)審査請求'!C14+'別表３－４－１－(3)再審査請求'!C14</f>
        <v>68</v>
      </c>
      <c r="D14" s="85">
        <f>'別表３－４－１－(1)異議申立て'!D14+'別表３－４－１－(2)審査請求'!D14+'別表３－４－１－(3)再審査請求'!D14</f>
        <v>33</v>
      </c>
      <c r="E14" s="85">
        <f>'別表３－４－１－(1)異議申立て'!E14+'別表３－４－１－(2)審査請求'!E14+'別表３－４－１－(3)再審査請求'!E14</f>
        <v>2</v>
      </c>
      <c r="F14" s="85">
        <f>'別表３－４－１－(1)異議申立て'!F14+'別表３－４－１－(2)審査請求'!F14+'別表３－４－１－(3)再審査請求'!F14</f>
        <v>28</v>
      </c>
      <c r="G14" s="85">
        <f>'別表３－４－１－(1)異議申立て'!G14+'別表３－４－１－(2)審査請求'!G14+'別表３－４－１－(3)再審査請求'!G14</f>
        <v>3</v>
      </c>
      <c r="H14" s="85">
        <f>'別表３－４－１－(1)異議申立て'!H14+'別表３－４－１－(2)審査請求'!H14+'別表３－４－１－(3)再審査請求'!H14</f>
        <v>0</v>
      </c>
      <c r="I14" s="85">
        <f>'別表３－４－１－(1)異議申立て'!I14+'別表３－４－１－(2)審査請求'!I14+'別表３－４－１－(3)再審査請求'!I14</f>
        <v>17</v>
      </c>
      <c r="J14" s="85">
        <f>'別表３－４－１－(1)異議申立て'!J14+'別表３－４－１－(2)審査請求'!J14+'別表３－４－１－(3)再審査請求'!J14</f>
        <v>4</v>
      </c>
      <c r="K14" s="85">
        <f>'別表３－４－１－(1)異議申立て'!K14+'別表３－４－１－(2)審査請求'!K14+'別表３－４－１－(3)再審査請求'!K14</f>
        <v>9</v>
      </c>
      <c r="L14" s="85">
        <f>'別表３－４－１－(1)異議申立て'!L14+'別表３－４－１－(2)審査請求'!L14+'別表３－４－１－(3)再審査請求'!L14</f>
        <v>3</v>
      </c>
      <c r="M14" s="85">
        <f>'別表３－４－１－(1)異議申立て'!M14+'別表３－４－１－(2)審査請求'!M14+'別表３－４－１－(3)再審査請求'!M14</f>
        <v>2</v>
      </c>
      <c r="N14" s="85">
        <f>'別表３－４－１－(1)異議申立て'!N14+'別表３－４－１－(2)審査請求'!N14+'別表３－４－１－(3)再審査請求'!N14</f>
        <v>43</v>
      </c>
      <c r="O14" s="85">
        <f>'別表３－４－１－(1)異議申立て'!O14+'別表３－４－１－(2)審査請求'!O14+'別表３－４－１－(3)再審査請求'!O14</f>
        <v>4</v>
      </c>
    </row>
    <row r="15" spans="1:15" ht="18" customHeight="1">
      <c r="A15" s="84" t="s">
        <v>72</v>
      </c>
      <c r="B15" s="85">
        <f>'別表３－４－１－(1)異議申立て'!B15+'別表３－４－１－(2)審査請求'!B15+'別表３－４－１－(3)再審査請求'!B15</f>
        <v>4</v>
      </c>
      <c r="C15" s="85">
        <f>'別表３－４－１－(1)異議申立て'!C15+'別表３－４－１－(2)審査請求'!C15+'別表３－４－１－(3)再審査請求'!C15</f>
        <v>12</v>
      </c>
      <c r="D15" s="85">
        <f>'別表３－４－１－(1)異議申立て'!D15+'別表３－４－１－(2)審査請求'!D15+'別表３－４－１－(3)再審査請求'!D15</f>
        <v>10</v>
      </c>
      <c r="E15" s="85">
        <f>'別表３－４－１－(1)異議申立て'!E15+'別表３－４－１－(2)審査請求'!E15+'別表３－４－１－(3)再審査請求'!E15</f>
        <v>1</v>
      </c>
      <c r="F15" s="85">
        <f>'別表３－４－１－(1)異議申立て'!F15+'別表３－４－１－(2)審査請求'!F15+'別表３－４－１－(3)再審査請求'!F15</f>
        <v>9</v>
      </c>
      <c r="G15" s="85">
        <f>'別表３－４－１－(1)異議申立て'!G15+'別表３－４－１－(2)審査請求'!G15+'別表３－４－１－(3)再審査請求'!G15</f>
        <v>0</v>
      </c>
      <c r="H15" s="85">
        <f>'別表３－４－１－(1)異議申立て'!H15+'別表３－４－１－(2)審査請求'!H15+'別表３－４－１－(3)再審査請求'!H15</f>
        <v>0</v>
      </c>
      <c r="I15" s="85">
        <f>'別表３－４－１－(1)異議申立て'!I15+'別表３－４－１－(2)審査請求'!I15+'別表３－４－１－(3)再審査請求'!I15</f>
        <v>3</v>
      </c>
      <c r="J15" s="85">
        <f>'別表３－４－１－(1)異議申立て'!J15+'別表３－４－１－(2)審査請求'!J15+'別表３－４－１－(3)再審査請求'!J15</f>
        <v>1</v>
      </c>
      <c r="K15" s="85">
        <f>'別表３－４－１－(1)異議申立て'!K15+'別表３－４－１－(2)審査請求'!K15+'別表３－４－１－(3)再審査請求'!K15</f>
        <v>3</v>
      </c>
      <c r="L15" s="85">
        <f>'別表３－４－１－(1)異議申立て'!L15+'別表３－４－１－(2)審査請求'!L15+'別表３－４－１－(3)再審査請求'!L15</f>
        <v>3</v>
      </c>
      <c r="M15" s="85">
        <f>'別表３－４－１－(1)異議申立て'!M15+'別表３－４－１－(2)審査請求'!M15+'別表３－４－１－(3)再審査請求'!M15</f>
        <v>1</v>
      </c>
      <c r="N15" s="85">
        <f>'別表３－４－１－(1)異議申立て'!N15+'別表３－４－１－(2)審査請求'!N15+'別表３－４－１－(3)再審査請求'!N15</f>
        <v>5</v>
      </c>
      <c r="O15" s="85">
        <f>'別表３－４－１－(1)異議申立て'!O15+'別表３－４－１－(2)審査請求'!O15+'別表３－４－１－(3)再審査請求'!O15</f>
        <v>0</v>
      </c>
    </row>
    <row r="16" spans="1:15" ht="18" customHeight="1">
      <c r="A16" s="84" t="s">
        <v>73</v>
      </c>
      <c r="B16" s="85">
        <f>'別表３－４－１－(1)異議申立て'!B16+'別表３－４－１－(2)審査請求'!B16+'別表３－４－１－(3)再審査請求'!B16</f>
        <v>10</v>
      </c>
      <c r="C16" s="85">
        <f>'別表３－４－１－(1)異議申立て'!C16+'別表３－４－１－(2)審査請求'!C16+'別表３－４－１－(3)再審査請求'!C16</f>
        <v>10</v>
      </c>
      <c r="D16" s="85">
        <f>'別表３－４－１－(1)異議申立て'!D16+'別表３－４－１－(2)審査請求'!D16+'別表３－４－１－(3)再審査請求'!D16</f>
        <v>7</v>
      </c>
      <c r="E16" s="85">
        <f>'別表３－４－１－(1)異議申立て'!E16+'別表３－４－１－(2)審査請求'!E16+'別表３－４－１－(3)再審査請求'!E16</f>
        <v>0</v>
      </c>
      <c r="F16" s="85">
        <f>'別表３－４－１－(1)異議申立て'!F16+'別表３－４－１－(2)審査請求'!F16+'別表３－４－１－(3)再審査請求'!F16</f>
        <v>5</v>
      </c>
      <c r="G16" s="85">
        <f>'別表３－４－１－(1)異議申立て'!G16+'別表３－４－１－(2)審査請求'!G16+'別表３－４－１－(3)再審査請求'!G16</f>
        <v>2</v>
      </c>
      <c r="H16" s="85">
        <f>'別表３－４－１－(1)異議申立て'!H16+'別表３－４－１－(2)審査請求'!H16+'別表３－４－１－(3)再審査請求'!H16</f>
        <v>0</v>
      </c>
      <c r="I16" s="85">
        <f>'別表３－４－１－(1)異議申立て'!I16+'別表３－４－１－(2)審査請求'!I16+'別表３－４－１－(3)再審査請求'!I16</f>
        <v>4</v>
      </c>
      <c r="J16" s="85">
        <f>'別表３－４－１－(1)異議申立て'!J16+'別表３－４－１－(2)審査請求'!J16+'別表３－４－１－(3)再審査請求'!J16</f>
        <v>0</v>
      </c>
      <c r="K16" s="85">
        <f>'別表３－４－１－(1)異議申立て'!K16+'別表３－４－１－(2)審査請求'!K16+'別表３－４－１－(3)再審査請求'!K16</f>
        <v>3</v>
      </c>
      <c r="L16" s="85">
        <f>'別表３－４－１－(1)異議申立て'!L16+'別表３－４－１－(2)審査請求'!L16+'別表３－４－１－(3)再審査請求'!L16</f>
        <v>0</v>
      </c>
      <c r="M16" s="85">
        <f>'別表３－４－１－(1)異議申立て'!M16+'別表３－４－１－(2)審査請求'!M16+'別表３－４－１－(3)再審査請求'!M16</f>
        <v>0</v>
      </c>
      <c r="N16" s="85">
        <f>'別表３－４－１－(1)異議申立て'!N16+'別表３－４－１－(2)審査請求'!N16+'別表３－４－１－(3)再審査請求'!N16</f>
        <v>13</v>
      </c>
      <c r="O16" s="85">
        <f>'別表３－４－１－(1)異議申立て'!O16+'別表３－４－１－(2)審査請求'!O16+'別表３－４－１－(3)再審査請求'!O16</f>
        <v>10</v>
      </c>
    </row>
    <row r="17" spans="1:15" ht="18" customHeight="1">
      <c r="A17" s="84" t="s">
        <v>74</v>
      </c>
      <c r="B17" s="85">
        <f>'別表３－４－１－(1)異議申立て'!B17+'別表３－４－１－(2)審査請求'!B17+'別表３－４－１－(3)再審査請求'!B17</f>
        <v>350</v>
      </c>
      <c r="C17" s="85">
        <f>'別表３－４－１－(1)異議申立て'!C17+'別表３－４－１－(2)審査請求'!C17+'別表３－４－１－(3)再審査請求'!C17</f>
        <v>92</v>
      </c>
      <c r="D17" s="85">
        <f>'別表３－４－１－(1)異議申立て'!D17+'別表３－４－１－(2)審査請求'!D17+'別表３－４－１－(3)再審査請求'!D17</f>
        <v>92</v>
      </c>
      <c r="E17" s="85">
        <f>'別表３－４－１－(1)異議申立て'!E17+'別表３－４－１－(2)審査請求'!E17+'別表３－４－１－(3)再審査請求'!E17</f>
        <v>5</v>
      </c>
      <c r="F17" s="85">
        <f>'別表３－４－１－(1)異議申立て'!F17+'別表３－４－１－(2)審査請求'!F17+'別表３－４－１－(3)再審査請求'!F17</f>
        <v>72</v>
      </c>
      <c r="G17" s="85">
        <f>'別表３－４－１－(1)異議申立て'!G17+'別表３－４－１－(2)審査請求'!G17+'別表３－４－１－(3)再審査請求'!G17</f>
        <v>15</v>
      </c>
      <c r="H17" s="85">
        <f>'別表３－４－１－(1)異議申立て'!H17+'別表３－４－１－(2)審査請求'!H17+'別表３－４－１－(3)再審査請求'!H17</f>
        <v>0</v>
      </c>
      <c r="I17" s="85">
        <f>'別表３－４－１－(1)異議申立て'!I17+'別表３－４－１－(2)審査請求'!I17+'別表３－４－１－(3)再審査請求'!I17</f>
        <v>7</v>
      </c>
      <c r="J17" s="85">
        <f>'別表３－４－１－(1)異議申立て'!J17+'別表３－４－１－(2)審査請求'!J17+'別表３－４－１－(3)再審査請求'!J17</f>
        <v>7</v>
      </c>
      <c r="K17" s="85">
        <f>'別表３－４－１－(1)異議申立て'!K17+'別表３－４－１－(2)審査請求'!K17+'別表３－４－１－(3)再審査請求'!K17</f>
        <v>30</v>
      </c>
      <c r="L17" s="85">
        <f>'別表３－４－１－(1)異議申立て'!L17+'別表３－４－１－(2)審査請求'!L17+'別表３－４－１－(3)再審査請求'!L17</f>
        <v>48</v>
      </c>
      <c r="M17" s="85">
        <f>'別表３－４－１－(1)異議申立て'!M17+'別表３－４－１－(2)審査請求'!M17+'別表３－４－１－(3)再審査請求'!M17</f>
        <v>36</v>
      </c>
      <c r="N17" s="85">
        <f>'別表３－４－１－(1)異議申立て'!N17+'別表３－４－１－(2)審査請求'!N17+'別表３－４－１－(3)再審査請求'!N17</f>
        <v>314</v>
      </c>
      <c r="O17" s="85">
        <f>'別表３－４－１－(1)異議申立て'!O17+'別表３－４－１－(2)審査請求'!O17+'別表３－４－１－(3)再審査請求'!O17</f>
        <v>253</v>
      </c>
    </row>
    <row r="18" spans="1:15" ht="18" customHeight="1">
      <c r="A18" s="84" t="s">
        <v>75</v>
      </c>
      <c r="B18" s="85">
        <f>'別表３－４－１－(1)異議申立て'!B18+'別表３－４－１－(2)審査請求'!B18+'別表３－４－１－(3)再審査請求'!B18</f>
        <v>20</v>
      </c>
      <c r="C18" s="85">
        <f>'別表３－４－１－(1)異議申立て'!C18+'別表３－４－１－(2)審査請求'!C18+'別表３－４－１－(3)再審査請求'!C18</f>
        <v>51</v>
      </c>
      <c r="D18" s="85">
        <f>'別表３－４－１－(1)異議申立て'!D18+'別表３－４－１－(2)審査請求'!D18+'別表３－４－１－(3)再審査請求'!D18</f>
        <v>46</v>
      </c>
      <c r="E18" s="85">
        <f>'別表３－４－１－(1)異議申立て'!E18+'別表３－４－１－(2)審査請求'!E18+'別表３－４－１－(3)再審査請求'!E18</f>
        <v>1</v>
      </c>
      <c r="F18" s="85">
        <f>'別表３－４－１－(1)異議申立て'!F18+'別表３－４－１－(2)審査請求'!F18+'別表３－４－１－(3)再審査請求'!F18</f>
        <v>26</v>
      </c>
      <c r="G18" s="85">
        <f>'別表３－４－１－(1)異議申立て'!G18+'別表３－４－１－(2)審査請求'!G18+'別表３－４－１－(3)再審査請求'!G18</f>
        <v>19</v>
      </c>
      <c r="H18" s="85">
        <f>'別表３－４－１－(1)異議申立て'!H18+'別表３－４－１－(2)審査請求'!H18+'別表３－４－１－(3)再審査請求'!H18</f>
        <v>0</v>
      </c>
      <c r="I18" s="85">
        <f>'別表３－４－１－(1)異議申立て'!I18+'別表３－４－１－(2)審査請求'!I18+'別表３－４－１－(3)再審査請求'!I18</f>
        <v>16</v>
      </c>
      <c r="J18" s="85">
        <f>'別表３－４－１－(1)異議申立て'!J18+'別表３－４－１－(2)審査請求'!J18+'別表３－４－１－(3)再審査請求'!J18</f>
        <v>19</v>
      </c>
      <c r="K18" s="85">
        <f>'別表３－４－１－(1)異議申立て'!K18+'別表３－４－１－(2)審査請求'!K18+'別表３－４－１－(3)再審査請求'!K18</f>
        <v>4</v>
      </c>
      <c r="L18" s="85">
        <f>'別表３－４－１－(1)異議申立て'!L18+'別表３－４－１－(2)審査請求'!L18+'別表３－４－１－(3)再審査請求'!L18</f>
        <v>7</v>
      </c>
      <c r="M18" s="85">
        <f>'別表３－４－１－(1)異議申立て'!M18+'別表３－４－１－(2)審査請求'!M18+'別表３－４－１－(3)再審査請求'!M18</f>
        <v>3</v>
      </c>
      <c r="N18" s="85">
        <f>'別表３－４－１－(1)異議申立て'!N18+'別表３－４－１－(2)審査請求'!N18+'別表３－４－１－(3)再審査請求'!N18</f>
        <v>22</v>
      </c>
      <c r="O18" s="85">
        <f>'別表３－４－１－(1)異議申立て'!O18+'別表３－４－１－(2)審査請求'!O18+'別表３－４－１－(3)再審査請求'!O18</f>
        <v>8</v>
      </c>
    </row>
    <row r="19" spans="1:15" ht="18" customHeight="1">
      <c r="A19" s="84" t="s">
        <v>76</v>
      </c>
      <c r="B19" s="85">
        <f>'別表３－４－１－(1)異議申立て'!B19+'別表３－４－１－(2)審査請求'!B19+'別表３－４－１－(3)再審査請求'!B19</f>
        <v>259</v>
      </c>
      <c r="C19" s="85">
        <f>'別表３－４－１－(1)異議申立て'!C19+'別表３－４－１－(2)審査請求'!C19+'別表３－４－１－(3)再審査請求'!C19</f>
        <v>202</v>
      </c>
      <c r="D19" s="85">
        <f>'別表３－４－１－(1)異議申立て'!D19+'別表３－４－１－(2)審査請求'!D19+'別表３－４－１－(3)再審査請求'!D19</f>
        <v>295</v>
      </c>
      <c r="E19" s="85">
        <f>'別表３－４－１－(1)異議申立て'!E19+'別表３－４－１－(2)審査請求'!E19+'別表３－４－１－(3)再審査請求'!E19</f>
        <v>57</v>
      </c>
      <c r="F19" s="85">
        <f>'別表３－４－１－(1)異議申立て'!F19+'別表３－４－１－(2)審査請求'!F19+'別表３－４－１－(3)再審査請求'!F19</f>
        <v>210</v>
      </c>
      <c r="G19" s="85">
        <f>'別表３－４－１－(1)異議申立て'!G19+'別表３－４－１－(2)審査請求'!G19+'別表３－４－１－(3)再審査請求'!G19</f>
        <v>28</v>
      </c>
      <c r="H19" s="85">
        <f>'別表３－４－１－(1)異議申立て'!H19+'別表３－４－１－(2)審査請求'!H19+'別表３－４－１－(3)再審査請求'!H19</f>
        <v>0</v>
      </c>
      <c r="I19" s="85">
        <f>'別表３－４－１－(1)異議申立て'!I19+'別表３－４－１－(2)審査請求'!I19+'別表３－４－１－(3)再審査請求'!I19</f>
        <v>81</v>
      </c>
      <c r="J19" s="85">
        <f>'別表３－４－１－(1)異議申立て'!J19+'別表３－４－１－(2)審査請求'!J19+'別表３－４－１－(3)再審査請求'!J19</f>
        <v>16</v>
      </c>
      <c r="K19" s="85">
        <f>'別表３－４－１－(1)異議申立て'!K19+'別表３－４－１－(2)審査請求'!K19+'別表３－４－１－(3)再審査請求'!K19</f>
        <v>55</v>
      </c>
      <c r="L19" s="85">
        <f>'別表３－４－１－(1)異議申立て'!L19+'別表３－４－１－(2)審査請求'!L19+'別表３－４－１－(3)再審査請求'!L19</f>
        <v>143</v>
      </c>
      <c r="M19" s="85">
        <f>'別表３－４－１－(1)異議申立て'!M19+'別表３－４－１－(2)審査請求'!M19+'別表３－４－１－(3)再審査請求'!M19</f>
        <v>10</v>
      </c>
      <c r="N19" s="85">
        <f>'別表３－４－１－(1)異議申立て'!N19+'別表３－４－１－(2)審査請求'!N19+'別表３－４－１－(3)再審査請求'!N19</f>
        <v>156</v>
      </c>
      <c r="O19" s="85">
        <f>'別表３－４－１－(1)異議申立て'!O19+'別表３－４－１－(2)審査請求'!O19+'別表３－４－１－(3)再審査請求'!O19</f>
        <v>20</v>
      </c>
    </row>
    <row r="20" spans="1:15" ht="18" customHeight="1">
      <c r="A20" s="84" t="s">
        <v>77</v>
      </c>
      <c r="B20" s="85">
        <f>'別表３－４－１－(1)異議申立て'!B20+'別表３－４－１－(2)審査請求'!B20+'別表３－４－１－(3)再審査請求'!B20</f>
        <v>7</v>
      </c>
      <c r="C20" s="85">
        <f>'別表３－４－１－(1)異議申立て'!C20+'別表３－４－１－(2)審査請求'!C20+'別表３－４－１－(3)再審査請求'!C20</f>
        <v>38</v>
      </c>
      <c r="D20" s="85">
        <f>'別表３－４－１－(1)異議申立て'!D20+'別表３－４－１－(2)審査請求'!D20+'別表３－４－１－(3)再審査請求'!D20</f>
        <v>22</v>
      </c>
      <c r="E20" s="85">
        <f>'別表３－４－１－(1)異議申立て'!E20+'別表３－４－１－(2)審査請求'!E20+'別表３－４－１－(3)再審査請求'!E20</f>
        <v>4</v>
      </c>
      <c r="F20" s="85">
        <f>'別表３－４－１－(1)異議申立て'!F20+'別表３－４－１－(2)審査請求'!F20+'別表３－４－１－(3)再審査請求'!F20</f>
        <v>15</v>
      </c>
      <c r="G20" s="85">
        <f>'別表３－４－１－(1)異議申立て'!G20+'別表３－４－１－(2)審査請求'!G20+'別表３－４－１－(3)再審査請求'!G20</f>
        <v>3</v>
      </c>
      <c r="H20" s="85">
        <f>'別表３－４－１－(1)異議申立て'!H20+'別表３－４－１－(2)審査請求'!H20+'別表３－４－１－(3)再審査請求'!H20</f>
        <v>0</v>
      </c>
      <c r="I20" s="85">
        <f>'別表３－４－１－(1)異議申立て'!I20+'別表３－４－１－(2)審査請求'!I20+'別表３－４－１－(3)再審査請求'!I20</f>
        <v>12</v>
      </c>
      <c r="J20" s="85">
        <f>'別表３－４－１－(1)異議申立て'!J20+'別表３－４－１－(2)審査請求'!J20+'別表３－４－１－(3)再審査請求'!J20</f>
        <v>7</v>
      </c>
      <c r="K20" s="85">
        <f>'別表３－４－１－(1)異議申立て'!K20+'別表３－４－１－(2)審査請求'!K20+'別表３－４－１－(3)再審査請求'!K20</f>
        <v>3</v>
      </c>
      <c r="L20" s="85">
        <f>'別表３－４－１－(1)異議申立て'!L20+'別表３－４－１－(2)審査請求'!L20+'別表３－４－１－(3)再審査請求'!L20</f>
        <v>0</v>
      </c>
      <c r="M20" s="85">
        <f>'別表３－４－１－(1)異議申立て'!M20+'別表３－４－１－(2)審査請求'!M20+'別表３－４－１－(3)再審査請求'!M20</f>
        <v>3</v>
      </c>
      <c r="N20" s="85">
        <f>'別表３－４－１－(1)異議申立て'!N20+'別表３－４－１－(2)審査請求'!N20+'別表３－４－１－(3)再審査請求'!N20</f>
        <v>20</v>
      </c>
      <c r="O20" s="85">
        <f>'別表３－４－１－(1)異議申立て'!O20+'別表３－４－１－(2)審査請求'!O20+'別表３－４－１－(3)再審査請求'!O20</f>
        <v>0</v>
      </c>
    </row>
    <row r="21" spans="1:15" ht="18" customHeight="1">
      <c r="A21" s="84" t="s">
        <v>78</v>
      </c>
      <c r="B21" s="85">
        <f>'別表３－４－１－(1)異議申立て'!B21+'別表３－４－１－(2)審査請求'!B21+'別表３－４－１－(3)再審査請求'!B21</f>
        <v>48</v>
      </c>
      <c r="C21" s="85">
        <f>'別表３－４－１－(1)異議申立て'!C21+'別表３－４－１－(2)審査請求'!C21+'別表３－４－１－(3)再審査請求'!C21</f>
        <v>92</v>
      </c>
      <c r="D21" s="85">
        <f>'別表３－４－１－(1)異議申立て'!D21+'別表３－４－１－(2)審査請求'!D21+'別表３－４－１－(3)再審査請求'!D21</f>
        <v>81</v>
      </c>
      <c r="E21" s="85">
        <f>'別表３－４－１－(1)異議申立て'!E21+'別表３－４－１－(2)審査請求'!E21+'別表３－４－１－(3)再審査請求'!E21</f>
        <v>8</v>
      </c>
      <c r="F21" s="85">
        <f>'別表３－４－１－(1)異議申立て'!F21+'別表３－４－１－(2)審査請求'!F21+'別表３－４－１－(3)再審査請求'!F21</f>
        <v>58</v>
      </c>
      <c r="G21" s="85">
        <f>'別表３－４－１－(1)異議申立て'!G21+'別表３－４－１－(2)審査請求'!G21+'別表３－４－１－(3)再審査請求'!G21</f>
        <v>15</v>
      </c>
      <c r="H21" s="85">
        <f>'別表３－４－１－(1)異議申立て'!H21+'別表３－４－１－(2)審査請求'!H21+'別表３－４－１－(3)再審査請求'!H21</f>
        <v>0</v>
      </c>
      <c r="I21" s="85">
        <f>'別表３－４－１－(1)異議申立て'!I21+'別表３－４－１－(2)審査請求'!I21+'別表３－４－１－(3)再審査請求'!I21</f>
        <v>18</v>
      </c>
      <c r="J21" s="85">
        <f>'別表３－４－１－(1)異議申立て'!J21+'別表３－４－１－(2)審査請求'!J21+'別表３－４－１－(3)再審査請求'!J21</f>
        <v>28</v>
      </c>
      <c r="K21" s="85">
        <f>'別表３－４－１－(1)異議申立て'!K21+'別表３－４－１－(2)審査請求'!K21+'別表３－４－１－(3)再審査請求'!K21</f>
        <v>33</v>
      </c>
      <c r="L21" s="85">
        <f>'別表３－４－１－(1)異議申立て'!L21+'別表３－４－１－(2)審査請求'!L21+'別表３－４－１－(3)再審査請求'!L21</f>
        <v>2</v>
      </c>
      <c r="M21" s="85">
        <f>'別表３－４－１－(1)異議申立て'!M21+'別表３－４－１－(2)審査請求'!M21+'別表３－４－１－(3)再審査請求'!M21</f>
        <v>8</v>
      </c>
      <c r="N21" s="85">
        <f>'別表３－４－１－(1)異議申立て'!N21+'別表３－４－１－(2)審査請求'!N21+'別表３－４－１－(3)再審査請求'!N21</f>
        <v>51</v>
      </c>
      <c r="O21" s="85">
        <f>'別表３－４－１－(1)異議申立て'!O21+'別表３－４－１－(2)審査請求'!O21+'別表３－４－１－(3)再審査請求'!O21</f>
        <v>22</v>
      </c>
    </row>
    <row r="22" spans="1:15" ht="18" customHeight="1">
      <c r="A22" s="84" t="s">
        <v>79</v>
      </c>
      <c r="B22" s="85">
        <f>'別表３－４－１－(1)異議申立て'!B22+'別表３－４－１－(2)審査請求'!B22+'別表３－４－１－(3)再審査請求'!B22</f>
        <v>392</v>
      </c>
      <c r="C22" s="85">
        <f>'別表３－４－１－(1)異議申立て'!C22+'別表３－４－１－(2)審査請求'!C22+'別表３－４－１－(3)再審査請求'!C22</f>
        <v>737</v>
      </c>
      <c r="D22" s="85">
        <f>'別表３－４－１－(1)異議申立て'!D22+'別表３－４－１－(2)審査請求'!D22+'別表３－４－１－(3)再審査請求'!D22</f>
        <v>23</v>
      </c>
      <c r="E22" s="85">
        <f>'別表３－４－１－(1)異議申立て'!E22+'別表３－４－１－(2)審査請求'!E22+'別表３－４－１－(3)再審査請求'!E22</f>
        <v>1</v>
      </c>
      <c r="F22" s="85">
        <f>'別表３－４－１－(1)異議申立て'!F22+'別表３－４－１－(2)審査請求'!F22+'別表３－４－１－(3)再審査請求'!F22</f>
        <v>10</v>
      </c>
      <c r="G22" s="85">
        <f>'別表３－４－１－(1)異議申立て'!G22+'別表３－４－１－(2)審査請求'!G22+'別表３－４－１－(3)再審査請求'!G22</f>
        <v>12</v>
      </c>
      <c r="H22" s="85">
        <f>'別表３－４－１－(1)異議申立て'!H22+'別表３－４－１－(2)審査請求'!H22+'別表３－４－１－(3)再審査請求'!H22</f>
        <v>0</v>
      </c>
      <c r="I22" s="85">
        <f>'別表３－４－１－(1)異議申立て'!I22+'別表３－４－１－(2)審査請求'!I22+'別表３－４－１－(3)再審査請求'!I22</f>
        <v>18</v>
      </c>
      <c r="J22" s="85">
        <f>'別表３－４－１－(1)異議申立て'!J22+'別表３－４－１－(2)審査請求'!J22+'別表３－４－１－(3)再審査請求'!J22</f>
        <v>3</v>
      </c>
      <c r="K22" s="85">
        <f>'別表３－４－１－(1)異議申立て'!K22+'別表３－４－１－(2)審査請求'!K22+'別表３－４－１－(3)再審査請求'!K22</f>
        <v>0</v>
      </c>
      <c r="L22" s="85">
        <f>'別表３－４－１－(1)異議申立て'!L22+'別表３－４－１－(2)審査請求'!L22+'別表３－４－１－(3)再審査請求'!L22</f>
        <v>2</v>
      </c>
      <c r="M22" s="85">
        <f>'別表３－４－１－(1)異議申立て'!M22+'別表３－４－１－(2)審査請求'!M22+'別表３－４－１－(3)再審査請求'!M22</f>
        <v>0</v>
      </c>
      <c r="N22" s="85">
        <f>'別表３－４－１－(1)異議申立て'!N22+'別表３－４－１－(2)審査請求'!N22+'別表３－４－１－(3)再審査請求'!N22</f>
        <v>1106</v>
      </c>
      <c r="O22" s="85">
        <f>'別表３－４－１－(1)異議申立て'!O22+'別表３－４－１－(2)審査請求'!O22+'別表３－４－１－(3)再審査請求'!O22</f>
        <v>407</v>
      </c>
    </row>
    <row r="23" spans="1:15" ht="18" customHeight="1">
      <c r="A23" s="84" t="s">
        <v>80</v>
      </c>
      <c r="B23" s="85">
        <f>'別表３－４－１－(1)異議申立て'!B23+'別表３－４－１－(2)審査請求'!B23+'別表３－４－１－(3)再審査請求'!B23</f>
        <v>31</v>
      </c>
      <c r="C23" s="85">
        <f>'別表３－４－１－(1)異議申立て'!C23+'別表３－４－１－(2)審査請求'!C23+'別表３－４－１－(3)再審査請求'!C23</f>
        <v>26</v>
      </c>
      <c r="D23" s="85">
        <f>'別表３－４－１－(1)異議申立て'!D23+'別表３－４－１－(2)審査請求'!D23+'別表３－４－１－(3)再審査請求'!D23</f>
        <v>27</v>
      </c>
      <c r="E23" s="85">
        <f>'別表３－４－１－(1)異議申立て'!E23+'別表３－４－１－(2)審査請求'!E23+'別表３－４－１－(3)再審査請求'!E23</f>
        <v>2</v>
      </c>
      <c r="F23" s="85">
        <f>'別表３－４－１－(1)異議申立て'!F23+'別表３－４－１－(2)審査請求'!F23+'別表３－４－１－(3)再審査請求'!F23</f>
        <v>18</v>
      </c>
      <c r="G23" s="85">
        <f>'別表３－４－１－(1)異議申立て'!G23+'別表３－４－１－(2)審査請求'!G23+'別表３－４－１－(3)再審査請求'!G23</f>
        <v>7</v>
      </c>
      <c r="H23" s="85">
        <f>'別表３－４－１－(1)異議申立て'!H23+'別表３－４－１－(2)審査請求'!H23+'別表３－４－１－(3)再審査請求'!H23</f>
        <v>0</v>
      </c>
      <c r="I23" s="85">
        <f>'別表３－４－１－(1)異議申立て'!I23+'別表３－４－１－(2)審査請求'!I23+'別表３－４－１－(3)再審査請求'!I23</f>
        <v>7</v>
      </c>
      <c r="J23" s="85">
        <f>'別表３－４－１－(1)異議申立て'!J23+'別表３－４－１－(2)審査請求'!J23+'別表３－４－１－(3)再審査請求'!J23</f>
        <v>2</v>
      </c>
      <c r="K23" s="85">
        <f>'別表３－４－１－(1)異議申立て'!K23+'別表３－４－１－(2)審査請求'!K23+'別表３－４－１－(3)再審査請求'!K23</f>
        <v>6</v>
      </c>
      <c r="L23" s="85">
        <f>'別表３－４－１－(1)異議申立て'!L23+'別表３－４－１－(2)審査請求'!L23+'別表３－４－１－(3)再審査請求'!L23</f>
        <v>12</v>
      </c>
      <c r="M23" s="85">
        <f>'別表３－４－１－(1)異議申立て'!M23+'別表３－４－１－(2)審査請求'!M23+'別表３－４－１－(3)再審査請求'!M23</f>
        <v>2</v>
      </c>
      <c r="N23" s="85">
        <f>'別表３－４－１－(1)異議申立て'!N23+'別表３－４－１－(2)審査請求'!N23+'別表３－４－１－(3)再審査請求'!N23</f>
        <v>28</v>
      </c>
      <c r="O23" s="85">
        <f>'別表３－４－１－(1)異議申立て'!O23+'別表３－４－１－(2)審査請求'!O23+'別表３－４－１－(3)再審査請求'!O23</f>
        <v>13</v>
      </c>
    </row>
    <row r="24" spans="1:15" ht="18" customHeight="1">
      <c r="A24" s="84" t="s">
        <v>81</v>
      </c>
      <c r="B24" s="85">
        <f>'別表３－４－１－(1)異議申立て'!B24+'別表３－４－１－(2)審査請求'!B24+'別表３－４－１－(3)再審査請求'!B24</f>
        <v>13</v>
      </c>
      <c r="C24" s="85">
        <f>'別表３－４－１－(1)異議申立て'!C24+'別表３－４－１－(2)審査請求'!C24+'別表３－４－１－(3)再審査請求'!C24</f>
        <v>47</v>
      </c>
      <c r="D24" s="85">
        <f>'別表３－４－１－(1)異議申立て'!D24+'別表３－４－１－(2)審査請求'!D24+'別表３－４－１－(3)再審査請求'!D24</f>
        <v>38</v>
      </c>
      <c r="E24" s="85">
        <f>'別表３－４－１－(1)異議申立て'!E24+'別表３－４－１－(2)審査請求'!E24+'別表３－４－１－(3)再審査請求'!E24</f>
        <v>4</v>
      </c>
      <c r="F24" s="85">
        <f>'別表３－４－１－(1)異議申立て'!F24+'別表３－４－１－(2)審査請求'!F24+'別表３－４－１－(3)再審査請求'!F24</f>
        <v>29</v>
      </c>
      <c r="G24" s="85">
        <f>'別表３－４－１－(1)異議申立て'!G24+'別表３－４－１－(2)審査請求'!G24+'別表３－４－１－(3)再審査請求'!G24</f>
        <v>5</v>
      </c>
      <c r="H24" s="85">
        <f>'別表３－４－１－(1)異議申立て'!H24+'別表３－４－１－(2)審査請求'!H24+'別表３－４－１－(3)再審査請求'!H24</f>
        <v>0</v>
      </c>
      <c r="I24" s="85">
        <f>'別表３－４－１－(1)異議申立て'!I24+'別表３－４－１－(2)審査請求'!I24+'別表３－４－１－(3)再審査請求'!I24</f>
        <v>25</v>
      </c>
      <c r="J24" s="85">
        <f>'別表３－４－１－(1)異議申立て'!J24+'別表３－４－１－(2)審査請求'!J24+'別表３－４－１－(3)再審査請求'!J24</f>
        <v>3</v>
      </c>
      <c r="K24" s="85">
        <f>'別表３－４－１－(1)異議申立て'!K24+'別表３－４－１－(2)審査請求'!K24+'別表３－４－１－(3)再審査請求'!K24</f>
        <v>7</v>
      </c>
      <c r="L24" s="85">
        <f>'別表３－４－１－(1)異議申立て'!L24+'別表３－４－１－(2)審査請求'!L24+'別表３－４－１－(3)再審査請求'!L24</f>
        <v>3</v>
      </c>
      <c r="M24" s="85">
        <f>'別表３－４－１－(1)異議申立て'!M24+'別表３－４－１－(2)審査請求'!M24+'別表３－４－１－(3)再審査請求'!M24</f>
        <v>2</v>
      </c>
      <c r="N24" s="85">
        <f>'別表３－４－１－(1)異議申立て'!N24+'別表３－４－１－(2)審査請求'!N24+'別表３－４－１－(3)再審査請求'!N24</f>
        <v>20</v>
      </c>
      <c r="O24" s="85">
        <f>'別表３－４－１－(1)異議申立て'!O24+'別表３－４－１－(2)審査請求'!O24+'別表３－４－１－(3)再審査請求'!O24</f>
        <v>7</v>
      </c>
    </row>
    <row r="25" spans="1:15" ht="18" customHeight="1" thickBot="1">
      <c r="A25" s="84" t="s">
        <v>82</v>
      </c>
      <c r="B25" s="85">
        <f>'別表３－４－１－(1)異議申立て'!B25+'別表３－４－１－(2)審査請求'!B25+'別表３－４－１－(3)再審査請求'!B25</f>
        <v>20556</v>
      </c>
      <c r="C25" s="85">
        <f>'別表３－４－１－(1)異議申立て'!C25+'別表３－４－１－(2)審査請求'!C25+'別表３－４－１－(3)再審査請求'!C25</f>
        <v>36</v>
      </c>
      <c r="D25" s="85">
        <f>'別表３－４－１－(1)異議申立て'!D25+'別表３－４－１－(2)審査請求'!D25+'別表３－４－１－(3)再審査請求'!D25</f>
        <v>29</v>
      </c>
      <c r="E25" s="85">
        <f>'別表３－４－１－(1)異議申立て'!E25+'別表３－４－１－(2)審査請求'!E25+'別表３－４－１－(3)再審査請求'!E25</f>
        <v>2</v>
      </c>
      <c r="F25" s="85">
        <f>'別表３－４－１－(1)異議申立て'!F25+'別表３－４－１－(2)審査請求'!F25+'別表３－４－１－(3)再審査請求'!F25</f>
        <v>20</v>
      </c>
      <c r="G25" s="85">
        <f>'別表３－４－１－(1)異議申立て'!G25+'別表３－４－１－(2)審査請求'!G25+'別表３－４－１－(3)再審査請求'!G25</f>
        <v>7</v>
      </c>
      <c r="H25" s="85">
        <f>'別表３－４－１－(1)異議申立て'!H25+'別表３－４－１－(2)審査請求'!H25+'別表３－４－１－(3)再審査請求'!H25</f>
        <v>0</v>
      </c>
      <c r="I25" s="85">
        <f>'別表３－４－１－(1)異議申立て'!I25+'別表３－４－１－(2)審査請求'!I25+'別表３－４－１－(3)再審査請求'!I25</f>
        <v>3</v>
      </c>
      <c r="J25" s="85">
        <f>'別表３－４－１－(1)異議申立て'!J25+'別表３－４－１－(2)審査請求'!J25+'別表３－４－１－(3)再審査請求'!J25</f>
        <v>11</v>
      </c>
      <c r="K25" s="85">
        <f>'別表３－４－１－(1)異議申立て'!K25+'別表３－４－１－(2)審査請求'!K25+'別表３－４－１－(3)再審査請求'!K25</f>
        <v>4</v>
      </c>
      <c r="L25" s="85">
        <f>'別表３－４－１－(1)異議申立て'!L25+'別表３－４－１－(2)審査請求'!L25+'別表３－４－１－(3)再審査請求'!L25</f>
        <v>11</v>
      </c>
      <c r="M25" s="85">
        <f>'別表３－４－１－(1)異議申立て'!M25+'別表３－４－１－(2)審査請求'!M25+'別表３－４－１－(3)再審査請求'!M25</f>
        <v>35</v>
      </c>
      <c r="N25" s="85">
        <f>'別表３－４－１－(1)異議申立て'!N25+'別表３－４－１－(2)審査請求'!N25+'別表３－４－１－(3)再審査請求'!N25</f>
        <v>20528</v>
      </c>
      <c r="O25" s="85">
        <f>'別表３－４－１－(1)異議申立て'!O25+'別表３－４－１－(2)審査請求'!O25+'別表３－４－１－(3)再審査請求'!O25</f>
        <v>20511</v>
      </c>
    </row>
    <row r="26" spans="1:15" ht="18" customHeight="1" thickTop="1">
      <c r="A26" s="86" t="s">
        <v>83</v>
      </c>
      <c r="B26" s="87">
        <f aca="true" t="shared" si="0" ref="B26:O26">SUM(B8:B25)</f>
        <v>22393</v>
      </c>
      <c r="C26" s="87">
        <f t="shared" si="0"/>
        <v>1743</v>
      </c>
      <c r="D26" s="87">
        <f t="shared" si="0"/>
        <v>1143</v>
      </c>
      <c r="E26" s="87">
        <f t="shared" si="0"/>
        <v>110</v>
      </c>
      <c r="F26" s="87">
        <f t="shared" si="0"/>
        <v>849</v>
      </c>
      <c r="G26" s="87">
        <f t="shared" si="0"/>
        <v>184</v>
      </c>
      <c r="H26" s="87">
        <f t="shared" si="0"/>
        <v>0</v>
      </c>
      <c r="I26" s="87">
        <f t="shared" si="0"/>
        <v>300</v>
      </c>
      <c r="J26" s="87">
        <f t="shared" si="0"/>
        <v>165</v>
      </c>
      <c r="K26" s="87">
        <f t="shared" si="0"/>
        <v>237</v>
      </c>
      <c r="L26" s="87">
        <f t="shared" si="0"/>
        <v>441</v>
      </c>
      <c r="M26" s="87">
        <f t="shared" si="0"/>
        <v>128</v>
      </c>
      <c r="N26" s="87">
        <f t="shared" si="0"/>
        <v>22865</v>
      </c>
      <c r="O26" s="87">
        <f t="shared" si="0"/>
        <v>21659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&amp;C&amp;"ＭＳ 明朝,標準"-&amp;P+33-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0039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v>12</v>
      </c>
      <c r="C8" s="85">
        <v>10</v>
      </c>
      <c r="D8" s="85">
        <v>16</v>
      </c>
      <c r="E8" s="85">
        <v>3</v>
      </c>
      <c r="F8" s="85">
        <v>11</v>
      </c>
      <c r="G8" s="85">
        <v>2</v>
      </c>
      <c r="H8" s="85">
        <v>0</v>
      </c>
      <c r="I8" s="85">
        <v>2</v>
      </c>
      <c r="J8" s="85">
        <v>7</v>
      </c>
      <c r="K8" s="85">
        <v>5</v>
      </c>
      <c r="L8" s="85">
        <v>2</v>
      </c>
      <c r="M8" s="85">
        <v>0</v>
      </c>
      <c r="N8" s="85">
        <v>6</v>
      </c>
      <c r="O8" s="85">
        <v>0</v>
      </c>
    </row>
    <row r="9" spans="1:15" ht="18" customHeight="1">
      <c r="A9" s="84" t="s">
        <v>66</v>
      </c>
      <c r="B9" s="85">
        <v>3</v>
      </c>
      <c r="C9" s="85">
        <v>7</v>
      </c>
      <c r="D9" s="85">
        <v>9</v>
      </c>
      <c r="E9" s="85">
        <v>3</v>
      </c>
      <c r="F9" s="85">
        <v>5</v>
      </c>
      <c r="G9" s="85">
        <v>1</v>
      </c>
      <c r="H9" s="85">
        <v>0</v>
      </c>
      <c r="I9" s="85">
        <v>3</v>
      </c>
      <c r="J9" s="85">
        <v>3</v>
      </c>
      <c r="K9" s="85">
        <v>3</v>
      </c>
      <c r="L9" s="85">
        <v>0</v>
      </c>
      <c r="M9" s="85">
        <v>0</v>
      </c>
      <c r="N9" s="85">
        <v>1</v>
      </c>
      <c r="O9" s="85">
        <v>0</v>
      </c>
    </row>
    <row r="10" spans="1:15" ht="18" customHeight="1">
      <c r="A10" s="84" t="s">
        <v>67</v>
      </c>
      <c r="B10" s="85">
        <v>5</v>
      </c>
      <c r="C10" s="85">
        <v>18</v>
      </c>
      <c r="D10" s="85">
        <v>17</v>
      </c>
      <c r="E10" s="85">
        <v>4</v>
      </c>
      <c r="F10" s="85">
        <v>11</v>
      </c>
      <c r="G10" s="85">
        <v>2</v>
      </c>
      <c r="H10" s="85">
        <v>0</v>
      </c>
      <c r="I10" s="85">
        <v>11</v>
      </c>
      <c r="J10" s="85">
        <v>4</v>
      </c>
      <c r="K10" s="85">
        <v>2</v>
      </c>
      <c r="L10" s="85">
        <v>0</v>
      </c>
      <c r="M10" s="85">
        <v>1</v>
      </c>
      <c r="N10" s="85">
        <v>5</v>
      </c>
      <c r="O10" s="85">
        <v>1</v>
      </c>
    </row>
    <row r="11" spans="1:15" ht="18" customHeight="1">
      <c r="A11" s="84" t="s">
        <v>68</v>
      </c>
      <c r="B11" s="85">
        <v>10</v>
      </c>
      <c r="C11" s="85">
        <v>10</v>
      </c>
      <c r="D11" s="85">
        <v>5</v>
      </c>
      <c r="E11" s="85">
        <v>1</v>
      </c>
      <c r="F11" s="85">
        <v>3</v>
      </c>
      <c r="G11" s="85">
        <v>1</v>
      </c>
      <c r="H11" s="85">
        <v>0</v>
      </c>
      <c r="I11" s="85">
        <v>1</v>
      </c>
      <c r="J11" s="85">
        <v>0</v>
      </c>
      <c r="K11" s="85">
        <v>0</v>
      </c>
      <c r="L11" s="85">
        <v>4</v>
      </c>
      <c r="M11" s="85">
        <v>1</v>
      </c>
      <c r="N11" s="85">
        <v>14</v>
      </c>
      <c r="O11" s="85">
        <v>5</v>
      </c>
    </row>
    <row r="12" spans="1:15" ht="18" customHeight="1">
      <c r="A12" s="84" t="s">
        <v>69</v>
      </c>
      <c r="B12" s="85">
        <v>569</v>
      </c>
      <c r="C12" s="85">
        <v>103</v>
      </c>
      <c r="D12" s="85">
        <v>237</v>
      </c>
      <c r="E12" s="85">
        <v>6</v>
      </c>
      <c r="F12" s="85">
        <v>224</v>
      </c>
      <c r="G12" s="85">
        <v>7</v>
      </c>
      <c r="H12" s="85">
        <v>0</v>
      </c>
      <c r="I12" s="85">
        <v>12</v>
      </c>
      <c r="J12" s="85">
        <v>10</v>
      </c>
      <c r="K12" s="85">
        <v>29</v>
      </c>
      <c r="L12" s="85">
        <v>186</v>
      </c>
      <c r="M12" s="85">
        <v>6</v>
      </c>
      <c r="N12" s="85">
        <v>429</v>
      </c>
      <c r="O12" s="85">
        <v>366</v>
      </c>
    </row>
    <row r="13" spans="1:15" ht="18" customHeight="1">
      <c r="A13" s="84" t="s">
        <v>70</v>
      </c>
      <c r="B13" s="85">
        <v>7</v>
      </c>
      <c r="C13" s="85">
        <v>19</v>
      </c>
      <c r="D13" s="85">
        <v>14</v>
      </c>
      <c r="E13" s="85">
        <v>3</v>
      </c>
      <c r="F13" s="85">
        <v>11</v>
      </c>
      <c r="G13" s="85">
        <v>0</v>
      </c>
      <c r="H13" s="85">
        <v>0</v>
      </c>
      <c r="I13" s="85">
        <v>11</v>
      </c>
      <c r="J13" s="85">
        <v>0</v>
      </c>
      <c r="K13" s="85">
        <v>2</v>
      </c>
      <c r="L13" s="85">
        <v>1</v>
      </c>
      <c r="M13" s="85">
        <v>0</v>
      </c>
      <c r="N13" s="85">
        <v>12</v>
      </c>
      <c r="O13" s="85">
        <v>3</v>
      </c>
    </row>
    <row r="14" spans="1:15" ht="18" customHeight="1">
      <c r="A14" s="84" t="s">
        <v>71</v>
      </c>
      <c r="B14" s="85">
        <v>7</v>
      </c>
      <c r="C14" s="85">
        <v>35</v>
      </c>
      <c r="D14" s="85">
        <v>31</v>
      </c>
      <c r="E14" s="85">
        <v>2</v>
      </c>
      <c r="F14" s="85">
        <v>26</v>
      </c>
      <c r="G14" s="85">
        <v>3</v>
      </c>
      <c r="H14" s="85">
        <v>0</v>
      </c>
      <c r="I14" s="85">
        <v>17</v>
      </c>
      <c r="J14" s="85">
        <v>3</v>
      </c>
      <c r="K14" s="85">
        <v>9</v>
      </c>
      <c r="L14" s="85">
        <v>2</v>
      </c>
      <c r="M14" s="85">
        <v>2</v>
      </c>
      <c r="N14" s="85">
        <v>9</v>
      </c>
      <c r="O14" s="85">
        <v>3</v>
      </c>
    </row>
    <row r="15" spans="1:15" ht="18" customHeight="1">
      <c r="A15" s="84" t="s">
        <v>72</v>
      </c>
      <c r="B15" s="85">
        <v>3</v>
      </c>
      <c r="C15" s="85">
        <v>9</v>
      </c>
      <c r="D15" s="85">
        <v>8</v>
      </c>
      <c r="E15" s="85">
        <v>1</v>
      </c>
      <c r="F15" s="85">
        <v>7</v>
      </c>
      <c r="G15" s="85">
        <v>0</v>
      </c>
      <c r="H15" s="85">
        <v>0</v>
      </c>
      <c r="I15" s="85">
        <v>2</v>
      </c>
      <c r="J15" s="85">
        <v>1</v>
      </c>
      <c r="K15" s="85">
        <v>3</v>
      </c>
      <c r="L15" s="85">
        <v>2</v>
      </c>
      <c r="M15" s="85">
        <v>1</v>
      </c>
      <c r="N15" s="85">
        <v>3</v>
      </c>
      <c r="O15" s="85">
        <v>0</v>
      </c>
    </row>
    <row r="16" spans="1:15" ht="18" customHeight="1">
      <c r="A16" s="84" t="s">
        <v>73</v>
      </c>
      <c r="B16" s="85">
        <v>0</v>
      </c>
      <c r="C16" s="85">
        <v>6</v>
      </c>
      <c r="D16" s="85">
        <v>4</v>
      </c>
      <c r="E16" s="85">
        <v>0</v>
      </c>
      <c r="F16" s="85">
        <v>4</v>
      </c>
      <c r="G16" s="85">
        <v>0</v>
      </c>
      <c r="H16" s="85">
        <v>0</v>
      </c>
      <c r="I16" s="85">
        <v>1</v>
      </c>
      <c r="J16" s="85">
        <v>0</v>
      </c>
      <c r="K16" s="85">
        <v>3</v>
      </c>
      <c r="L16" s="85">
        <v>0</v>
      </c>
      <c r="M16" s="85">
        <v>0</v>
      </c>
      <c r="N16" s="85">
        <v>2</v>
      </c>
      <c r="O16" s="85">
        <v>0</v>
      </c>
    </row>
    <row r="17" spans="1:15" ht="18" customHeight="1">
      <c r="A17" s="84" t="s">
        <v>74</v>
      </c>
      <c r="B17" s="85">
        <v>121</v>
      </c>
      <c r="C17" s="85">
        <v>26</v>
      </c>
      <c r="D17" s="85">
        <v>33</v>
      </c>
      <c r="E17" s="85">
        <v>4</v>
      </c>
      <c r="F17" s="85">
        <v>25</v>
      </c>
      <c r="G17" s="85">
        <v>4</v>
      </c>
      <c r="H17" s="85">
        <v>0</v>
      </c>
      <c r="I17" s="85">
        <v>5</v>
      </c>
      <c r="J17" s="85">
        <v>1</v>
      </c>
      <c r="K17" s="85">
        <v>13</v>
      </c>
      <c r="L17" s="85">
        <v>14</v>
      </c>
      <c r="M17" s="85">
        <v>20</v>
      </c>
      <c r="N17" s="85">
        <v>94</v>
      </c>
      <c r="O17" s="85">
        <v>79</v>
      </c>
    </row>
    <row r="18" spans="1:15" ht="18" customHeight="1">
      <c r="A18" s="84" t="s">
        <v>75</v>
      </c>
      <c r="B18" s="85">
        <v>6</v>
      </c>
      <c r="C18" s="85">
        <v>8</v>
      </c>
      <c r="D18" s="85">
        <v>8</v>
      </c>
      <c r="E18" s="85">
        <v>0</v>
      </c>
      <c r="F18" s="85">
        <v>4</v>
      </c>
      <c r="G18" s="85">
        <v>4</v>
      </c>
      <c r="H18" s="85">
        <v>0</v>
      </c>
      <c r="I18" s="85">
        <v>4</v>
      </c>
      <c r="J18" s="85">
        <v>1</v>
      </c>
      <c r="K18" s="85">
        <v>0</v>
      </c>
      <c r="L18" s="85">
        <v>3</v>
      </c>
      <c r="M18" s="85">
        <v>0</v>
      </c>
      <c r="N18" s="85">
        <v>6</v>
      </c>
      <c r="O18" s="85">
        <v>2</v>
      </c>
    </row>
    <row r="19" spans="1:15" ht="18" customHeight="1">
      <c r="A19" s="84" t="s">
        <v>76</v>
      </c>
      <c r="B19" s="85">
        <v>107</v>
      </c>
      <c r="C19" s="85">
        <v>138</v>
      </c>
      <c r="D19" s="85">
        <v>169</v>
      </c>
      <c r="E19" s="85">
        <v>54</v>
      </c>
      <c r="F19" s="85">
        <v>90</v>
      </c>
      <c r="G19" s="85">
        <v>25</v>
      </c>
      <c r="H19" s="85">
        <v>0</v>
      </c>
      <c r="I19" s="85">
        <v>79</v>
      </c>
      <c r="J19" s="85">
        <v>10</v>
      </c>
      <c r="K19" s="85">
        <v>18</v>
      </c>
      <c r="L19" s="85">
        <v>62</v>
      </c>
      <c r="M19" s="85">
        <v>6</v>
      </c>
      <c r="N19" s="85">
        <v>70</v>
      </c>
      <c r="O19" s="85">
        <v>15</v>
      </c>
    </row>
    <row r="20" spans="1:15" ht="18" customHeight="1">
      <c r="A20" s="84" t="s">
        <v>77</v>
      </c>
      <c r="B20" s="85">
        <v>4</v>
      </c>
      <c r="C20" s="85">
        <v>30</v>
      </c>
      <c r="D20" s="85">
        <v>17</v>
      </c>
      <c r="E20" s="85">
        <v>3</v>
      </c>
      <c r="F20" s="85">
        <v>11</v>
      </c>
      <c r="G20" s="85">
        <v>3</v>
      </c>
      <c r="H20" s="85">
        <v>0</v>
      </c>
      <c r="I20" s="85">
        <v>11</v>
      </c>
      <c r="J20" s="85">
        <v>4</v>
      </c>
      <c r="K20" s="85">
        <v>2</v>
      </c>
      <c r="L20" s="85">
        <v>0</v>
      </c>
      <c r="M20" s="85">
        <v>0</v>
      </c>
      <c r="N20" s="85">
        <v>17</v>
      </c>
      <c r="O20" s="85">
        <v>0</v>
      </c>
    </row>
    <row r="21" spans="1:15" ht="18" customHeight="1">
      <c r="A21" s="84" t="s">
        <v>78</v>
      </c>
      <c r="B21" s="85">
        <v>41</v>
      </c>
      <c r="C21" s="85">
        <v>73</v>
      </c>
      <c r="D21" s="85">
        <v>66</v>
      </c>
      <c r="E21" s="85">
        <v>3</v>
      </c>
      <c r="F21" s="85">
        <v>49</v>
      </c>
      <c r="G21" s="85">
        <v>14</v>
      </c>
      <c r="H21" s="85">
        <v>0</v>
      </c>
      <c r="I21" s="85">
        <v>13</v>
      </c>
      <c r="J21" s="85">
        <v>26</v>
      </c>
      <c r="K21" s="85">
        <v>25</v>
      </c>
      <c r="L21" s="85">
        <v>2</v>
      </c>
      <c r="M21" s="85">
        <v>6</v>
      </c>
      <c r="N21" s="85">
        <v>42</v>
      </c>
      <c r="O21" s="85">
        <v>20</v>
      </c>
    </row>
    <row r="22" spans="1:15" ht="18" customHeight="1">
      <c r="A22" s="84" t="s">
        <v>79</v>
      </c>
      <c r="B22" s="85">
        <v>392</v>
      </c>
      <c r="C22" s="85">
        <v>731</v>
      </c>
      <c r="D22" s="85">
        <v>20</v>
      </c>
      <c r="E22" s="85">
        <v>1</v>
      </c>
      <c r="F22" s="85">
        <v>7</v>
      </c>
      <c r="G22" s="85">
        <v>12</v>
      </c>
      <c r="H22" s="85">
        <v>0</v>
      </c>
      <c r="I22" s="85">
        <v>18</v>
      </c>
      <c r="J22" s="85">
        <v>0</v>
      </c>
      <c r="K22" s="85">
        <v>0</v>
      </c>
      <c r="L22" s="85">
        <v>2</v>
      </c>
      <c r="M22" s="85">
        <v>0</v>
      </c>
      <c r="N22" s="85">
        <v>1103</v>
      </c>
      <c r="O22" s="85">
        <v>407</v>
      </c>
    </row>
    <row r="23" spans="1:15" ht="18" customHeight="1">
      <c r="A23" s="84" t="s">
        <v>80</v>
      </c>
      <c r="B23" s="85">
        <v>9</v>
      </c>
      <c r="C23" s="85">
        <v>5</v>
      </c>
      <c r="D23" s="85">
        <v>9</v>
      </c>
      <c r="E23" s="85">
        <v>2</v>
      </c>
      <c r="F23" s="85">
        <v>6</v>
      </c>
      <c r="G23" s="85">
        <v>1</v>
      </c>
      <c r="H23" s="85">
        <v>0</v>
      </c>
      <c r="I23" s="85">
        <v>4</v>
      </c>
      <c r="J23" s="85">
        <v>0</v>
      </c>
      <c r="K23" s="85">
        <v>4</v>
      </c>
      <c r="L23" s="85">
        <v>1</v>
      </c>
      <c r="M23" s="85">
        <v>1</v>
      </c>
      <c r="N23" s="85">
        <v>4</v>
      </c>
      <c r="O23" s="85">
        <v>3</v>
      </c>
    </row>
    <row r="24" spans="1:15" ht="18" customHeight="1">
      <c r="A24" s="84" t="s">
        <v>81</v>
      </c>
      <c r="B24" s="85">
        <v>4</v>
      </c>
      <c r="C24" s="85">
        <v>35</v>
      </c>
      <c r="D24" s="85">
        <v>28</v>
      </c>
      <c r="E24" s="85">
        <v>3</v>
      </c>
      <c r="F24" s="85">
        <v>21</v>
      </c>
      <c r="G24" s="85">
        <v>4</v>
      </c>
      <c r="H24" s="85">
        <v>0</v>
      </c>
      <c r="I24" s="85">
        <v>21</v>
      </c>
      <c r="J24" s="85">
        <v>3</v>
      </c>
      <c r="K24" s="85">
        <v>3</v>
      </c>
      <c r="L24" s="85">
        <v>1</v>
      </c>
      <c r="M24" s="85">
        <v>2</v>
      </c>
      <c r="N24" s="85">
        <v>9</v>
      </c>
      <c r="O24" s="85">
        <v>0</v>
      </c>
    </row>
    <row r="25" spans="1:15" ht="18" customHeight="1" thickBot="1">
      <c r="A25" s="84" t="s">
        <v>82</v>
      </c>
      <c r="B25" s="85">
        <v>5</v>
      </c>
      <c r="C25" s="85">
        <v>7</v>
      </c>
      <c r="D25" s="85">
        <v>9</v>
      </c>
      <c r="E25" s="85">
        <v>2</v>
      </c>
      <c r="F25" s="85">
        <v>6</v>
      </c>
      <c r="G25" s="85">
        <v>1</v>
      </c>
      <c r="H25" s="85">
        <v>0</v>
      </c>
      <c r="I25" s="85">
        <v>2</v>
      </c>
      <c r="J25" s="85">
        <v>0</v>
      </c>
      <c r="K25" s="85">
        <v>3</v>
      </c>
      <c r="L25" s="85">
        <v>4</v>
      </c>
      <c r="M25" s="85">
        <v>1</v>
      </c>
      <c r="N25" s="85">
        <v>2</v>
      </c>
      <c r="O25" s="85">
        <v>0</v>
      </c>
    </row>
    <row r="26" spans="1:15" ht="18" customHeight="1" thickTop="1">
      <c r="A26" s="86" t="s">
        <v>83</v>
      </c>
      <c r="B26" s="87">
        <f aca="true" t="shared" si="0" ref="B26:O26">SUM(B8:B25)</f>
        <v>1305</v>
      </c>
      <c r="C26" s="87">
        <f t="shared" si="0"/>
        <v>1270</v>
      </c>
      <c r="D26" s="87">
        <f t="shared" si="0"/>
        <v>700</v>
      </c>
      <c r="E26" s="87">
        <f t="shared" si="0"/>
        <v>95</v>
      </c>
      <c r="F26" s="87">
        <f t="shared" si="0"/>
        <v>521</v>
      </c>
      <c r="G26" s="87">
        <f t="shared" si="0"/>
        <v>84</v>
      </c>
      <c r="H26" s="87">
        <f t="shared" si="0"/>
        <v>0</v>
      </c>
      <c r="I26" s="87">
        <f t="shared" si="0"/>
        <v>217</v>
      </c>
      <c r="J26" s="87">
        <f t="shared" si="0"/>
        <v>73</v>
      </c>
      <c r="K26" s="87">
        <f t="shared" si="0"/>
        <v>124</v>
      </c>
      <c r="L26" s="87">
        <f t="shared" si="0"/>
        <v>286</v>
      </c>
      <c r="M26" s="87">
        <f t="shared" si="0"/>
        <v>47</v>
      </c>
      <c r="N26" s="87">
        <f t="shared" si="0"/>
        <v>1828</v>
      </c>
      <c r="O26" s="87">
        <f t="shared" si="0"/>
        <v>904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2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0039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v>21</v>
      </c>
      <c r="C8" s="85">
        <v>36</v>
      </c>
      <c r="D8" s="85">
        <v>29</v>
      </c>
      <c r="E8" s="85">
        <v>0</v>
      </c>
      <c r="F8" s="85">
        <v>15</v>
      </c>
      <c r="G8" s="85">
        <v>14</v>
      </c>
      <c r="H8" s="85">
        <v>0</v>
      </c>
      <c r="I8" s="85">
        <v>8</v>
      </c>
      <c r="J8" s="85">
        <v>8</v>
      </c>
      <c r="K8" s="85">
        <v>9</v>
      </c>
      <c r="L8" s="85">
        <v>4</v>
      </c>
      <c r="M8" s="85">
        <v>5</v>
      </c>
      <c r="N8" s="85">
        <v>23</v>
      </c>
      <c r="O8" s="85">
        <v>10</v>
      </c>
    </row>
    <row r="9" spans="1:15" ht="18" customHeight="1">
      <c r="A9" s="84" t="s">
        <v>66</v>
      </c>
      <c r="B9" s="85">
        <v>2</v>
      </c>
      <c r="C9" s="85">
        <v>10</v>
      </c>
      <c r="D9" s="85">
        <v>6</v>
      </c>
      <c r="E9" s="85">
        <v>0</v>
      </c>
      <c r="F9" s="85">
        <v>4</v>
      </c>
      <c r="G9" s="85">
        <v>2</v>
      </c>
      <c r="H9" s="85">
        <v>0</v>
      </c>
      <c r="I9" s="85">
        <v>3</v>
      </c>
      <c r="J9" s="85">
        <v>0</v>
      </c>
      <c r="K9" s="85">
        <v>2</v>
      </c>
      <c r="L9" s="85">
        <v>1</v>
      </c>
      <c r="M9" s="85">
        <v>2</v>
      </c>
      <c r="N9" s="85">
        <v>4</v>
      </c>
      <c r="O9" s="85">
        <v>0</v>
      </c>
    </row>
    <row r="10" spans="1:15" ht="18" customHeight="1">
      <c r="A10" s="84" t="s">
        <v>67</v>
      </c>
      <c r="B10" s="85">
        <v>14</v>
      </c>
      <c r="C10" s="85">
        <v>28</v>
      </c>
      <c r="D10" s="85">
        <v>26</v>
      </c>
      <c r="E10" s="85">
        <v>1</v>
      </c>
      <c r="F10" s="85">
        <v>19</v>
      </c>
      <c r="G10" s="85">
        <v>6</v>
      </c>
      <c r="H10" s="85">
        <v>0</v>
      </c>
      <c r="I10" s="85">
        <v>6</v>
      </c>
      <c r="J10" s="85">
        <v>7</v>
      </c>
      <c r="K10" s="85">
        <v>13</v>
      </c>
      <c r="L10" s="85">
        <v>0</v>
      </c>
      <c r="M10" s="85">
        <v>3</v>
      </c>
      <c r="N10" s="85">
        <v>13</v>
      </c>
      <c r="O10" s="85">
        <v>0</v>
      </c>
    </row>
    <row r="11" spans="1:15" ht="18" customHeight="1">
      <c r="A11" s="84" t="s">
        <v>68</v>
      </c>
      <c r="B11" s="85">
        <v>4</v>
      </c>
      <c r="C11" s="85">
        <v>17</v>
      </c>
      <c r="D11" s="85">
        <v>17</v>
      </c>
      <c r="E11" s="85">
        <v>0</v>
      </c>
      <c r="F11" s="85">
        <v>6</v>
      </c>
      <c r="G11" s="85">
        <v>11</v>
      </c>
      <c r="H11" s="85">
        <v>0</v>
      </c>
      <c r="I11" s="85">
        <v>14</v>
      </c>
      <c r="J11" s="85">
        <v>0</v>
      </c>
      <c r="K11" s="85">
        <v>2</v>
      </c>
      <c r="L11" s="85">
        <v>1</v>
      </c>
      <c r="M11" s="85">
        <v>0</v>
      </c>
      <c r="N11" s="85">
        <v>4</v>
      </c>
      <c r="O11" s="85">
        <v>0</v>
      </c>
    </row>
    <row r="12" spans="1:15" ht="18" customHeight="1">
      <c r="A12" s="84" t="s">
        <v>69</v>
      </c>
      <c r="B12" s="85">
        <v>20</v>
      </c>
      <c r="C12" s="85">
        <v>59</v>
      </c>
      <c r="D12" s="85">
        <v>46</v>
      </c>
      <c r="E12" s="85">
        <v>1</v>
      </c>
      <c r="F12" s="85">
        <v>30</v>
      </c>
      <c r="G12" s="85">
        <v>15</v>
      </c>
      <c r="H12" s="85">
        <v>0</v>
      </c>
      <c r="I12" s="85">
        <v>17</v>
      </c>
      <c r="J12" s="85">
        <v>18</v>
      </c>
      <c r="K12" s="85">
        <v>9</v>
      </c>
      <c r="L12" s="85">
        <v>2</v>
      </c>
      <c r="M12" s="85">
        <v>8</v>
      </c>
      <c r="N12" s="85">
        <v>25</v>
      </c>
      <c r="O12" s="85">
        <v>2</v>
      </c>
    </row>
    <row r="13" spans="1:15" ht="18" customHeight="1">
      <c r="A13" s="84" t="s">
        <v>70</v>
      </c>
      <c r="B13" s="85">
        <v>26</v>
      </c>
      <c r="C13" s="85">
        <v>15</v>
      </c>
      <c r="D13" s="85">
        <v>18</v>
      </c>
      <c r="E13" s="85">
        <v>1</v>
      </c>
      <c r="F13" s="85">
        <v>10</v>
      </c>
      <c r="G13" s="85">
        <v>7</v>
      </c>
      <c r="H13" s="85">
        <v>0</v>
      </c>
      <c r="I13" s="85">
        <v>1</v>
      </c>
      <c r="J13" s="85">
        <v>7</v>
      </c>
      <c r="K13" s="85">
        <v>4</v>
      </c>
      <c r="L13" s="85">
        <v>6</v>
      </c>
      <c r="M13" s="85">
        <v>0</v>
      </c>
      <c r="N13" s="85">
        <v>23</v>
      </c>
      <c r="O13" s="85">
        <v>17</v>
      </c>
    </row>
    <row r="14" spans="1:15" ht="18" customHeight="1">
      <c r="A14" s="84" t="s">
        <v>71</v>
      </c>
      <c r="B14" s="85">
        <v>3</v>
      </c>
      <c r="C14" s="85">
        <v>33</v>
      </c>
      <c r="D14" s="85">
        <v>2</v>
      </c>
      <c r="E14" s="85">
        <v>0</v>
      </c>
      <c r="F14" s="85">
        <v>2</v>
      </c>
      <c r="G14" s="85">
        <v>0</v>
      </c>
      <c r="H14" s="85">
        <v>0</v>
      </c>
      <c r="I14" s="85">
        <v>0</v>
      </c>
      <c r="J14" s="85">
        <v>1</v>
      </c>
      <c r="K14" s="85">
        <v>0</v>
      </c>
      <c r="L14" s="85">
        <v>1</v>
      </c>
      <c r="M14" s="85">
        <v>0</v>
      </c>
      <c r="N14" s="85">
        <v>34</v>
      </c>
      <c r="O14" s="85">
        <v>1</v>
      </c>
    </row>
    <row r="15" spans="1:15" ht="18" customHeight="1">
      <c r="A15" s="84" t="s">
        <v>72</v>
      </c>
      <c r="B15" s="85">
        <v>1</v>
      </c>
      <c r="C15" s="85">
        <v>3</v>
      </c>
      <c r="D15" s="85">
        <v>2</v>
      </c>
      <c r="E15" s="85">
        <v>0</v>
      </c>
      <c r="F15" s="85">
        <v>2</v>
      </c>
      <c r="G15" s="85">
        <v>0</v>
      </c>
      <c r="H15" s="85">
        <v>0</v>
      </c>
      <c r="I15" s="85">
        <v>1</v>
      </c>
      <c r="J15" s="85">
        <v>0</v>
      </c>
      <c r="K15" s="85">
        <v>0</v>
      </c>
      <c r="L15" s="85">
        <v>1</v>
      </c>
      <c r="M15" s="85">
        <v>0</v>
      </c>
      <c r="N15" s="85">
        <v>2</v>
      </c>
      <c r="O15" s="85">
        <v>0</v>
      </c>
    </row>
    <row r="16" spans="1:15" ht="18" customHeight="1">
      <c r="A16" s="84" t="s">
        <v>73</v>
      </c>
      <c r="B16" s="85">
        <v>10</v>
      </c>
      <c r="C16" s="85">
        <v>4</v>
      </c>
      <c r="D16" s="85">
        <v>3</v>
      </c>
      <c r="E16" s="85">
        <v>0</v>
      </c>
      <c r="F16" s="85">
        <v>1</v>
      </c>
      <c r="G16" s="85">
        <v>2</v>
      </c>
      <c r="H16" s="85">
        <v>0</v>
      </c>
      <c r="I16" s="85">
        <v>3</v>
      </c>
      <c r="J16" s="85">
        <v>0</v>
      </c>
      <c r="K16" s="85">
        <v>0</v>
      </c>
      <c r="L16" s="85">
        <v>0</v>
      </c>
      <c r="M16" s="85">
        <v>0</v>
      </c>
      <c r="N16" s="85">
        <v>11</v>
      </c>
      <c r="O16" s="85">
        <v>10</v>
      </c>
    </row>
    <row r="17" spans="1:15" ht="18" customHeight="1">
      <c r="A17" s="84" t="s">
        <v>74</v>
      </c>
      <c r="B17" s="85">
        <v>229</v>
      </c>
      <c r="C17" s="85">
        <v>66</v>
      </c>
      <c r="D17" s="85">
        <v>59</v>
      </c>
      <c r="E17" s="85">
        <v>1</v>
      </c>
      <c r="F17" s="85">
        <v>47</v>
      </c>
      <c r="G17" s="85">
        <v>11</v>
      </c>
      <c r="H17" s="85">
        <v>0</v>
      </c>
      <c r="I17" s="85">
        <v>2</v>
      </c>
      <c r="J17" s="85">
        <v>6</v>
      </c>
      <c r="K17" s="85">
        <v>17</v>
      </c>
      <c r="L17" s="85">
        <v>34</v>
      </c>
      <c r="M17" s="85">
        <v>16</v>
      </c>
      <c r="N17" s="85">
        <v>220</v>
      </c>
      <c r="O17" s="85">
        <v>174</v>
      </c>
    </row>
    <row r="18" spans="1:15" ht="18" customHeight="1">
      <c r="A18" s="84" t="s">
        <v>75</v>
      </c>
      <c r="B18" s="85">
        <v>14</v>
      </c>
      <c r="C18" s="85">
        <v>43</v>
      </c>
      <c r="D18" s="85">
        <v>38</v>
      </c>
      <c r="E18" s="85">
        <v>1</v>
      </c>
      <c r="F18" s="85">
        <v>22</v>
      </c>
      <c r="G18" s="85">
        <v>15</v>
      </c>
      <c r="H18" s="85">
        <v>0</v>
      </c>
      <c r="I18" s="85">
        <v>12</v>
      </c>
      <c r="J18" s="85">
        <v>18</v>
      </c>
      <c r="K18" s="85">
        <v>4</v>
      </c>
      <c r="L18" s="85">
        <v>4</v>
      </c>
      <c r="M18" s="85">
        <v>3</v>
      </c>
      <c r="N18" s="85">
        <v>16</v>
      </c>
      <c r="O18" s="85">
        <v>6</v>
      </c>
    </row>
    <row r="19" spans="1:15" ht="18" customHeight="1">
      <c r="A19" s="84" t="s">
        <v>76</v>
      </c>
      <c r="B19" s="85">
        <v>152</v>
      </c>
      <c r="C19" s="85">
        <v>64</v>
      </c>
      <c r="D19" s="85">
        <v>126</v>
      </c>
      <c r="E19" s="85">
        <v>3</v>
      </c>
      <c r="F19" s="85">
        <v>120</v>
      </c>
      <c r="G19" s="85">
        <v>3</v>
      </c>
      <c r="H19" s="85">
        <v>0</v>
      </c>
      <c r="I19" s="85">
        <v>2</v>
      </c>
      <c r="J19" s="85">
        <v>6</v>
      </c>
      <c r="K19" s="85">
        <v>37</v>
      </c>
      <c r="L19" s="85">
        <v>81</v>
      </c>
      <c r="M19" s="85">
        <v>4</v>
      </c>
      <c r="N19" s="85">
        <v>86</v>
      </c>
      <c r="O19" s="85">
        <v>5</v>
      </c>
    </row>
    <row r="20" spans="1:15" ht="18" customHeight="1">
      <c r="A20" s="84" t="s">
        <v>77</v>
      </c>
      <c r="B20" s="85">
        <v>3</v>
      </c>
      <c r="C20" s="85">
        <v>8</v>
      </c>
      <c r="D20" s="85">
        <v>5</v>
      </c>
      <c r="E20" s="85">
        <v>1</v>
      </c>
      <c r="F20" s="85">
        <v>4</v>
      </c>
      <c r="G20" s="85">
        <v>0</v>
      </c>
      <c r="H20" s="85">
        <v>0</v>
      </c>
      <c r="I20" s="85">
        <v>1</v>
      </c>
      <c r="J20" s="85">
        <v>3</v>
      </c>
      <c r="K20" s="85">
        <v>1</v>
      </c>
      <c r="L20" s="85">
        <v>0</v>
      </c>
      <c r="M20" s="85">
        <v>3</v>
      </c>
      <c r="N20" s="85">
        <v>3</v>
      </c>
      <c r="O20" s="85">
        <v>0</v>
      </c>
    </row>
    <row r="21" spans="1:15" ht="18" customHeight="1">
      <c r="A21" s="84" t="s">
        <v>78</v>
      </c>
      <c r="B21" s="85">
        <v>7</v>
      </c>
      <c r="C21" s="85">
        <v>19</v>
      </c>
      <c r="D21" s="85">
        <v>15</v>
      </c>
      <c r="E21" s="85">
        <v>5</v>
      </c>
      <c r="F21" s="85">
        <v>9</v>
      </c>
      <c r="G21" s="85">
        <v>1</v>
      </c>
      <c r="H21" s="85">
        <v>0</v>
      </c>
      <c r="I21" s="85">
        <v>5</v>
      </c>
      <c r="J21" s="85">
        <v>2</v>
      </c>
      <c r="K21" s="85">
        <v>8</v>
      </c>
      <c r="L21" s="85">
        <v>0</v>
      </c>
      <c r="M21" s="85">
        <v>2</v>
      </c>
      <c r="N21" s="85">
        <v>9</v>
      </c>
      <c r="O21" s="85">
        <v>2</v>
      </c>
    </row>
    <row r="22" spans="1:15" ht="18" customHeight="1">
      <c r="A22" s="84" t="s">
        <v>79</v>
      </c>
      <c r="B22" s="85">
        <v>0</v>
      </c>
      <c r="C22" s="85">
        <v>6</v>
      </c>
      <c r="D22" s="85">
        <v>3</v>
      </c>
      <c r="E22" s="85">
        <v>0</v>
      </c>
      <c r="F22" s="85">
        <v>3</v>
      </c>
      <c r="G22" s="85">
        <v>0</v>
      </c>
      <c r="H22" s="85">
        <v>0</v>
      </c>
      <c r="I22" s="85">
        <v>0</v>
      </c>
      <c r="J22" s="85">
        <v>3</v>
      </c>
      <c r="K22" s="85">
        <v>0</v>
      </c>
      <c r="L22" s="85">
        <v>0</v>
      </c>
      <c r="M22" s="85">
        <v>0</v>
      </c>
      <c r="N22" s="85">
        <v>3</v>
      </c>
      <c r="O22" s="85">
        <v>0</v>
      </c>
    </row>
    <row r="23" spans="1:15" ht="18" customHeight="1">
      <c r="A23" s="84" t="s">
        <v>80</v>
      </c>
      <c r="B23" s="85">
        <v>22</v>
      </c>
      <c r="C23" s="85">
        <v>21</v>
      </c>
      <c r="D23" s="85">
        <v>18</v>
      </c>
      <c r="E23" s="85">
        <v>0</v>
      </c>
      <c r="F23" s="85">
        <v>12</v>
      </c>
      <c r="G23" s="85">
        <v>6</v>
      </c>
      <c r="H23" s="85">
        <v>0</v>
      </c>
      <c r="I23" s="85">
        <v>3</v>
      </c>
      <c r="J23" s="85">
        <v>2</v>
      </c>
      <c r="K23" s="85">
        <v>2</v>
      </c>
      <c r="L23" s="85">
        <v>11</v>
      </c>
      <c r="M23" s="85">
        <v>1</v>
      </c>
      <c r="N23" s="85">
        <v>24</v>
      </c>
      <c r="O23" s="85">
        <v>10</v>
      </c>
    </row>
    <row r="24" spans="1:15" ht="18" customHeight="1">
      <c r="A24" s="84" t="s">
        <v>81</v>
      </c>
      <c r="B24" s="85">
        <v>9</v>
      </c>
      <c r="C24" s="85">
        <v>12</v>
      </c>
      <c r="D24" s="85">
        <v>10</v>
      </c>
      <c r="E24" s="85">
        <v>1</v>
      </c>
      <c r="F24" s="85">
        <v>8</v>
      </c>
      <c r="G24" s="85">
        <v>1</v>
      </c>
      <c r="H24" s="85">
        <v>0</v>
      </c>
      <c r="I24" s="85">
        <v>4</v>
      </c>
      <c r="J24" s="85">
        <v>0</v>
      </c>
      <c r="K24" s="85">
        <v>4</v>
      </c>
      <c r="L24" s="85">
        <v>2</v>
      </c>
      <c r="M24" s="85">
        <v>0</v>
      </c>
      <c r="N24" s="85">
        <v>11</v>
      </c>
      <c r="O24" s="85">
        <v>7</v>
      </c>
    </row>
    <row r="25" spans="1:15" ht="18" customHeight="1" thickBot="1">
      <c r="A25" s="84" t="s">
        <v>82</v>
      </c>
      <c r="B25" s="85">
        <v>20551</v>
      </c>
      <c r="C25" s="85">
        <v>29</v>
      </c>
      <c r="D25" s="85">
        <v>20</v>
      </c>
      <c r="E25" s="85">
        <v>0</v>
      </c>
      <c r="F25" s="85">
        <v>14</v>
      </c>
      <c r="G25" s="85">
        <v>6</v>
      </c>
      <c r="H25" s="85">
        <v>0</v>
      </c>
      <c r="I25" s="85">
        <v>1</v>
      </c>
      <c r="J25" s="85">
        <v>11</v>
      </c>
      <c r="K25" s="85">
        <v>1</v>
      </c>
      <c r="L25" s="85">
        <v>7</v>
      </c>
      <c r="M25" s="85">
        <v>34</v>
      </c>
      <c r="N25" s="85">
        <v>20526</v>
      </c>
      <c r="O25" s="85">
        <v>20511</v>
      </c>
    </row>
    <row r="26" spans="1:15" ht="18" customHeight="1" thickTop="1">
      <c r="A26" s="86" t="s">
        <v>83</v>
      </c>
      <c r="B26" s="87">
        <f aca="true" t="shared" si="0" ref="B26:O26">SUM(B8:B25)</f>
        <v>21088</v>
      </c>
      <c r="C26" s="87">
        <f t="shared" si="0"/>
        <v>473</v>
      </c>
      <c r="D26" s="87">
        <f t="shared" si="0"/>
        <v>443</v>
      </c>
      <c r="E26" s="87">
        <f t="shared" si="0"/>
        <v>15</v>
      </c>
      <c r="F26" s="87">
        <f t="shared" si="0"/>
        <v>328</v>
      </c>
      <c r="G26" s="87">
        <f t="shared" si="0"/>
        <v>100</v>
      </c>
      <c r="H26" s="87">
        <f t="shared" si="0"/>
        <v>0</v>
      </c>
      <c r="I26" s="87">
        <f t="shared" si="0"/>
        <v>83</v>
      </c>
      <c r="J26" s="87">
        <f t="shared" si="0"/>
        <v>92</v>
      </c>
      <c r="K26" s="87">
        <f t="shared" si="0"/>
        <v>113</v>
      </c>
      <c r="L26" s="87">
        <f t="shared" si="0"/>
        <v>155</v>
      </c>
      <c r="M26" s="87">
        <f t="shared" si="0"/>
        <v>81</v>
      </c>
      <c r="N26" s="87">
        <f t="shared" si="0"/>
        <v>21037</v>
      </c>
      <c r="O26" s="87">
        <f t="shared" si="0"/>
        <v>20755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3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14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</row>
    <row r="9" spans="1:15" ht="18" customHeight="1">
      <c r="A9" s="84" t="s">
        <v>66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</row>
    <row r="10" spans="1:15" ht="18" customHeight="1">
      <c r="A10" s="84" t="s">
        <v>67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</row>
    <row r="11" spans="1:15" ht="18" customHeight="1">
      <c r="A11" s="84" t="s">
        <v>68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</row>
    <row r="12" spans="1:15" ht="18" customHeight="1">
      <c r="A12" s="84" t="s">
        <v>69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</row>
    <row r="13" spans="1:15" ht="18" customHeight="1">
      <c r="A13" s="84" t="s">
        <v>70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1:15" ht="18" customHeight="1">
      <c r="A14" s="84" t="s">
        <v>71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</row>
    <row r="15" spans="1:15" ht="18" customHeight="1">
      <c r="A15" s="84" t="s">
        <v>72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</row>
    <row r="16" spans="1:15" ht="18" customHeight="1">
      <c r="A16" s="84" t="s">
        <v>73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</row>
    <row r="17" spans="1:15" ht="18" customHeight="1">
      <c r="A17" s="84" t="s">
        <v>74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</row>
    <row r="18" spans="1:15" ht="18" customHeight="1">
      <c r="A18" s="84" t="s">
        <v>75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</row>
    <row r="19" spans="1:15" ht="18" customHeight="1">
      <c r="A19" s="84" t="s">
        <v>76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</row>
    <row r="20" spans="1:15" ht="18" customHeight="1">
      <c r="A20" s="84" t="s">
        <v>77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</row>
    <row r="21" spans="1:15" ht="18" customHeight="1">
      <c r="A21" s="84" t="s">
        <v>78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</row>
    <row r="22" spans="1:15" ht="18" customHeight="1">
      <c r="A22" s="84" t="s">
        <v>79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</row>
    <row r="23" spans="1:15" ht="18" customHeight="1">
      <c r="A23" s="84" t="s">
        <v>80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</row>
    <row r="24" spans="1:15" ht="18" customHeight="1">
      <c r="A24" s="84" t="s">
        <v>81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</row>
    <row r="25" spans="1:15" ht="18" customHeight="1" thickBot="1">
      <c r="A25" s="84" t="s">
        <v>82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</row>
    <row r="26" spans="1:15" ht="18" customHeight="1" thickTop="1">
      <c r="A26" s="86" t="s">
        <v>83</v>
      </c>
      <c r="B26" s="87">
        <f aca="true" t="shared" si="0" ref="B26:O26">SUM(B8:B25)</f>
        <v>0</v>
      </c>
      <c r="C26" s="87">
        <f t="shared" si="0"/>
        <v>0</v>
      </c>
      <c r="D26" s="87">
        <f t="shared" si="0"/>
        <v>0</v>
      </c>
      <c r="E26" s="87">
        <f t="shared" si="0"/>
        <v>0</v>
      </c>
      <c r="F26" s="87">
        <f t="shared" si="0"/>
        <v>0</v>
      </c>
      <c r="G26" s="87">
        <f t="shared" si="0"/>
        <v>0</v>
      </c>
      <c r="H26" s="87">
        <f t="shared" si="0"/>
        <v>0</v>
      </c>
      <c r="I26" s="87">
        <f t="shared" si="0"/>
        <v>0</v>
      </c>
      <c r="J26" s="87">
        <f t="shared" si="0"/>
        <v>0</v>
      </c>
      <c r="K26" s="87">
        <f t="shared" si="0"/>
        <v>0</v>
      </c>
      <c r="L26" s="87">
        <f t="shared" si="0"/>
        <v>0</v>
      </c>
      <c r="M26" s="87">
        <f t="shared" si="0"/>
        <v>0</v>
      </c>
      <c r="N26" s="87">
        <f t="shared" si="0"/>
        <v>0</v>
      </c>
      <c r="O26" s="87">
        <f t="shared" si="0"/>
        <v>0</v>
      </c>
    </row>
    <row r="27" spans="2:15" ht="13.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4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0039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v>2</v>
      </c>
      <c r="C8" s="85">
        <v>51</v>
      </c>
      <c r="D8" s="85">
        <v>34</v>
      </c>
      <c r="E8" s="85">
        <v>1</v>
      </c>
      <c r="F8" s="85">
        <v>25</v>
      </c>
      <c r="G8" s="85">
        <v>8</v>
      </c>
      <c r="H8" s="85">
        <v>0</v>
      </c>
      <c r="I8" s="85">
        <v>12</v>
      </c>
      <c r="J8" s="85">
        <v>0</v>
      </c>
      <c r="K8" s="85">
        <v>22</v>
      </c>
      <c r="L8" s="85">
        <v>0</v>
      </c>
      <c r="M8" s="85">
        <v>6</v>
      </c>
      <c r="N8" s="85">
        <v>13</v>
      </c>
      <c r="O8" s="85">
        <v>0</v>
      </c>
    </row>
    <row r="9" spans="1:15" ht="18" customHeight="1">
      <c r="A9" s="84" t="s">
        <v>66</v>
      </c>
      <c r="B9" s="85">
        <v>0</v>
      </c>
      <c r="C9" s="85">
        <v>35</v>
      </c>
      <c r="D9" s="85">
        <v>21</v>
      </c>
      <c r="E9" s="85">
        <v>0</v>
      </c>
      <c r="F9" s="85">
        <v>10</v>
      </c>
      <c r="G9" s="85">
        <v>11</v>
      </c>
      <c r="H9" s="85">
        <v>0</v>
      </c>
      <c r="I9" s="85">
        <v>3</v>
      </c>
      <c r="J9" s="85">
        <v>8</v>
      </c>
      <c r="K9" s="85">
        <v>10</v>
      </c>
      <c r="L9" s="85">
        <v>0</v>
      </c>
      <c r="M9" s="85">
        <v>9</v>
      </c>
      <c r="N9" s="85">
        <v>5</v>
      </c>
      <c r="O9" s="85">
        <v>0</v>
      </c>
    </row>
    <row r="10" spans="1:15" ht="18" customHeight="1">
      <c r="A10" s="84" t="s">
        <v>67</v>
      </c>
      <c r="B10" s="85">
        <v>0</v>
      </c>
      <c r="C10" s="85">
        <v>11</v>
      </c>
      <c r="D10" s="85">
        <v>8</v>
      </c>
      <c r="E10" s="85">
        <v>2</v>
      </c>
      <c r="F10" s="85">
        <v>6</v>
      </c>
      <c r="G10" s="85">
        <v>0</v>
      </c>
      <c r="H10" s="85">
        <v>0</v>
      </c>
      <c r="I10" s="85">
        <v>1</v>
      </c>
      <c r="J10" s="85">
        <v>6</v>
      </c>
      <c r="K10" s="85">
        <v>1</v>
      </c>
      <c r="L10" s="85">
        <v>0</v>
      </c>
      <c r="M10" s="85">
        <v>2</v>
      </c>
      <c r="N10" s="85">
        <v>1</v>
      </c>
      <c r="O10" s="85">
        <v>0</v>
      </c>
    </row>
    <row r="11" spans="1:15" ht="18" customHeight="1">
      <c r="A11" s="84" t="s">
        <v>68</v>
      </c>
      <c r="B11" s="85">
        <v>1</v>
      </c>
      <c r="C11" s="85">
        <v>21</v>
      </c>
      <c r="D11" s="85">
        <v>19</v>
      </c>
      <c r="E11" s="85">
        <v>2</v>
      </c>
      <c r="F11" s="85">
        <v>13</v>
      </c>
      <c r="G11" s="85">
        <v>3</v>
      </c>
      <c r="H11" s="85">
        <v>1</v>
      </c>
      <c r="I11" s="85">
        <v>9</v>
      </c>
      <c r="J11" s="85">
        <v>8</v>
      </c>
      <c r="K11" s="85">
        <v>2</v>
      </c>
      <c r="L11" s="85">
        <v>0</v>
      </c>
      <c r="M11" s="85">
        <v>0</v>
      </c>
      <c r="N11" s="85">
        <v>3</v>
      </c>
      <c r="O11" s="85">
        <v>0</v>
      </c>
    </row>
    <row r="12" spans="1:15" ht="18" customHeight="1">
      <c r="A12" s="84" t="s">
        <v>69</v>
      </c>
      <c r="B12" s="85">
        <v>0</v>
      </c>
      <c r="C12" s="85">
        <v>40</v>
      </c>
      <c r="D12" s="85">
        <v>31</v>
      </c>
      <c r="E12" s="85">
        <v>7</v>
      </c>
      <c r="F12" s="85">
        <v>24</v>
      </c>
      <c r="G12" s="85">
        <v>0</v>
      </c>
      <c r="H12" s="85">
        <v>0</v>
      </c>
      <c r="I12" s="85">
        <v>0</v>
      </c>
      <c r="J12" s="85">
        <v>6</v>
      </c>
      <c r="K12" s="85">
        <v>25</v>
      </c>
      <c r="L12" s="85">
        <v>0</v>
      </c>
      <c r="M12" s="85">
        <v>4</v>
      </c>
      <c r="N12" s="85">
        <v>5</v>
      </c>
      <c r="O12" s="85">
        <v>0</v>
      </c>
    </row>
    <row r="13" spans="1:15" ht="18" customHeight="1">
      <c r="A13" s="84" t="s">
        <v>70</v>
      </c>
      <c r="B13" s="85">
        <v>0</v>
      </c>
      <c r="C13" s="85">
        <v>23</v>
      </c>
      <c r="D13" s="85">
        <v>19</v>
      </c>
      <c r="E13" s="85">
        <v>0</v>
      </c>
      <c r="F13" s="85">
        <v>17</v>
      </c>
      <c r="G13" s="85">
        <v>2</v>
      </c>
      <c r="H13" s="85">
        <v>0</v>
      </c>
      <c r="I13" s="85">
        <v>5</v>
      </c>
      <c r="J13" s="85">
        <v>14</v>
      </c>
      <c r="K13" s="85">
        <v>0</v>
      </c>
      <c r="L13" s="85">
        <v>0</v>
      </c>
      <c r="M13" s="85">
        <v>3</v>
      </c>
      <c r="N13" s="85">
        <v>1</v>
      </c>
      <c r="O13" s="85">
        <v>0</v>
      </c>
    </row>
    <row r="14" spans="1:15" ht="18" customHeight="1">
      <c r="A14" s="84" t="s">
        <v>71</v>
      </c>
      <c r="B14" s="85">
        <v>0</v>
      </c>
      <c r="C14" s="85">
        <v>5</v>
      </c>
      <c r="D14" s="85">
        <v>5</v>
      </c>
      <c r="E14" s="85">
        <v>1</v>
      </c>
      <c r="F14" s="85">
        <v>3</v>
      </c>
      <c r="G14" s="85">
        <v>1</v>
      </c>
      <c r="H14" s="85">
        <v>0</v>
      </c>
      <c r="I14" s="85">
        <v>3</v>
      </c>
      <c r="J14" s="85">
        <v>2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</row>
    <row r="15" spans="1:15" ht="18" customHeight="1">
      <c r="A15" s="84" t="s">
        <v>72</v>
      </c>
      <c r="B15" s="85">
        <v>2</v>
      </c>
      <c r="C15" s="85">
        <v>8</v>
      </c>
      <c r="D15" s="85">
        <v>9</v>
      </c>
      <c r="E15" s="85">
        <v>2</v>
      </c>
      <c r="F15" s="85">
        <v>5</v>
      </c>
      <c r="G15" s="85">
        <v>1</v>
      </c>
      <c r="H15" s="85">
        <v>1</v>
      </c>
      <c r="I15" s="85">
        <v>6</v>
      </c>
      <c r="J15" s="85">
        <v>3</v>
      </c>
      <c r="K15" s="85">
        <v>0</v>
      </c>
      <c r="L15" s="85">
        <v>0</v>
      </c>
      <c r="M15" s="85">
        <v>1</v>
      </c>
      <c r="N15" s="85">
        <v>0</v>
      </c>
      <c r="O15" s="85">
        <v>0</v>
      </c>
    </row>
    <row r="16" spans="1:15" ht="18" customHeight="1">
      <c r="A16" s="84" t="s">
        <v>73</v>
      </c>
      <c r="B16" s="85">
        <v>0</v>
      </c>
      <c r="C16" s="85">
        <v>10</v>
      </c>
      <c r="D16" s="85">
        <v>10</v>
      </c>
      <c r="E16" s="85">
        <v>0</v>
      </c>
      <c r="F16" s="85">
        <v>8</v>
      </c>
      <c r="G16" s="85">
        <v>2</v>
      </c>
      <c r="H16" s="85">
        <v>0</v>
      </c>
      <c r="I16" s="85">
        <v>5</v>
      </c>
      <c r="J16" s="85">
        <v>5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</row>
    <row r="17" spans="1:15" ht="18" customHeight="1">
      <c r="A17" s="84" t="s">
        <v>74</v>
      </c>
      <c r="B17" s="85">
        <v>0</v>
      </c>
      <c r="C17" s="85">
        <v>104</v>
      </c>
      <c r="D17" s="85">
        <v>86</v>
      </c>
      <c r="E17" s="85">
        <v>9</v>
      </c>
      <c r="F17" s="85">
        <v>59</v>
      </c>
      <c r="G17" s="85">
        <v>18</v>
      </c>
      <c r="H17" s="85">
        <v>0</v>
      </c>
      <c r="I17" s="85">
        <v>19</v>
      </c>
      <c r="J17" s="85">
        <v>36</v>
      </c>
      <c r="K17" s="85">
        <v>31</v>
      </c>
      <c r="L17" s="85">
        <v>0</v>
      </c>
      <c r="M17" s="85">
        <v>7</v>
      </c>
      <c r="N17" s="85">
        <v>11</v>
      </c>
      <c r="O17" s="85">
        <v>0</v>
      </c>
    </row>
    <row r="18" spans="1:15" ht="18" customHeight="1">
      <c r="A18" s="84" t="s">
        <v>75</v>
      </c>
      <c r="B18" s="85">
        <v>4</v>
      </c>
      <c r="C18" s="85">
        <v>247</v>
      </c>
      <c r="D18" s="85">
        <v>89</v>
      </c>
      <c r="E18" s="85">
        <v>7</v>
      </c>
      <c r="F18" s="85">
        <v>67</v>
      </c>
      <c r="G18" s="85">
        <v>15</v>
      </c>
      <c r="H18" s="85">
        <v>0</v>
      </c>
      <c r="I18" s="85">
        <v>12</v>
      </c>
      <c r="J18" s="85">
        <v>10</v>
      </c>
      <c r="K18" s="85">
        <v>66</v>
      </c>
      <c r="L18" s="85">
        <v>1</v>
      </c>
      <c r="M18" s="85">
        <v>9</v>
      </c>
      <c r="N18" s="85">
        <v>153</v>
      </c>
      <c r="O18" s="85">
        <v>0</v>
      </c>
    </row>
    <row r="19" spans="1:15" ht="18" customHeight="1">
      <c r="A19" s="84" t="s">
        <v>76</v>
      </c>
      <c r="B19" s="85">
        <v>11</v>
      </c>
      <c r="C19" s="85">
        <v>459</v>
      </c>
      <c r="D19" s="85">
        <v>335</v>
      </c>
      <c r="E19" s="85">
        <v>13</v>
      </c>
      <c r="F19" s="85">
        <v>233</v>
      </c>
      <c r="G19" s="85">
        <v>89</v>
      </c>
      <c r="H19" s="85">
        <v>0</v>
      </c>
      <c r="I19" s="85">
        <v>81</v>
      </c>
      <c r="J19" s="85">
        <v>165</v>
      </c>
      <c r="K19" s="85">
        <v>89</v>
      </c>
      <c r="L19" s="85">
        <v>0</v>
      </c>
      <c r="M19" s="85">
        <v>37</v>
      </c>
      <c r="N19" s="85">
        <v>98</v>
      </c>
      <c r="O19" s="85">
        <v>9</v>
      </c>
    </row>
    <row r="20" spans="1:15" ht="18" customHeight="1">
      <c r="A20" s="84" t="s">
        <v>77</v>
      </c>
      <c r="B20" s="85">
        <v>2</v>
      </c>
      <c r="C20" s="85">
        <v>31</v>
      </c>
      <c r="D20" s="85">
        <v>25</v>
      </c>
      <c r="E20" s="85">
        <v>4</v>
      </c>
      <c r="F20" s="85">
        <v>21</v>
      </c>
      <c r="G20" s="85">
        <v>0</v>
      </c>
      <c r="H20" s="85">
        <v>0</v>
      </c>
      <c r="I20" s="85">
        <v>6</v>
      </c>
      <c r="J20" s="85">
        <v>0</v>
      </c>
      <c r="K20" s="85">
        <v>18</v>
      </c>
      <c r="L20" s="85">
        <v>1</v>
      </c>
      <c r="M20" s="85">
        <v>0</v>
      </c>
      <c r="N20" s="85">
        <v>8</v>
      </c>
      <c r="O20" s="85">
        <v>0</v>
      </c>
    </row>
    <row r="21" spans="1:15" ht="18" customHeight="1">
      <c r="A21" s="84" t="s">
        <v>78</v>
      </c>
      <c r="B21" s="85">
        <v>16</v>
      </c>
      <c r="C21" s="85">
        <v>336</v>
      </c>
      <c r="D21" s="85">
        <v>282</v>
      </c>
      <c r="E21" s="85">
        <v>45</v>
      </c>
      <c r="F21" s="85">
        <v>228</v>
      </c>
      <c r="G21" s="85">
        <v>9</v>
      </c>
      <c r="H21" s="85">
        <v>0</v>
      </c>
      <c r="I21" s="85">
        <v>13</v>
      </c>
      <c r="J21" s="85">
        <v>77</v>
      </c>
      <c r="K21" s="85">
        <v>192</v>
      </c>
      <c r="L21" s="85">
        <v>0</v>
      </c>
      <c r="M21" s="85">
        <v>60</v>
      </c>
      <c r="N21" s="85">
        <v>10</v>
      </c>
      <c r="O21" s="85">
        <v>0</v>
      </c>
    </row>
    <row r="22" spans="1:15" ht="18" customHeight="1">
      <c r="A22" s="84" t="s">
        <v>79</v>
      </c>
      <c r="B22" s="85">
        <v>0</v>
      </c>
      <c r="C22" s="85">
        <v>31</v>
      </c>
      <c r="D22" s="85">
        <v>23</v>
      </c>
      <c r="E22" s="85">
        <v>8</v>
      </c>
      <c r="F22" s="85">
        <v>13</v>
      </c>
      <c r="G22" s="85">
        <v>2</v>
      </c>
      <c r="H22" s="85">
        <v>0</v>
      </c>
      <c r="I22" s="85">
        <v>9</v>
      </c>
      <c r="J22" s="85">
        <v>8</v>
      </c>
      <c r="K22" s="85">
        <v>6</v>
      </c>
      <c r="L22" s="85">
        <v>0</v>
      </c>
      <c r="M22" s="85">
        <v>5</v>
      </c>
      <c r="N22" s="85">
        <v>3</v>
      </c>
      <c r="O22" s="85">
        <v>0</v>
      </c>
    </row>
    <row r="23" spans="1:15" ht="18" customHeight="1">
      <c r="A23" s="84" t="s">
        <v>80</v>
      </c>
      <c r="B23" s="85">
        <v>32</v>
      </c>
      <c r="C23" s="85">
        <v>36</v>
      </c>
      <c r="D23" s="85">
        <v>41</v>
      </c>
      <c r="E23" s="85">
        <v>0</v>
      </c>
      <c r="F23" s="85">
        <v>39</v>
      </c>
      <c r="G23" s="85">
        <v>2</v>
      </c>
      <c r="H23" s="85">
        <v>0</v>
      </c>
      <c r="I23" s="85">
        <v>1</v>
      </c>
      <c r="J23" s="85">
        <v>3</v>
      </c>
      <c r="K23" s="85">
        <v>5</v>
      </c>
      <c r="L23" s="85">
        <v>32</v>
      </c>
      <c r="M23" s="85">
        <v>8</v>
      </c>
      <c r="N23" s="85">
        <v>19</v>
      </c>
      <c r="O23" s="85">
        <v>0</v>
      </c>
    </row>
    <row r="24" spans="1:15" ht="18" customHeight="1">
      <c r="A24" s="84" t="s">
        <v>81</v>
      </c>
      <c r="B24" s="85">
        <v>0</v>
      </c>
      <c r="C24" s="85">
        <v>201</v>
      </c>
      <c r="D24" s="85">
        <v>86</v>
      </c>
      <c r="E24" s="85">
        <v>13</v>
      </c>
      <c r="F24" s="85">
        <v>66</v>
      </c>
      <c r="G24" s="85">
        <v>7</v>
      </c>
      <c r="H24" s="85">
        <v>0</v>
      </c>
      <c r="I24" s="85">
        <v>32</v>
      </c>
      <c r="J24" s="85">
        <v>15</v>
      </c>
      <c r="K24" s="85">
        <v>39</v>
      </c>
      <c r="L24" s="85">
        <v>0</v>
      </c>
      <c r="M24" s="85">
        <v>8</v>
      </c>
      <c r="N24" s="85">
        <v>107</v>
      </c>
      <c r="O24" s="85">
        <v>0</v>
      </c>
    </row>
    <row r="25" spans="1:15" ht="18" customHeight="1" thickBot="1">
      <c r="A25" s="84" t="s">
        <v>82</v>
      </c>
      <c r="B25" s="85">
        <v>6</v>
      </c>
      <c r="C25" s="85">
        <v>349</v>
      </c>
      <c r="D25" s="85">
        <v>119</v>
      </c>
      <c r="E25" s="85">
        <v>16</v>
      </c>
      <c r="F25" s="85">
        <v>84</v>
      </c>
      <c r="G25" s="85">
        <v>19</v>
      </c>
      <c r="H25" s="85">
        <v>0</v>
      </c>
      <c r="I25" s="85">
        <v>15</v>
      </c>
      <c r="J25" s="85">
        <v>28</v>
      </c>
      <c r="K25" s="85">
        <v>76</v>
      </c>
      <c r="L25" s="85">
        <v>0</v>
      </c>
      <c r="M25" s="85">
        <v>32</v>
      </c>
      <c r="N25" s="85">
        <v>204</v>
      </c>
      <c r="O25" s="85">
        <v>6</v>
      </c>
    </row>
    <row r="26" spans="1:15" ht="18" customHeight="1" thickTop="1">
      <c r="A26" s="86" t="s">
        <v>83</v>
      </c>
      <c r="B26" s="87">
        <f aca="true" t="shared" si="0" ref="B26:O26">SUM(B8:B25)</f>
        <v>76</v>
      </c>
      <c r="C26" s="87">
        <f t="shared" si="0"/>
        <v>1998</v>
      </c>
      <c r="D26" s="87">
        <f t="shared" si="0"/>
        <v>1242</v>
      </c>
      <c r="E26" s="87">
        <f t="shared" si="0"/>
        <v>130</v>
      </c>
      <c r="F26" s="87">
        <f t="shared" si="0"/>
        <v>921</v>
      </c>
      <c r="G26" s="87">
        <f t="shared" si="0"/>
        <v>189</v>
      </c>
      <c r="H26" s="87">
        <f t="shared" si="0"/>
        <v>2</v>
      </c>
      <c r="I26" s="87">
        <f t="shared" si="0"/>
        <v>232</v>
      </c>
      <c r="J26" s="87">
        <f t="shared" si="0"/>
        <v>394</v>
      </c>
      <c r="K26" s="87">
        <f t="shared" si="0"/>
        <v>582</v>
      </c>
      <c r="L26" s="87">
        <f t="shared" si="0"/>
        <v>34</v>
      </c>
      <c r="M26" s="87">
        <f t="shared" si="0"/>
        <v>191</v>
      </c>
      <c r="N26" s="87">
        <f t="shared" si="0"/>
        <v>641</v>
      </c>
      <c r="O26" s="87">
        <f t="shared" si="0"/>
        <v>15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600" verticalDpi="600" orientation="landscape" paperSize="9" r:id="rId1"/>
  <headerFooter alignWithMargins="0">
    <oddFooter>&amp;C&amp;"ＭＳ 明朝,標準"-&amp;P+33-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7" topLeftCell="B8" activePane="bottomRight" state="frozen"/>
      <selection pane="topLeft" activeCell="A19" sqref="A19:C19"/>
      <selection pane="topRight" activeCell="A19" sqref="A19:C19"/>
      <selection pane="bottomLeft" activeCell="A19" sqref="A19:C19"/>
      <selection pane="bottomRight" activeCell="A1" sqref="A1"/>
    </sheetView>
  </sheetViews>
  <sheetFormatPr defaultColWidth="9.140625" defaultRowHeight="15"/>
  <cols>
    <col min="1" max="3" width="10.140625" style="1" customWidth="1"/>
    <col min="4" max="8" width="8.140625" style="1" customWidth="1"/>
    <col min="9" max="9" width="9.57421875" style="1" customWidth="1"/>
    <col min="10" max="10" width="9.00390625" style="1" customWidth="1"/>
    <col min="11" max="12" width="8.57421875" style="1" customWidth="1"/>
    <col min="13" max="13" width="9.421875" style="1" customWidth="1"/>
    <col min="14" max="15" width="8.140625" style="1" customWidth="1"/>
    <col min="16" max="16384" width="9.00390625" style="1" customWidth="1"/>
  </cols>
  <sheetData>
    <row r="1" spans="1:14" s="46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s="77" customFormat="1" ht="18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4" s="77" customFormat="1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8" customHeight="1">
      <c r="A4" s="78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9"/>
      <c r="O5" s="79" t="s">
        <v>48</v>
      </c>
    </row>
    <row r="6" spans="1:15" ht="18" customHeight="1">
      <c r="A6" s="112" t="s">
        <v>49</v>
      </c>
      <c r="B6" s="120" t="s">
        <v>50</v>
      </c>
      <c r="C6" s="120" t="s">
        <v>51</v>
      </c>
      <c r="D6" s="96" t="s">
        <v>52</v>
      </c>
      <c r="E6" s="97"/>
      <c r="F6" s="97"/>
      <c r="G6" s="97"/>
      <c r="H6" s="98"/>
      <c r="I6" s="88" t="s">
        <v>53</v>
      </c>
      <c r="J6" s="89"/>
      <c r="K6" s="89"/>
      <c r="L6" s="90"/>
      <c r="M6" s="112" t="s">
        <v>54</v>
      </c>
      <c r="N6" s="96" t="s">
        <v>55</v>
      </c>
      <c r="O6" s="98"/>
    </row>
    <row r="7" spans="1:15" ht="22.5">
      <c r="A7" s="113"/>
      <c r="B7" s="121"/>
      <c r="C7" s="121"/>
      <c r="D7" s="80"/>
      <c r="E7" s="41" t="s">
        <v>56</v>
      </c>
      <c r="F7" s="41" t="s">
        <v>57</v>
      </c>
      <c r="G7" s="41" t="s">
        <v>58</v>
      </c>
      <c r="H7" s="75" t="s">
        <v>59</v>
      </c>
      <c r="I7" s="45" t="s">
        <v>60</v>
      </c>
      <c r="J7" s="81" t="s">
        <v>61</v>
      </c>
      <c r="K7" s="82" t="s">
        <v>62</v>
      </c>
      <c r="L7" s="45" t="s">
        <v>63</v>
      </c>
      <c r="M7" s="122"/>
      <c r="N7" s="83"/>
      <c r="O7" s="41" t="s">
        <v>64</v>
      </c>
    </row>
    <row r="8" spans="1:15" ht="18" customHeight="1">
      <c r="A8" s="84" t="s">
        <v>65</v>
      </c>
      <c r="B8" s="85">
        <f>'別表３－４－１　行政不服審査法による不服申立て'!B8+'別表３－４－２　行政不服審査法によらない不服申立て'!B8</f>
        <v>35</v>
      </c>
      <c r="C8" s="85">
        <f>'別表３－４－１　行政不服審査法による不服申立て'!C8+'別表３－４－２　行政不服審査法によらない不服申立て'!C8</f>
        <v>97</v>
      </c>
      <c r="D8" s="85">
        <f>'別表３－４－１　行政不服審査法による不服申立て'!D8+'別表３－４－２　行政不服審査法によらない不服申立て'!D8</f>
        <v>79</v>
      </c>
      <c r="E8" s="85">
        <f>'別表３－４－１　行政不服審査法による不服申立て'!E8+'別表３－４－２　行政不服審査法によらない不服申立て'!E8</f>
        <v>4</v>
      </c>
      <c r="F8" s="85">
        <f>'別表３－４－１　行政不服審査法による不服申立て'!F8+'別表３－４－２　行政不服審査法によらない不服申立て'!F8</f>
        <v>51</v>
      </c>
      <c r="G8" s="85">
        <f>'別表３－４－１　行政不服審査法による不服申立て'!G8+'別表３－４－２　行政不服審査法によらない不服申立て'!G8</f>
        <v>24</v>
      </c>
      <c r="H8" s="85">
        <f>'別表３－４－１　行政不服審査法による不服申立て'!H8+'別表３－４－２　行政不服審査法によらない不服申立て'!H8</f>
        <v>0</v>
      </c>
      <c r="I8" s="85">
        <f>'別表３－４－１　行政不服審査法による不服申立て'!I8+'別表３－４－２　行政不服審査法によらない不服申立て'!I8</f>
        <v>22</v>
      </c>
      <c r="J8" s="85">
        <f>'別表３－４－１　行政不服審査法による不服申立て'!J8+'別表３－４－２　行政不服審査法によらない不服申立て'!J8</f>
        <v>15</v>
      </c>
      <c r="K8" s="85">
        <f>'別表３－４－１　行政不服審査法による不服申立て'!K8+'別表３－４－２　行政不服審査法によらない不服申立て'!K8</f>
        <v>36</v>
      </c>
      <c r="L8" s="85">
        <f>'別表３－４－１　行政不服審査法による不服申立て'!L8+'別表３－４－２　行政不服審査法によらない不服申立て'!L8</f>
        <v>6</v>
      </c>
      <c r="M8" s="85">
        <f>'別表３－４－１　行政不服審査法による不服申立て'!M8+'別表３－４－２　行政不服審査法によらない不服申立て'!M8</f>
        <v>11</v>
      </c>
      <c r="N8" s="85">
        <f>'別表３－４－１　行政不服審査法による不服申立て'!N8+'別表３－４－２　行政不服審査法によらない不服申立て'!N8</f>
        <v>42</v>
      </c>
      <c r="O8" s="85">
        <f>'別表３－４－１　行政不服審査法による不服申立て'!O8+'別表３－４－２　行政不服審査法によらない不服申立て'!O8</f>
        <v>10</v>
      </c>
    </row>
    <row r="9" spans="1:15" ht="18" customHeight="1">
      <c r="A9" s="84" t="s">
        <v>66</v>
      </c>
      <c r="B9" s="85">
        <f>'別表３－４－１　行政不服審査法による不服申立て'!B9+'別表３－４－２　行政不服審査法によらない不服申立て'!B9</f>
        <v>5</v>
      </c>
      <c r="C9" s="85">
        <f>'別表３－４－１　行政不服審査法による不服申立て'!C9+'別表３－４－２　行政不服審査法によらない不服申立て'!C9</f>
        <v>52</v>
      </c>
      <c r="D9" s="85">
        <f>'別表３－４－１　行政不服審査法による不服申立て'!D9+'別表３－４－２　行政不服審査法によらない不服申立て'!D9</f>
        <v>36</v>
      </c>
      <c r="E9" s="85">
        <f>'別表３－４－１　行政不服審査法による不服申立て'!E9+'別表３－４－２　行政不服審査法によらない不服申立て'!E9</f>
        <v>3</v>
      </c>
      <c r="F9" s="85">
        <f>'別表３－４－１　行政不服審査法による不服申立て'!F9+'別表３－４－２　行政不服審査法によらない不服申立て'!F9</f>
        <v>19</v>
      </c>
      <c r="G9" s="85">
        <f>'別表３－４－１　行政不服審査法による不服申立て'!G9+'別表３－４－２　行政不服審査法によらない不服申立て'!G9</f>
        <v>14</v>
      </c>
      <c r="H9" s="85">
        <f>'別表３－４－１　行政不服審査法による不服申立て'!H9+'別表３－４－２　行政不服審査法によらない不服申立て'!H9</f>
        <v>0</v>
      </c>
      <c r="I9" s="85">
        <f>'別表３－４－１　行政不服審査法による不服申立て'!I9+'別表３－４－２　行政不服審査法によらない不服申立て'!I9</f>
        <v>9</v>
      </c>
      <c r="J9" s="85">
        <f>'別表３－４－１　行政不服審査法による不服申立て'!J9+'別表３－４－２　行政不服審査法によらない不服申立て'!J9</f>
        <v>11</v>
      </c>
      <c r="K9" s="85">
        <f>'別表３－４－１　行政不服審査法による不服申立て'!K9+'別表３－４－２　行政不服審査法によらない不服申立て'!K9</f>
        <v>15</v>
      </c>
      <c r="L9" s="85">
        <f>'別表３－４－１　行政不服審査法による不服申立て'!L9+'別表３－４－２　行政不服審査法によらない不服申立て'!L9</f>
        <v>1</v>
      </c>
      <c r="M9" s="85">
        <f>'別表３－４－１　行政不服審査法による不服申立て'!M9+'別表３－４－２　行政不服審査法によらない不服申立て'!M9</f>
        <v>11</v>
      </c>
      <c r="N9" s="85">
        <f>'別表３－４－１　行政不服審査法による不服申立て'!N9+'別表３－４－２　行政不服審査法によらない不服申立て'!N9</f>
        <v>10</v>
      </c>
      <c r="O9" s="85">
        <f>'別表３－４－１　行政不服審査法による不服申立て'!O9+'別表３－４－２　行政不服審査法によらない不服申立て'!O9</f>
        <v>0</v>
      </c>
    </row>
    <row r="10" spans="1:15" ht="18" customHeight="1">
      <c r="A10" s="84" t="s">
        <v>67</v>
      </c>
      <c r="B10" s="85">
        <f>'別表３－４－１　行政不服審査法による不服申立て'!B10+'別表３－４－２　行政不服審査法によらない不服申立て'!B10</f>
        <v>19</v>
      </c>
      <c r="C10" s="85">
        <f>'別表３－４－１　行政不服審査法による不服申立て'!C10+'別表３－４－２　行政不服審査法によらない不服申立て'!C10</f>
        <v>57</v>
      </c>
      <c r="D10" s="85">
        <f>'別表３－４－１　行政不服審査法による不服申立て'!D10+'別表３－４－２　行政不服審査法によらない不服申立て'!D10</f>
        <v>51</v>
      </c>
      <c r="E10" s="85">
        <f>'別表３－４－１　行政不服審査法による不服申立て'!E10+'別表３－４－２　行政不服審査法によらない不服申立て'!E10</f>
        <v>7</v>
      </c>
      <c r="F10" s="85">
        <f>'別表３－４－１　行政不服審査法による不服申立て'!F10+'別表３－４－２　行政不服審査法によらない不服申立て'!F10</f>
        <v>36</v>
      </c>
      <c r="G10" s="85">
        <f>'別表３－４－１　行政不服審査法による不服申立て'!G10+'別表３－４－２　行政不服審査法によらない不服申立て'!G10</f>
        <v>8</v>
      </c>
      <c r="H10" s="85">
        <f>'別表３－４－１　行政不服審査法による不服申立て'!H10+'別表３－４－２　行政不服審査法によらない不服申立て'!H10</f>
        <v>0</v>
      </c>
      <c r="I10" s="85">
        <f>'別表３－４－１　行政不服審査法による不服申立て'!I10+'別表３－４－２　行政不服審査法によらない不服申立て'!I10</f>
        <v>18</v>
      </c>
      <c r="J10" s="85">
        <f>'別表３－４－１　行政不服審査法による不服申立て'!J10+'別表３－４－２　行政不服審査法によらない不服申立て'!J10</f>
        <v>17</v>
      </c>
      <c r="K10" s="85">
        <f>'別表３－４－１　行政不服審査法による不服申立て'!K10+'別表３－４－２　行政不服審査法によらない不服申立て'!K10</f>
        <v>16</v>
      </c>
      <c r="L10" s="85">
        <f>'別表３－４－１　行政不服審査法による不服申立て'!L10+'別表３－４－２　行政不服審査法によらない不服申立て'!L10</f>
        <v>0</v>
      </c>
      <c r="M10" s="85">
        <f>'別表３－４－１　行政不服審査法による不服申立て'!M10+'別表３－４－２　行政不服審査法によらない不服申立て'!M10</f>
        <v>6</v>
      </c>
      <c r="N10" s="85">
        <f>'別表３－４－１　行政不服審査法による不服申立て'!N10+'別表３－４－２　行政不服審査法によらない不服申立て'!N10</f>
        <v>19</v>
      </c>
      <c r="O10" s="85">
        <f>'別表３－４－１　行政不服審査法による不服申立て'!O10+'別表３－４－２　行政不服審査法によらない不服申立て'!O10</f>
        <v>1</v>
      </c>
    </row>
    <row r="11" spans="1:15" ht="18" customHeight="1">
      <c r="A11" s="84" t="s">
        <v>68</v>
      </c>
      <c r="B11" s="85">
        <f>'別表３－４－１　行政不服審査法による不服申立て'!B11+'別表３－４－２　行政不服審査法によらない不服申立て'!B11</f>
        <v>15</v>
      </c>
      <c r="C11" s="85">
        <f>'別表３－４－１　行政不服審査法による不服申立て'!C11+'別表３－４－２　行政不服審査法によらない不服申立て'!C11</f>
        <v>48</v>
      </c>
      <c r="D11" s="85">
        <f>'別表３－４－１　行政不服審査法による不服申立て'!D11+'別表３－４－２　行政不服審査法によらない不服申立て'!D11</f>
        <v>41</v>
      </c>
      <c r="E11" s="85">
        <f>'別表３－４－１　行政不服審査法による不服申立て'!E11+'別表３－４－２　行政不服審査法によらない不服申立て'!E11</f>
        <v>3</v>
      </c>
      <c r="F11" s="85">
        <f>'別表３－４－１　行政不服審査法による不服申立て'!F11+'別表３－４－２　行政不服審査法によらない不服申立て'!F11</f>
        <v>22</v>
      </c>
      <c r="G11" s="85">
        <f>'別表３－４－１　行政不服審査法による不服申立て'!G11+'別表３－４－２　行政不服審査法によらない不服申立て'!G11</f>
        <v>15</v>
      </c>
      <c r="H11" s="85">
        <f>'別表３－４－１　行政不服審査法による不服申立て'!H11+'別表３－４－２　行政不服審査法によらない不服申立て'!H11</f>
        <v>1</v>
      </c>
      <c r="I11" s="85">
        <f>'別表３－４－１　行政不服審査法による不服申立て'!I11+'別表３－４－２　行政不服審査法によらない不服申立て'!I11</f>
        <v>24</v>
      </c>
      <c r="J11" s="85">
        <f>'別表３－４－１　行政不服審査法による不服申立て'!J11+'別表３－４－２　行政不服審査法によらない不服申立て'!J11</f>
        <v>8</v>
      </c>
      <c r="K11" s="85">
        <f>'別表３－４－１　行政不服審査法による不服申立て'!K11+'別表３－４－２　行政不服審査法によらない不服申立て'!K11</f>
        <v>4</v>
      </c>
      <c r="L11" s="85">
        <f>'別表３－４－１　行政不服審査法による不服申立て'!L11+'別表３－４－２　行政不服審査法によらない不服申立て'!L11</f>
        <v>5</v>
      </c>
      <c r="M11" s="85">
        <f>'別表３－４－１　行政不服審査法による不服申立て'!M11+'別表３－４－２　行政不服審査法によらない不服申立て'!M11</f>
        <v>1</v>
      </c>
      <c r="N11" s="85">
        <f>'別表３－４－１　行政不服審査法による不服申立て'!N11+'別表３－４－２　行政不服審査法によらない不服申立て'!N11</f>
        <v>21</v>
      </c>
      <c r="O11" s="85">
        <f>'別表３－４－１　行政不服審査法による不服申立て'!O11+'別表３－４－２　行政不服審査法によらない不服申立て'!O11</f>
        <v>5</v>
      </c>
    </row>
    <row r="12" spans="1:15" ht="18" customHeight="1">
      <c r="A12" s="84" t="s">
        <v>69</v>
      </c>
      <c r="B12" s="85">
        <f>'別表３－４－１　行政不服審査法による不服申立て'!B12+'別表３－４－２　行政不服審査法によらない不服申立て'!B12</f>
        <v>589</v>
      </c>
      <c r="C12" s="85">
        <f>'別表３－４－１　行政不服審査法による不服申立て'!C12+'別表３－４－２　行政不服審査法によらない不服申立て'!C12</f>
        <v>202</v>
      </c>
      <c r="D12" s="85">
        <f>'別表３－４－１　行政不服審査法による不服申立て'!D12+'別表３－４－２　行政不服審査法によらない不服申立て'!D12</f>
        <v>314</v>
      </c>
      <c r="E12" s="85">
        <f>'別表３－４－１　行政不服審査法による不服申立て'!E12+'別表３－４－２　行政不服審査法によらない不服申立て'!E12</f>
        <v>14</v>
      </c>
      <c r="F12" s="85">
        <f>'別表３－４－１　行政不服審査法による不服申立て'!F12+'別表３－４－２　行政不服審査法によらない不服申立て'!F12</f>
        <v>278</v>
      </c>
      <c r="G12" s="85">
        <f>'別表３－４－１　行政不服審査法による不服申立て'!G12+'別表３－４－２　行政不服審査法によらない不服申立て'!G12</f>
        <v>22</v>
      </c>
      <c r="H12" s="85">
        <f>'別表３－４－１　行政不服審査法による不服申立て'!H12+'別表３－４－２　行政不服審査法によらない不服申立て'!H12</f>
        <v>0</v>
      </c>
      <c r="I12" s="85">
        <f>'別表３－４－１　行政不服審査法による不服申立て'!I12+'別表３－４－２　行政不服審査法によらない不服申立て'!I12</f>
        <v>29</v>
      </c>
      <c r="J12" s="85">
        <f>'別表３－４－１　行政不服審査法による不服申立て'!J12+'別表３－４－２　行政不服審査法によらない不服申立て'!J12</f>
        <v>34</v>
      </c>
      <c r="K12" s="85">
        <f>'別表３－４－１　行政不服審査法による不服申立て'!K12+'別表３－４－２　行政不服審査法によらない不服申立て'!K12</f>
        <v>63</v>
      </c>
      <c r="L12" s="85">
        <f>'別表３－４－１　行政不服審査法による不服申立て'!L12+'別表３－４－２　行政不服審査法によらない不服申立て'!L12</f>
        <v>188</v>
      </c>
      <c r="M12" s="85">
        <f>'別表３－４－１　行政不服審査法による不服申立て'!M12+'別表３－４－２　行政不服審査法によらない不服申立て'!M12</f>
        <v>18</v>
      </c>
      <c r="N12" s="85">
        <f>'別表３－４－１　行政不服審査法による不服申立て'!N12+'別表３－４－２　行政不服審査法によらない不服申立て'!N12</f>
        <v>459</v>
      </c>
      <c r="O12" s="85">
        <f>'別表３－４－１　行政不服審査法による不服申立て'!O12+'別表３－４－２　行政不服審査法によらない不服申立て'!O12</f>
        <v>368</v>
      </c>
    </row>
    <row r="13" spans="1:15" ht="18" customHeight="1">
      <c r="A13" s="84" t="s">
        <v>70</v>
      </c>
      <c r="B13" s="85">
        <f>'別表３－４－１　行政不服審査法による不服申立て'!B13+'別表３－４－２　行政不服審査法によらない不服申立て'!B13</f>
        <v>33</v>
      </c>
      <c r="C13" s="85">
        <f>'別表３－４－１　行政不服審査法による不服申立て'!C13+'別表３－４－２　行政不服審査法によらない不服申立て'!C13</f>
        <v>57</v>
      </c>
      <c r="D13" s="85">
        <f>'別表３－４－１　行政不服審査法による不服申立て'!D13+'別表３－４－２　行政不服審査法によらない不服申立て'!D13</f>
        <v>51</v>
      </c>
      <c r="E13" s="85">
        <f>'別表３－４－１　行政不服審査法による不服申立て'!E13+'別表３－４－２　行政不服審査法によらない不服申立て'!E13</f>
        <v>4</v>
      </c>
      <c r="F13" s="85">
        <f>'別表３－４－１　行政不服審査法による不服申立て'!F13+'別表３－４－２　行政不服審査法によらない不服申立て'!F13</f>
        <v>38</v>
      </c>
      <c r="G13" s="85">
        <f>'別表３－４－１　行政不服審査法による不服申立て'!G13+'別表３－４－２　行政不服審査法によらない不服申立て'!G13</f>
        <v>9</v>
      </c>
      <c r="H13" s="85">
        <f>'別表３－４－１　行政不服審査法による不服申立て'!H13+'別表３－４－２　行政不服審査法によらない不服申立て'!H13</f>
        <v>0</v>
      </c>
      <c r="I13" s="85">
        <f>'別表３－４－１　行政不服審査法による不服申立て'!I13+'別表３－４－２　行政不服審査法によらない不服申立て'!I13</f>
        <v>17</v>
      </c>
      <c r="J13" s="85">
        <f>'別表３－４－１　行政不服審査法による不服申立て'!J13+'別表３－４－２　行政不服審査法によらない不服申立て'!J13</f>
        <v>21</v>
      </c>
      <c r="K13" s="85">
        <f>'別表３－４－１　行政不服審査法による不服申立て'!K13+'別表３－４－２　行政不服審査法によらない不服申立て'!K13</f>
        <v>6</v>
      </c>
      <c r="L13" s="85">
        <f>'別表３－４－１　行政不服審査法による不服申立て'!L13+'別表３－４－２　行政不服審査法によらない不服申立て'!L13</f>
        <v>7</v>
      </c>
      <c r="M13" s="85">
        <f>'別表３－４－１　行政不服審査法による不服申立て'!M13+'別表３－４－２　行政不服審査法によらない不服申立て'!M13</f>
        <v>3</v>
      </c>
      <c r="N13" s="85">
        <f>'別表３－４－１　行政不服審査法による不服申立て'!N13+'別表３－４－２　行政不服審査法によらない不服申立て'!N13</f>
        <v>36</v>
      </c>
      <c r="O13" s="85">
        <f>'別表３－４－１　行政不服審査法による不服申立て'!O13+'別表３－４－２　行政不服審査法によらない不服申立て'!O13</f>
        <v>20</v>
      </c>
    </row>
    <row r="14" spans="1:15" ht="18" customHeight="1">
      <c r="A14" s="84" t="s">
        <v>71</v>
      </c>
      <c r="B14" s="85">
        <f>'別表３－４－１　行政不服審査法による不服申立て'!B14+'別表３－４－２　行政不服審査法によらない不服申立て'!B14</f>
        <v>10</v>
      </c>
      <c r="C14" s="85">
        <f>'別表３－４－１　行政不服審査法による不服申立て'!C14+'別表３－４－２　行政不服審査法によらない不服申立て'!C14</f>
        <v>73</v>
      </c>
      <c r="D14" s="85">
        <f>'別表３－４－１　行政不服審査法による不服申立て'!D14+'別表３－４－２　行政不服審査法によらない不服申立て'!D14</f>
        <v>38</v>
      </c>
      <c r="E14" s="85">
        <f>'別表３－４－１　行政不服審査法による不服申立て'!E14+'別表３－４－２　行政不服審査法によらない不服申立て'!E14</f>
        <v>3</v>
      </c>
      <c r="F14" s="85">
        <f>'別表３－４－１　行政不服審査法による不服申立て'!F14+'別表３－４－２　行政不服審査法によらない不服申立て'!F14</f>
        <v>31</v>
      </c>
      <c r="G14" s="85">
        <f>'別表３－４－１　行政不服審査法による不服申立て'!G14+'別表３－４－２　行政不服審査法によらない不服申立て'!G14</f>
        <v>4</v>
      </c>
      <c r="H14" s="85">
        <f>'別表３－４－１　行政不服審査法による不服申立て'!H14+'別表３－４－２　行政不服審査法によらない不服申立て'!H14</f>
        <v>0</v>
      </c>
      <c r="I14" s="85">
        <f>'別表３－４－１　行政不服審査法による不服申立て'!I14+'別表３－４－２　行政不服審査法によらない不服申立て'!I14</f>
        <v>20</v>
      </c>
      <c r="J14" s="85">
        <f>'別表３－４－１　行政不服審査法による不服申立て'!J14+'別表３－４－２　行政不服審査法によらない不服申立て'!J14</f>
        <v>6</v>
      </c>
      <c r="K14" s="85">
        <f>'別表３－４－１　行政不服審査法による不服申立て'!K14+'別表３－４－２　行政不服審査法によらない不服申立て'!K14</f>
        <v>9</v>
      </c>
      <c r="L14" s="85">
        <f>'別表３－４－１　行政不服審査法による不服申立て'!L14+'別表３－４－２　行政不服審査法によらない不服申立て'!L14</f>
        <v>3</v>
      </c>
      <c r="M14" s="85">
        <f>'別表３－４－１　行政不服審査法による不服申立て'!M14+'別表３－４－２　行政不服審査法によらない不服申立て'!M14</f>
        <v>2</v>
      </c>
      <c r="N14" s="85">
        <f>'別表３－４－１　行政不服審査法による不服申立て'!N14+'別表３－４－２　行政不服審査法によらない不服申立て'!N14</f>
        <v>43</v>
      </c>
      <c r="O14" s="85">
        <f>'別表３－４－１　行政不服審査法による不服申立て'!O14+'別表３－４－２　行政不服審査法によらない不服申立て'!O14</f>
        <v>4</v>
      </c>
    </row>
    <row r="15" spans="1:15" ht="18" customHeight="1">
      <c r="A15" s="84" t="s">
        <v>72</v>
      </c>
      <c r="B15" s="85">
        <f>'別表３－４－１　行政不服審査法による不服申立て'!B15+'別表３－４－２　行政不服審査法によらない不服申立て'!B15</f>
        <v>6</v>
      </c>
      <c r="C15" s="85">
        <f>'別表３－４－１　行政不服審査法による不服申立て'!C15+'別表３－４－２　行政不服審査法によらない不服申立て'!C15</f>
        <v>20</v>
      </c>
      <c r="D15" s="85">
        <f>'別表３－４－１　行政不服審査法による不服申立て'!D15+'別表３－４－２　行政不服審査法によらない不服申立て'!D15</f>
        <v>19</v>
      </c>
      <c r="E15" s="85">
        <f>'別表３－４－１　行政不服審査法による不服申立て'!E15+'別表３－４－２　行政不服審査法によらない不服申立て'!E15</f>
        <v>3</v>
      </c>
      <c r="F15" s="85">
        <f>'別表３－４－１　行政不服審査法による不服申立て'!F15+'別表３－４－２　行政不服審査法によらない不服申立て'!F15</f>
        <v>14</v>
      </c>
      <c r="G15" s="85">
        <f>'別表３－４－１　行政不服審査法による不服申立て'!G15+'別表３－４－２　行政不服審査法によらない不服申立て'!G15</f>
        <v>1</v>
      </c>
      <c r="H15" s="85">
        <f>'別表３－４－１　行政不服審査法による不服申立て'!H15+'別表３－４－２　行政不服審査法によらない不服申立て'!H15</f>
        <v>1</v>
      </c>
      <c r="I15" s="85">
        <f>'別表３－４－１　行政不服審査法による不服申立て'!I15+'別表３－４－２　行政不服審査法によらない不服申立て'!I15</f>
        <v>9</v>
      </c>
      <c r="J15" s="85">
        <f>'別表３－４－１　行政不服審査法による不服申立て'!J15+'別表３－４－２　行政不服審査法によらない不服申立て'!J15</f>
        <v>4</v>
      </c>
      <c r="K15" s="85">
        <f>'別表３－４－１　行政不服審査法による不服申立て'!K15+'別表３－４－２　行政不服審査法によらない不服申立て'!K15</f>
        <v>3</v>
      </c>
      <c r="L15" s="85">
        <f>'別表３－４－１　行政不服審査法による不服申立て'!L15+'別表３－４－２　行政不服審査法によらない不服申立て'!L15</f>
        <v>3</v>
      </c>
      <c r="M15" s="85">
        <f>'別表３－４－１　行政不服審査法による不服申立て'!M15+'別表３－４－２　行政不服審査法によらない不服申立て'!M15</f>
        <v>2</v>
      </c>
      <c r="N15" s="85">
        <f>'別表３－４－１　行政不服審査法による不服申立て'!N15+'別表３－４－２　行政不服審査法によらない不服申立て'!N15</f>
        <v>5</v>
      </c>
      <c r="O15" s="85">
        <f>'別表３－４－１　行政不服審査法による不服申立て'!O15+'別表３－４－２　行政不服審査法によらない不服申立て'!O15</f>
        <v>0</v>
      </c>
    </row>
    <row r="16" spans="1:15" ht="18" customHeight="1">
      <c r="A16" s="84" t="s">
        <v>73</v>
      </c>
      <c r="B16" s="85">
        <f>'別表３－４－１　行政不服審査法による不服申立て'!B16+'別表３－４－２　行政不服審査法によらない不服申立て'!B16</f>
        <v>10</v>
      </c>
      <c r="C16" s="85">
        <f>'別表３－４－１　行政不服審査法による不服申立て'!C16+'別表３－４－２　行政不服審査法によらない不服申立て'!C16</f>
        <v>20</v>
      </c>
      <c r="D16" s="85">
        <f>'別表３－４－１　行政不服審査法による不服申立て'!D16+'別表３－４－２　行政不服審査法によらない不服申立て'!D16</f>
        <v>17</v>
      </c>
      <c r="E16" s="85">
        <f>'別表３－４－１　行政不服審査法による不服申立て'!E16+'別表３－４－２　行政不服審査法によらない不服申立て'!E16</f>
        <v>0</v>
      </c>
      <c r="F16" s="85">
        <f>'別表３－４－１　行政不服審査法による不服申立て'!F16+'別表３－４－２　行政不服審査法によらない不服申立て'!F16</f>
        <v>13</v>
      </c>
      <c r="G16" s="85">
        <f>'別表３－４－１　行政不服審査法による不服申立て'!G16+'別表３－４－２　行政不服審査法によらない不服申立て'!G16</f>
        <v>4</v>
      </c>
      <c r="H16" s="85">
        <f>'別表３－４－１　行政不服審査法による不服申立て'!H16+'別表３－４－２　行政不服審査法によらない不服申立て'!H16</f>
        <v>0</v>
      </c>
      <c r="I16" s="85">
        <f>'別表３－４－１　行政不服審査法による不服申立て'!I16+'別表３－４－２　行政不服審査法によらない不服申立て'!I16</f>
        <v>9</v>
      </c>
      <c r="J16" s="85">
        <f>'別表３－４－１　行政不服審査法による不服申立て'!J16+'別表３－４－２　行政不服審査法によらない不服申立て'!J16</f>
        <v>5</v>
      </c>
      <c r="K16" s="85">
        <f>'別表３－４－１　行政不服審査法による不服申立て'!K16+'別表３－４－２　行政不服審査法によらない不服申立て'!K16</f>
        <v>3</v>
      </c>
      <c r="L16" s="85">
        <f>'別表３－４－１　行政不服審査法による不服申立て'!L16+'別表３－４－２　行政不服審査法によらない不服申立て'!L16</f>
        <v>0</v>
      </c>
      <c r="M16" s="85">
        <f>'別表３－４－１　行政不服審査法による不服申立て'!M16+'別表３－４－２　行政不服審査法によらない不服申立て'!M16</f>
        <v>0</v>
      </c>
      <c r="N16" s="85">
        <f>'別表３－４－１　行政不服審査法による不服申立て'!N16+'別表３－４－２　行政不服審査法によらない不服申立て'!N16</f>
        <v>13</v>
      </c>
      <c r="O16" s="85">
        <f>'別表３－４－１　行政不服審査法による不服申立て'!O16+'別表３－４－２　行政不服審査法によらない不服申立て'!O16</f>
        <v>10</v>
      </c>
    </row>
    <row r="17" spans="1:15" ht="18" customHeight="1">
      <c r="A17" s="84" t="s">
        <v>74</v>
      </c>
      <c r="B17" s="85">
        <f>'別表３－４－１　行政不服審査法による不服申立て'!B17+'別表３－４－２　行政不服審査法によらない不服申立て'!B17</f>
        <v>350</v>
      </c>
      <c r="C17" s="85">
        <f>'別表３－４－１　行政不服審査法による不服申立て'!C17+'別表３－４－２　行政不服審査法によらない不服申立て'!C17</f>
        <v>196</v>
      </c>
      <c r="D17" s="85">
        <f>'別表３－４－１　行政不服審査法による不服申立て'!D17+'別表３－４－２　行政不服審査法によらない不服申立て'!D17</f>
        <v>178</v>
      </c>
      <c r="E17" s="85">
        <f>'別表３－４－１　行政不服審査法による不服申立て'!E17+'別表３－４－２　行政不服審査法によらない不服申立て'!E17</f>
        <v>14</v>
      </c>
      <c r="F17" s="85">
        <f>'別表３－４－１　行政不服審査法による不服申立て'!F17+'別表３－４－２　行政不服審査法によらない不服申立て'!F17</f>
        <v>131</v>
      </c>
      <c r="G17" s="85">
        <f>'別表３－４－１　行政不服審査法による不服申立て'!G17+'別表３－４－２　行政不服審査法によらない不服申立て'!G17</f>
        <v>33</v>
      </c>
      <c r="H17" s="85">
        <f>'別表３－４－１　行政不服審査法による不服申立て'!H17+'別表３－４－２　行政不服審査法によらない不服申立て'!H17</f>
        <v>0</v>
      </c>
      <c r="I17" s="85">
        <f>'別表３－４－１　行政不服審査法による不服申立て'!I17+'別表３－４－２　行政不服審査法によらない不服申立て'!I17</f>
        <v>26</v>
      </c>
      <c r="J17" s="85">
        <f>'別表３－４－１　行政不服審査法による不服申立て'!J17+'別表３－４－２　行政不服審査法によらない不服申立て'!J17</f>
        <v>43</v>
      </c>
      <c r="K17" s="85">
        <f>'別表３－４－１　行政不服審査法による不服申立て'!K17+'別表３－４－２　行政不服審査法によらない不服申立て'!K17</f>
        <v>61</v>
      </c>
      <c r="L17" s="85">
        <f>'別表３－４－１　行政不服審査法による不服申立て'!L17+'別表３－４－２　行政不服審査法によらない不服申立て'!L17</f>
        <v>48</v>
      </c>
      <c r="M17" s="85">
        <f>'別表３－４－１　行政不服審査法による不服申立て'!M17+'別表３－４－２　行政不服審査法によらない不服申立て'!M17</f>
        <v>43</v>
      </c>
      <c r="N17" s="85">
        <f>'別表３－４－１　行政不服審査法による不服申立て'!N17+'別表３－４－２　行政不服審査法によらない不服申立て'!N17</f>
        <v>325</v>
      </c>
      <c r="O17" s="85">
        <f>'別表３－４－１　行政不服審査法による不服申立て'!O17+'別表３－４－２　行政不服審査法によらない不服申立て'!O17</f>
        <v>253</v>
      </c>
    </row>
    <row r="18" spans="1:15" ht="18" customHeight="1">
      <c r="A18" s="84" t="s">
        <v>75</v>
      </c>
      <c r="B18" s="85">
        <f>'別表３－４－１　行政不服審査法による不服申立て'!B18+'別表３－４－２　行政不服審査法によらない不服申立て'!B18</f>
        <v>24</v>
      </c>
      <c r="C18" s="85">
        <f>'別表３－４－１　行政不服審査法による不服申立て'!C18+'別表３－４－２　行政不服審査法によらない不服申立て'!C18</f>
        <v>298</v>
      </c>
      <c r="D18" s="85">
        <f>'別表３－４－１　行政不服審査法による不服申立て'!D18+'別表３－４－２　行政不服審査法によらない不服申立て'!D18</f>
        <v>135</v>
      </c>
      <c r="E18" s="85">
        <f>'別表３－４－１　行政不服審査法による不服申立て'!E18+'別表３－４－２　行政不服審査法によらない不服申立て'!E18</f>
        <v>8</v>
      </c>
      <c r="F18" s="85">
        <f>'別表３－４－１　行政不服審査法による不服申立て'!F18+'別表３－４－２　行政不服審査法によらない不服申立て'!F18</f>
        <v>93</v>
      </c>
      <c r="G18" s="85">
        <f>'別表３－４－１　行政不服審査法による不服申立て'!G18+'別表３－４－２　行政不服審査法によらない不服申立て'!G18</f>
        <v>34</v>
      </c>
      <c r="H18" s="85">
        <f>'別表３－４－１　行政不服審査法による不服申立て'!H18+'別表３－４－２　行政不服審査法によらない不服申立て'!H18</f>
        <v>0</v>
      </c>
      <c r="I18" s="85">
        <f>'別表３－４－１　行政不服審査法による不服申立て'!I18+'別表３－４－２　行政不服審査法によらない不服申立て'!I18</f>
        <v>28</v>
      </c>
      <c r="J18" s="85">
        <f>'別表３－４－１　行政不服審査法による不服申立て'!J18+'別表３－４－２　行政不服審査法によらない不服申立て'!J18</f>
        <v>29</v>
      </c>
      <c r="K18" s="85">
        <f>'別表３－４－１　行政不服審査法による不服申立て'!K18+'別表３－４－２　行政不服審査法によらない不服申立て'!K18</f>
        <v>70</v>
      </c>
      <c r="L18" s="85">
        <f>'別表３－４－１　行政不服審査法による不服申立て'!L18+'別表３－４－２　行政不服審査法によらない不服申立て'!L18</f>
        <v>8</v>
      </c>
      <c r="M18" s="85">
        <f>'別表３－４－１　行政不服審査法による不服申立て'!M18+'別表３－４－２　行政不服審査法によらない不服申立て'!M18</f>
        <v>12</v>
      </c>
      <c r="N18" s="85">
        <f>'別表３－４－１　行政不服審査法による不服申立て'!N18+'別表３－４－２　行政不服審査法によらない不服申立て'!N18</f>
        <v>175</v>
      </c>
      <c r="O18" s="85">
        <f>'別表３－４－１　行政不服審査法による不服申立て'!O18+'別表３－４－２　行政不服審査法によらない不服申立て'!O18</f>
        <v>8</v>
      </c>
    </row>
    <row r="19" spans="1:15" ht="18" customHeight="1">
      <c r="A19" s="84" t="s">
        <v>76</v>
      </c>
      <c r="B19" s="85">
        <f>'別表３－４－１　行政不服審査法による不服申立て'!B19+'別表３－４－２　行政不服審査法によらない不服申立て'!B19</f>
        <v>270</v>
      </c>
      <c r="C19" s="85">
        <f>'別表３－４－１　行政不服審査法による不服申立て'!C19+'別表３－４－２　行政不服審査法によらない不服申立て'!C19</f>
        <v>661</v>
      </c>
      <c r="D19" s="85">
        <f>'別表３－４－１　行政不服審査法による不服申立て'!D19+'別表３－４－２　行政不服審査法によらない不服申立て'!D19</f>
        <v>630</v>
      </c>
      <c r="E19" s="85">
        <f>'別表３－４－１　行政不服審査法による不服申立て'!E19+'別表３－４－２　行政不服審査法によらない不服申立て'!E19</f>
        <v>70</v>
      </c>
      <c r="F19" s="85">
        <f>'別表３－４－１　行政不服審査法による不服申立て'!F19+'別表３－４－２　行政不服審査法によらない不服申立て'!F19</f>
        <v>443</v>
      </c>
      <c r="G19" s="85">
        <f>'別表３－４－１　行政不服審査法による不服申立て'!G19+'別表３－４－２　行政不服審査法によらない不服申立て'!G19</f>
        <v>117</v>
      </c>
      <c r="H19" s="85">
        <f>'別表３－４－１　行政不服審査法による不服申立て'!H19+'別表３－４－２　行政不服審査法によらない不服申立て'!H19</f>
        <v>0</v>
      </c>
      <c r="I19" s="85">
        <f>'別表３－４－１　行政不服審査法による不服申立て'!I19+'別表３－４－２　行政不服審査法によらない不服申立て'!I19</f>
        <v>162</v>
      </c>
      <c r="J19" s="85">
        <f>'別表３－４－１　行政不服審査法による不服申立て'!J19+'別表３－４－２　行政不服審査法によらない不服申立て'!J19</f>
        <v>181</v>
      </c>
      <c r="K19" s="85">
        <f>'別表３－４－１　行政不服審査法による不服申立て'!K19+'別表３－４－２　行政不服審査法によらない不服申立て'!K19</f>
        <v>144</v>
      </c>
      <c r="L19" s="85">
        <f>'別表３－４－１　行政不服審査法による不服申立て'!L19+'別表３－４－２　行政不服審査法によらない不服申立て'!L19</f>
        <v>143</v>
      </c>
      <c r="M19" s="85">
        <f>'別表３－４－１　行政不服審査法による不服申立て'!M19+'別表３－４－２　行政不服審査法によらない不服申立て'!M19</f>
        <v>47</v>
      </c>
      <c r="N19" s="85">
        <f>'別表３－４－１　行政不服審査法による不服申立て'!N19+'別表３－４－２　行政不服審査法によらない不服申立て'!N19</f>
        <v>254</v>
      </c>
      <c r="O19" s="85">
        <f>'別表３－４－１　行政不服審査法による不服申立て'!O19+'別表３－４－２　行政不服審査法によらない不服申立て'!O19</f>
        <v>29</v>
      </c>
    </row>
    <row r="20" spans="1:15" ht="18" customHeight="1">
      <c r="A20" s="84" t="s">
        <v>77</v>
      </c>
      <c r="B20" s="85">
        <f>'別表３－４－１　行政不服審査法による不服申立て'!B20+'別表３－４－２　行政不服審査法によらない不服申立て'!B20</f>
        <v>9</v>
      </c>
      <c r="C20" s="85">
        <f>'別表３－４－１　行政不服審査法による不服申立て'!C20+'別表３－４－２　行政不服審査法によらない不服申立て'!C20</f>
        <v>69</v>
      </c>
      <c r="D20" s="85">
        <f>'別表３－４－１　行政不服審査法による不服申立て'!D20+'別表３－４－２　行政不服審査法によらない不服申立て'!D20</f>
        <v>47</v>
      </c>
      <c r="E20" s="85">
        <f>'別表３－４－１　行政不服審査法による不服申立て'!E20+'別表３－４－２　行政不服審査法によらない不服申立て'!E20</f>
        <v>8</v>
      </c>
      <c r="F20" s="85">
        <f>'別表３－４－１　行政不服審査法による不服申立て'!F20+'別表３－４－２　行政不服審査法によらない不服申立て'!F20</f>
        <v>36</v>
      </c>
      <c r="G20" s="85">
        <f>'別表３－４－１　行政不服審査法による不服申立て'!G20+'別表３－４－２　行政不服審査法によらない不服申立て'!G20</f>
        <v>3</v>
      </c>
      <c r="H20" s="85">
        <f>'別表３－４－１　行政不服審査法による不服申立て'!H20+'別表３－４－２　行政不服審査法によらない不服申立て'!H20</f>
        <v>0</v>
      </c>
      <c r="I20" s="85">
        <f>'別表３－４－１　行政不服審査法による不服申立て'!I20+'別表３－４－２　行政不服審査法によらない不服申立て'!I20</f>
        <v>18</v>
      </c>
      <c r="J20" s="85">
        <f>'別表３－４－１　行政不服審査法による不服申立て'!J20+'別表３－４－２　行政不服審査法によらない不服申立て'!J20</f>
        <v>7</v>
      </c>
      <c r="K20" s="85">
        <f>'別表３－４－１　行政不服審査法による不服申立て'!K20+'別表３－４－２　行政不服審査法によらない不服申立て'!K20</f>
        <v>21</v>
      </c>
      <c r="L20" s="85">
        <f>'別表３－４－１　行政不服審査法による不服申立て'!L20+'別表３－４－２　行政不服審査法によらない不服申立て'!L20</f>
        <v>1</v>
      </c>
      <c r="M20" s="85">
        <f>'別表３－４－１　行政不服審査法による不服申立て'!M20+'別表３－４－２　行政不服審査法によらない不服申立て'!M20</f>
        <v>3</v>
      </c>
      <c r="N20" s="85">
        <f>'別表３－４－１　行政不服審査法による不服申立て'!N20+'別表３－４－２　行政不服審査法によらない不服申立て'!N20</f>
        <v>28</v>
      </c>
      <c r="O20" s="85">
        <f>'別表３－４－１　行政不服審査法による不服申立て'!O20+'別表３－４－２　行政不服審査法によらない不服申立て'!O20</f>
        <v>0</v>
      </c>
    </row>
    <row r="21" spans="1:15" ht="18" customHeight="1">
      <c r="A21" s="84" t="s">
        <v>78</v>
      </c>
      <c r="B21" s="85">
        <f>'別表３－４－１　行政不服審査法による不服申立て'!B21+'別表３－４－２　行政不服審査法によらない不服申立て'!B21</f>
        <v>64</v>
      </c>
      <c r="C21" s="85">
        <f>'別表３－４－１　行政不服審査法による不服申立て'!C21+'別表３－４－２　行政不服審査法によらない不服申立て'!C21</f>
        <v>428</v>
      </c>
      <c r="D21" s="85">
        <f>'別表３－４－１　行政不服審査法による不服申立て'!D21+'別表３－４－２　行政不服審査法によらない不服申立て'!D21</f>
        <v>363</v>
      </c>
      <c r="E21" s="85">
        <f>'別表３－４－１　行政不服審査法による不服申立て'!E21+'別表３－４－２　行政不服審査法によらない不服申立て'!E21</f>
        <v>53</v>
      </c>
      <c r="F21" s="85">
        <f>'別表３－４－１　行政不服審査法による不服申立て'!F21+'別表３－４－２　行政不服審査法によらない不服申立て'!F21</f>
        <v>286</v>
      </c>
      <c r="G21" s="85">
        <f>'別表３－４－１　行政不服審査法による不服申立て'!G21+'別表３－４－２　行政不服審査法によらない不服申立て'!G21</f>
        <v>24</v>
      </c>
      <c r="H21" s="85">
        <f>'別表３－４－１　行政不服審査法による不服申立て'!H21+'別表３－４－２　行政不服審査法によらない不服申立て'!H21</f>
        <v>0</v>
      </c>
      <c r="I21" s="85">
        <f>'別表３－４－１　行政不服審査法による不服申立て'!I21+'別表３－４－２　行政不服審査法によらない不服申立て'!I21</f>
        <v>31</v>
      </c>
      <c r="J21" s="85">
        <f>'別表３－４－１　行政不服審査法による不服申立て'!J21+'別表３－４－２　行政不服審査法によらない不服申立て'!J21</f>
        <v>105</v>
      </c>
      <c r="K21" s="85">
        <f>'別表３－４－１　行政不服審査法による不服申立て'!K21+'別表３－４－２　行政不服審査法によらない不服申立て'!K21</f>
        <v>225</v>
      </c>
      <c r="L21" s="85">
        <f>'別表３－４－１　行政不服審査法による不服申立て'!L21+'別表３－４－２　行政不服審査法によらない不服申立て'!L21</f>
        <v>2</v>
      </c>
      <c r="M21" s="85">
        <f>'別表３－４－１　行政不服審査法による不服申立て'!M21+'別表３－４－２　行政不服審査法によらない不服申立て'!M21</f>
        <v>68</v>
      </c>
      <c r="N21" s="85">
        <f>'別表３－４－１　行政不服審査法による不服申立て'!N21+'別表３－４－２　行政不服審査法によらない不服申立て'!N21</f>
        <v>61</v>
      </c>
      <c r="O21" s="85">
        <f>'別表３－４－１　行政不服審査法による不服申立て'!O21+'別表３－４－２　行政不服審査法によらない不服申立て'!O21</f>
        <v>22</v>
      </c>
    </row>
    <row r="22" spans="1:15" ht="18" customHeight="1">
      <c r="A22" s="84" t="s">
        <v>79</v>
      </c>
      <c r="B22" s="85">
        <f>'別表３－４－１　行政不服審査法による不服申立て'!B22+'別表３－４－２　行政不服審査法によらない不服申立て'!B22</f>
        <v>392</v>
      </c>
      <c r="C22" s="85">
        <f>'別表３－４－１　行政不服審査法による不服申立て'!C22+'別表３－４－２　行政不服審査法によらない不服申立て'!C22</f>
        <v>768</v>
      </c>
      <c r="D22" s="85">
        <f>'別表３－４－１　行政不服審査法による不服申立て'!D22+'別表３－４－２　行政不服審査法によらない不服申立て'!D22</f>
        <v>46</v>
      </c>
      <c r="E22" s="85">
        <f>'別表３－４－１　行政不服審査法による不服申立て'!E22+'別表３－４－２　行政不服審査法によらない不服申立て'!E22</f>
        <v>9</v>
      </c>
      <c r="F22" s="85">
        <f>'別表３－４－１　行政不服審査法による不服申立て'!F22+'別表３－４－２　行政不服審査法によらない不服申立て'!F22</f>
        <v>23</v>
      </c>
      <c r="G22" s="85">
        <f>'別表３－４－１　行政不服審査法による不服申立て'!G22+'別表３－４－２　行政不服審査法によらない不服申立て'!G22</f>
        <v>14</v>
      </c>
      <c r="H22" s="85">
        <f>'別表３－４－１　行政不服審査法による不服申立て'!H22+'別表３－４－２　行政不服審査法によらない不服申立て'!H22</f>
        <v>0</v>
      </c>
      <c r="I22" s="85">
        <f>'別表３－４－１　行政不服審査法による不服申立て'!I22+'別表３－４－２　行政不服審査法によらない不服申立て'!I22</f>
        <v>27</v>
      </c>
      <c r="J22" s="85">
        <f>'別表３－４－１　行政不服審査法による不服申立て'!J22+'別表３－４－２　行政不服審査法によらない不服申立て'!J22</f>
        <v>11</v>
      </c>
      <c r="K22" s="85">
        <f>'別表３－４－１　行政不服審査法による不服申立て'!K22+'別表３－４－２　行政不服審査法によらない不服申立て'!K22</f>
        <v>6</v>
      </c>
      <c r="L22" s="85">
        <f>'別表３－４－１　行政不服審査法による不服申立て'!L22+'別表３－４－２　行政不服審査法によらない不服申立て'!L22</f>
        <v>2</v>
      </c>
      <c r="M22" s="85">
        <f>'別表３－４－１　行政不服審査法による不服申立て'!M22+'別表３－４－２　行政不服審査法によらない不服申立て'!M22</f>
        <v>5</v>
      </c>
      <c r="N22" s="85">
        <f>'別表３－４－１　行政不服審査法による不服申立て'!N22+'別表３－４－２　行政不服審査法によらない不服申立て'!N22</f>
        <v>1109</v>
      </c>
      <c r="O22" s="85">
        <f>'別表３－４－１　行政不服審査法による不服申立て'!O22+'別表３－４－２　行政不服審査法によらない不服申立て'!O22</f>
        <v>407</v>
      </c>
    </row>
    <row r="23" spans="1:15" ht="18" customHeight="1">
      <c r="A23" s="84" t="s">
        <v>80</v>
      </c>
      <c r="B23" s="85">
        <f>'別表３－４－１　行政不服審査法による不服申立て'!B23+'別表３－４－２　行政不服審査法によらない不服申立て'!B23</f>
        <v>63</v>
      </c>
      <c r="C23" s="85">
        <f>'別表３－４－１　行政不服審査法による不服申立て'!C23+'別表３－４－２　行政不服審査法によらない不服申立て'!C23</f>
        <v>62</v>
      </c>
      <c r="D23" s="85">
        <f>'別表３－４－１　行政不服審査法による不服申立て'!D23+'別表３－４－２　行政不服審査法によらない不服申立て'!D23</f>
        <v>68</v>
      </c>
      <c r="E23" s="85">
        <f>'別表３－４－１　行政不服審査法による不服申立て'!E23+'別表３－４－２　行政不服審査法によらない不服申立て'!E23</f>
        <v>2</v>
      </c>
      <c r="F23" s="85">
        <f>'別表３－４－１　行政不服審査法による不服申立て'!F23+'別表３－４－２　行政不服審査法によらない不服申立て'!F23</f>
        <v>57</v>
      </c>
      <c r="G23" s="85">
        <f>'別表３－４－１　行政不服審査法による不服申立て'!G23+'別表３－４－２　行政不服審査法によらない不服申立て'!G23</f>
        <v>9</v>
      </c>
      <c r="H23" s="85">
        <f>'別表３－４－１　行政不服審査法による不服申立て'!H23+'別表３－４－２　行政不服審査法によらない不服申立て'!H23</f>
        <v>0</v>
      </c>
      <c r="I23" s="85">
        <f>'別表３－４－１　行政不服審査法による不服申立て'!I23+'別表３－４－２　行政不服審査法によらない不服申立て'!I23</f>
        <v>8</v>
      </c>
      <c r="J23" s="85">
        <f>'別表３－４－１　行政不服審査法による不服申立て'!J23+'別表３－４－２　行政不服審査法によらない不服申立て'!J23</f>
        <v>5</v>
      </c>
      <c r="K23" s="85">
        <f>'別表３－４－１　行政不服審査法による不服申立て'!K23+'別表３－４－２　行政不服審査法によらない不服申立て'!K23</f>
        <v>11</v>
      </c>
      <c r="L23" s="85">
        <f>'別表３－４－１　行政不服審査法による不服申立て'!L23+'別表３－４－２　行政不服審査法によらない不服申立て'!L23</f>
        <v>44</v>
      </c>
      <c r="M23" s="85">
        <f>'別表３－４－１　行政不服審査法による不服申立て'!M23+'別表３－４－２　行政不服審査法によらない不服申立て'!M23</f>
        <v>10</v>
      </c>
      <c r="N23" s="85">
        <f>'別表３－４－１　行政不服審査法による不服申立て'!N23+'別表３－４－２　行政不服審査法によらない不服申立て'!N23</f>
        <v>47</v>
      </c>
      <c r="O23" s="85">
        <f>'別表３－４－１　行政不服審査法による不服申立て'!O23+'別表３－４－２　行政不服審査法によらない不服申立て'!O23</f>
        <v>13</v>
      </c>
    </row>
    <row r="24" spans="1:15" ht="18" customHeight="1">
      <c r="A24" s="84" t="s">
        <v>81</v>
      </c>
      <c r="B24" s="85">
        <f>'別表３－４－１　行政不服審査法による不服申立て'!B24+'別表３－４－２　行政不服審査法によらない不服申立て'!B24</f>
        <v>13</v>
      </c>
      <c r="C24" s="85">
        <f>'別表３－４－１　行政不服審査法による不服申立て'!C24+'別表３－４－２　行政不服審査法によらない不服申立て'!C24</f>
        <v>248</v>
      </c>
      <c r="D24" s="85">
        <f>'別表３－４－１　行政不服審査法による不服申立て'!D24+'別表３－４－２　行政不服審査法によらない不服申立て'!D24</f>
        <v>124</v>
      </c>
      <c r="E24" s="85">
        <f>'別表３－４－１　行政不服審査法による不服申立て'!E24+'別表３－４－２　行政不服審査法によらない不服申立て'!E24</f>
        <v>17</v>
      </c>
      <c r="F24" s="85">
        <f>'別表３－４－１　行政不服審査法による不服申立て'!F24+'別表３－４－２　行政不服審査法によらない不服申立て'!F24</f>
        <v>95</v>
      </c>
      <c r="G24" s="85">
        <f>'別表３－４－１　行政不服審査法による不服申立て'!G24+'別表３－４－２　行政不服審査法によらない不服申立て'!G24</f>
        <v>12</v>
      </c>
      <c r="H24" s="85">
        <f>'別表３－４－１　行政不服審査法による不服申立て'!H24+'別表３－４－２　行政不服審査法によらない不服申立て'!H24</f>
        <v>0</v>
      </c>
      <c r="I24" s="85">
        <f>'別表３－４－１　行政不服審査法による不服申立て'!I24+'別表３－４－２　行政不服審査法によらない不服申立て'!I24</f>
        <v>57</v>
      </c>
      <c r="J24" s="85">
        <f>'別表３－４－１　行政不服審査法による不服申立て'!J24+'別表３－４－２　行政不服審査法によらない不服申立て'!J24</f>
        <v>18</v>
      </c>
      <c r="K24" s="85">
        <f>'別表３－４－１　行政不服審査法による不服申立て'!K24+'別表３－４－２　行政不服審査法によらない不服申立て'!K24</f>
        <v>46</v>
      </c>
      <c r="L24" s="85">
        <f>'別表３－４－１　行政不服審査法による不服申立て'!L24+'別表３－４－２　行政不服審査法によらない不服申立て'!L24</f>
        <v>3</v>
      </c>
      <c r="M24" s="85">
        <f>'別表３－４－１　行政不服審査法による不服申立て'!M24+'別表３－４－２　行政不服審査法によらない不服申立て'!M24</f>
        <v>10</v>
      </c>
      <c r="N24" s="85">
        <f>'別表３－４－１　行政不服審査法による不服申立て'!N24+'別表３－４－２　行政不服審査法によらない不服申立て'!N24</f>
        <v>127</v>
      </c>
      <c r="O24" s="85">
        <f>'別表３－４－１　行政不服審査法による不服申立て'!O24+'別表３－４－２　行政不服審査法によらない不服申立て'!O24</f>
        <v>7</v>
      </c>
    </row>
    <row r="25" spans="1:15" ht="18" customHeight="1" thickBot="1">
      <c r="A25" s="84" t="s">
        <v>82</v>
      </c>
      <c r="B25" s="85">
        <f>'別表３－４－１　行政不服審査法による不服申立て'!B25+'別表３－４－２　行政不服審査法によらない不服申立て'!B25</f>
        <v>20562</v>
      </c>
      <c r="C25" s="85">
        <f>'別表３－４－１　行政不服審査法による不服申立て'!C25+'別表３－４－２　行政不服審査法によらない不服申立て'!C25</f>
        <v>385</v>
      </c>
      <c r="D25" s="85">
        <f>'別表３－４－１　行政不服審査法による不服申立て'!D25+'別表３－４－２　行政不服審査法によらない不服申立て'!D25</f>
        <v>148</v>
      </c>
      <c r="E25" s="85">
        <f>'別表３－４－１　行政不服審査法による不服申立て'!E25+'別表３－４－２　行政不服審査法によらない不服申立て'!E25</f>
        <v>18</v>
      </c>
      <c r="F25" s="85">
        <f>'別表３－４－１　行政不服審査法による不服申立て'!F25+'別表３－４－２　行政不服審査法によらない不服申立て'!F25</f>
        <v>104</v>
      </c>
      <c r="G25" s="85">
        <f>'別表３－４－１　行政不服審査法による不服申立て'!G25+'別表３－４－２　行政不服審査法によらない不服申立て'!G25</f>
        <v>26</v>
      </c>
      <c r="H25" s="85">
        <f>'別表３－４－１　行政不服審査法による不服申立て'!H25+'別表３－４－２　行政不服審査法によらない不服申立て'!H25</f>
        <v>0</v>
      </c>
      <c r="I25" s="85">
        <f>'別表３－４－１　行政不服審査法による不服申立て'!I25+'別表３－４－２　行政不服審査法によらない不服申立て'!I25</f>
        <v>18</v>
      </c>
      <c r="J25" s="85">
        <f>'別表３－４－１　行政不服審査法による不服申立て'!J25+'別表３－４－２　行政不服審査法によらない不服申立て'!J25</f>
        <v>39</v>
      </c>
      <c r="K25" s="85">
        <f>'別表３－４－１　行政不服審査法による不服申立て'!K25+'別表３－４－２　行政不服審査法によらない不服申立て'!K25</f>
        <v>80</v>
      </c>
      <c r="L25" s="85">
        <f>'別表３－４－１　行政不服審査法による不服申立て'!L25+'別表３－４－２　行政不服審査法によらない不服申立て'!L25</f>
        <v>11</v>
      </c>
      <c r="M25" s="85">
        <f>'別表３－４－１　行政不服審査法による不服申立て'!M25+'別表３－４－２　行政不服審査法によらない不服申立て'!M25</f>
        <v>67</v>
      </c>
      <c r="N25" s="85">
        <f>'別表３－４－１　行政不服審査法による不服申立て'!N25+'別表３－４－２　行政不服審査法によらない不服申立て'!N25</f>
        <v>20732</v>
      </c>
      <c r="O25" s="85">
        <f>'別表３－４－１　行政不服審査法による不服申立て'!O25+'別表３－４－２　行政不服審査法によらない不服申立て'!O25</f>
        <v>20517</v>
      </c>
    </row>
    <row r="26" spans="1:15" ht="18" customHeight="1" thickTop="1">
      <c r="A26" s="86" t="s">
        <v>83</v>
      </c>
      <c r="B26" s="87">
        <f aca="true" t="shared" si="0" ref="B26:O26">SUM(B8:B25)</f>
        <v>22469</v>
      </c>
      <c r="C26" s="87">
        <f t="shared" si="0"/>
        <v>3741</v>
      </c>
      <c r="D26" s="87">
        <f t="shared" si="0"/>
        <v>2385</v>
      </c>
      <c r="E26" s="87">
        <f t="shared" si="0"/>
        <v>240</v>
      </c>
      <c r="F26" s="87">
        <f t="shared" si="0"/>
        <v>1770</v>
      </c>
      <c r="G26" s="87">
        <f t="shared" si="0"/>
        <v>373</v>
      </c>
      <c r="H26" s="87">
        <f t="shared" si="0"/>
        <v>2</v>
      </c>
      <c r="I26" s="87">
        <f t="shared" si="0"/>
        <v>532</v>
      </c>
      <c r="J26" s="87">
        <f t="shared" si="0"/>
        <v>559</v>
      </c>
      <c r="K26" s="87">
        <f t="shared" si="0"/>
        <v>819</v>
      </c>
      <c r="L26" s="87">
        <f t="shared" si="0"/>
        <v>475</v>
      </c>
      <c r="M26" s="87">
        <f t="shared" si="0"/>
        <v>319</v>
      </c>
      <c r="N26" s="87">
        <f t="shared" si="0"/>
        <v>23506</v>
      </c>
      <c r="O26" s="87">
        <f t="shared" si="0"/>
        <v>21674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landscape" paperSize="9" r:id="rId1"/>
  <headerFooter alignWithMargins="0">
    <oddFooter>&amp;C&amp;"ＭＳ 明朝,標準"-&amp;P+33-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大村修一</dc:creator>
  <cp:keywords/>
  <dc:description/>
  <cp:lastModifiedBy>大村修一</cp:lastModifiedBy>
  <cp:lastPrinted>2010-08-12T11:23:09Z</cp:lastPrinted>
  <dcterms:created xsi:type="dcterms:W3CDTF">2010-08-06T07:50:41Z</dcterms:created>
  <dcterms:modified xsi:type="dcterms:W3CDTF">2010-09-14T09:01:24Z</dcterms:modified>
  <cp:category/>
  <cp:version/>
  <cp:contentType/>
  <cp:contentStatus/>
</cp:coreProperties>
</file>