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65524" windowWidth="7656" windowHeight="8340" activeTab="0"/>
  </bookViews>
  <sheets>
    <sheet name="04" sheetId="1" r:id="rId1"/>
    <sheet name="説明用（H23予算ベース） " sheetId="2" state="hidden" r:id="rId2"/>
    <sheet name="説明用（H22補正ベース）  " sheetId="3" state="hidden" r:id="rId3"/>
    <sheet name="説明用（H21決算ベース）" sheetId="4" state="hidden" r:id="rId4"/>
  </sheets>
  <definedNames>
    <definedName name="_xlnm.Print_Area" localSheetId="0">'04'!$A$1:$AG$84</definedName>
    <definedName name="_xlnm.Print_Area" localSheetId="3">'説明用（H21決算ベース）'!$A$3:$Y$66</definedName>
    <definedName name="_xlnm.Print_Area" localSheetId="2">'説明用（H22補正ベース）  '!$A$3:$Y$53</definedName>
    <definedName name="_xlnm.Print_Area" localSheetId="1">'説明用（H23予算ベース） '!$A$3:$Y$52</definedName>
  </definedNames>
  <calcPr fullCalcOnLoad="1" iterate="1" iterateCount="50" iterateDelta="0.001"/>
</workbook>
</file>

<file path=xl/comments2.xml><?xml version="1.0" encoding="utf-8"?>
<comments xmlns="http://schemas.openxmlformats.org/spreadsheetml/2006/main">
  <authors>
    <author>010923</author>
  </authors>
  <commentList>
    <comment ref="F13" authorId="0">
      <text>
        <r>
          <rPr>
            <sz val="10"/>
            <rFont val="ＭＳ Ｐゴシック"/>
            <family val="3"/>
          </rPr>
          <t>地方財政計画第6表
(g) (11)</t>
        </r>
      </text>
    </comment>
    <comment ref="G13" authorId="0">
      <text>
        <r>
          <rPr>
            <sz val="10"/>
            <rFont val="ＭＳ Ｐゴシック"/>
            <family val="3"/>
          </rPr>
          <t>地方財政計画第6表
(g) (6)～(8)</t>
        </r>
      </text>
    </comment>
    <comment ref="J13" authorId="0">
      <text>
        <r>
          <rPr>
            <sz val="10"/>
            <rFont val="ＭＳ Ｐゴシック"/>
            <family val="3"/>
          </rPr>
          <t xml:space="preserve">地方財政計画第6表
</t>
        </r>
      </text>
    </comment>
    <comment ref="K13" authorId="0">
      <text>
        <r>
          <rPr>
            <sz val="10"/>
            <rFont val="ＭＳ Ｐゴシック"/>
            <family val="3"/>
          </rPr>
          <t>地方財政計画第6表</t>
        </r>
      </text>
    </comment>
  </commentList>
</comments>
</file>

<file path=xl/comments3.xml><?xml version="1.0" encoding="utf-8"?>
<comments xmlns="http://schemas.openxmlformats.org/spreadsheetml/2006/main">
  <authors>
    <author>総務省</author>
    <author>010923</author>
  </authors>
  <commentList>
    <comment ref="H8" authorId="0">
      <text>
        <r>
          <rPr>
            <b/>
            <sz val="10"/>
            <rFont val="ＭＳ Ｐゴシック"/>
            <family val="3"/>
          </rPr>
          <t>端数調整（+１）</t>
        </r>
      </text>
    </comment>
    <comment ref="H20" authorId="0">
      <text>
        <r>
          <rPr>
            <sz val="10"/>
            <rFont val="ＭＳ Ｐゴシック"/>
            <family val="3"/>
          </rPr>
          <t xml:space="preserve">端数調整(+１）
</t>
        </r>
      </text>
    </comment>
    <comment ref="F13" authorId="1">
      <text>
        <r>
          <rPr>
            <b/>
            <sz val="10"/>
            <rFont val="ＭＳ Ｐゴシック"/>
            <family val="3"/>
          </rPr>
          <t xml:space="preserve">地財計画冊子P23(H21版)　地方交付税(9)+(10)の計
</t>
        </r>
      </text>
    </comment>
    <comment ref="G13" authorId="1">
      <text>
        <r>
          <rPr>
            <b/>
            <sz val="10"/>
            <rFont val="ＭＳ Ｐゴシック"/>
            <family val="3"/>
          </rPr>
          <t>地方財政計画P23
地方交付税（7）+(8)</t>
        </r>
      </text>
    </comment>
    <comment ref="J13" authorId="1">
      <text>
        <r>
          <rPr>
            <sz val="10"/>
            <rFont val="ＭＳ Ｐゴシック"/>
            <family val="3"/>
          </rPr>
          <t xml:space="preserve">地財計画P23
</t>
        </r>
      </text>
    </comment>
    <comment ref="P14" authorId="1">
      <text>
        <r>
          <rPr>
            <b/>
            <sz val="10"/>
            <rFont val="ＭＳ Ｐゴシック"/>
            <family val="3"/>
          </rPr>
          <t>地方財政計画P21から</t>
        </r>
      </text>
    </comment>
  </commentList>
</comments>
</file>

<file path=xl/sharedStrings.xml><?xml version="1.0" encoding="utf-8"?>
<sst xmlns="http://schemas.openxmlformats.org/spreadsheetml/2006/main" count="551" uniqueCount="213">
  <si>
    <t>借入金利子充当分</t>
  </si>
  <si>
    <t>：</t>
  </si>
  <si>
    <t>特別会計借入・</t>
  </si>
  <si>
    <t>借入金償還額・</t>
  </si>
  <si>
    <t>剰余金活用</t>
  </si>
  <si>
    <t>→</t>
  </si>
  <si>
    <t>区分</t>
  </si>
  <si>
    <t>国 　　　　　　　　　　　　　　　　　税</t>
  </si>
  <si>
    <t>地　　　　　　　　方　　　　　　　　税</t>
  </si>
  <si>
    <t>租　　 税　 　総　 　額</t>
  </si>
  <si>
    <t>年度</t>
  </si>
  <si>
    <t>税　　　　　額　　　　　　Ａ</t>
  </si>
  <si>
    <t>租税総額に対する割合Ａ／Ｃ(%)</t>
  </si>
  <si>
    <t>税　　　　　額　　　　　Ｂ</t>
  </si>
  <si>
    <t>租税総額に対する割合Ｂ／Ｃ(%)</t>
  </si>
  <si>
    <t>税　　　　額　　　　Ｃ</t>
  </si>
  <si>
    <t>百万円</t>
  </si>
  <si>
    <t>億円</t>
  </si>
  <si>
    <t>百万円</t>
  </si>
  <si>
    <t>億円</t>
  </si>
  <si>
    <t xml:space="preserve">億円 </t>
  </si>
  <si>
    <t>１．H14年度までの算出</t>
  </si>
  <si>
    <t>２．H15年度からの追加内容</t>
  </si>
  <si>
    <t>(f)</t>
  </si>
  <si>
    <t>(g)</t>
  </si>
  <si>
    <t>地方交付税計　(a)+(b)+(c)+(f)+(g)</t>
  </si>
  <si>
    <t>地方交付税計(a)+(b)+(c)+(d)+(e)+(f)+(g)</t>
  </si>
  <si>
    <t>（単位：百万円）</t>
  </si>
  <si>
    <t>【参考】</t>
  </si>
  <si>
    <t>国税</t>
  </si>
  <si>
    <t>百万円  A</t>
  </si>
  <si>
    <t>譲与税</t>
  </si>
  <si>
    <t>地方特例</t>
  </si>
  <si>
    <t>地方税</t>
  </si>
  <si>
    <t>地方税</t>
  </si>
  <si>
    <t>一般会計</t>
  </si>
  <si>
    <t>特別会計</t>
  </si>
  <si>
    <t>交付金</t>
  </si>
  <si>
    <t>法定５税分</t>
  </si>
  <si>
    <t>臨時財政対策</t>
  </si>
  <si>
    <t>その他の加算</t>
  </si>
  <si>
    <t>特別会計借入・</t>
  </si>
  <si>
    <t>借入金償還額・</t>
  </si>
  <si>
    <t>返還金</t>
  </si>
  <si>
    <t>特例加算額</t>
  </si>
  <si>
    <t>剰余金活用</t>
  </si>
  <si>
    <t>借入金利子充当分</t>
  </si>
  <si>
    <t>B</t>
  </si>
  <si>
    <t>C</t>
  </si>
  <si>
    <t>(a)</t>
  </si>
  <si>
    <t>(b)</t>
  </si>
  <si>
    <t>(c)</t>
  </si>
  <si>
    <t>(d)</t>
  </si>
  <si>
    <t>(e)</t>
  </si>
  <si>
    <t>：</t>
  </si>
  <si>
    <t>◎国から地方への移転額算出</t>
  </si>
  <si>
    <t>①移転額＝交付税（特会借入（ネット）控除）＋譲与税…（　）欄</t>
  </si>
  <si>
    <t>国　税</t>
  </si>
  <si>
    <t>移転額</t>
  </si>
  <si>
    <t>百万円　A+B</t>
  </si>
  <si>
    <t>②移転額＝①の移転額＋地方特例交付金…[　]欄</t>
  </si>
  <si>
    <t>百万円　A+B+C</t>
  </si>
  <si>
    <t>地方交付税</t>
  </si>
  <si>
    <t>同　上</t>
  </si>
  <si>
    <t>③移転額＝交付税(法定５税分(過年度精算分含む))＋譲与税…&lt;　&gt;欄</t>
  </si>
  <si>
    <t>国 税</t>
  </si>
  <si>
    <t>地方交付税計　(a)</t>
  </si>
  <si>
    <t>（税源移譲</t>
  </si>
  <si>
    <t>予定特例</t>
  </si>
  <si>
    <t>交付金）</t>
  </si>
  <si>
    <t>④移転額＝交付税(法定５税分(過年度精算分含む))＋譲与税＋税源移譲予定特例交付金…&lt;　&gt;欄</t>
  </si>
  <si>
    <t>(a)</t>
  </si>
  <si>
    <t>：</t>
  </si>
  <si>
    <t>→</t>
  </si>
  <si>
    <t>同上</t>
  </si>
  <si>
    <t>C</t>
  </si>
  <si>
    <t>：</t>
  </si>
  <si>
    <t>→</t>
  </si>
  <si>
    <t>同上</t>
  </si>
  <si>
    <t>C</t>
  </si>
  <si>
    <t>前年度からの繰越分－</t>
  </si>
  <si>
    <t>翌年度への繰越分</t>
  </si>
  <si>
    <t>（四捨五入の関係で算出表と1ずれる）</t>
  </si>
  <si>
    <t>翌年度への繰越分</t>
  </si>
  <si>
    <t>B</t>
  </si>
  <si>
    <t>C</t>
  </si>
  <si>
    <t>(a)</t>
  </si>
  <si>
    <t>(b)</t>
  </si>
  <si>
    <t>(c)</t>
  </si>
  <si>
    <t>(d)</t>
  </si>
  <si>
    <t>(e)</t>
  </si>
  <si>
    <t>(f)</t>
  </si>
  <si>
    <t>(g)</t>
  </si>
  <si>
    <t>：</t>
  </si>
  <si>
    <t>：</t>
  </si>
  <si>
    <t>→</t>
  </si>
  <si>
    <t>翌年度への繰越分</t>
  </si>
  <si>
    <t>B</t>
  </si>
  <si>
    <t>C</t>
  </si>
  <si>
    <t>(a)</t>
  </si>
  <si>
    <t>(b)</t>
  </si>
  <si>
    <t>(c)</t>
  </si>
  <si>
    <t>(f)</t>
  </si>
  <si>
    <t>(g)</t>
  </si>
  <si>
    <t>：</t>
  </si>
  <si>
    <t>同上</t>
  </si>
  <si>
    <t>C</t>
  </si>
  <si>
    <t>：</t>
  </si>
  <si>
    <t>：</t>
  </si>
  <si>
    <t>（H16年度、17年度のみ）</t>
  </si>
  <si>
    <t>児童手当特例交付金（18拡充分）</t>
  </si>
  <si>
    <t>児童手当特例交付金（19拡充分）</t>
  </si>
  <si>
    <t>児童手当特例交付金(18年度拡充分)</t>
  </si>
  <si>
    <t>児童手当特例交付金(19年度拡充分)</t>
  </si>
  <si>
    <t>計</t>
  </si>
  <si>
    <t>減収補てん特例交付金(住宅借入金等特別税額控除に係る減額措置)</t>
  </si>
  <si>
    <t>10</t>
  </si>
  <si>
    <t>10</t>
  </si>
  <si>
    <t>8</t>
  </si>
  <si>
    <t>8</t>
  </si>
  <si>
    <t>14</t>
  </si>
  <si>
    <t>14</t>
  </si>
  <si>
    <t>16</t>
  </si>
  <si>
    <t>16</t>
  </si>
  <si>
    <t>20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</si>
  <si>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</si>
  <si>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</si>
  <si>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</si>
  <si>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</si>
  <si>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</si>
  <si>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</si>
  <si>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</si>
  <si>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</si>
  <si>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</si>
  <si>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</si>
  <si>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</si>
  <si>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</si>
  <si>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</si>
  <si>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</si>
  <si>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</si>
  <si>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</si>
  <si>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</si>
  <si>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</si>
  <si>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</si>
  <si>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</si>
  <si>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</si>
  <si>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</si>
  <si>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</si>
  <si>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</si>
  <si>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</si>
  <si>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</si>
  <si>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</si>
  <si>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</si>
  <si>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</si>
  <si>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</si>
  <si>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</si>
  <si>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</si>
  <si>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</si>
  <si>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</si>
  <si>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</si>
  <si>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</si>
  <si>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</si>
  <si>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</si>
  <si>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</si>
  <si>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2</t>
  </si>
  <si>
    <t>3</t>
  </si>
  <si>
    <t>4</t>
  </si>
  <si>
    <t>5</t>
  </si>
  <si>
    <t>6</t>
  </si>
  <si>
    <t>7</t>
  </si>
  <si>
    <t>9</t>
  </si>
  <si>
    <t>11</t>
  </si>
  <si>
    <t>12</t>
  </si>
  <si>
    <t>13</t>
  </si>
  <si>
    <t>15</t>
  </si>
  <si>
    <t>17</t>
  </si>
  <si>
    <t>18</t>
  </si>
  <si>
    <t>昭 和 5 年 度</t>
  </si>
  <si>
    <t>平 成 元 年 度</t>
  </si>
  <si>
    <t>19</t>
  </si>
  <si>
    <t>】</t>
  </si>
  <si>
    <t>減収補てん特例交付金(自動車取得税減税に伴う交付金の減収補てん必要額)</t>
  </si>
  <si>
    <t>減収補てん特例交付金(住宅借入金等特別税額控除）</t>
  </si>
  <si>
    <t>　　　４　国税欄の(  )内は、国税から地方分与税（配付税）、地方財政平衡交付金、地方交付税、臨時地方特例交付金、臨時地方財政</t>
  </si>
  <si>
    <t>　　 　 計画額に計画外税収入見込額を加えた額である。</t>
  </si>
  <si>
    <t xml:space="preserve">  交付金、特別事業債償還交付金、臨時沖縄特別交付金及び地方譲与税等（消費譲与税相当額を含む。）を控除した場合の金額であり、地方税</t>
  </si>
  <si>
    <t xml:space="preserve">  債償還交付金、臨時沖縄特別交付金及び地方譲与税等（消費譲与税相当額を含む。）を加算した場合の金額である。なお、この場合の地方交</t>
  </si>
  <si>
    <t xml:space="preserve">  付税は、借入金及び剰余金の活用分を控除し、借入金償還金及び借入金等利子充当分を加算した金額である。</t>
  </si>
  <si>
    <t>５　国税欄、地方税欄の［　］内は、(  )内の金額からさらに当分の間の措置として平成11年度に創設された地方特例交付金（平成19年度から</t>
  </si>
  <si>
    <t xml:space="preserve">  平成21年度までの特別交付金を含む）を国税については控除、地方税については加算した場合の金額である。</t>
  </si>
  <si>
    <t xml:space="preserve">  欄の（　）内は、地方税に地方分与税（配付税）、地方財政平衡交付金、地方交付税、臨時地方特例交付金、臨時地方財政交付金、特別事業</t>
  </si>
  <si>
    <t>６　国税欄の【　】内は、国税から地方法人特別税を控除した場合の金額であり、地方税の【　】内は、地方税に地方法人特別譲与税を加算し</t>
  </si>
  <si>
    <t xml:space="preserve">  た場合の金額である。</t>
  </si>
  <si>
    <t>４　国税及び地方税の累年比較</t>
  </si>
  <si>
    <t>20</t>
  </si>
  <si>
    <t>】</t>
  </si>
  <si>
    <t>子ども手当特例交付金（22創設分）</t>
  </si>
  <si>
    <t>　　　３　国税欄の＜  ＞内は、国税から地方交付税のうち法定五税分（過年度精算分を含む）、地方譲与税及び税源移譲予定特例交</t>
  </si>
  <si>
    <t>　　 　 付金を控除した場合の金額であり、地方税欄の＜  ＞内は、地方税に地方交付税のうち法定五税分（過年度精算分を含む）、地</t>
  </si>
  <si>
    <t>　　  　方譲与税及び税源移譲予定特例交付金を加算した場合の金額である。</t>
  </si>
  <si>
    <t>21</t>
  </si>
  <si>
    <r>
      <t>◎算出基礎</t>
    </r>
    <r>
      <rPr>
        <b/>
        <sz val="20"/>
        <color indexed="10"/>
        <rFont val="ＭＳ ゴシック"/>
        <family val="3"/>
      </rPr>
      <t>(</t>
    </r>
    <r>
      <rPr>
        <b/>
        <u val="single"/>
        <sz val="20"/>
        <color indexed="10"/>
        <rFont val="ＭＳ ゴシック"/>
        <family val="3"/>
      </rPr>
      <t>平成21年度決算ベース</t>
    </r>
    <r>
      <rPr>
        <b/>
        <sz val="20"/>
        <color indexed="10"/>
        <rFont val="ＭＳ ゴシック"/>
        <family val="3"/>
      </rPr>
      <t>)</t>
    </r>
  </si>
  <si>
    <r>
      <t>◎算出基礎</t>
    </r>
    <r>
      <rPr>
        <b/>
        <sz val="20"/>
        <color indexed="10"/>
        <rFont val="ＭＳ ゴシック"/>
        <family val="3"/>
      </rPr>
      <t>(</t>
    </r>
    <r>
      <rPr>
        <b/>
        <u val="single"/>
        <sz val="20"/>
        <color indexed="10"/>
        <rFont val="ＭＳ ゴシック"/>
        <family val="3"/>
      </rPr>
      <t>平成23年度予算ベース</t>
    </r>
    <r>
      <rPr>
        <b/>
        <sz val="20"/>
        <color indexed="10"/>
        <rFont val="ＭＳ ゴシック"/>
        <family val="3"/>
      </rPr>
      <t>)</t>
    </r>
  </si>
  <si>
    <r>
      <t>◎算出基礎</t>
    </r>
    <r>
      <rPr>
        <b/>
        <sz val="20"/>
        <color indexed="10"/>
        <rFont val="ＭＳ ゴシック"/>
        <family val="3"/>
      </rPr>
      <t>(</t>
    </r>
    <r>
      <rPr>
        <b/>
        <u val="single"/>
        <sz val="20"/>
        <color indexed="10"/>
        <rFont val="ＭＳ ゴシック"/>
        <family val="3"/>
      </rPr>
      <t>平成22年度補正ベース</t>
    </r>
    <r>
      <rPr>
        <b/>
        <sz val="20"/>
        <color indexed="10"/>
        <rFont val="ＭＳ ゴシック"/>
        <family val="3"/>
      </rPr>
      <t>)</t>
    </r>
  </si>
  <si>
    <t>昭  和  5  年  度</t>
  </si>
  <si>
    <t>平 成 元 年 度</t>
  </si>
  <si>
    <t>22  実  績  見  込</t>
  </si>
  <si>
    <t>22実 績 見 込</t>
  </si>
  <si>
    <t>23  見          込</t>
  </si>
  <si>
    <t>23 見       込</t>
  </si>
  <si>
    <t>（注）１　国税は特別会計分及び日本専売公社納付金を含み、平成21年度までは決算額、平成22年度実績見込は補正（第1号）後予算額、</t>
  </si>
  <si>
    <t xml:space="preserve">        平成23年度見込は当初予算額である。</t>
  </si>
  <si>
    <t>　　　２　地方税は、平成21年度までは決算額、平成22年度実績見込は最近の実勢を加味して算出した額、平成23年度見込は地方財政</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</si>
</sst>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
    <numFmt numFmtId="179" formatCode="\(#.#\)"/>
    <numFmt numFmtId="180" formatCode="\&lt;#,###"/>
    <numFmt numFmtId="181" formatCode="\&lt;#,###\&gt;"/>
    <numFmt numFmtId="182" formatCode="&quot;[&quot;#,###&quot;]&quot;"/>
    <numFmt numFmtId="183" formatCode="\&lt;#,###.0\&gt;"/>
    <numFmt numFmtId="184" formatCode="&quot;[&quot;#,###.0&quot;]&quot;"/>
    <numFmt numFmtId="185" formatCode="\(#\)"/>
    <numFmt numFmtId="186" formatCode="\(#.0\)"/>
    <numFmt numFmtId="187" formatCode="\(#.##\)"/>
    <numFmt numFmtId="188" formatCode="\(#.###\)"/>
    <numFmt numFmtId="189" formatCode="\(#.####\)"/>
    <numFmt numFmtId="190" formatCode="\(#.#####\)"/>
    <numFmt numFmtId="191" formatCode="\(#.######\)"/>
    <numFmt numFmtId="192" formatCode="\(#.00\)"/>
    <numFmt numFmtId="193" formatCode="\(#.#######\)"/>
    <numFmt numFmtId="194" formatCode="&quot;【&quot;#,###.0&quot;】&quot;"/>
    <numFmt numFmtId="195" formatCode="&quot;【&quot;#,###.0"/>
    <numFmt numFmtId="196" formatCode="&quot;【 &quot;#,###.0"/>
    <numFmt numFmtId="197" formatCode="&quot;【 &quot;#,###"/>
  </numFmts>
  <fonts count="70">
    <font>
      <sz val="11"/>
      <name val="明朝"/>
      <family val="1"/>
    </font>
    <font>
      <b/>
      <sz val="11"/>
      <name val="明朝"/>
      <family val="1"/>
    </font>
    <font>
      <i/>
      <sz val="11"/>
      <name val="明朝"/>
      <family val="1"/>
    </font>
    <font>
      <b/>
      <i/>
      <sz val="11"/>
      <name val="明朝"/>
      <family val="1"/>
    </font>
    <font>
      <sz val="14"/>
      <name val="ＭＳ ゴシック"/>
      <family val="3"/>
    </font>
    <font>
      <sz val="11"/>
      <name val="ＭＳ ゴシック"/>
      <family val="3"/>
    </font>
    <font>
      <sz val="12"/>
      <name val="ＭＳ ゴシック"/>
      <family val="3"/>
    </font>
    <font>
      <sz val="9"/>
      <name val="ＭＳ ゴシック"/>
      <family val="3"/>
    </font>
    <font>
      <sz val="6"/>
      <name val="ＭＳ Ｐ明朝"/>
      <family val="1"/>
    </font>
    <font>
      <b/>
      <sz val="14"/>
      <name val="ＭＳ ゴシック"/>
      <family val="3"/>
    </font>
    <font>
      <b/>
      <sz val="14"/>
      <name val="HG丸ｺﾞｼｯｸM-PRO"/>
      <family val="3"/>
    </font>
    <font>
      <sz val="14"/>
      <name val="HG丸ｺﾞｼｯｸM-PRO"/>
      <family val="3"/>
    </font>
    <font>
      <sz val="16"/>
      <name val="ＭＳ ゴシック"/>
      <family val="3"/>
    </font>
    <font>
      <b/>
      <sz val="16"/>
      <name val="ＭＳ ゴシック"/>
      <family val="3"/>
    </font>
    <font>
      <sz val="20"/>
      <name val="ＭＳ ゴシック"/>
      <family val="3"/>
    </font>
    <font>
      <sz val="10"/>
      <name val="ＭＳ ゴシック"/>
      <family val="3"/>
    </font>
    <font>
      <sz val="8"/>
      <name val="ＭＳ ゴシック"/>
      <family val="3"/>
    </font>
    <font>
      <b/>
      <sz val="20"/>
      <color indexed="10"/>
      <name val="ＭＳ ゴシック"/>
      <family val="3"/>
    </font>
    <font>
      <b/>
      <u val="single"/>
      <sz val="20"/>
      <color indexed="10"/>
      <name val="ＭＳ ゴシック"/>
      <family val="3"/>
    </font>
    <font>
      <sz val="11"/>
      <color indexed="10"/>
      <name val="ＭＳ ゴシック"/>
      <family val="3"/>
    </font>
    <font>
      <b/>
      <i/>
      <sz val="11"/>
      <color indexed="10"/>
      <name val="ＭＳ ゴシック"/>
      <family val="3"/>
    </font>
    <font>
      <sz val="14"/>
      <color indexed="10"/>
      <name val="ＭＳ ゴシック"/>
      <family val="3"/>
    </font>
    <font>
      <sz val="14"/>
      <color indexed="10"/>
      <name val="HG丸ｺﾞｼｯｸM-PRO"/>
      <family val="3"/>
    </font>
    <font>
      <b/>
      <sz val="10"/>
      <name val="ＭＳ Ｐゴシック"/>
      <family val="3"/>
    </font>
    <font>
      <sz val="11"/>
      <color indexed="8"/>
      <name val="ＭＳ ゴシック"/>
      <family val="3"/>
    </font>
    <font>
      <sz val="14"/>
      <color indexed="12"/>
      <name val="ＭＳ ゴシック"/>
      <family val="3"/>
    </font>
    <font>
      <sz val="10"/>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1"/>
      <name val="ＭＳ ゴシック"/>
      <family val="3"/>
    </font>
    <font>
      <b/>
      <sz val="14"/>
      <color indexed="8"/>
      <name val="HG丸ｺﾞｼｯｸM-PRO"/>
      <family val="3"/>
    </font>
    <font>
      <b/>
      <sz val="14"/>
      <color indexed="8"/>
      <name val="ＭＳ Ｐゴシック"/>
      <family val="3"/>
    </font>
    <font>
      <sz val="10"/>
      <color indexed="8"/>
      <name val="ＭＳ Ｐゴシック"/>
      <family val="3"/>
    </font>
    <font>
      <sz val="10"/>
      <color indexed="8"/>
      <name val="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theme="6"/>
      <name val="ＭＳ ゴシック"/>
      <family val="3"/>
    </font>
    <font>
      <b/>
      <sz val="8"/>
      <name val="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65"/>
        <bgColor indexed="64"/>
      </patternFill>
    </fill>
    <fill>
      <patternFill patternType="lightGray"/>
    </fill>
    <fill>
      <patternFill patternType="lightGray">
        <bgColor indexed="13"/>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thin"/>
      <top>
        <color indexed="63"/>
      </top>
      <bottom style="thin"/>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medium"/>
    </border>
    <border diagonalDown="1">
      <left style="thin"/>
      <right>
        <color indexed="63"/>
      </right>
      <top style="thin"/>
      <bottom>
        <color indexed="63"/>
      </bottom>
      <diagonal style="thin"/>
    </border>
    <border diagonalUp="1">
      <left>
        <color indexed="63"/>
      </left>
      <right style="thin"/>
      <top style="thin"/>
      <bottom>
        <color indexed="63"/>
      </bottom>
      <diagonal style="thin"/>
    </border>
    <border diagonalDown="1">
      <left>
        <color indexed="63"/>
      </left>
      <right style="thin"/>
      <top>
        <color indexed="63"/>
      </top>
      <bottom style="thin"/>
      <diagonal style="thin"/>
    </border>
    <border diagonalUp="1">
      <left style="thin"/>
      <right>
        <color indexed="63"/>
      </right>
      <top>
        <color indexed="63"/>
      </top>
      <bottom style="thin"/>
      <diagonal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29">
    <xf numFmtId="0" fontId="0" fillId="0" borderId="0" xfId="0" applyAlignment="1">
      <alignment/>
    </xf>
    <xf numFmtId="38" fontId="4" fillId="0" borderId="0" xfId="48" applyFont="1" applyAlignment="1">
      <alignment/>
    </xf>
    <xf numFmtId="0" fontId="5" fillId="0" borderId="0" xfId="0" applyFont="1" applyFill="1" applyAlignment="1">
      <alignment/>
    </xf>
    <xf numFmtId="38" fontId="5" fillId="0" borderId="0" xfId="48" applyFont="1" applyAlignment="1">
      <alignment/>
    </xf>
    <xf numFmtId="38" fontId="5" fillId="0" borderId="0" xfId="48" applyFont="1" applyAlignment="1">
      <alignment horizontal="center"/>
    </xf>
    <xf numFmtId="38" fontId="5" fillId="0" borderId="10" xfId="48" applyFont="1" applyBorder="1" applyAlignment="1">
      <alignment horizontal="center"/>
    </xf>
    <xf numFmtId="38" fontId="5" fillId="0" borderId="11" xfId="48" applyFont="1" applyBorder="1" applyAlignment="1">
      <alignment horizontal="center"/>
    </xf>
    <xf numFmtId="38" fontId="5" fillId="0" borderId="0" xfId="48" applyFont="1" applyBorder="1" applyAlignment="1">
      <alignment horizontal="center"/>
    </xf>
    <xf numFmtId="38" fontId="5" fillId="0" borderId="11" xfId="48" applyFont="1" applyBorder="1" applyAlignment="1">
      <alignment horizontal="right"/>
    </xf>
    <xf numFmtId="38" fontId="5" fillId="0" borderId="0" xfId="48" applyFont="1" applyBorder="1" applyAlignment="1">
      <alignment/>
    </xf>
    <xf numFmtId="38" fontId="5" fillId="0" borderId="12" xfId="48" applyFont="1" applyBorder="1" applyAlignment="1">
      <alignment/>
    </xf>
    <xf numFmtId="38" fontId="5" fillId="0" borderId="13" xfId="48" applyFont="1" applyBorder="1" applyAlignment="1">
      <alignment/>
    </xf>
    <xf numFmtId="38" fontId="5" fillId="0" borderId="14" xfId="48" applyFont="1" applyBorder="1" applyAlignment="1">
      <alignment/>
    </xf>
    <xf numFmtId="38" fontId="5" fillId="0" borderId="15" xfId="48" applyFont="1" applyBorder="1" applyAlignment="1">
      <alignment/>
    </xf>
    <xf numFmtId="38" fontId="5" fillId="0" borderId="11" xfId="48" applyFont="1" applyBorder="1" applyAlignment="1">
      <alignment/>
    </xf>
    <xf numFmtId="38" fontId="5" fillId="0" borderId="16" xfId="48" applyFont="1" applyBorder="1" applyAlignment="1">
      <alignment/>
    </xf>
    <xf numFmtId="38" fontId="5" fillId="0" borderId="14" xfId="48" applyFont="1" applyBorder="1" applyAlignment="1">
      <alignment horizontal="center"/>
    </xf>
    <xf numFmtId="38" fontId="5" fillId="0" borderId="17" xfId="48" applyFont="1" applyBorder="1" applyAlignment="1">
      <alignment/>
    </xf>
    <xf numFmtId="38" fontId="5" fillId="0" borderId="17" xfId="48" applyFont="1" applyBorder="1" applyAlignment="1">
      <alignment horizontal="center"/>
    </xf>
    <xf numFmtId="38" fontId="5" fillId="0" borderId="17" xfId="48" applyFont="1" applyBorder="1" applyAlignment="1">
      <alignment horizontal="right"/>
    </xf>
    <xf numFmtId="38" fontId="5" fillId="0" borderId="0" xfId="48" applyFont="1" applyBorder="1" applyAlignment="1">
      <alignment horizontal="right"/>
    </xf>
    <xf numFmtId="38" fontId="9" fillId="0" borderId="0" xfId="48" applyFont="1" applyAlignment="1">
      <alignment/>
    </xf>
    <xf numFmtId="38" fontId="5" fillId="33" borderId="0" xfId="48" applyFont="1" applyFill="1" applyAlignment="1">
      <alignment/>
    </xf>
    <xf numFmtId="38" fontId="5" fillId="33" borderId="10" xfId="48" applyFont="1" applyFill="1" applyBorder="1" applyAlignment="1">
      <alignment horizontal="center"/>
    </xf>
    <xf numFmtId="38" fontId="5" fillId="33" borderId="17" xfId="48" applyFont="1" applyFill="1" applyBorder="1" applyAlignment="1">
      <alignment horizontal="center"/>
    </xf>
    <xf numFmtId="38" fontId="5" fillId="33" borderId="0" xfId="48" applyFont="1" applyFill="1" applyBorder="1" applyAlignment="1">
      <alignment horizontal="center"/>
    </xf>
    <xf numFmtId="38" fontId="5" fillId="33" borderId="18" xfId="48" applyFont="1" applyFill="1" applyBorder="1" applyAlignment="1">
      <alignment horizontal="center"/>
    </xf>
    <xf numFmtId="38" fontId="5" fillId="33" borderId="16" xfId="48" applyFont="1" applyFill="1" applyBorder="1" applyAlignment="1">
      <alignment horizontal="center"/>
    </xf>
    <xf numFmtId="38" fontId="5" fillId="33" borderId="0" xfId="48" applyFont="1" applyFill="1" applyBorder="1" applyAlignment="1">
      <alignment/>
    </xf>
    <xf numFmtId="38" fontId="5" fillId="33" borderId="11" xfId="48" applyFont="1" applyFill="1" applyBorder="1" applyAlignment="1">
      <alignment horizontal="right"/>
    </xf>
    <xf numFmtId="38" fontId="5" fillId="33" borderId="19" xfId="48" applyFont="1" applyFill="1" applyBorder="1" applyAlignment="1">
      <alignment horizontal="center"/>
    </xf>
    <xf numFmtId="38" fontId="5" fillId="33" borderId="11" xfId="48" applyFont="1" applyFill="1" applyBorder="1" applyAlignment="1">
      <alignment horizontal="center"/>
    </xf>
    <xf numFmtId="38" fontId="5" fillId="33" borderId="17" xfId="48" applyFont="1" applyFill="1" applyBorder="1" applyAlignment="1">
      <alignment horizontal="right"/>
    </xf>
    <xf numFmtId="38" fontId="5" fillId="33" borderId="0" xfId="48" applyFont="1" applyFill="1" applyBorder="1" applyAlignment="1">
      <alignment horizontal="right"/>
    </xf>
    <xf numFmtId="38" fontId="5" fillId="33" borderId="20" xfId="48" applyFont="1" applyFill="1" applyBorder="1" applyAlignment="1">
      <alignment/>
    </xf>
    <xf numFmtId="38" fontId="4" fillId="0" borderId="12" xfId="48" applyFont="1" applyBorder="1" applyAlignment="1">
      <alignment/>
    </xf>
    <xf numFmtId="38" fontId="5" fillId="0" borderId="14" xfId="48" applyFont="1" applyFill="1" applyBorder="1" applyAlignment="1">
      <alignment/>
    </xf>
    <xf numFmtId="38" fontId="5" fillId="0" borderId="13" xfId="48" applyFont="1" applyFill="1" applyBorder="1" applyAlignment="1">
      <alignment/>
    </xf>
    <xf numFmtId="38" fontId="4" fillId="0" borderId="0" xfId="48" applyFont="1" applyBorder="1" applyAlignment="1">
      <alignment/>
    </xf>
    <xf numFmtId="38" fontId="4" fillId="0" borderId="14" xfId="48" applyFont="1" applyBorder="1" applyAlignment="1">
      <alignment/>
    </xf>
    <xf numFmtId="38" fontId="4" fillId="0" borderId="10" xfId="48" applyFont="1" applyBorder="1" applyAlignment="1">
      <alignment horizontal="center"/>
    </xf>
    <xf numFmtId="38" fontId="4" fillId="0" borderId="0" xfId="48" applyFont="1" applyBorder="1" applyAlignment="1">
      <alignment horizontal="center"/>
    </xf>
    <xf numFmtId="0" fontId="5" fillId="0" borderId="0" xfId="0" applyFont="1" applyAlignment="1">
      <alignment/>
    </xf>
    <xf numFmtId="0" fontId="5" fillId="0" borderId="0" xfId="0" applyFont="1" applyBorder="1" applyAlignment="1">
      <alignment/>
    </xf>
    <xf numFmtId="0" fontId="4" fillId="0" borderId="21" xfId="0" applyFont="1" applyBorder="1" applyAlignment="1">
      <alignment horizontal="right"/>
    </xf>
    <xf numFmtId="0" fontId="5" fillId="0" borderId="21" xfId="0" applyFont="1" applyBorder="1" applyAlignment="1">
      <alignment/>
    </xf>
    <xf numFmtId="38" fontId="5" fillId="33" borderId="13" xfId="48" applyFont="1" applyFill="1" applyBorder="1" applyAlignment="1">
      <alignment/>
    </xf>
    <xf numFmtId="38" fontId="4" fillId="33" borderId="0" xfId="48"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38" fontId="5" fillId="33" borderId="12" xfId="48" applyFont="1" applyFill="1" applyBorder="1" applyAlignment="1">
      <alignment/>
    </xf>
    <xf numFmtId="38" fontId="5" fillId="0" borderId="12" xfId="48" applyFont="1" applyFill="1" applyBorder="1" applyAlignment="1">
      <alignment/>
    </xf>
    <xf numFmtId="0" fontId="4" fillId="0" borderId="21" xfId="0" applyFont="1" applyFill="1" applyBorder="1" applyAlignment="1">
      <alignment horizontal="right"/>
    </xf>
    <xf numFmtId="0" fontId="5" fillId="0" borderId="21" xfId="0" applyFont="1" applyFill="1" applyBorder="1" applyAlignment="1">
      <alignment/>
    </xf>
    <xf numFmtId="38" fontId="4" fillId="0" borderId="0" xfId="48" applyFont="1" applyFill="1" applyAlignment="1">
      <alignment horizontal="center"/>
    </xf>
    <xf numFmtId="38" fontId="5" fillId="0" borderId="0" xfId="48" applyFont="1" applyFill="1" applyBorder="1" applyAlignment="1">
      <alignment horizontal="center"/>
    </xf>
    <xf numFmtId="38" fontId="5" fillId="0" borderId="0" xfId="48" applyFont="1" applyFill="1" applyBorder="1" applyAlignment="1">
      <alignment/>
    </xf>
    <xf numFmtId="38" fontId="6" fillId="0" borderId="0" xfId="48" applyFont="1" applyFill="1" applyAlignment="1">
      <alignment horizontal="center"/>
    </xf>
    <xf numFmtId="38" fontId="4" fillId="0" borderId="22" xfId="48" applyFont="1" applyBorder="1" applyAlignment="1">
      <alignment horizontal="center"/>
    </xf>
    <xf numFmtId="38" fontId="5" fillId="0" borderId="23" xfId="48" applyFont="1" applyBorder="1" applyAlignment="1">
      <alignment/>
    </xf>
    <xf numFmtId="38" fontId="5" fillId="0" borderId="23" xfId="48" applyFont="1" applyBorder="1" applyAlignment="1">
      <alignment horizontal="center"/>
    </xf>
    <xf numFmtId="38" fontId="5" fillId="0" borderId="24" xfId="48" applyFont="1" applyBorder="1" applyAlignment="1">
      <alignment/>
    </xf>
    <xf numFmtId="38" fontId="4" fillId="0" borderId="22" xfId="48" applyFont="1" applyFill="1" applyBorder="1" applyAlignment="1">
      <alignment horizontal="center"/>
    </xf>
    <xf numFmtId="38" fontId="5" fillId="0" borderId="23" xfId="48" applyFont="1" applyFill="1" applyBorder="1" applyAlignment="1">
      <alignment/>
    </xf>
    <xf numFmtId="38" fontId="5" fillId="0" borderId="23" xfId="48" applyFont="1" applyFill="1" applyBorder="1" applyAlignment="1">
      <alignment horizontal="center"/>
    </xf>
    <xf numFmtId="38" fontId="5" fillId="0" borderId="24" xfId="48" applyFont="1" applyFill="1" applyBorder="1" applyAlignment="1">
      <alignment/>
    </xf>
    <xf numFmtId="38" fontId="10" fillId="0" borderId="0" xfId="48" applyFont="1" applyAlignment="1">
      <alignment/>
    </xf>
    <xf numFmtId="38" fontId="10" fillId="0" borderId="0" xfId="48" applyFont="1" applyFill="1" applyAlignment="1">
      <alignment/>
    </xf>
    <xf numFmtId="38" fontId="13" fillId="0" borderId="0" xfId="48" applyFont="1" applyAlignment="1">
      <alignment/>
    </xf>
    <xf numFmtId="38" fontId="9" fillId="0" borderId="12" xfId="48" applyFont="1" applyBorder="1" applyAlignment="1">
      <alignment/>
    </xf>
    <xf numFmtId="38" fontId="5" fillId="33" borderId="19" xfId="48" applyFont="1" applyFill="1" applyBorder="1" applyAlignment="1">
      <alignment horizontal="right"/>
    </xf>
    <xf numFmtId="38" fontId="5" fillId="0" borderId="18" xfId="48" applyFont="1" applyBorder="1" applyAlignment="1">
      <alignment/>
    </xf>
    <xf numFmtId="38" fontId="5" fillId="0" borderId="25" xfId="48" applyFont="1" applyBorder="1" applyAlignment="1">
      <alignment/>
    </xf>
    <xf numFmtId="38" fontId="5" fillId="0" borderId="26" xfId="48" applyFont="1" applyBorder="1" applyAlignment="1">
      <alignment horizontal="center"/>
    </xf>
    <xf numFmtId="38" fontId="5" fillId="0" borderId="27" xfId="48" applyFont="1" applyBorder="1" applyAlignment="1">
      <alignment horizontal="center"/>
    </xf>
    <xf numFmtId="38" fontId="5" fillId="0" borderId="28" xfId="48" applyFont="1" applyBorder="1" applyAlignment="1">
      <alignment horizontal="center"/>
    </xf>
    <xf numFmtId="38" fontId="5" fillId="0" borderId="29" xfId="48" applyFont="1" applyBorder="1" applyAlignment="1">
      <alignment horizontal="center"/>
    </xf>
    <xf numFmtId="38" fontId="5" fillId="0" borderId="30" xfId="48" applyFont="1" applyBorder="1" applyAlignment="1">
      <alignment horizontal="center"/>
    </xf>
    <xf numFmtId="38" fontId="5" fillId="0" borderId="29" xfId="48" applyFont="1" applyBorder="1" applyAlignment="1">
      <alignment horizontal="right"/>
    </xf>
    <xf numFmtId="38" fontId="5" fillId="0" borderId="30" xfId="48" applyFont="1" applyBorder="1" applyAlignment="1">
      <alignment horizontal="right"/>
    </xf>
    <xf numFmtId="38" fontId="5" fillId="0" borderId="18" xfId="48" applyFont="1" applyFill="1" applyBorder="1" applyAlignment="1">
      <alignment/>
    </xf>
    <xf numFmtId="38" fontId="5" fillId="0" borderId="22" xfId="48" applyFont="1" applyFill="1" applyBorder="1" applyAlignment="1">
      <alignment horizontal="center"/>
    </xf>
    <xf numFmtId="38" fontId="5" fillId="0" borderId="23" xfId="48" applyFont="1" applyFill="1" applyBorder="1" applyAlignment="1">
      <alignment horizontal="right"/>
    </xf>
    <xf numFmtId="38" fontId="11" fillId="0" borderId="21" xfId="0" applyNumberFormat="1" applyFont="1" applyBorder="1" applyAlignment="1">
      <alignment/>
    </xf>
    <xf numFmtId="38" fontId="11" fillId="0" borderId="21" xfId="0" applyNumberFormat="1" applyFont="1" applyFill="1" applyBorder="1" applyAlignment="1">
      <alignment/>
    </xf>
    <xf numFmtId="38" fontId="9" fillId="0" borderId="0" xfId="48" applyFont="1" applyBorder="1" applyAlignment="1">
      <alignment horizontal="center"/>
    </xf>
    <xf numFmtId="38" fontId="4" fillId="33" borderId="0" xfId="48" applyFont="1" applyFill="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33" borderId="0" xfId="0" applyFont="1" applyFill="1" applyAlignment="1">
      <alignment horizontal="center"/>
    </xf>
    <xf numFmtId="0" fontId="4" fillId="33" borderId="0" xfId="0" applyFont="1" applyFill="1" applyAlignment="1">
      <alignment horizontal="center"/>
    </xf>
    <xf numFmtId="38" fontId="4" fillId="0" borderId="31" xfId="48" applyFont="1" applyBorder="1" applyAlignment="1">
      <alignment horizontal="center"/>
    </xf>
    <xf numFmtId="38" fontId="0" fillId="0" borderId="14" xfId="48" applyFont="1" applyBorder="1" applyAlignment="1">
      <alignment horizontal="centerContinuous" vertical="center"/>
    </xf>
    <xf numFmtId="38" fontId="0" fillId="0" borderId="12" xfId="48" applyFont="1" applyBorder="1" applyAlignment="1">
      <alignment horizontal="centerContinuous" vertical="center"/>
    </xf>
    <xf numFmtId="176" fontId="0" fillId="0" borderId="12" xfId="48" applyNumberFormat="1" applyFont="1" applyBorder="1" applyAlignment="1">
      <alignment horizontal="centerContinuous" vertical="center"/>
    </xf>
    <xf numFmtId="38" fontId="5" fillId="0" borderId="32" xfId="48" applyFont="1" applyBorder="1" applyAlignment="1">
      <alignment horizontal="right"/>
    </xf>
    <xf numFmtId="38" fontId="5" fillId="0" borderId="33" xfId="48" applyFont="1" applyBorder="1" applyAlignment="1">
      <alignment horizontal="right"/>
    </xf>
    <xf numFmtId="38" fontId="5" fillId="0" borderId="25" xfId="48" applyFont="1" applyFill="1" applyBorder="1" applyAlignment="1">
      <alignment/>
    </xf>
    <xf numFmtId="38" fontId="5" fillId="0" borderId="16" xfId="48" applyFont="1" applyFill="1" applyBorder="1" applyAlignment="1">
      <alignment/>
    </xf>
    <xf numFmtId="38" fontId="5" fillId="33" borderId="15" xfId="48" applyFont="1" applyFill="1" applyBorder="1" applyAlignment="1">
      <alignment horizontal="right"/>
    </xf>
    <xf numFmtId="38" fontId="5" fillId="34" borderId="10" xfId="48" applyFont="1" applyFill="1" applyBorder="1" applyAlignment="1">
      <alignment horizontal="center"/>
    </xf>
    <xf numFmtId="38" fontId="5" fillId="34" borderId="11" xfId="48" applyFont="1" applyFill="1" applyBorder="1" applyAlignment="1">
      <alignment horizontal="center"/>
    </xf>
    <xf numFmtId="38" fontId="5" fillId="34" borderId="11" xfId="48" applyFont="1" applyFill="1" applyBorder="1" applyAlignment="1">
      <alignment horizontal="right"/>
    </xf>
    <xf numFmtId="38" fontId="5" fillId="34" borderId="20" xfId="48" applyFont="1" applyFill="1" applyBorder="1" applyAlignment="1">
      <alignment/>
    </xf>
    <xf numFmtId="0" fontId="5" fillId="0" borderId="19" xfId="0" applyFont="1" applyBorder="1" applyAlignment="1">
      <alignment/>
    </xf>
    <xf numFmtId="38" fontId="4" fillId="0" borderId="17" xfId="48" applyFont="1" applyBorder="1" applyAlignment="1">
      <alignment/>
    </xf>
    <xf numFmtId="0" fontId="15" fillId="0" borderId="0" xfId="0" applyFont="1" applyFill="1" applyAlignment="1">
      <alignment horizontal="right"/>
    </xf>
    <xf numFmtId="38" fontId="5" fillId="0" borderId="0" xfId="48" applyFont="1" applyFill="1" applyAlignment="1">
      <alignment/>
    </xf>
    <xf numFmtId="38" fontId="15" fillId="0" borderId="0" xfId="48" applyFont="1" applyFill="1" applyAlignment="1">
      <alignment horizontal="right"/>
    </xf>
    <xf numFmtId="38" fontId="5" fillId="0" borderId="34" xfId="48" applyFont="1" applyBorder="1" applyAlignment="1">
      <alignment horizontal="center"/>
    </xf>
    <xf numFmtId="38" fontId="5" fillId="0" borderId="35" xfId="48" applyFont="1" applyBorder="1" applyAlignment="1">
      <alignment horizontal="center"/>
    </xf>
    <xf numFmtId="0" fontId="16" fillId="0" borderId="0" xfId="0" applyFont="1" applyAlignment="1">
      <alignment horizontal="center"/>
    </xf>
    <xf numFmtId="38" fontId="7" fillId="33" borderId="10" xfId="48" applyFont="1" applyFill="1" applyBorder="1" applyAlignment="1">
      <alignment horizontal="center"/>
    </xf>
    <xf numFmtId="38" fontId="7" fillId="33" borderId="11" xfId="48" applyFont="1" applyFill="1" applyBorder="1" applyAlignment="1">
      <alignment horizontal="center"/>
    </xf>
    <xf numFmtId="38" fontId="7" fillId="0" borderId="10" xfId="48" applyFont="1" applyFill="1" applyBorder="1" applyAlignment="1">
      <alignment horizontal="center"/>
    </xf>
    <xf numFmtId="38" fontId="7" fillId="0" borderId="11" xfId="48" applyFont="1" applyFill="1" applyBorder="1" applyAlignment="1">
      <alignment horizontal="center"/>
    </xf>
    <xf numFmtId="38" fontId="7" fillId="0" borderId="26" xfId="48" applyFont="1" applyFill="1" applyBorder="1" applyAlignment="1">
      <alignment horizontal="center"/>
    </xf>
    <xf numFmtId="38" fontId="7" fillId="0" borderId="29" xfId="48" applyFont="1" applyFill="1" applyBorder="1" applyAlignment="1">
      <alignment horizontal="center"/>
    </xf>
    <xf numFmtId="38" fontId="4" fillId="0" borderId="36" xfId="48" applyFont="1" applyFill="1" applyBorder="1" applyAlignment="1">
      <alignment horizontal="center"/>
    </xf>
    <xf numFmtId="38" fontId="5" fillId="0" borderId="37" xfId="48" applyFont="1" applyFill="1" applyBorder="1" applyAlignment="1">
      <alignment/>
    </xf>
    <xf numFmtId="38" fontId="4" fillId="0" borderId="34" xfId="48" applyFont="1" applyFill="1" applyBorder="1" applyAlignment="1">
      <alignment horizontal="center"/>
    </xf>
    <xf numFmtId="38" fontId="4" fillId="0" borderId="38" xfId="48" applyFont="1" applyFill="1" applyBorder="1" applyAlignment="1">
      <alignment horizontal="center"/>
    </xf>
    <xf numFmtId="38" fontId="4" fillId="0" borderId="0" xfId="48" applyFont="1" applyFill="1" applyBorder="1" applyAlignment="1">
      <alignment horizontal="center"/>
    </xf>
    <xf numFmtId="38" fontId="4" fillId="0" borderId="35" xfId="48" applyFont="1" applyFill="1" applyBorder="1" applyAlignment="1">
      <alignment horizontal="center"/>
    </xf>
    <xf numFmtId="38" fontId="5" fillId="0" borderId="38" xfId="48" applyFont="1" applyFill="1" applyBorder="1" applyAlignment="1">
      <alignment horizontal="center"/>
    </xf>
    <xf numFmtId="38" fontId="5" fillId="0" borderId="35" xfId="48" applyFont="1" applyFill="1" applyBorder="1" applyAlignment="1">
      <alignment horizontal="center"/>
    </xf>
    <xf numFmtId="38" fontId="4" fillId="0" borderId="39" xfId="48" applyFont="1" applyFill="1" applyBorder="1" applyAlignment="1">
      <alignment horizontal="center"/>
    </xf>
    <xf numFmtId="38" fontId="4" fillId="0" borderId="37" xfId="48" applyFont="1" applyFill="1" applyBorder="1" applyAlignment="1">
      <alignment horizontal="center"/>
    </xf>
    <xf numFmtId="38" fontId="6" fillId="0" borderId="39" xfId="48" applyFont="1" applyFill="1" applyBorder="1" applyAlignment="1">
      <alignment horizontal="center"/>
    </xf>
    <xf numFmtId="0" fontId="5" fillId="0" borderId="37" xfId="0" applyFont="1" applyFill="1" applyBorder="1" applyAlignment="1">
      <alignment/>
    </xf>
    <xf numFmtId="38" fontId="19" fillId="0" borderId="20" xfId="48" applyFont="1" applyBorder="1" applyAlignment="1">
      <alignment/>
    </xf>
    <xf numFmtId="38" fontId="20" fillId="0" borderId="40" xfId="48" applyFont="1" applyBorder="1" applyAlignment="1">
      <alignment/>
    </xf>
    <xf numFmtId="38" fontId="19" fillId="0" borderId="41" xfId="48" applyFont="1" applyBorder="1" applyAlignment="1">
      <alignment/>
    </xf>
    <xf numFmtId="38" fontId="19" fillId="0" borderId="42" xfId="48" applyFont="1" applyBorder="1" applyAlignment="1">
      <alignment/>
    </xf>
    <xf numFmtId="38" fontId="19" fillId="0" borderId="43" xfId="48" applyFont="1" applyBorder="1" applyAlignment="1">
      <alignment/>
    </xf>
    <xf numFmtId="38" fontId="19" fillId="0" borderId="40" xfId="48" applyFont="1" applyBorder="1" applyAlignment="1">
      <alignment/>
    </xf>
    <xf numFmtId="38" fontId="22" fillId="0" borderId="21" xfId="0" applyNumberFormat="1" applyFont="1" applyBorder="1" applyAlignment="1">
      <alignment/>
    </xf>
    <xf numFmtId="38" fontId="20" fillId="0" borderId="40" xfId="48" applyFont="1" applyFill="1" applyBorder="1" applyAlignment="1">
      <alignment/>
    </xf>
    <xf numFmtId="38" fontId="19" fillId="0" borderId="40" xfId="48" applyFont="1" applyFill="1" applyBorder="1" applyAlignment="1">
      <alignment/>
    </xf>
    <xf numFmtId="38" fontId="21" fillId="0" borderId="14" xfId="48" applyFont="1" applyFill="1" applyBorder="1" applyAlignment="1">
      <alignment/>
    </xf>
    <xf numFmtId="38" fontId="5" fillId="0" borderId="14" xfId="48" applyFont="1" applyFill="1" applyBorder="1" applyAlignment="1">
      <alignment horizontal="center"/>
    </xf>
    <xf numFmtId="38" fontId="9" fillId="33" borderId="0" xfId="48" applyFont="1" applyFill="1" applyBorder="1" applyAlignment="1">
      <alignment/>
    </xf>
    <xf numFmtId="38" fontId="22" fillId="0" borderId="21" xfId="0" applyNumberFormat="1" applyFont="1" applyFill="1" applyBorder="1" applyAlignment="1">
      <alignment/>
    </xf>
    <xf numFmtId="38" fontId="19" fillId="0" borderId="42" xfId="48" applyFont="1" applyBorder="1" applyAlignment="1">
      <alignment horizontal="right"/>
    </xf>
    <xf numFmtId="38" fontId="19" fillId="0" borderId="43" xfId="48" applyFont="1" applyBorder="1" applyAlignment="1">
      <alignment horizontal="right"/>
    </xf>
    <xf numFmtId="38" fontId="9" fillId="0" borderId="12" xfId="48" applyFont="1" applyFill="1" applyBorder="1" applyAlignment="1">
      <alignment/>
    </xf>
    <xf numFmtId="38" fontId="9" fillId="0" borderId="14" xfId="48" applyFont="1" applyFill="1" applyBorder="1" applyAlignment="1">
      <alignment/>
    </xf>
    <xf numFmtId="38" fontId="9" fillId="0" borderId="13" xfId="48" applyFont="1" applyFill="1" applyBorder="1" applyAlignment="1">
      <alignment/>
    </xf>
    <xf numFmtId="38" fontId="9" fillId="35" borderId="0" xfId="48" applyFont="1" applyFill="1" applyBorder="1" applyAlignment="1">
      <alignment/>
    </xf>
    <xf numFmtId="38" fontId="9" fillId="36" borderId="0" xfId="48" applyFont="1" applyFill="1" applyBorder="1" applyAlignment="1">
      <alignment/>
    </xf>
    <xf numFmtId="38" fontId="5" fillId="36" borderId="0" xfId="48" applyFont="1" applyFill="1" applyAlignment="1">
      <alignment/>
    </xf>
    <xf numFmtId="38" fontId="4" fillId="36" borderId="0" xfId="48" applyFont="1" applyFill="1" applyBorder="1" applyAlignment="1">
      <alignment/>
    </xf>
    <xf numFmtId="38" fontId="5" fillId="36" borderId="0" xfId="48" applyFont="1" applyFill="1" applyBorder="1" applyAlignment="1">
      <alignment horizontal="center"/>
    </xf>
    <xf numFmtId="38" fontId="5" fillId="36" borderId="0" xfId="48" applyFont="1" applyFill="1" applyBorder="1" applyAlignment="1">
      <alignment/>
    </xf>
    <xf numFmtId="0" fontId="5" fillId="36" borderId="0" xfId="0" applyFont="1" applyFill="1" applyAlignment="1">
      <alignment/>
    </xf>
    <xf numFmtId="38" fontId="10" fillId="35" borderId="0" xfId="48" applyFont="1" applyFill="1" applyAlignment="1">
      <alignment/>
    </xf>
    <xf numFmtId="0" fontId="5" fillId="35" borderId="0" xfId="0" applyFont="1" applyFill="1" applyAlignment="1">
      <alignment horizontal="center"/>
    </xf>
    <xf numFmtId="0" fontId="5" fillId="35" borderId="0" xfId="0" applyFont="1" applyFill="1" applyAlignment="1">
      <alignment/>
    </xf>
    <xf numFmtId="0" fontId="5" fillId="36" borderId="0" xfId="0" applyFont="1" applyFill="1" applyBorder="1" applyAlignment="1">
      <alignment/>
    </xf>
    <xf numFmtId="38" fontId="4" fillId="35" borderId="22" xfId="48" applyFont="1" applyFill="1" applyBorder="1" applyAlignment="1">
      <alignment horizontal="center"/>
    </xf>
    <xf numFmtId="0" fontId="5" fillId="36" borderId="0" xfId="0" applyFont="1" applyFill="1" applyAlignment="1">
      <alignment horizontal="center"/>
    </xf>
    <xf numFmtId="38" fontId="5" fillId="35" borderId="12" xfId="48" applyFont="1" applyFill="1" applyBorder="1" applyAlignment="1">
      <alignment/>
    </xf>
    <xf numFmtId="38" fontId="5" fillId="35" borderId="14" xfId="48" applyFont="1" applyFill="1" applyBorder="1" applyAlignment="1">
      <alignment/>
    </xf>
    <xf numFmtId="38" fontId="5" fillId="35" borderId="13" xfId="48" applyFont="1" applyFill="1" applyBorder="1" applyAlignment="1">
      <alignment/>
    </xf>
    <xf numFmtId="38" fontId="21" fillId="35" borderId="14" xfId="48" applyFont="1" applyFill="1" applyBorder="1" applyAlignment="1">
      <alignment/>
    </xf>
    <xf numFmtId="0" fontId="5" fillId="35" borderId="10" xfId="0" applyFont="1" applyFill="1" applyBorder="1" applyAlignment="1">
      <alignment horizontal="center"/>
    </xf>
    <xf numFmtId="38" fontId="5" fillId="35" borderId="23" xfId="48" applyFont="1" applyFill="1" applyBorder="1" applyAlignment="1">
      <alignment/>
    </xf>
    <xf numFmtId="38" fontId="5" fillId="35" borderId="18" xfId="48" applyFont="1" applyFill="1" applyBorder="1" applyAlignment="1">
      <alignment/>
    </xf>
    <xf numFmtId="38" fontId="5" fillId="35" borderId="25" xfId="48" applyFont="1" applyFill="1" applyBorder="1" applyAlignment="1">
      <alignment/>
    </xf>
    <xf numFmtId="38" fontId="5" fillId="35" borderId="16" xfId="48" applyFont="1" applyFill="1" applyBorder="1" applyAlignment="1">
      <alignment/>
    </xf>
    <xf numFmtId="0" fontId="5" fillId="35" borderId="11" xfId="0" applyFont="1" applyFill="1" applyBorder="1" applyAlignment="1">
      <alignment horizontal="center"/>
    </xf>
    <xf numFmtId="38" fontId="4" fillId="35" borderId="36" xfId="48" applyFont="1" applyFill="1" applyBorder="1" applyAlignment="1">
      <alignment horizontal="center"/>
    </xf>
    <xf numFmtId="38" fontId="4" fillId="35" borderId="37" xfId="48" applyFont="1" applyFill="1" applyBorder="1" applyAlignment="1">
      <alignment horizontal="center"/>
    </xf>
    <xf numFmtId="38" fontId="4" fillId="35" borderId="34" xfId="48" applyFont="1" applyFill="1" applyBorder="1" applyAlignment="1">
      <alignment horizontal="center"/>
    </xf>
    <xf numFmtId="38" fontId="5" fillId="35" borderId="23" xfId="48" applyFont="1" applyFill="1" applyBorder="1" applyAlignment="1">
      <alignment horizontal="center"/>
    </xf>
    <xf numFmtId="0" fontId="4" fillId="36" borderId="0" xfId="0" applyFont="1" applyFill="1" applyAlignment="1">
      <alignment horizontal="center"/>
    </xf>
    <xf numFmtId="38" fontId="5" fillId="35" borderId="22" xfId="48" applyFont="1" applyFill="1" applyBorder="1" applyAlignment="1">
      <alignment horizontal="center"/>
    </xf>
    <xf numFmtId="38" fontId="5" fillId="36" borderId="16" xfId="48" applyFont="1" applyFill="1" applyBorder="1" applyAlignment="1">
      <alignment horizontal="center"/>
    </xf>
    <xf numFmtId="38" fontId="5" fillId="36" borderId="10" xfId="48" applyFont="1" applyFill="1" applyBorder="1" applyAlignment="1">
      <alignment horizontal="center"/>
    </xf>
    <xf numFmtId="38" fontId="5" fillId="36" borderId="18" xfId="48" applyFont="1" applyFill="1" applyBorder="1" applyAlignment="1">
      <alignment horizontal="center"/>
    </xf>
    <xf numFmtId="38" fontId="7" fillId="36" borderId="10" xfId="48" applyFont="1" applyFill="1" applyBorder="1" applyAlignment="1">
      <alignment horizontal="center"/>
    </xf>
    <xf numFmtId="38" fontId="4" fillId="36" borderId="0" xfId="48" applyFont="1" applyFill="1" applyBorder="1" applyAlignment="1">
      <alignment horizontal="center"/>
    </xf>
    <xf numFmtId="38" fontId="4" fillId="35" borderId="38" xfId="48" applyFont="1" applyFill="1" applyBorder="1" applyAlignment="1">
      <alignment horizontal="center"/>
    </xf>
    <xf numFmtId="38" fontId="4" fillId="35" borderId="0" xfId="48" applyFont="1" applyFill="1" applyBorder="1" applyAlignment="1">
      <alignment horizontal="center"/>
    </xf>
    <xf numFmtId="38" fontId="4" fillId="35" borderId="35" xfId="48" applyFont="1" applyFill="1" applyBorder="1" applyAlignment="1">
      <alignment horizontal="center"/>
    </xf>
    <xf numFmtId="38" fontId="5" fillId="36" borderId="19" xfId="48" applyFont="1" applyFill="1" applyBorder="1" applyAlignment="1">
      <alignment horizontal="center"/>
    </xf>
    <xf numFmtId="38" fontId="5" fillId="36" borderId="11" xfId="48" applyFont="1" applyFill="1" applyBorder="1" applyAlignment="1">
      <alignment horizontal="center"/>
    </xf>
    <xf numFmtId="38" fontId="5" fillId="36" borderId="17" xfId="48" applyFont="1" applyFill="1" applyBorder="1" applyAlignment="1">
      <alignment horizontal="center"/>
    </xf>
    <xf numFmtId="38" fontId="7" fillId="36" borderId="11" xfId="48" applyFont="1" applyFill="1" applyBorder="1" applyAlignment="1">
      <alignment horizontal="center"/>
    </xf>
    <xf numFmtId="38" fontId="5" fillId="35" borderId="0" xfId="48" applyFont="1" applyFill="1" applyBorder="1" applyAlignment="1">
      <alignment horizontal="center"/>
    </xf>
    <xf numFmtId="38" fontId="5" fillId="35" borderId="24" xfId="48" applyFont="1" applyFill="1" applyBorder="1" applyAlignment="1">
      <alignment/>
    </xf>
    <xf numFmtId="38" fontId="5" fillId="35" borderId="23" xfId="48" applyFont="1" applyFill="1" applyBorder="1" applyAlignment="1">
      <alignment horizontal="right"/>
    </xf>
    <xf numFmtId="38" fontId="5" fillId="36" borderId="19" xfId="48" applyFont="1" applyFill="1" applyBorder="1" applyAlignment="1">
      <alignment horizontal="right"/>
    </xf>
    <xf numFmtId="38" fontId="5" fillId="36" borderId="11" xfId="48" applyFont="1" applyFill="1" applyBorder="1" applyAlignment="1">
      <alignment horizontal="right"/>
    </xf>
    <xf numFmtId="38" fontId="5" fillId="36" borderId="17" xfId="48" applyFont="1" applyFill="1" applyBorder="1" applyAlignment="1">
      <alignment horizontal="right"/>
    </xf>
    <xf numFmtId="38" fontId="5" fillId="36" borderId="15" xfId="48" applyFont="1" applyFill="1" applyBorder="1" applyAlignment="1">
      <alignment horizontal="right"/>
    </xf>
    <xf numFmtId="38" fontId="5" fillId="36" borderId="0" xfId="48" applyFont="1" applyFill="1" applyBorder="1" applyAlignment="1">
      <alignment horizontal="right"/>
    </xf>
    <xf numFmtId="38" fontId="5" fillId="35" borderId="0" xfId="48" applyFont="1" applyFill="1" applyBorder="1" applyAlignment="1">
      <alignment/>
    </xf>
    <xf numFmtId="38" fontId="20" fillId="35" borderId="40" xfId="48" applyFont="1" applyFill="1" applyBorder="1" applyAlignment="1">
      <alignment/>
    </xf>
    <xf numFmtId="38" fontId="19" fillId="35" borderId="40" xfId="48" applyFont="1" applyFill="1" applyBorder="1" applyAlignment="1">
      <alignment/>
    </xf>
    <xf numFmtId="38" fontId="5" fillId="36" borderId="13" xfId="48" applyFont="1" applyFill="1" applyBorder="1" applyAlignment="1">
      <alignment/>
    </xf>
    <xf numFmtId="38" fontId="5" fillId="36" borderId="20" xfId="48" applyFont="1" applyFill="1" applyBorder="1" applyAlignment="1">
      <alignment/>
    </xf>
    <xf numFmtId="38" fontId="5" fillId="36" borderId="12" xfId="48" applyFont="1" applyFill="1" applyBorder="1" applyAlignment="1">
      <alignment/>
    </xf>
    <xf numFmtId="38" fontId="19" fillId="35" borderId="20" xfId="48" applyFont="1" applyFill="1" applyBorder="1" applyAlignment="1">
      <alignment/>
    </xf>
    <xf numFmtId="38" fontId="6" fillId="35" borderId="39" xfId="48" applyFont="1" applyFill="1" applyBorder="1" applyAlignment="1">
      <alignment horizontal="center"/>
    </xf>
    <xf numFmtId="0" fontId="4" fillId="35" borderId="21" xfId="0" applyFont="1" applyFill="1" applyBorder="1" applyAlignment="1">
      <alignment horizontal="right"/>
    </xf>
    <xf numFmtId="38" fontId="22" fillId="35" borderId="21" xfId="0" applyNumberFormat="1" applyFont="1" applyFill="1" applyBorder="1" applyAlignment="1">
      <alignment/>
    </xf>
    <xf numFmtId="38" fontId="11" fillId="35" borderId="21" xfId="0" applyNumberFormat="1" applyFont="1" applyFill="1" applyBorder="1" applyAlignment="1">
      <alignment/>
    </xf>
    <xf numFmtId="0" fontId="5" fillId="35" borderId="21" xfId="0" applyFont="1" applyFill="1" applyBorder="1" applyAlignment="1">
      <alignment/>
    </xf>
    <xf numFmtId="38" fontId="5" fillId="0" borderId="0" xfId="48" applyFont="1" applyAlignment="1">
      <alignment horizontal="right"/>
    </xf>
    <xf numFmtId="38" fontId="25" fillId="0" borderId="14" xfId="48" applyFont="1" applyBorder="1" applyAlignment="1">
      <alignment/>
    </xf>
    <xf numFmtId="38" fontId="15" fillId="0" borderId="0" xfId="48" applyFont="1" applyAlignment="1">
      <alignment horizontal="right"/>
    </xf>
    <xf numFmtId="38" fontId="4" fillId="0" borderId="0" xfId="48" applyFont="1" applyAlignment="1">
      <alignment vertical="center"/>
    </xf>
    <xf numFmtId="38" fontId="0" fillId="0" borderId="18" xfId="48" applyFont="1" applyBorder="1" applyAlignment="1">
      <alignment vertical="center"/>
    </xf>
    <xf numFmtId="38" fontId="0" fillId="0" borderId="44" xfId="48" applyFont="1" applyBorder="1" applyAlignment="1">
      <alignment horizontal="right" vertical="center"/>
    </xf>
    <xf numFmtId="38" fontId="0" fillId="0" borderId="0" xfId="48" applyFont="1" applyBorder="1" applyAlignment="1">
      <alignment horizontal="right" vertical="center"/>
    </xf>
    <xf numFmtId="38" fontId="0" fillId="0" borderId="0" xfId="48" applyFont="1" applyFill="1" applyAlignment="1">
      <alignment vertical="center"/>
    </xf>
    <xf numFmtId="38" fontId="0" fillId="0" borderId="16" xfId="48" applyFont="1" applyFill="1" applyBorder="1" applyAlignment="1">
      <alignment vertical="center"/>
    </xf>
    <xf numFmtId="38" fontId="0" fillId="0" borderId="0" xfId="48" applyFont="1" applyFill="1" applyAlignment="1">
      <alignment horizontal="right" vertical="center"/>
    </xf>
    <xf numFmtId="38" fontId="0" fillId="0" borderId="0" xfId="48" applyFont="1" applyFill="1" applyBorder="1" applyAlignment="1">
      <alignment horizontal="right" vertical="center"/>
    </xf>
    <xf numFmtId="38" fontId="0" fillId="0" borderId="0" xfId="48" applyFont="1" applyFill="1" applyBorder="1" applyAlignment="1">
      <alignment vertical="center"/>
    </xf>
    <xf numFmtId="38" fontId="0" fillId="0" borderId="19" xfId="48" applyFont="1" applyFill="1" applyBorder="1" applyAlignment="1">
      <alignment vertical="center"/>
    </xf>
    <xf numFmtId="176" fontId="0" fillId="0" borderId="0" xfId="48" applyNumberFormat="1" applyFont="1" applyFill="1" applyAlignment="1">
      <alignment horizontal="left" vertical="center"/>
    </xf>
    <xf numFmtId="38" fontId="0" fillId="0" borderId="17" xfId="48" applyFont="1" applyFill="1" applyBorder="1" applyAlignment="1">
      <alignment horizontal="centerContinuous" vertical="center"/>
    </xf>
    <xf numFmtId="181" fontId="0" fillId="0" borderId="0" xfId="48" applyNumberFormat="1" applyFont="1" applyFill="1" applyBorder="1" applyAlignment="1">
      <alignment horizontal="right" vertical="center"/>
    </xf>
    <xf numFmtId="182" fontId="0" fillId="0" borderId="0" xfId="48" applyNumberFormat="1" applyFont="1" applyFill="1" applyBorder="1" applyAlignment="1">
      <alignment vertical="center"/>
    </xf>
    <xf numFmtId="182" fontId="0" fillId="0" borderId="19" xfId="48" applyNumberFormat="1" applyFont="1" applyFill="1" applyBorder="1" applyAlignment="1">
      <alignment vertical="center"/>
    </xf>
    <xf numFmtId="38" fontId="0" fillId="0" borderId="0" xfId="48" applyFont="1" applyFill="1" applyBorder="1" applyAlignment="1">
      <alignment horizontal="left" vertical="center"/>
    </xf>
    <xf numFmtId="38" fontId="67" fillId="0" borderId="41" xfId="48" applyFont="1" applyBorder="1" applyAlignment="1">
      <alignment/>
    </xf>
    <xf numFmtId="38" fontId="67" fillId="0" borderId="43" xfId="48" applyFont="1" applyBorder="1" applyAlignment="1">
      <alignment/>
    </xf>
    <xf numFmtId="38" fontId="0" fillId="0" borderId="17" xfId="48" applyFont="1" applyFill="1" applyBorder="1" applyAlignment="1" quotePrefix="1">
      <alignment horizontal="centerContinuous" vertical="center"/>
    </xf>
    <xf numFmtId="38" fontId="0" fillId="0" borderId="45" xfId="48" applyFont="1" applyFill="1" applyBorder="1" applyAlignment="1">
      <alignment horizontal="center" vertical="center"/>
    </xf>
    <xf numFmtId="38" fontId="0" fillId="0" borderId="46" xfId="48" applyFont="1" applyFill="1" applyBorder="1" applyAlignment="1">
      <alignment horizontal="center" vertical="center"/>
    </xf>
    <xf numFmtId="182" fontId="0" fillId="0" borderId="46" xfId="48" applyNumberFormat="1" applyFont="1" applyFill="1" applyBorder="1" applyAlignment="1">
      <alignment vertical="center"/>
    </xf>
    <xf numFmtId="182" fontId="0" fillId="0" borderId="44" xfId="48" applyNumberFormat="1" applyFont="1" applyFill="1" applyBorder="1" applyAlignment="1">
      <alignment vertical="center"/>
    </xf>
    <xf numFmtId="38" fontId="0" fillId="0" borderId="44" xfId="48" applyFont="1" applyFill="1" applyBorder="1" applyAlignment="1">
      <alignment horizontal="center" vertical="center"/>
    </xf>
    <xf numFmtId="38" fontId="0" fillId="0" borderId="19" xfId="48" applyFont="1" applyFill="1" applyBorder="1" applyAlignment="1">
      <alignment horizontal="center" vertical="center"/>
    </xf>
    <xf numFmtId="38" fontId="27" fillId="0" borderId="0" xfId="48" applyFont="1" applyAlignment="1">
      <alignment vertical="center"/>
    </xf>
    <xf numFmtId="181" fontId="0" fillId="0" borderId="0" xfId="48" applyNumberFormat="1" applyFont="1" applyFill="1" applyBorder="1" applyAlignment="1">
      <alignment horizontal="left" vertical="center"/>
    </xf>
    <xf numFmtId="38" fontId="5" fillId="13" borderId="20" xfId="48" applyFont="1" applyFill="1" applyBorder="1" applyAlignment="1">
      <alignment horizontal="right"/>
    </xf>
    <xf numFmtId="3" fontId="5" fillId="13" borderId="20" xfId="48" applyNumberFormat="1" applyFont="1" applyFill="1" applyBorder="1" applyAlignment="1">
      <alignment/>
    </xf>
    <xf numFmtId="38" fontId="5" fillId="13" borderId="20" xfId="48" applyFont="1" applyFill="1" applyBorder="1" applyAlignment="1">
      <alignment/>
    </xf>
    <xf numFmtId="3" fontId="24" fillId="13" borderId="20" xfId="48" applyNumberFormat="1" applyFont="1" applyFill="1" applyBorder="1" applyAlignment="1">
      <alignment/>
    </xf>
    <xf numFmtId="38" fontId="5" fillId="13" borderId="0" xfId="48" applyFont="1" applyFill="1" applyAlignment="1">
      <alignment/>
    </xf>
    <xf numFmtId="3" fontId="68" fillId="13" borderId="20" xfId="48" applyNumberFormat="1" applyFont="1" applyFill="1" applyBorder="1" applyAlignment="1">
      <alignment/>
    </xf>
    <xf numFmtId="38" fontId="68" fillId="13" borderId="20" xfId="48" applyFont="1" applyFill="1" applyBorder="1" applyAlignment="1">
      <alignment/>
    </xf>
    <xf numFmtId="38" fontId="0" fillId="0" borderId="19" xfId="48" applyFont="1" applyFill="1" applyBorder="1" applyAlignment="1">
      <alignment horizontal="center" vertical="center"/>
    </xf>
    <xf numFmtId="38" fontId="0" fillId="0" borderId="17" xfId="48" applyFont="1" applyFill="1" applyBorder="1" applyAlignment="1" quotePrefix="1">
      <alignment horizontal="center" vertical="center"/>
    </xf>
    <xf numFmtId="38" fontId="0" fillId="0" borderId="19" xfId="48" applyFont="1" applyFill="1" applyBorder="1" applyAlignment="1" quotePrefix="1">
      <alignment horizontal="center" vertical="center"/>
    </xf>
    <xf numFmtId="38" fontId="19" fillId="0" borderId="12" xfId="48" applyFont="1" applyFill="1" applyBorder="1" applyAlignment="1">
      <alignment horizontal="center"/>
    </xf>
    <xf numFmtId="38" fontId="19" fillId="0" borderId="13" xfId="48" applyFont="1" applyFill="1" applyBorder="1" applyAlignment="1">
      <alignment horizontal="center"/>
    </xf>
    <xf numFmtId="177" fontId="12" fillId="0" borderId="35" xfId="42" applyNumberFormat="1" applyFont="1" applyFill="1" applyBorder="1" applyAlignment="1">
      <alignment horizontal="center"/>
    </xf>
    <xf numFmtId="177" fontId="12" fillId="0" borderId="47" xfId="42" applyNumberFormat="1" applyFont="1" applyFill="1" applyBorder="1" applyAlignment="1">
      <alignment horizontal="center"/>
    </xf>
    <xf numFmtId="177" fontId="12" fillId="0" borderId="38" xfId="42" applyNumberFormat="1" applyFont="1" applyFill="1" applyBorder="1" applyAlignment="1">
      <alignment horizontal="center"/>
    </xf>
    <xf numFmtId="177" fontId="12" fillId="0" borderId="48" xfId="42" applyNumberFormat="1" applyFont="1" applyFill="1" applyBorder="1" applyAlignment="1">
      <alignment horizontal="center"/>
    </xf>
    <xf numFmtId="38" fontId="4" fillId="0" borderId="17" xfId="48" applyFont="1" applyBorder="1" applyAlignment="1">
      <alignment horizontal="center"/>
    </xf>
    <xf numFmtId="38" fontId="4" fillId="0" borderId="19" xfId="48" applyFont="1" applyBorder="1" applyAlignment="1">
      <alignment horizontal="center"/>
    </xf>
    <xf numFmtId="38" fontId="19" fillId="0" borderId="12" xfId="48" applyFont="1" applyBorder="1" applyAlignment="1">
      <alignment horizontal="center"/>
    </xf>
    <xf numFmtId="38" fontId="19" fillId="0" borderId="13" xfId="48" applyFont="1" applyBorder="1" applyAlignment="1">
      <alignment horizontal="center"/>
    </xf>
    <xf numFmtId="38" fontId="4" fillId="0" borderId="18" xfId="48" applyFont="1" applyBorder="1" applyAlignment="1">
      <alignment horizontal="center"/>
    </xf>
    <xf numFmtId="38" fontId="4" fillId="0" borderId="16" xfId="48" applyFont="1" applyBorder="1" applyAlignment="1">
      <alignment horizontal="center"/>
    </xf>
    <xf numFmtId="38" fontId="5" fillId="0" borderId="17" xfId="48" applyFont="1" applyBorder="1" applyAlignment="1">
      <alignment horizontal="center"/>
    </xf>
    <xf numFmtId="38" fontId="5" fillId="0" borderId="19" xfId="48" applyFont="1" applyBorder="1" applyAlignment="1">
      <alignment horizont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4" xfId="0" applyFont="1" applyBorder="1" applyAlignment="1">
      <alignment horizontal="center" vertical="center"/>
    </xf>
    <xf numFmtId="38" fontId="14" fillId="0" borderId="49" xfId="48" applyFont="1" applyBorder="1" applyAlignment="1">
      <alignment horizontal="center" vertical="center"/>
    </xf>
    <xf numFmtId="38" fontId="14" fillId="0" borderId="23" xfId="48" applyFont="1" applyBorder="1" applyAlignment="1">
      <alignment horizontal="center" vertical="center"/>
    </xf>
    <xf numFmtId="38" fontId="14" fillId="0" borderId="50" xfId="48" applyFont="1" applyBorder="1" applyAlignment="1">
      <alignment horizontal="center" vertical="center"/>
    </xf>
    <xf numFmtId="38" fontId="4" fillId="0" borderId="36" xfId="48" applyFont="1" applyFill="1" applyBorder="1" applyAlignment="1">
      <alignment horizontal="center"/>
    </xf>
    <xf numFmtId="38" fontId="4" fillId="0" borderId="38" xfId="48" applyFont="1" applyFill="1" applyBorder="1" applyAlignment="1">
      <alignment horizontal="center"/>
    </xf>
    <xf numFmtId="38" fontId="4" fillId="0" borderId="12" xfId="48" applyFont="1" applyBorder="1" applyAlignment="1">
      <alignment horizontal="center" vertical="center"/>
    </xf>
    <xf numFmtId="38" fontId="4" fillId="0" borderId="14" xfId="48" applyFont="1" applyBorder="1" applyAlignment="1">
      <alignment horizontal="center" vertical="center"/>
    </xf>
    <xf numFmtId="38" fontId="4" fillId="0" borderId="13" xfId="48" applyFont="1" applyBorder="1" applyAlignment="1">
      <alignment horizontal="center" vertical="center"/>
    </xf>
    <xf numFmtId="38" fontId="4" fillId="0" borderId="34" xfId="48" applyFont="1" applyFill="1" applyBorder="1" applyAlignment="1">
      <alignment horizontal="center"/>
    </xf>
    <xf numFmtId="38" fontId="4" fillId="0" borderId="35" xfId="48" applyFont="1" applyFill="1" applyBorder="1" applyAlignment="1">
      <alignment horizontal="center"/>
    </xf>
    <xf numFmtId="177" fontId="12" fillId="0" borderId="0" xfId="42" applyNumberFormat="1" applyFont="1" applyFill="1" applyAlignment="1">
      <alignment horizontal="center"/>
    </xf>
    <xf numFmtId="177" fontId="12" fillId="35" borderId="35" xfId="42" applyNumberFormat="1" applyFont="1" applyFill="1" applyBorder="1" applyAlignment="1">
      <alignment horizontal="center"/>
    </xf>
    <xf numFmtId="177" fontId="12" fillId="35" borderId="47" xfId="42" applyNumberFormat="1" applyFont="1" applyFill="1" applyBorder="1" applyAlignment="1">
      <alignment horizontal="center"/>
    </xf>
    <xf numFmtId="177" fontId="12" fillId="35" borderId="38" xfId="42" applyNumberFormat="1" applyFont="1" applyFill="1" applyBorder="1" applyAlignment="1">
      <alignment horizontal="center"/>
    </xf>
    <xf numFmtId="177" fontId="12" fillId="35" borderId="48" xfId="42" applyNumberFormat="1" applyFont="1" applyFill="1" applyBorder="1" applyAlignment="1">
      <alignment horizontal="center"/>
    </xf>
    <xf numFmtId="38" fontId="0" fillId="0" borderId="0" xfId="48" applyFont="1" applyAlignment="1">
      <alignment vertical="center"/>
    </xf>
    <xf numFmtId="176" fontId="0" fillId="0" borderId="0" xfId="48" applyNumberFormat="1" applyFont="1" applyAlignment="1">
      <alignment vertical="center"/>
    </xf>
    <xf numFmtId="38" fontId="0" fillId="0" borderId="51" xfId="48" applyFont="1" applyBorder="1" applyAlignment="1">
      <alignment vertical="center"/>
    </xf>
    <xf numFmtId="38" fontId="0" fillId="0" borderId="16" xfId="48" applyFont="1" applyBorder="1" applyAlignment="1">
      <alignment horizontal="right" vertical="center"/>
    </xf>
    <xf numFmtId="176" fontId="0" fillId="0" borderId="14" xfId="48" applyNumberFormat="1" applyFont="1" applyBorder="1" applyAlignment="1">
      <alignment horizontal="centerContinuous" vertical="center"/>
    </xf>
    <xf numFmtId="38" fontId="0" fillId="0" borderId="13" xfId="48" applyFont="1" applyBorder="1" applyAlignment="1">
      <alignment horizontal="centerContinuous" vertical="center"/>
    </xf>
    <xf numFmtId="38" fontId="0" fillId="0" borderId="52" xfId="48" applyFont="1" applyBorder="1" applyAlignment="1">
      <alignment horizontal="right" vertical="center"/>
    </xf>
    <xf numFmtId="38" fontId="0" fillId="0" borderId="45" xfId="48" applyFont="1" applyBorder="1" applyAlignment="1">
      <alignment vertical="center"/>
    </xf>
    <xf numFmtId="38" fontId="0" fillId="0" borderId="53" xfId="48" applyFont="1" applyBorder="1" applyAlignment="1">
      <alignment vertical="center"/>
    </xf>
    <xf numFmtId="38" fontId="0" fillId="0" borderId="54" xfId="48" applyFont="1" applyBorder="1" applyAlignment="1">
      <alignment vertical="center"/>
    </xf>
    <xf numFmtId="38" fontId="0" fillId="0" borderId="0" xfId="48" applyFont="1" applyFill="1" applyBorder="1" applyAlignment="1">
      <alignment horizontal="centerContinuous" vertical="center"/>
    </xf>
    <xf numFmtId="38" fontId="0" fillId="0" borderId="17" xfId="48" applyFont="1" applyFill="1" applyBorder="1" applyAlignment="1">
      <alignment vertical="center"/>
    </xf>
    <xf numFmtId="38" fontId="0" fillId="0" borderId="25" xfId="48" applyFont="1" applyFill="1" applyBorder="1" applyAlignment="1">
      <alignment vertical="center"/>
    </xf>
    <xf numFmtId="176" fontId="0" fillId="0" borderId="0" xfId="48" applyNumberFormat="1" applyFont="1" applyFill="1" applyBorder="1" applyAlignment="1">
      <alignment vertical="center"/>
    </xf>
    <xf numFmtId="176" fontId="0" fillId="0" borderId="17" xfId="48" applyNumberFormat="1" applyFont="1" applyFill="1" applyBorder="1" applyAlignment="1">
      <alignment vertical="center"/>
    </xf>
    <xf numFmtId="38" fontId="0" fillId="0" borderId="18" xfId="48" applyFont="1" applyFill="1" applyBorder="1" applyAlignment="1">
      <alignment horizontal="center" vertical="center"/>
    </xf>
    <xf numFmtId="38" fontId="0" fillId="0" borderId="16" xfId="48" applyFont="1" applyFill="1" applyBorder="1" applyAlignment="1">
      <alignment horizontal="center" vertical="center"/>
    </xf>
    <xf numFmtId="178" fontId="0" fillId="0" borderId="0" xfId="48" applyNumberFormat="1" applyFont="1" applyFill="1" applyBorder="1" applyAlignment="1">
      <alignment vertical="center"/>
    </xf>
    <xf numFmtId="186" fontId="0" fillId="0" borderId="0" xfId="48" applyNumberFormat="1" applyFont="1" applyFill="1" applyBorder="1" applyAlignment="1">
      <alignment vertical="center"/>
    </xf>
    <xf numFmtId="178" fontId="0" fillId="0" borderId="0" xfId="48" applyNumberFormat="1" applyFont="1" applyFill="1" applyAlignment="1">
      <alignment vertical="center"/>
    </xf>
    <xf numFmtId="183" fontId="0" fillId="0" borderId="0" xfId="48" applyNumberFormat="1" applyFont="1" applyFill="1" applyBorder="1" applyAlignment="1">
      <alignment vertical="center"/>
    </xf>
    <xf numFmtId="184" fontId="0" fillId="0" borderId="0" xfId="48" applyNumberFormat="1" applyFont="1" applyFill="1" applyBorder="1" applyAlignment="1">
      <alignment vertical="center"/>
    </xf>
    <xf numFmtId="184" fontId="0" fillId="0" borderId="19" xfId="48" applyNumberFormat="1" applyFont="1" applyFill="1" applyBorder="1" applyAlignment="1">
      <alignment vertical="center"/>
    </xf>
    <xf numFmtId="181" fontId="0" fillId="0" borderId="0" xfId="48" applyNumberFormat="1" applyFont="1" applyFill="1" applyAlignment="1">
      <alignment vertical="center"/>
    </xf>
    <xf numFmtId="182" fontId="0" fillId="0" borderId="0" xfId="48" applyNumberFormat="1" applyFont="1" applyFill="1" applyAlignment="1">
      <alignment vertical="center"/>
    </xf>
    <xf numFmtId="197" fontId="0" fillId="0" borderId="0" xfId="48" applyNumberFormat="1" applyFont="1" applyFill="1" applyBorder="1" applyAlignment="1">
      <alignment vertical="center"/>
    </xf>
    <xf numFmtId="196" fontId="0" fillId="0" borderId="0" xfId="48" applyNumberFormat="1" applyFont="1" applyFill="1" applyBorder="1" applyAlignment="1">
      <alignment vertical="center"/>
    </xf>
    <xf numFmtId="196" fontId="0" fillId="0" borderId="17" xfId="48" applyNumberFormat="1" applyFont="1" applyFill="1" applyBorder="1" applyAlignment="1">
      <alignment vertical="center"/>
    </xf>
    <xf numFmtId="38" fontId="0" fillId="0" borderId="17" xfId="48" applyFont="1" applyFill="1" applyBorder="1" applyAlignment="1">
      <alignment horizontal="center" vertical="center"/>
    </xf>
    <xf numFmtId="38" fontId="0" fillId="0" borderId="17" xfId="48" applyFont="1" applyFill="1" applyBorder="1" applyAlignment="1">
      <alignment horizontal="center" vertical="center"/>
    </xf>
    <xf numFmtId="38" fontId="0" fillId="0" borderId="45" xfId="48" applyFont="1" applyFill="1" applyBorder="1" applyAlignment="1">
      <alignment vertical="center"/>
    </xf>
    <xf numFmtId="197" fontId="0" fillId="0" borderId="46" xfId="48" applyNumberFormat="1" applyFont="1" applyFill="1" applyBorder="1" applyAlignment="1">
      <alignment vertical="center"/>
    </xf>
    <xf numFmtId="181" fontId="0" fillId="0" borderId="46" xfId="48" applyNumberFormat="1" applyFont="1" applyFill="1" applyBorder="1" applyAlignment="1">
      <alignment horizontal="left" vertical="center"/>
    </xf>
    <xf numFmtId="178" fontId="0" fillId="0" borderId="46" xfId="48" applyNumberFormat="1" applyFont="1" applyFill="1" applyBorder="1" applyAlignment="1">
      <alignment vertical="center"/>
    </xf>
    <xf numFmtId="38" fontId="0" fillId="0" borderId="46" xfId="48" applyFont="1" applyFill="1" applyBorder="1" applyAlignment="1">
      <alignment vertical="center"/>
    </xf>
    <xf numFmtId="196" fontId="0" fillId="0" borderId="46" xfId="48" applyNumberFormat="1" applyFont="1" applyFill="1" applyBorder="1" applyAlignment="1">
      <alignment vertical="center"/>
    </xf>
    <xf numFmtId="186" fontId="0" fillId="0" borderId="46" xfId="48" applyNumberFormat="1" applyFont="1" applyFill="1" applyBorder="1" applyAlignment="1">
      <alignment vertical="center"/>
    </xf>
    <xf numFmtId="184" fontId="0" fillId="0" borderId="46" xfId="48" applyNumberFormat="1" applyFont="1" applyFill="1" applyBorder="1" applyAlignment="1">
      <alignment vertical="center"/>
    </xf>
    <xf numFmtId="184" fontId="0" fillId="0" borderId="44" xfId="48" applyNumberFormat="1" applyFont="1" applyFill="1" applyBorder="1" applyAlignment="1">
      <alignment vertical="center"/>
    </xf>
    <xf numFmtId="196" fontId="0" fillId="0" borderId="45" xfId="48" applyNumberFormat="1" applyFont="1" applyFill="1" applyBorder="1" applyAlignment="1">
      <alignment vertical="center"/>
    </xf>
    <xf numFmtId="181" fontId="0" fillId="0" borderId="44" xfId="48"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25</xdr:row>
      <xdr:rowOff>114300</xdr:rowOff>
    </xdr:from>
    <xdr:to>
      <xdr:col>12</xdr:col>
      <xdr:colOff>981075</xdr:colOff>
      <xdr:row>26</xdr:row>
      <xdr:rowOff>123825</xdr:rowOff>
    </xdr:to>
    <xdr:sp>
      <xdr:nvSpPr>
        <xdr:cNvPr id="1" name="AutoShape 1"/>
        <xdr:cNvSpPr>
          <a:spLocks/>
        </xdr:cNvSpPr>
      </xdr:nvSpPr>
      <xdr:spPr>
        <a:xfrm rot="5400000">
          <a:off x="2400300" y="5286375"/>
          <a:ext cx="10734675" cy="171450"/>
        </a:xfrm>
        <a:prstGeom prst="rightBrace">
          <a:avLst>
            <a:gd name="adj1" fmla="val -44513"/>
            <a:gd name="adj2" fmla="val -4777"/>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66675</xdr:colOff>
      <xdr:row>48</xdr:row>
      <xdr:rowOff>95250</xdr:rowOff>
    </xdr:from>
    <xdr:to>
      <xdr:col>12</xdr:col>
      <xdr:colOff>981075</xdr:colOff>
      <xdr:row>49</xdr:row>
      <xdr:rowOff>47625</xdr:rowOff>
    </xdr:to>
    <xdr:sp>
      <xdr:nvSpPr>
        <xdr:cNvPr id="2" name="AutoShape 2"/>
        <xdr:cNvSpPr>
          <a:spLocks/>
        </xdr:cNvSpPr>
      </xdr:nvSpPr>
      <xdr:spPr>
        <a:xfrm rot="5400000">
          <a:off x="2438400" y="9677400"/>
          <a:ext cx="10696575" cy="114300"/>
        </a:xfrm>
        <a:prstGeom prst="rightBrace">
          <a:avLst>
            <a:gd name="adj1" fmla="val -46481"/>
            <a:gd name="adj2" fmla="val -198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895350</xdr:colOff>
      <xdr:row>25</xdr:row>
      <xdr:rowOff>123825</xdr:rowOff>
    </xdr:from>
    <xdr:to>
      <xdr:col>18</xdr:col>
      <xdr:colOff>123825</xdr:colOff>
      <xdr:row>30</xdr:row>
      <xdr:rowOff>123825</xdr:rowOff>
    </xdr:to>
    <xdr:sp>
      <xdr:nvSpPr>
        <xdr:cNvPr id="3" name="AutoShape 3"/>
        <xdr:cNvSpPr>
          <a:spLocks/>
        </xdr:cNvSpPr>
      </xdr:nvSpPr>
      <xdr:spPr>
        <a:xfrm>
          <a:off x="13049250" y="5295900"/>
          <a:ext cx="4476750" cy="914400"/>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19</xdr:col>
      <xdr:colOff>857250</xdr:colOff>
      <xdr:row>25</xdr:row>
      <xdr:rowOff>76200</xdr:rowOff>
    </xdr:from>
    <xdr:to>
      <xdr:col>22</xdr:col>
      <xdr:colOff>323850</xdr:colOff>
      <xdr:row>31</xdr:row>
      <xdr:rowOff>0</xdr:rowOff>
    </xdr:to>
    <xdr:sp>
      <xdr:nvSpPr>
        <xdr:cNvPr id="4" name="AutoShape 4"/>
        <xdr:cNvSpPr>
          <a:spLocks/>
        </xdr:cNvSpPr>
      </xdr:nvSpPr>
      <xdr:spPr>
        <a:xfrm>
          <a:off x="18678525" y="5248275"/>
          <a:ext cx="1752600" cy="10477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352425</xdr:colOff>
      <xdr:row>27</xdr:row>
      <xdr:rowOff>66675</xdr:rowOff>
    </xdr:from>
    <xdr:to>
      <xdr:col>19</xdr:col>
      <xdr:colOff>809625</xdr:colOff>
      <xdr:row>29</xdr:row>
      <xdr:rowOff>0</xdr:rowOff>
    </xdr:to>
    <xdr:sp>
      <xdr:nvSpPr>
        <xdr:cNvPr id="5" name="AutoShape 5"/>
        <xdr:cNvSpPr>
          <a:spLocks/>
        </xdr:cNvSpPr>
      </xdr:nvSpPr>
      <xdr:spPr>
        <a:xfrm>
          <a:off x="17754600" y="5562600"/>
          <a:ext cx="876300" cy="31432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76200</xdr:colOff>
      <xdr:row>30</xdr:row>
      <xdr:rowOff>85725</xdr:rowOff>
    </xdr:from>
    <xdr:to>
      <xdr:col>15</xdr:col>
      <xdr:colOff>952500</xdr:colOff>
      <xdr:row>31</xdr:row>
      <xdr:rowOff>190500</xdr:rowOff>
    </xdr:to>
    <xdr:sp>
      <xdr:nvSpPr>
        <xdr:cNvPr id="6" name="AutoShape 6"/>
        <xdr:cNvSpPr>
          <a:spLocks/>
        </xdr:cNvSpPr>
      </xdr:nvSpPr>
      <xdr:spPr>
        <a:xfrm rot="5400000">
          <a:off x="2447925" y="6172200"/>
          <a:ext cx="12934950" cy="314325"/>
        </a:xfrm>
        <a:prstGeom prst="leftBrace">
          <a:avLst>
            <a:gd name="adj1" fmla="val -42541"/>
            <a:gd name="adj2" fmla="val -120"/>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12</xdr:col>
      <xdr:colOff>1047750</xdr:colOff>
      <xdr:row>1</xdr:row>
      <xdr:rowOff>19050</xdr:rowOff>
    </xdr:from>
    <xdr:ext cx="5791200" cy="914400"/>
    <xdr:sp>
      <xdr:nvSpPr>
        <xdr:cNvPr id="7" name="AutoShape 13"/>
        <xdr:cNvSpPr>
          <a:spLocks/>
        </xdr:cNvSpPr>
      </xdr:nvSpPr>
      <xdr:spPr>
        <a:xfrm>
          <a:off x="13201650" y="200025"/>
          <a:ext cx="5791200" cy="914400"/>
        </a:xfrm>
        <a:prstGeom prst="wedgeRectCallout">
          <a:avLst>
            <a:gd name="adj1" fmla="val -43504"/>
            <a:gd name="adj2" fmla="val 9706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rPr>
            <a:t>児童手当特例交付金（</a:t>
          </a:r>
          <a:r>
            <a:rPr lang="en-US" cap="none" sz="1000" b="0" i="0" u="none" baseline="0">
              <a:solidFill>
                <a:srgbClr val="000000"/>
              </a:solidFill>
              <a:latin typeface="明朝"/>
              <a:ea typeface="明朝"/>
              <a:cs typeface="明朝"/>
            </a:rPr>
            <a:t>18</a:t>
          </a:r>
          <a:r>
            <a:rPr lang="en-US" cap="none" sz="1000" b="0" i="0" u="none" baseline="0">
              <a:solidFill>
                <a:srgbClr val="000000"/>
              </a:solidFill>
            </a:rPr>
            <a:t>年度拡充分）</a:t>
          </a:r>
          <a:r>
            <a:rPr lang="en-US" cap="none" sz="1000" b="0" i="0" u="none" baseline="0">
              <a:solidFill>
                <a:srgbClr val="000000"/>
              </a:solidFill>
              <a:latin typeface="明朝"/>
              <a:ea typeface="明朝"/>
              <a:cs typeface="明朝"/>
            </a:rPr>
            <a:t>
</a:t>
          </a:r>
          <a:r>
            <a:rPr lang="en-US" cap="none" sz="1000" b="0" i="0" u="none" baseline="0">
              <a:solidFill>
                <a:srgbClr val="000000"/>
              </a:solidFill>
            </a:rPr>
            <a:t>＋児童手当特例交付金（</a:t>
          </a:r>
          <a:r>
            <a:rPr lang="en-US" cap="none" sz="1000" b="0" i="0" u="none" baseline="0">
              <a:solidFill>
                <a:srgbClr val="000000"/>
              </a:solidFill>
              <a:latin typeface="明朝"/>
              <a:ea typeface="明朝"/>
              <a:cs typeface="明朝"/>
            </a:rPr>
            <a:t>19</a:t>
          </a:r>
          <a:r>
            <a:rPr lang="en-US" cap="none" sz="1000" b="0" i="0" u="none" baseline="0">
              <a:solidFill>
                <a:srgbClr val="000000"/>
              </a:solidFill>
            </a:rPr>
            <a:t>年度拡充分）</a:t>
          </a:r>
          <a:r>
            <a:rPr lang="en-US" cap="none" sz="1000" b="0" i="0" u="none" baseline="0">
              <a:solidFill>
                <a:srgbClr val="000000"/>
              </a:solidFill>
              <a:latin typeface="明朝"/>
              <a:ea typeface="明朝"/>
              <a:cs typeface="明朝"/>
            </a:rPr>
            <a:t>
</a:t>
          </a:r>
          <a:r>
            <a:rPr lang="en-US" cap="none" sz="1000" b="0" i="0" u="none" baseline="0">
              <a:solidFill>
                <a:srgbClr val="000000"/>
              </a:solidFill>
            </a:rPr>
            <a:t>＋減収補てん特例交付金</a:t>
          </a:r>
          <a:r>
            <a:rPr lang="en-US" cap="none" sz="1000" b="0" i="0" u="none" baseline="0">
              <a:solidFill>
                <a:srgbClr val="000000"/>
              </a:solidFill>
              <a:latin typeface="明朝"/>
              <a:ea typeface="明朝"/>
              <a:cs typeface="明朝"/>
            </a:rPr>
            <a:t>(</a:t>
          </a:r>
          <a:r>
            <a:rPr lang="en-US" cap="none" sz="1000" b="0" i="0" u="none" baseline="0">
              <a:solidFill>
                <a:srgbClr val="000000"/>
              </a:solidFill>
            </a:rPr>
            <a:t>住宅借入金等特別税額控除に係る減額措置</a:t>
          </a:r>
          <a:r>
            <a:rPr lang="en-US" cap="none" sz="1000" b="0" i="0" u="none" baseline="0">
              <a:solidFill>
                <a:srgbClr val="000000"/>
              </a:solidFill>
              <a:latin typeface="明朝"/>
              <a:ea typeface="明朝"/>
              <a:cs typeface="明朝"/>
            </a:rPr>
            <a:t>)
</a:t>
          </a:r>
          <a:r>
            <a:rPr lang="en-US" cap="none" sz="1000" b="0" i="0" u="none" baseline="0">
              <a:solidFill>
                <a:srgbClr val="000000"/>
              </a:solidFill>
            </a:rPr>
            <a:t>＋減収補てん特例交付金（自動車取得税の減税に伴う交付金の減収補てん）</a:t>
          </a:r>
          <a:r>
            <a:rPr lang="en-US" cap="none" sz="1000" b="0" i="0" u="none" baseline="0">
              <a:solidFill>
                <a:srgbClr val="000000"/>
              </a:solidFill>
              <a:latin typeface="明朝"/>
              <a:ea typeface="明朝"/>
              <a:cs typeface="明朝"/>
            </a:rPr>
            <a:t>
</a:t>
          </a:r>
          <a:r>
            <a:rPr lang="en-US" cap="none" sz="1000" b="0" i="0" u="none" baseline="0">
              <a:solidFill>
                <a:srgbClr val="000000"/>
              </a:solidFill>
            </a:rPr>
            <a:t>＋特別交付金（減税補てん特例交付金廃止激変緩和）</a:t>
          </a:r>
        </a:p>
      </xdr:txBody>
    </xdr:sp>
    <xdr:clientData/>
  </xdr:oneCellAnchor>
  <xdr:twoCellAnchor>
    <xdr:from>
      <xdr:col>8</xdr:col>
      <xdr:colOff>390525</xdr:colOff>
      <xdr:row>39</xdr:row>
      <xdr:rowOff>66675</xdr:rowOff>
    </xdr:from>
    <xdr:to>
      <xdr:col>12</xdr:col>
      <xdr:colOff>504825</xdr:colOff>
      <xdr:row>40</xdr:row>
      <xdr:rowOff>133350</xdr:rowOff>
    </xdr:to>
    <xdr:sp>
      <xdr:nvSpPr>
        <xdr:cNvPr id="8" name="AutoShape 15"/>
        <xdr:cNvSpPr>
          <a:spLocks/>
        </xdr:cNvSpPr>
      </xdr:nvSpPr>
      <xdr:spPr>
        <a:xfrm>
          <a:off x="8191500" y="7905750"/>
          <a:ext cx="4467225" cy="266700"/>
        </a:xfrm>
        <a:prstGeom prst="wedgeRectCallout">
          <a:avLst>
            <a:gd name="adj1" fmla="val -48166"/>
            <a:gd name="adj2" fmla="val 1065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税源移譲予定特例交付金は</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25</xdr:row>
      <xdr:rowOff>9525</xdr:rowOff>
    </xdr:from>
    <xdr:to>
      <xdr:col>12</xdr:col>
      <xdr:colOff>1038225</xdr:colOff>
      <xdr:row>26</xdr:row>
      <xdr:rowOff>123825</xdr:rowOff>
    </xdr:to>
    <xdr:sp>
      <xdr:nvSpPr>
        <xdr:cNvPr id="1" name="AutoShape 1"/>
        <xdr:cNvSpPr>
          <a:spLocks/>
        </xdr:cNvSpPr>
      </xdr:nvSpPr>
      <xdr:spPr>
        <a:xfrm rot="5400000">
          <a:off x="2428875" y="5343525"/>
          <a:ext cx="10763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57150</xdr:colOff>
      <xdr:row>48</xdr:row>
      <xdr:rowOff>9525</xdr:rowOff>
    </xdr:from>
    <xdr:to>
      <xdr:col>12</xdr:col>
      <xdr:colOff>1047750</xdr:colOff>
      <xdr:row>49</xdr:row>
      <xdr:rowOff>123825</xdr:rowOff>
    </xdr:to>
    <xdr:sp>
      <xdr:nvSpPr>
        <xdr:cNvPr id="2" name="AutoShape 2"/>
        <xdr:cNvSpPr>
          <a:spLocks/>
        </xdr:cNvSpPr>
      </xdr:nvSpPr>
      <xdr:spPr>
        <a:xfrm rot="5400000">
          <a:off x="2428875" y="9734550"/>
          <a:ext cx="10772775"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323850</xdr:colOff>
      <xdr:row>18</xdr:row>
      <xdr:rowOff>190500</xdr:rowOff>
    </xdr:from>
    <xdr:to>
      <xdr:col>17</xdr:col>
      <xdr:colOff>1028700</xdr:colOff>
      <xdr:row>23</xdr:row>
      <xdr:rowOff>85725</xdr:rowOff>
    </xdr:to>
    <xdr:sp>
      <xdr:nvSpPr>
        <xdr:cNvPr id="3" name="AutoShape 3"/>
        <xdr:cNvSpPr>
          <a:spLocks/>
        </xdr:cNvSpPr>
      </xdr:nvSpPr>
      <xdr:spPr>
        <a:xfrm>
          <a:off x="12477750" y="4095750"/>
          <a:ext cx="4486275" cy="971550"/>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19</xdr:col>
      <xdr:colOff>857250</xdr:colOff>
      <xdr:row>25</xdr:row>
      <xdr:rowOff>76200</xdr:rowOff>
    </xdr:from>
    <xdr:to>
      <xdr:col>22</xdr:col>
      <xdr:colOff>323850</xdr:colOff>
      <xdr:row>31</xdr:row>
      <xdr:rowOff>0</xdr:rowOff>
    </xdr:to>
    <xdr:sp>
      <xdr:nvSpPr>
        <xdr:cNvPr id="4" name="AutoShape 4"/>
        <xdr:cNvSpPr>
          <a:spLocks/>
        </xdr:cNvSpPr>
      </xdr:nvSpPr>
      <xdr:spPr>
        <a:xfrm>
          <a:off x="18678525" y="5410200"/>
          <a:ext cx="1752600" cy="10477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352425</xdr:colOff>
      <xdr:row>27</xdr:row>
      <xdr:rowOff>66675</xdr:rowOff>
    </xdr:from>
    <xdr:to>
      <xdr:col>19</xdr:col>
      <xdr:colOff>809625</xdr:colOff>
      <xdr:row>29</xdr:row>
      <xdr:rowOff>0</xdr:rowOff>
    </xdr:to>
    <xdr:sp>
      <xdr:nvSpPr>
        <xdr:cNvPr id="5" name="AutoShape 5"/>
        <xdr:cNvSpPr>
          <a:spLocks/>
        </xdr:cNvSpPr>
      </xdr:nvSpPr>
      <xdr:spPr>
        <a:xfrm>
          <a:off x="17754600" y="5724525"/>
          <a:ext cx="876300" cy="31432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xdr:colOff>
      <xdr:row>30</xdr:row>
      <xdr:rowOff>57150</xdr:rowOff>
    </xdr:from>
    <xdr:to>
      <xdr:col>15</xdr:col>
      <xdr:colOff>1038225</xdr:colOff>
      <xdr:row>32</xdr:row>
      <xdr:rowOff>0</xdr:rowOff>
    </xdr:to>
    <xdr:sp>
      <xdr:nvSpPr>
        <xdr:cNvPr id="6" name="AutoShape 6"/>
        <xdr:cNvSpPr>
          <a:spLocks/>
        </xdr:cNvSpPr>
      </xdr:nvSpPr>
      <xdr:spPr>
        <a:xfrm rot="5400000">
          <a:off x="2381250" y="6305550"/>
          <a:ext cx="130873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57150</xdr:colOff>
      <xdr:row>53</xdr:row>
      <xdr:rowOff>0</xdr:rowOff>
    </xdr:from>
    <xdr:to>
      <xdr:col>14</xdr:col>
      <xdr:colOff>1038225</xdr:colOff>
      <xdr:row>53</xdr:row>
      <xdr:rowOff>0</xdr:rowOff>
    </xdr:to>
    <xdr:sp>
      <xdr:nvSpPr>
        <xdr:cNvPr id="7" name="AutoShape 7"/>
        <xdr:cNvSpPr>
          <a:spLocks/>
        </xdr:cNvSpPr>
      </xdr:nvSpPr>
      <xdr:spPr>
        <a:xfrm rot="5400000">
          <a:off x="2428875" y="10610850"/>
          <a:ext cx="11982450" cy="0"/>
        </a:xfrm>
        <a:prstGeom prst="rightBrace">
          <a:avLst>
            <a:gd name="adj1" fmla="val -50000"/>
            <a:gd name="adj2" fmla="val -198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15</xdr:col>
      <xdr:colOff>0</xdr:colOff>
      <xdr:row>3</xdr:row>
      <xdr:rowOff>95250</xdr:rowOff>
    </xdr:from>
    <xdr:ext cx="4724400" cy="419100"/>
    <xdr:sp>
      <xdr:nvSpPr>
        <xdr:cNvPr id="8" name="AutoShape 9"/>
        <xdr:cNvSpPr>
          <a:spLocks/>
        </xdr:cNvSpPr>
      </xdr:nvSpPr>
      <xdr:spPr>
        <a:xfrm>
          <a:off x="14430375" y="638175"/>
          <a:ext cx="4724400" cy="419100"/>
        </a:xfrm>
        <a:prstGeom prst="wedgeRectCallout">
          <a:avLst>
            <a:gd name="adj1" fmla="val -42870"/>
            <a:gd name="adj2" fmla="val 176666"/>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児童手当特例交付金（</a:t>
          </a:r>
          <a:r>
            <a:rPr lang="en-US" cap="none" sz="1100" b="0" i="0" u="none" baseline="0">
              <a:solidFill>
                <a:srgbClr val="000000"/>
              </a:solidFill>
            </a:rPr>
            <a:t>18</a:t>
          </a:r>
          <a:r>
            <a:rPr lang="en-US" cap="none" sz="1100" b="0" i="0" u="none" baseline="0">
              <a:solidFill>
                <a:srgbClr val="000000"/>
              </a:solidFill>
            </a:rPr>
            <a:t>年度・</a:t>
          </a:r>
          <a:r>
            <a:rPr lang="en-US" cap="none" sz="1100" b="0" i="0" u="none" baseline="0">
              <a:solidFill>
                <a:srgbClr val="000000"/>
              </a:solidFill>
            </a:rPr>
            <a:t>19</a:t>
          </a:r>
          <a:r>
            <a:rPr lang="en-US" cap="none" sz="1100" b="0" i="0" u="none" baseline="0">
              <a:solidFill>
                <a:srgbClr val="000000"/>
              </a:solidFill>
            </a:rPr>
            <a:t>年度拡充分）</a:t>
          </a:r>
          <a:r>
            <a:rPr lang="en-US" cap="none" sz="1100" b="0" i="0" u="none" baseline="0">
              <a:solidFill>
                <a:srgbClr val="000000"/>
              </a:solidFill>
            </a:rPr>
            <a:t>
</a:t>
          </a:r>
          <a:r>
            <a:rPr lang="en-US" cap="none" sz="1100" b="0" i="0" u="none" baseline="0">
              <a:solidFill>
                <a:srgbClr val="000000"/>
              </a:solidFill>
            </a:rPr>
            <a:t>＋特別交付金（減税補てん特例交付金廃止激変緩和）</a:t>
          </a:r>
        </a:p>
      </xdr:txBody>
    </xdr:sp>
    <xdr:clientData/>
  </xdr:oneCellAnchor>
  <xdr:twoCellAnchor>
    <xdr:from>
      <xdr:col>8</xdr:col>
      <xdr:colOff>542925</xdr:colOff>
      <xdr:row>38</xdr:row>
      <xdr:rowOff>114300</xdr:rowOff>
    </xdr:from>
    <xdr:to>
      <xdr:col>12</xdr:col>
      <xdr:colOff>666750</xdr:colOff>
      <xdr:row>40</xdr:row>
      <xdr:rowOff>9525</xdr:rowOff>
    </xdr:to>
    <xdr:sp>
      <xdr:nvSpPr>
        <xdr:cNvPr id="9" name="AutoShape 10"/>
        <xdr:cNvSpPr>
          <a:spLocks/>
        </xdr:cNvSpPr>
      </xdr:nvSpPr>
      <xdr:spPr>
        <a:xfrm>
          <a:off x="8343900" y="7934325"/>
          <a:ext cx="4476750" cy="257175"/>
        </a:xfrm>
        <a:prstGeom prst="wedgeRectCallout">
          <a:avLst>
            <a:gd name="adj1" fmla="val -58009"/>
            <a:gd name="adj2" fmla="val 9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税源移譲予定特例交付金は</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25</xdr:row>
      <xdr:rowOff>9525</xdr:rowOff>
    </xdr:from>
    <xdr:to>
      <xdr:col>12</xdr:col>
      <xdr:colOff>1038225</xdr:colOff>
      <xdr:row>26</xdr:row>
      <xdr:rowOff>123825</xdr:rowOff>
    </xdr:to>
    <xdr:sp>
      <xdr:nvSpPr>
        <xdr:cNvPr id="1" name="AutoShape 1"/>
        <xdr:cNvSpPr>
          <a:spLocks/>
        </xdr:cNvSpPr>
      </xdr:nvSpPr>
      <xdr:spPr>
        <a:xfrm rot="5400000">
          <a:off x="2428875" y="5038725"/>
          <a:ext cx="10601325"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57150</xdr:colOff>
      <xdr:row>48</xdr:row>
      <xdr:rowOff>9525</xdr:rowOff>
    </xdr:from>
    <xdr:to>
      <xdr:col>12</xdr:col>
      <xdr:colOff>1047750</xdr:colOff>
      <xdr:row>49</xdr:row>
      <xdr:rowOff>123825</xdr:rowOff>
    </xdr:to>
    <xdr:sp>
      <xdr:nvSpPr>
        <xdr:cNvPr id="2" name="AutoShape 2"/>
        <xdr:cNvSpPr>
          <a:spLocks/>
        </xdr:cNvSpPr>
      </xdr:nvSpPr>
      <xdr:spPr>
        <a:xfrm rot="5400000">
          <a:off x="2428875" y="9420225"/>
          <a:ext cx="106108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800100</xdr:colOff>
      <xdr:row>19</xdr:row>
      <xdr:rowOff>47625</xdr:rowOff>
    </xdr:from>
    <xdr:to>
      <xdr:col>15</xdr:col>
      <xdr:colOff>457200</xdr:colOff>
      <xdr:row>23</xdr:row>
      <xdr:rowOff>0</xdr:rowOff>
    </xdr:to>
    <xdr:sp>
      <xdr:nvSpPr>
        <xdr:cNvPr id="3" name="AutoShape 3"/>
        <xdr:cNvSpPr>
          <a:spLocks/>
        </xdr:cNvSpPr>
      </xdr:nvSpPr>
      <xdr:spPr>
        <a:xfrm>
          <a:off x="10239375" y="3943350"/>
          <a:ext cx="4486275" cy="733425"/>
        </a:xfrm>
        <a:prstGeom prst="wedgeRoundRectCallout">
          <a:avLst>
            <a:gd name="adj1" fmla="val -74879"/>
            <a:gd name="adj2" fmla="val 16666"/>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400" b="1" i="0" u="none" baseline="0">
              <a:solidFill>
                <a:srgbClr val="000000"/>
              </a:solidFill>
            </a:rPr>
            <a:t>計算上臨時財政対策特例加算分等も地方へ移転</a:t>
          </a:r>
        </a:p>
      </xdr:txBody>
    </xdr:sp>
    <xdr:clientData/>
  </xdr:twoCellAnchor>
  <xdr:twoCellAnchor>
    <xdr:from>
      <xdr:col>19</xdr:col>
      <xdr:colOff>857250</xdr:colOff>
      <xdr:row>25</xdr:row>
      <xdr:rowOff>76200</xdr:rowOff>
    </xdr:from>
    <xdr:to>
      <xdr:col>22</xdr:col>
      <xdr:colOff>323850</xdr:colOff>
      <xdr:row>31</xdr:row>
      <xdr:rowOff>0</xdr:rowOff>
    </xdr:to>
    <xdr:sp>
      <xdr:nvSpPr>
        <xdr:cNvPr id="4" name="AutoShape 4"/>
        <xdr:cNvSpPr>
          <a:spLocks/>
        </xdr:cNvSpPr>
      </xdr:nvSpPr>
      <xdr:spPr>
        <a:xfrm>
          <a:off x="18516600" y="5105400"/>
          <a:ext cx="1752600" cy="10477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大きな地方への移転額</a:t>
          </a:r>
        </a:p>
      </xdr:txBody>
    </xdr:sp>
    <xdr:clientData/>
  </xdr:twoCellAnchor>
  <xdr:twoCellAnchor>
    <xdr:from>
      <xdr:col>18</xdr:col>
      <xdr:colOff>352425</xdr:colOff>
      <xdr:row>27</xdr:row>
      <xdr:rowOff>66675</xdr:rowOff>
    </xdr:from>
    <xdr:to>
      <xdr:col>19</xdr:col>
      <xdr:colOff>809625</xdr:colOff>
      <xdr:row>29</xdr:row>
      <xdr:rowOff>0</xdr:rowOff>
    </xdr:to>
    <xdr:sp>
      <xdr:nvSpPr>
        <xdr:cNvPr id="5" name="AutoShape 5"/>
        <xdr:cNvSpPr>
          <a:spLocks/>
        </xdr:cNvSpPr>
      </xdr:nvSpPr>
      <xdr:spPr>
        <a:xfrm>
          <a:off x="17592675" y="5419725"/>
          <a:ext cx="876300" cy="314325"/>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9525</xdr:colOff>
      <xdr:row>30</xdr:row>
      <xdr:rowOff>57150</xdr:rowOff>
    </xdr:from>
    <xdr:to>
      <xdr:col>15</xdr:col>
      <xdr:colOff>1038225</xdr:colOff>
      <xdr:row>32</xdr:row>
      <xdr:rowOff>0</xdr:rowOff>
    </xdr:to>
    <xdr:sp>
      <xdr:nvSpPr>
        <xdr:cNvPr id="6" name="AutoShape 6"/>
        <xdr:cNvSpPr>
          <a:spLocks/>
        </xdr:cNvSpPr>
      </xdr:nvSpPr>
      <xdr:spPr>
        <a:xfrm rot="5400000">
          <a:off x="2381250" y="6000750"/>
          <a:ext cx="129254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57150</xdr:colOff>
      <xdr:row>62</xdr:row>
      <xdr:rowOff>9525</xdr:rowOff>
    </xdr:from>
    <xdr:to>
      <xdr:col>14</xdr:col>
      <xdr:colOff>1038225</xdr:colOff>
      <xdr:row>63</xdr:row>
      <xdr:rowOff>123825</xdr:rowOff>
    </xdr:to>
    <xdr:sp>
      <xdr:nvSpPr>
        <xdr:cNvPr id="7" name="AutoShape 7"/>
        <xdr:cNvSpPr>
          <a:spLocks/>
        </xdr:cNvSpPr>
      </xdr:nvSpPr>
      <xdr:spPr>
        <a:xfrm rot="5400000">
          <a:off x="2428875" y="12068175"/>
          <a:ext cx="11820525"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942975</xdr:colOff>
      <xdr:row>53</xdr:row>
      <xdr:rowOff>0</xdr:rowOff>
    </xdr:from>
    <xdr:to>
      <xdr:col>17</xdr:col>
      <xdr:colOff>133350</xdr:colOff>
      <xdr:row>54</xdr:row>
      <xdr:rowOff>19050</xdr:rowOff>
    </xdr:to>
    <xdr:sp>
      <xdr:nvSpPr>
        <xdr:cNvPr id="8" name="AutoShape 8"/>
        <xdr:cNvSpPr>
          <a:spLocks/>
        </xdr:cNvSpPr>
      </xdr:nvSpPr>
      <xdr:spPr>
        <a:xfrm>
          <a:off x="14154150" y="10296525"/>
          <a:ext cx="1752600" cy="219075"/>
        </a:xfrm>
        <a:prstGeom prst="wedgeRectCallout">
          <a:avLst>
            <a:gd name="adj1" fmla="val -57430"/>
            <a:gd name="adj2" fmla="val 2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H16,H17</a:t>
          </a:r>
          <a:r>
            <a:rPr lang="en-US" cap="none" sz="1100" b="0" i="0" u="none" baseline="0">
              <a:solidFill>
                <a:srgbClr val="000000"/>
              </a:solidFill>
            </a:rPr>
            <a:t>のみ</a:t>
          </a:r>
          <a:r>
            <a:rPr lang="en-US" cap="none" sz="1100" b="0" i="0" u="none" baseline="0">
              <a:solidFill>
                <a:srgbClr val="000000"/>
              </a:solidFill>
            </a:rPr>
            <a:t>
</a:t>
          </a:r>
        </a:p>
      </xdr:txBody>
    </xdr:sp>
    <xdr:clientData/>
  </xdr:twoCellAnchor>
  <xdr:twoCellAnchor>
    <xdr:from>
      <xdr:col>9</xdr:col>
      <xdr:colOff>1323975</xdr:colOff>
      <xdr:row>1</xdr:row>
      <xdr:rowOff>85725</xdr:rowOff>
    </xdr:from>
    <xdr:to>
      <xdr:col>16</xdr:col>
      <xdr:colOff>276225</xdr:colOff>
      <xdr:row>3</xdr:row>
      <xdr:rowOff>19050</xdr:rowOff>
    </xdr:to>
    <xdr:sp>
      <xdr:nvSpPr>
        <xdr:cNvPr id="9" name="AutoShape 9"/>
        <xdr:cNvSpPr>
          <a:spLocks/>
        </xdr:cNvSpPr>
      </xdr:nvSpPr>
      <xdr:spPr>
        <a:xfrm>
          <a:off x="10763250" y="266700"/>
          <a:ext cx="4838700" cy="295275"/>
        </a:xfrm>
        <a:prstGeom prst="wedgeRectCallout">
          <a:avLst>
            <a:gd name="adj1" fmla="val -40662"/>
            <a:gd name="adj2" fmla="val 17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減税補てん特例交付金＋児童手当特例交付金</a:t>
          </a:r>
        </a:p>
      </xdr:txBody>
    </xdr:sp>
    <xdr:clientData/>
  </xdr:twoCellAnchor>
  <xdr:twoCellAnchor>
    <xdr:from>
      <xdr:col>21</xdr:col>
      <xdr:colOff>9525</xdr:colOff>
      <xdr:row>53</xdr:row>
      <xdr:rowOff>142875</xdr:rowOff>
    </xdr:from>
    <xdr:to>
      <xdr:col>23</xdr:col>
      <xdr:colOff>323850</xdr:colOff>
      <xdr:row>56</xdr:row>
      <xdr:rowOff>9525</xdr:rowOff>
    </xdr:to>
    <xdr:sp>
      <xdr:nvSpPr>
        <xdr:cNvPr id="10" name="AutoShape 10"/>
        <xdr:cNvSpPr>
          <a:spLocks/>
        </xdr:cNvSpPr>
      </xdr:nvSpPr>
      <xdr:spPr>
        <a:xfrm>
          <a:off x="19021425" y="10439400"/>
          <a:ext cx="1752600" cy="476250"/>
        </a:xfrm>
        <a:prstGeom prst="wedgeRoundRectCallout">
          <a:avLst>
            <a:gd name="adj1" fmla="val -43916"/>
            <a:gd name="adj2" fmla="val 80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ダイヤモンド表の数値</a:t>
          </a:r>
        </a:p>
      </xdr:txBody>
    </xdr:sp>
    <xdr:clientData/>
  </xdr:twoCellAnchor>
  <xdr:twoCellAnchor>
    <xdr:from>
      <xdr:col>21</xdr:col>
      <xdr:colOff>95250</xdr:colOff>
      <xdr:row>39</xdr:row>
      <xdr:rowOff>133350</xdr:rowOff>
    </xdr:from>
    <xdr:to>
      <xdr:col>23</xdr:col>
      <xdr:colOff>409575</xdr:colOff>
      <xdr:row>41</xdr:row>
      <xdr:rowOff>209550</xdr:rowOff>
    </xdr:to>
    <xdr:sp>
      <xdr:nvSpPr>
        <xdr:cNvPr id="11" name="AutoShape 13"/>
        <xdr:cNvSpPr>
          <a:spLocks/>
        </xdr:cNvSpPr>
      </xdr:nvSpPr>
      <xdr:spPr>
        <a:xfrm>
          <a:off x="19107150" y="7810500"/>
          <a:ext cx="1752600" cy="476250"/>
        </a:xfrm>
        <a:prstGeom prst="wedgeRoundRectCallout">
          <a:avLst>
            <a:gd name="adj1" fmla="val -43245"/>
            <a:gd name="adj2" fmla="val 8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ダイヤモンド表の数値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
    </sheetView>
  </sheetViews>
  <sheetFormatPr defaultColWidth="9" defaultRowHeight="14.25"/>
  <cols>
    <col min="1" max="1" width="3" style="288" customWidth="1"/>
    <col min="2" max="2" width="12.3984375" style="288" customWidth="1"/>
    <col min="3" max="3" width="11.796875" style="288" customWidth="1"/>
    <col min="4" max="4" width="5" style="288" customWidth="1"/>
    <col min="5" max="5" width="12.3984375" style="288" customWidth="1"/>
    <col min="6" max="8" width="10" style="288" customWidth="1"/>
    <col min="9" max="9" width="2.3984375" style="288" customWidth="1"/>
    <col min="10" max="10" width="17.3984375" style="288" customWidth="1"/>
    <col min="11" max="11" width="7.796875" style="289" customWidth="1"/>
    <col min="12" max="12" width="7.3984375" style="288" customWidth="1"/>
    <col min="13" max="13" width="7.3984375" style="289" customWidth="1"/>
    <col min="14" max="14" width="7.3984375" style="288" customWidth="1"/>
    <col min="15" max="15" width="2.3984375" style="288" customWidth="1"/>
    <col min="16" max="17" width="3" style="288" customWidth="1"/>
    <col min="18" max="21" width="10.796875" style="288" customWidth="1"/>
    <col min="22" max="22" width="1.203125" style="288" customWidth="1"/>
    <col min="23" max="23" width="12.3984375" style="289" customWidth="1"/>
    <col min="24" max="24" width="7.3984375" style="288" customWidth="1"/>
    <col min="25" max="25" width="7.3984375" style="289" customWidth="1"/>
    <col min="26" max="26" width="7.3984375" style="288" customWidth="1"/>
    <col min="27" max="27" width="1.203125" style="288" customWidth="1"/>
    <col min="28" max="28" width="12.3984375" style="288" customWidth="1"/>
    <col min="29" max="29" width="11.19921875" style="288" customWidth="1"/>
    <col min="30" max="32" width="8.796875" style="288" customWidth="1"/>
    <col min="33" max="33" width="3" style="288" customWidth="1"/>
    <col min="34" max="16384" width="9" style="288" customWidth="1"/>
  </cols>
  <sheetData>
    <row r="1" spans="2:5" ht="18.75">
      <c r="B1" s="238" t="s">
        <v>193</v>
      </c>
      <c r="C1" s="213"/>
      <c r="D1" s="213"/>
      <c r="E1" s="213"/>
    </row>
    <row r="2" ht="7.5" customHeight="1"/>
    <row r="3" spans="2:33" ht="22.5" customHeight="1">
      <c r="B3" s="290"/>
      <c r="C3" s="291" t="s">
        <v>6</v>
      </c>
      <c r="D3" s="94" t="s">
        <v>7</v>
      </c>
      <c r="E3" s="93"/>
      <c r="F3" s="93"/>
      <c r="G3" s="93"/>
      <c r="H3" s="93"/>
      <c r="I3" s="93"/>
      <c r="J3" s="93"/>
      <c r="K3" s="292"/>
      <c r="L3" s="93"/>
      <c r="M3" s="292"/>
      <c r="N3" s="93"/>
      <c r="O3" s="293"/>
      <c r="R3" s="93" t="s">
        <v>8</v>
      </c>
      <c r="S3" s="93"/>
      <c r="T3" s="93"/>
      <c r="U3" s="93"/>
      <c r="V3" s="93"/>
      <c r="W3" s="292"/>
      <c r="X3" s="93"/>
      <c r="Y3" s="292"/>
      <c r="Z3" s="93"/>
      <c r="AA3" s="93"/>
      <c r="AB3" s="94" t="s">
        <v>9</v>
      </c>
      <c r="AC3" s="93"/>
      <c r="AD3" s="293"/>
      <c r="AE3" s="214" t="s">
        <v>6</v>
      </c>
      <c r="AF3" s="294"/>
      <c r="AG3" s="216"/>
    </row>
    <row r="4" spans="2:33" ht="22.5" customHeight="1">
      <c r="B4" s="295" t="s">
        <v>10</v>
      </c>
      <c r="C4" s="296"/>
      <c r="D4" s="94" t="s">
        <v>11</v>
      </c>
      <c r="E4" s="93"/>
      <c r="F4" s="93"/>
      <c r="G4" s="93"/>
      <c r="H4" s="293"/>
      <c r="I4" s="93"/>
      <c r="J4" s="94" t="s">
        <v>12</v>
      </c>
      <c r="K4" s="292"/>
      <c r="L4" s="93"/>
      <c r="M4" s="292"/>
      <c r="N4" s="93"/>
      <c r="O4" s="293"/>
      <c r="R4" s="93" t="s">
        <v>13</v>
      </c>
      <c r="S4" s="93"/>
      <c r="T4" s="93"/>
      <c r="U4" s="293"/>
      <c r="V4" s="93"/>
      <c r="W4" s="95" t="s">
        <v>14</v>
      </c>
      <c r="X4" s="93"/>
      <c r="Y4" s="292"/>
      <c r="Z4" s="293"/>
      <c r="AA4" s="93"/>
      <c r="AB4" s="94" t="s">
        <v>15</v>
      </c>
      <c r="AC4" s="93"/>
      <c r="AD4" s="293"/>
      <c r="AE4" s="297"/>
      <c r="AF4" s="215" t="s">
        <v>10</v>
      </c>
      <c r="AG4" s="216"/>
    </row>
    <row r="5" spans="2:33" s="217" customFormat="1" ht="15" customHeight="1">
      <c r="B5" s="231" t="s">
        <v>204</v>
      </c>
      <c r="C5" s="298"/>
      <c r="D5" s="299"/>
      <c r="E5" s="221">
        <v>1103</v>
      </c>
      <c r="F5" s="300" t="s">
        <v>16</v>
      </c>
      <c r="G5" s="221"/>
      <c r="H5" s="221"/>
      <c r="I5" s="218"/>
      <c r="J5" s="221"/>
      <c r="K5" s="301">
        <v>64.7</v>
      </c>
      <c r="L5" s="221"/>
      <c r="M5" s="301"/>
      <c r="N5" s="221"/>
      <c r="O5" s="218"/>
      <c r="R5" s="217">
        <v>601</v>
      </c>
      <c r="S5" s="217" t="s">
        <v>16</v>
      </c>
      <c r="W5" s="302">
        <v>35.3</v>
      </c>
      <c r="X5" s="221"/>
      <c r="Y5" s="301"/>
      <c r="Z5" s="221"/>
      <c r="AA5" s="218"/>
      <c r="AB5" s="299"/>
      <c r="AC5" s="221">
        <v>1704</v>
      </c>
      <c r="AD5" s="218" t="s">
        <v>16</v>
      </c>
      <c r="AE5" s="303" t="s">
        <v>177</v>
      </c>
      <c r="AF5" s="304"/>
      <c r="AG5" s="298"/>
    </row>
    <row r="6" spans="2:33" s="217" customFormat="1" ht="15" customHeight="1">
      <c r="B6" s="231" t="s">
        <v>119</v>
      </c>
      <c r="C6" s="298"/>
      <c r="D6" s="299"/>
      <c r="E6" s="221">
        <v>1002</v>
      </c>
      <c r="F6" s="221"/>
      <c r="G6" s="221"/>
      <c r="H6" s="221"/>
      <c r="I6" s="222"/>
      <c r="J6" s="221"/>
      <c r="K6" s="301">
        <v>64.3</v>
      </c>
      <c r="L6" s="221"/>
      <c r="M6" s="301"/>
      <c r="N6" s="221"/>
      <c r="O6" s="222"/>
      <c r="R6" s="217">
        <v>557</v>
      </c>
      <c r="W6" s="302">
        <v>35.7</v>
      </c>
      <c r="X6" s="221"/>
      <c r="Y6" s="301"/>
      <c r="Z6" s="221"/>
      <c r="AA6" s="222"/>
      <c r="AB6" s="299"/>
      <c r="AC6" s="221">
        <v>1559</v>
      </c>
      <c r="AD6" s="222"/>
      <c r="AE6" s="248">
        <v>8</v>
      </c>
      <c r="AF6" s="249"/>
      <c r="AG6" s="298"/>
    </row>
    <row r="7" spans="2:33" s="217" customFormat="1" ht="15" customHeight="1">
      <c r="B7" s="231" t="s">
        <v>117</v>
      </c>
      <c r="C7" s="298"/>
      <c r="D7" s="299"/>
      <c r="E7" s="221">
        <v>1202</v>
      </c>
      <c r="F7" s="221"/>
      <c r="G7" s="221"/>
      <c r="H7" s="221"/>
      <c r="I7" s="222"/>
      <c r="J7" s="221"/>
      <c r="K7" s="301">
        <v>65.5</v>
      </c>
      <c r="L7" s="221"/>
      <c r="M7" s="301"/>
      <c r="N7" s="221"/>
      <c r="O7" s="222"/>
      <c r="R7" s="217">
        <v>632</v>
      </c>
      <c r="W7" s="302">
        <v>34.5</v>
      </c>
      <c r="X7" s="221"/>
      <c r="Y7" s="301"/>
      <c r="Z7" s="221"/>
      <c r="AA7" s="222"/>
      <c r="AB7" s="299"/>
      <c r="AC7" s="221">
        <v>1834</v>
      </c>
      <c r="AD7" s="222"/>
      <c r="AE7" s="248">
        <v>10</v>
      </c>
      <c r="AF7" s="249"/>
      <c r="AG7" s="298"/>
    </row>
    <row r="8" spans="2:33" s="217" customFormat="1" ht="15" customHeight="1">
      <c r="B8" s="231" t="s">
        <v>121</v>
      </c>
      <c r="C8" s="298"/>
      <c r="D8" s="299"/>
      <c r="E8" s="221">
        <v>2933</v>
      </c>
      <c r="F8" s="221"/>
      <c r="G8" s="221"/>
      <c r="H8" s="221"/>
      <c r="I8" s="222"/>
      <c r="J8" s="221"/>
      <c r="K8" s="301">
        <v>79.5</v>
      </c>
      <c r="L8" s="221"/>
      <c r="M8" s="301"/>
      <c r="N8" s="221"/>
      <c r="O8" s="222"/>
      <c r="R8" s="217">
        <v>757</v>
      </c>
      <c r="S8" s="219"/>
      <c r="W8" s="302">
        <v>20.5</v>
      </c>
      <c r="X8" s="221"/>
      <c r="Y8" s="301"/>
      <c r="Z8" s="221"/>
      <c r="AA8" s="222"/>
      <c r="AB8" s="299"/>
      <c r="AC8" s="221">
        <v>3690</v>
      </c>
      <c r="AD8" s="222"/>
      <c r="AE8" s="248">
        <v>14</v>
      </c>
      <c r="AF8" s="249"/>
      <c r="AG8" s="298"/>
    </row>
    <row r="9" spans="2:33" s="217" customFormat="1" ht="15" customHeight="1">
      <c r="B9" s="231" t="s">
        <v>123</v>
      </c>
      <c r="C9" s="298"/>
      <c r="D9" s="299"/>
      <c r="E9" s="221">
        <v>4931</v>
      </c>
      <c r="F9" s="220"/>
      <c r="G9" s="305">
        <v>4508</v>
      </c>
      <c r="H9" s="221" t="s">
        <v>18</v>
      </c>
      <c r="I9" s="222"/>
      <c r="J9" s="221"/>
      <c r="K9" s="301">
        <v>84.9</v>
      </c>
      <c r="L9" s="220"/>
      <c r="M9" s="306">
        <v>77.6</v>
      </c>
      <c r="N9" s="221"/>
      <c r="O9" s="222"/>
      <c r="R9" s="217">
        <v>879</v>
      </c>
      <c r="S9" s="219"/>
      <c r="T9" s="307">
        <v>1302</v>
      </c>
      <c r="U9" s="217" t="s">
        <v>18</v>
      </c>
      <c r="W9" s="302">
        <v>15.1</v>
      </c>
      <c r="X9" s="219"/>
      <c r="Y9" s="306">
        <v>22.4</v>
      </c>
      <c r="AA9" s="222"/>
      <c r="AB9" s="299"/>
      <c r="AC9" s="221">
        <v>5810</v>
      </c>
      <c r="AD9" s="222"/>
      <c r="AE9" s="248">
        <v>16</v>
      </c>
      <c r="AF9" s="249"/>
      <c r="AG9" s="298"/>
    </row>
    <row r="10" spans="2:33" s="217" customFormat="1" ht="15" customHeight="1">
      <c r="B10" s="231" t="s">
        <v>124</v>
      </c>
      <c r="C10" s="298"/>
      <c r="D10" s="299"/>
      <c r="E10" s="221">
        <v>11541</v>
      </c>
      <c r="F10" s="220"/>
      <c r="G10" s="305">
        <v>10693</v>
      </c>
      <c r="H10" s="221"/>
      <c r="I10" s="222"/>
      <c r="J10" s="221"/>
      <c r="K10" s="301">
        <v>92.1</v>
      </c>
      <c r="L10" s="220"/>
      <c r="M10" s="306">
        <v>85.4</v>
      </c>
      <c r="N10" s="221"/>
      <c r="O10" s="222"/>
      <c r="R10" s="217">
        <v>986</v>
      </c>
      <c r="S10" s="219"/>
      <c r="T10" s="307">
        <v>1834</v>
      </c>
      <c r="W10" s="302">
        <v>7.9</v>
      </c>
      <c r="X10" s="219"/>
      <c r="Y10" s="306">
        <v>14.6</v>
      </c>
      <c r="AA10" s="222"/>
      <c r="AB10" s="299"/>
      <c r="AC10" s="221">
        <v>12527</v>
      </c>
      <c r="AD10" s="222"/>
      <c r="AE10" s="248">
        <v>20</v>
      </c>
      <c r="AF10" s="249"/>
      <c r="AG10" s="298"/>
    </row>
    <row r="11" spans="2:33" s="217" customFormat="1" ht="15" customHeight="1">
      <c r="B11" s="231" t="s">
        <v>125</v>
      </c>
      <c r="C11" s="298"/>
      <c r="D11" s="299"/>
      <c r="E11" s="221">
        <v>5702</v>
      </c>
      <c r="F11" s="221" t="s">
        <v>20</v>
      </c>
      <c r="G11" s="305">
        <v>4617</v>
      </c>
      <c r="H11" s="221" t="s">
        <v>19</v>
      </c>
      <c r="I11" s="222"/>
      <c r="J11" s="221"/>
      <c r="K11" s="301">
        <v>75.2</v>
      </c>
      <c r="L11" s="220"/>
      <c r="M11" s="306">
        <v>60.9</v>
      </c>
      <c r="N11" s="221"/>
      <c r="O11" s="222"/>
      <c r="R11" s="217">
        <v>1883</v>
      </c>
      <c r="S11" s="223" t="s">
        <v>20</v>
      </c>
      <c r="T11" s="307">
        <v>2968</v>
      </c>
      <c r="U11" s="217" t="s">
        <v>19</v>
      </c>
      <c r="W11" s="302">
        <v>24.8</v>
      </c>
      <c r="X11" s="219"/>
      <c r="Y11" s="306">
        <v>39.1</v>
      </c>
      <c r="AA11" s="222"/>
      <c r="AB11" s="299"/>
      <c r="AC11" s="221">
        <v>7585</v>
      </c>
      <c r="AD11" s="222" t="s">
        <v>17</v>
      </c>
      <c r="AE11" s="248">
        <v>25</v>
      </c>
      <c r="AF11" s="249"/>
      <c r="AG11" s="298"/>
    </row>
    <row r="12" spans="2:33" s="217" customFormat="1" ht="15" customHeight="1" hidden="1">
      <c r="B12" s="231" t="s">
        <v>126</v>
      </c>
      <c r="C12" s="298"/>
      <c r="D12" s="299"/>
      <c r="E12" s="221">
        <v>7228</v>
      </c>
      <c r="F12" s="220"/>
      <c r="G12" s="305">
        <v>6028</v>
      </c>
      <c r="H12" s="221"/>
      <c r="I12" s="222"/>
      <c r="J12" s="221"/>
      <c r="K12" s="301">
        <v>72.6</v>
      </c>
      <c r="L12" s="220"/>
      <c r="M12" s="306">
        <v>60.6</v>
      </c>
      <c r="N12" s="221"/>
      <c r="O12" s="222"/>
      <c r="R12" s="217">
        <v>2723</v>
      </c>
      <c r="S12" s="219"/>
      <c r="T12" s="307">
        <v>3923</v>
      </c>
      <c r="W12" s="302">
        <v>27.4</v>
      </c>
      <c r="X12" s="219"/>
      <c r="Y12" s="306">
        <v>39.4</v>
      </c>
      <c r="AA12" s="222"/>
      <c r="AB12" s="299"/>
      <c r="AC12" s="221">
        <v>9951</v>
      </c>
      <c r="AD12" s="222"/>
      <c r="AE12" s="248">
        <v>26</v>
      </c>
      <c r="AF12" s="249"/>
      <c r="AG12" s="298"/>
    </row>
    <row r="13" spans="2:33" s="217" customFormat="1" ht="15" customHeight="1" hidden="1">
      <c r="B13" s="231" t="s">
        <v>127</v>
      </c>
      <c r="C13" s="298"/>
      <c r="D13" s="299"/>
      <c r="E13" s="221">
        <v>8422</v>
      </c>
      <c r="F13" s="220"/>
      <c r="G13" s="305">
        <v>6972</v>
      </c>
      <c r="H13" s="221"/>
      <c r="I13" s="222"/>
      <c r="J13" s="221"/>
      <c r="K13" s="301">
        <v>73.2</v>
      </c>
      <c r="L13" s="220"/>
      <c r="M13" s="306">
        <v>60.6</v>
      </c>
      <c r="N13" s="221"/>
      <c r="O13" s="222"/>
      <c r="R13" s="217">
        <v>3078</v>
      </c>
      <c r="S13" s="219"/>
      <c r="T13" s="307">
        <v>4528</v>
      </c>
      <c r="W13" s="302">
        <v>26.8</v>
      </c>
      <c r="X13" s="219"/>
      <c r="Y13" s="306">
        <v>39.4</v>
      </c>
      <c r="AA13" s="222"/>
      <c r="AB13" s="299"/>
      <c r="AC13" s="221">
        <v>11500</v>
      </c>
      <c r="AD13" s="222"/>
      <c r="AE13" s="248">
        <v>27</v>
      </c>
      <c r="AF13" s="249"/>
      <c r="AG13" s="298"/>
    </row>
    <row r="14" spans="2:33" s="217" customFormat="1" ht="15" customHeight="1" hidden="1">
      <c r="B14" s="231" t="s">
        <v>128</v>
      </c>
      <c r="C14" s="298"/>
      <c r="D14" s="299"/>
      <c r="E14" s="221">
        <v>9420</v>
      </c>
      <c r="F14" s="220"/>
      <c r="G14" s="305">
        <v>8041</v>
      </c>
      <c r="H14" s="221"/>
      <c r="I14" s="222"/>
      <c r="J14" s="221"/>
      <c r="K14" s="301">
        <v>73.7</v>
      </c>
      <c r="L14" s="220"/>
      <c r="M14" s="306">
        <v>62.9</v>
      </c>
      <c r="N14" s="221"/>
      <c r="O14" s="222"/>
      <c r="R14" s="217">
        <v>3361</v>
      </c>
      <c r="S14" s="219"/>
      <c r="T14" s="307">
        <v>4740</v>
      </c>
      <c r="W14" s="302">
        <v>26.3</v>
      </c>
      <c r="X14" s="219"/>
      <c r="Y14" s="306">
        <v>37.1</v>
      </c>
      <c r="AA14" s="222"/>
      <c r="AB14" s="299"/>
      <c r="AC14" s="221">
        <v>12781</v>
      </c>
      <c r="AD14" s="222"/>
      <c r="AE14" s="248">
        <v>28</v>
      </c>
      <c r="AF14" s="249"/>
      <c r="AG14" s="298"/>
    </row>
    <row r="15" spans="2:33" s="217" customFormat="1" ht="15" customHeight="1" hidden="1">
      <c r="B15" s="231" t="s">
        <v>129</v>
      </c>
      <c r="C15" s="298"/>
      <c r="D15" s="299"/>
      <c r="E15" s="221">
        <v>9333</v>
      </c>
      <c r="F15" s="220"/>
      <c r="G15" s="305">
        <v>7834</v>
      </c>
      <c r="H15" s="221"/>
      <c r="I15" s="222"/>
      <c r="J15" s="221"/>
      <c r="K15" s="301">
        <v>71.8</v>
      </c>
      <c r="L15" s="220"/>
      <c r="M15" s="306">
        <v>60.3</v>
      </c>
      <c r="N15" s="221"/>
      <c r="O15" s="222"/>
      <c r="R15" s="217">
        <v>3659</v>
      </c>
      <c r="S15" s="219"/>
      <c r="T15" s="307">
        <v>5158</v>
      </c>
      <c r="W15" s="302">
        <v>28.2</v>
      </c>
      <c r="X15" s="219"/>
      <c r="Y15" s="306">
        <v>39.7</v>
      </c>
      <c r="AA15" s="222"/>
      <c r="AB15" s="299"/>
      <c r="AC15" s="221">
        <v>12992</v>
      </c>
      <c r="AD15" s="222"/>
      <c r="AE15" s="248">
        <v>29</v>
      </c>
      <c r="AF15" s="249"/>
      <c r="AG15" s="298"/>
    </row>
    <row r="16" spans="2:33" s="217" customFormat="1" ht="15" customHeight="1">
      <c r="B16" s="231" t="s">
        <v>130</v>
      </c>
      <c r="C16" s="298"/>
      <c r="D16" s="299"/>
      <c r="E16" s="221">
        <v>9363</v>
      </c>
      <c r="F16" s="220"/>
      <c r="G16" s="305">
        <v>7542</v>
      </c>
      <c r="H16" s="221"/>
      <c r="I16" s="222"/>
      <c r="J16" s="221"/>
      <c r="K16" s="301">
        <v>71.1</v>
      </c>
      <c r="L16" s="220"/>
      <c r="M16" s="306">
        <v>57.2</v>
      </c>
      <c r="N16" s="221"/>
      <c r="O16" s="222"/>
      <c r="R16" s="217">
        <v>3815</v>
      </c>
      <c r="S16" s="219"/>
      <c r="T16" s="307">
        <v>5636</v>
      </c>
      <c r="W16" s="302">
        <v>28.9</v>
      </c>
      <c r="X16" s="219"/>
      <c r="Y16" s="306">
        <v>42.8</v>
      </c>
      <c r="AA16" s="222"/>
      <c r="AB16" s="299"/>
      <c r="AC16" s="221">
        <v>13178</v>
      </c>
      <c r="AD16" s="222"/>
      <c r="AE16" s="248">
        <v>30</v>
      </c>
      <c r="AF16" s="249"/>
      <c r="AG16" s="298"/>
    </row>
    <row r="17" spans="2:33" s="217" customFormat="1" ht="15" customHeight="1">
      <c r="B17" s="231" t="s">
        <v>131</v>
      </c>
      <c r="C17" s="298"/>
      <c r="D17" s="299"/>
      <c r="E17" s="221">
        <v>10862</v>
      </c>
      <c r="F17" s="220"/>
      <c r="G17" s="305">
        <v>8975</v>
      </c>
      <c r="H17" s="221"/>
      <c r="I17" s="222"/>
      <c r="J17" s="221"/>
      <c r="K17" s="301">
        <v>70.7</v>
      </c>
      <c r="L17" s="220"/>
      <c r="M17" s="306">
        <v>58.4</v>
      </c>
      <c r="N17" s="221"/>
      <c r="O17" s="222"/>
      <c r="R17" s="217">
        <v>4499</v>
      </c>
      <c r="S17" s="219"/>
      <c r="T17" s="307">
        <v>6386</v>
      </c>
      <c r="W17" s="302">
        <v>29.3</v>
      </c>
      <c r="X17" s="219"/>
      <c r="Y17" s="306">
        <v>41.6</v>
      </c>
      <c r="AA17" s="222"/>
      <c r="AB17" s="299"/>
      <c r="AC17" s="221">
        <v>15361</v>
      </c>
      <c r="AD17" s="222"/>
      <c r="AE17" s="248">
        <v>31</v>
      </c>
      <c r="AF17" s="249"/>
      <c r="AG17" s="298"/>
    </row>
    <row r="18" spans="2:33" s="217" customFormat="1" ht="15" customHeight="1">
      <c r="B18" s="231" t="s">
        <v>132</v>
      </c>
      <c r="C18" s="298"/>
      <c r="D18" s="299"/>
      <c r="E18" s="221">
        <v>12015</v>
      </c>
      <c r="F18" s="220"/>
      <c r="G18" s="305">
        <v>9690</v>
      </c>
      <c r="H18" s="221"/>
      <c r="I18" s="222"/>
      <c r="J18" s="221"/>
      <c r="K18" s="301">
        <v>69.5</v>
      </c>
      <c r="L18" s="220"/>
      <c r="M18" s="306">
        <v>56.1</v>
      </c>
      <c r="N18" s="221"/>
      <c r="O18" s="222"/>
      <c r="R18" s="217">
        <v>5272</v>
      </c>
      <c r="S18" s="219"/>
      <c r="T18" s="307">
        <v>7597</v>
      </c>
      <c r="W18" s="302">
        <v>30.5</v>
      </c>
      <c r="X18" s="219"/>
      <c r="Y18" s="306">
        <v>43.9</v>
      </c>
      <c r="AA18" s="222"/>
      <c r="AB18" s="299"/>
      <c r="AC18" s="221">
        <v>17287</v>
      </c>
      <c r="AD18" s="222"/>
      <c r="AE18" s="248">
        <v>32</v>
      </c>
      <c r="AF18" s="249"/>
      <c r="AG18" s="298"/>
    </row>
    <row r="19" spans="2:33" s="217" customFormat="1" ht="15" customHeight="1">
      <c r="B19" s="231" t="s">
        <v>133</v>
      </c>
      <c r="C19" s="298"/>
      <c r="D19" s="299"/>
      <c r="E19" s="221">
        <v>11904</v>
      </c>
      <c r="F19" s="220"/>
      <c r="G19" s="305">
        <v>9340</v>
      </c>
      <c r="H19" s="221"/>
      <c r="I19" s="222"/>
      <c r="J19" s="221"/>
      <c r="K19" s="301">
        <v>68.6</v>
      </c>
      <c r="L19" s="220"/>
      <c r="M19" s="306">
        <v>53.9</v>
      </c>
      <c r="N19" s="221"/>
      <c r="O19" s="222"/>
      <c r="R19" s="217">
        <v>5439</v>
      </c>
      <c r="S19" s="219"/>
      <c r="T19" s="307">
        <v>8003</v>
      </c>
      <c r="W19" s="302">
        <v>31.4</v>
      </c>
      <c r="X19" s="219"/>
      <c r="Y19" s="306">
        <v>46.1</v>
      </c>
      <c r="AA19" s="222"/>
      <c r="AB19" s="299"/>
      <c r="AC19" s="221">
        <v>17343</v>
      </c>
      <c r="AD19" s="222"/>
      <c r="AE19" s="248">
        <v>33</v>
      </c>
      <c r="AF19" s="249"/>
      <c r="AG19" s="298"/>
    </row>
    <row r="20" spans="2:33" s="217" customFormat="1" ht="15" customHeight="1">
      <c r="B20" s="231" t="s">
        <v>134</v>
      </c>
      <c r="C20" s="298"/>
      <c r="D20" s="299"/>
      <c r="E20" s="221">
        <v>13714</v>
      </c>
      <c r="F20" s="220"/>
      <c r="G20" s="305">
        <v>10796</v>
      </c>
      <c r="H20" s="221"/>
      <c r="I20" s="222"/>
      <c r="J20" s="221"/>
      <c r="K20" s="301">
        <v>69.2</v>
      </c>
      <c r="L20" s="220"/>
      <c r="M20" s="306">
        <v>54.5</v>
      </c>
      <c r="N20" s="221"/>
      <c r="O20" s="222"/>
      <c r="R20" s="217">
        <v>6109</v>
      </c>
      <c r="S20" s="219"/>
      <c r="T20" s="307">
        <v>9027</v>
      </c>
      <c r="W20" s="302">
        <v>30.8</v>
      </c>
      <c r="X20" s="219"/>
      <c r="Y20" s="306">
        <v>45.5</v>
      </c>
      <c r="AA20" s="222"/>
      <c r="AB20" s="299"/>
      <c r="AC20" s="221">
        <v>19823</v>
      </c>
      <c r="AD20" s="222"/>
      <c r="AE20" s="248">
        <v>34</v>
      </c>
      <c r="AF20" s="249"/>
      <c r="AG20" s="298"/>
    </row>
    <row r="21" spans="2:33" s="217" customFormat="1" ht="15" customHeight="1">
      <c r="B21" s="231" t="s">
        <v>135</v>
      </c>
      <c r="C21" s="298"/>
      <c r="D21" s="299"/>
      <c r="E21" s="221">
        <v>18010</v>
      </c>
      <c r="F21" s="220"/>
      <c r="G21" s="305">
        <v>14538</v>
      </c>
      <c r="H21" s="221"/>
      <c r="I21" s="222"/>
      <c r="J21" s="221"/>
      <c r="K21" s="301">
        <v>70.8</v>
      </c>
      <c r="L21" s="220"/>
      <c r="M21" s="306">
        <v>57.1</v>
      </c>
      <c r="N21" s="221"/>
      <c r="O21" s="222"/>
      <c r="R21" s="217">
        <v>7442</v>
      </c>
      <c r="S21" s="219"/>
      <c r="T21" s="307">
        <v>10914</v>
      </c>
      <c r="W21" s="302">
        <v>29.2</v>
      </c>
      <c r="X21" s="219"/>
      <c r="Y21" s="306">
        <v>42.9</v>
      </c>
      <c r="AA21" s="222"/>
      <c r="AB21" s="299"/>
      <c r="AC21" s="221">
        <v>25452</v>
      </c>
      <c r="AD21" s="222"/>
      <c r="AE21" s="248">
        <v>35</v>
      </c>
      <c r="AF21" s="249"/>
      <c r="AG21" s="298"/>
    </row>
    <row r="22" spans="2:33" s="217" customFormat="1" ht="15" customHeight="1">
      <c r="B22" s="231" t="s">
        <v>136</v>
      </c>
      <c r="C22" s="298"/>
      <c r="D22" s="299"/>
      <c r="E22" s="221">
        <v>22269</v>
      </c>
      <c r="F22" s="220"/>
      <c r="G22" s="305">
        <v>17797</v>
      </c>
      <c r="H22" s="221"/>
      <c r="I22" s="222"/>
      <c r="J22" s="221"/>
      <c r="K22" s="301">
        <v>71.1</v>
      </c>
      <c r="L22" s="220"/>
      <c r="M22" s="306">
        <v>56.8</v>
      </c>
      <c r="N22" s="221"/>
      <c r="O22" s="222"/>
      <c r="R22" s="217">
        <v>9065</v>
      </c>
      <c r="S22" s="219"/>
      <c r="T22" s="307">
        <v>13537</v>
      </c>
      <c r="W22" s="302">
        <v>28.9</v>
      </c>
      <c r="X22" s="219"/>
      <c r="Y22" s="306">
        <v>43.2</v>
      </c>
      <c r="AA22" s="222"/>
      <c r="AB22" s="299"/>
      <c r="AC22" s="221">
        <v>31334</v>
      </c>
      <c r="AD22" s="222"/>
      <c r="AE22" s="248">
        <v>36</v>
      </c>
      <c r="AF22" s="249"/>
      <c r="AG22" s="298"/>
    </row>
    <row r="23" spans="2:33" s="217" customFormat="1" ht="15" customHeight="1">
      <c r="B23" s="231" t="s">
        <v>137</v>
      </c>
      <c r="C23" s="298"/>
      <c r="D23" s="299"/>
      <c r="E23" s="221">
        <v>23897</v>
      </c>
      <c r="F23" s="220"/>
      <c r="G23" s="305">
        <v>18714</v>
      </c>
      <c r="H23" s="221"/>
      <c r="I23" s="222"/>
      <c r="J23" s="221"/>
      <c r="K23" s="301">
        <v>69.3</v>
      </c>
      <c r="L23" s="220"/>
      <c r="M23" s="306">
        <v>54.3</v>
      </c>
      <c r="N23" s="221"/>
      <c r="O23" s="222"/>
      <c r="R23" s="217">
        <v>10567</v>
      </c>
      <c r="S23" s="219"/>
      <c r="T23" s="307">
        <v>15750</v>
      </c>
      <c r="W23" s="302">
        <v>30.7</v>
      </c>
      <c r="X23" s="219"/>
      <c r="Y23" s="306">
        <v>45.7</v>
      </c>
      <c r="AA23" s="222"/>
      <c r="AB23" s="299"/>
      <c r="AC23" s="221">
        <v>34464</v>
      </c>
      <c r="AD23" s="222"/>
      <c r="AE23" s="248">
        <v>37</v>
      </c>
      <c r="AF23" s="249"/>
      <c r="AG23" s="298"/>
    </row>
    <row r="24" spans="2:33" s="217" customFormat="1" ht="15" customHeight="1">
      <c r="B24" s="231" t="s">
        <v>138</v>
      </c>
      <c r="C24" s="298"/>
      <c r="D24" s="299"/>
      <c r="E24" s="221">
        <v>27306</v>
      </c>
      <c r="F24" s="220"/>
      <c r="G24" s="305">
        <v>21143</v>
      </c>
      <c r="H24" s="221"/>
      <c r="I24" s="222"/>
      <c r="J24" s="221"/>
      <c r="K24" s="301">
        <v>69.2</v>
      </c>
      <c r="L24" s="220"/>
      <c r="M24" s="306">
        <v>53.6</v>
      </c>
      <c r="N24" s="221"/>
      <c r="O24" s="222"/>
      <c r="R24" s="217">
        <v>12129</v>
      </c>
      <c r="S24" s="219"/>
      <c r="T24" s="307">
        <v>18292</v>
      </c>
      <c r="W24" s="302">
        <v>30.8</v>
      </c>
      <c r="X24" s="219"/>
      <c r="Y24" s="306">
        <v>46.4</v>
      </c>
      <c r="AA24" s="222"/>
      <c r="AB24" s="299"/>
      <c r="AC24" s="221">
        <v>39435</v>
      </c>
      <c r="AD24" s="222"/>
      <c r="AE24" s="248">
        <v>38</v>
      </c>
      <c r="AF24" s="249"/>
      <c r="AG24" s="298"/>
    </row>
    <row r="25" spans="2:33" s="217" customFormat="1" ht="15" customHeight="1">
      <c r="B25" s="231" t="s">
        <v>139</v>
      </c>
      <c r="C25" s="298"/>
      <c r="D25" s="299"/>
      <c r="E25" s="221">
        <v>31592</v>
      </c>
      <c r="F25" s="220"/>
      <c r="G25" s="305">
        <v>24646</v>
      </c>
      <c r="H25" s="221"/>
      <c r="I25" s="222"/>
      <c r="J25" s="221"/>
      <c r="K25" s="301">
        <v>69.3</v>
      </c>
      <c r="L25" s="220"/>
      <c r="M25" s="306">
        <v>54.1</v>
      </c>
      <c r="N25" s="221"/>
      <c r="O25" s="222"/>
      <c r="R25" s="217">
        <v>13996</v>
      </c>
      <c r="S25" s="219"/>
      <c r="T25" s="307">
        <v>20942</v>
      </c>
      <c r="W25" s="302">
        <v>30.7</v>
      </c>
      <c r="X25" s="219"/>
      <c r="Y25" s="306">
        <v>45.9</v>
      </c>
      <c r="AA25" s="222"/>
      <c r="AB25" s="299"/>
      <c r="AC25" s="221">
        <v>45588</v>
      </c>
      <c r="AD25" s="222"/>
      <c r="AE25" s="248">
        <v>39</v>
      </c>
      <c r="AF25" s="249"/>
      <c r="AG25" s="298"/>
    </row>
    <row r="26" spans="2:33" s="217" customFormat="1" ht="15" customHeight="1">
      <c r="B26" s="231" t="s">
        <v>140</v>
      </c>
      <c r="C26" s="298"/>
      <c r="D26" s="299"/>
      <c r="E26" s="221">
        <v>32785</v>
      </c>
      <c r="F26" s="220"/>
      <c r="G26" s="305">
        <v>25123</v>
      </c>
      <c r="H26" s="221"/>
      <c r="I26" s="222"/>
      <c r="J26" s="221"/>
      <c r="K26" s="301">
        <v>67.9</v>
      </c>
      <c r="L26" s="220"/>
      <c r="M26" s="306">
        <v>52</v>
      </c>
      <c r="N26" s="221"/>
      <c r="O26" s="222"/>
      <c r="R26" s="217">
        <v>15494</v>
      </c>
      <c r="S26" s="219"/>
      <c r="T26" s="307">
        <v>23156</v>
      </c>
      <c r="W26" s="302">
        <v>32.1</v>
      </c>
      <c r="X26" s="219"/>
      <c r="Y26" s="306">
        <v>48</v>
      </c>
      <c r="AA26" s="222"/>
      <c r="AB26" s="299"/>
      <c r="AC26" s="221">
        <v>48279</v>
      </c>
      <c r="AD26" s="222"/>
      <c r="AE26" s="248">
        <v>40</v>
      </c>
      <c r="AF26" s="249"/>
      <c r="AG26" s="298"/>
    </row>
    <row r="27" spans="2:33" s="217" customFormat="1" ht="15" customHeight="1">
      <c r="B27" s="231" t="s">
        <v>141</v>
      </c>
      <c r="C27" s="298"/>
      <c r="D27" s="299"/>
      <c r="E27" s="221">
        <v>36630</v>
      </c>
      <c r="F27" s="220"/>
      <c r="G27" s="305">
        <v>27740</v>
      </c>
      <c r="H27" s="221"/>
      <c r="I27" s="222"/>
      <c r="J27" s="221"/>
      <c r="K27" s="301">
        <v>67.4</v>
      </c>
      <c r="L27" s="220"/>
      <c r="M27" s="306">
        <v>51.1</v>
      </c>
      <c r="N27" s="221"/>
      <c r="O27" s="222"/>
      <c r="R27" s="217">
        <v>17686</v>
      </c>
      <c r="S27" s="219"/>
      <c r="T27" s="307">
        <v>26576</v>
      </c>
      <c r="W27" s="302">
        <v>32.6</v>
      </c>
      <c r="X27" s="219"/>
      <c r="Y27" s="306">
        <v>48.9</v>
      </c>
      <c r="AA27" s="222"/>
      <c r="AB27" s="299"/>
      <c r="AC27" s="221">
        <v>54316</v>
      </c>
      <c r="AD27" s="222"/>
      <c r="AE27" s="248">
        <v>41</v>
      </c>
      <c r="AF27" s="249"/>
      <c r="AG27" s="298"/>
    </row>
    <row r="28" spans="2:33" s="217" customFormat="1" ht="15" customHeight="1">
      <c r="B28" s="231" t="s">
        <v>142</v>
      </c>
      <c r="C28" s="298"/>
      <c r="D28" s="299"/>
      <c r="E28" s="221">
        <v>43946</v>
      </c>
      <c r="F28" s="220"/>
      <c r="G28" s="305">
        <v>33404</v>
      </c>
      <c r="H28" s="221"/>
      <c r="I28" s="222"/>
      <c r="J28" s="221"/>
      <c r="K28" s="301">
        <v>67.2</v>
      </c>
      <c r="L28" s="220"/>
      <c r="M28" s="306">
        <v>51</v>
      </c>
      <c r="N28" s="221"/>
      <c r="O28" s="222"/>
      <c r="R28" s="217">
        <v>21495</v>
      </c>
      <c r="S28" s="219"/>
      <c r="T28" s="307">
        <v>32037</v>
      </c>
      <c r="W28" s="302">
        <v>32.8</v>
      </c>
      <c r="X28" s="219"/>
      <c r="Y28" s="306">
        <v>49</v>
      </c>
      <c r="AA28" s="222"/>
      <c r="AB28" s="299"/>
      <c r="AC28" s="221">
        <v>65441</v>
      </c>
      <c r="AD28" s="222"/>
      <c r="AE28" s="248">
        <v>42</v>
      </c>
      <c r="AF28" s="249"/>
      <c r="AG28" s="298"/>
    </row>
    <row r="29" spans="2:33" s="217" customFormat="1" ht="15" customHeight="1">
      <c r="B29" s="231" t="s">
        <v>143</v>
      </c>
      <c r="C29" s="298"/>
      <c r="D29" s="299"/>
      <c r="E29" s="221">
        <v>53220</v>
      </c>
      <c r="F29" s="220"/>
      <c r="G29" s="305">
        <v>41359</v>
      </c>
      <c r="H29" s="221"/>
      <c r="I29" s="222"/>
      <c r="J29" s="221"/>
      <c r="K29" s="301">
        <v>67.3</v>
      </c>
      <c r="L29" s="220"/>
      <c r="M29" s="306">
        <v>52.3</v>
      </c>
      <c r="N29" s="221"/>
      <c r="O29" s="222"/>
      <c r="R29" s="217">
        <v>25801</v>
      </c>
      <c r="S29" s="219"/>
      <c r="T29" s="307">
        <v>37662</v>
      </c>
      <c r="W29" s="302">
        <v>32.7</v>
      </c>
      <c r="X29" s="219"/>
      <c r="Y29" s="306">
        <v>47.7</v>
      </c>
      <c r="AA29" s="222"/>
      <c r="AB29" s="299"/>
      <c r="AC29" s="221">
        <v>79021</v>
      </c>
      <c r="AD29" s="222"/>
      <c r="AE29" s="248">
        <v>43</v>
      </c>
      <c r="AF29" s="249"/>
      <c r="AG29" s="298"/>
    </row>
    <row r="30" spans="2:33" s="217" customFormat="1" ht="15" customHeight="1">
      <c r="B30" s="231" t="s">
        <v>144</v>
      </c>
      <c r="C30" s="298"/>
      <c r="D30" s="299"/>
      <c r="E30" s="221">
        <v>64532</v>
      </c>
      <c r="F30" s="220"/>
      <c r="G30" s="305">
        <v>48868</v>
      </c>
      <c r="H30" s="221"/>
      <c r="I30" s="222"/>
      <c r="J30" s="221"/>
      <c r="K30" s="301">
        <v>67.6</v>
      </c>
      <c r="L30" s="220"/>
      <c r="M30" s="306">
        <v>51.2</v>
      </c>
      <c r="N30" s="221"/>
      <c r="O30" s="222"/>
      <c r="R30" s="217">
        <v>30902</v>
      </c>
      <c r="S30" s="219"/>
      <c r="T30" s="307">
        <v>46566</v>
      </c>
      <c r="W30" s="302">
        <v>32.4</v>
      </c>
      <c r="X30" s="219"/>
      <c r="Y30" s="306">
        <v>48.8</v>
      </c>
      <c r="AA30" s="222"/>
      <c r="AB30" s="299"/>
      <c r="AC30" s="221">
        <v>95434</v>
      </c>
      <c r="AD30" s="222"/>
      <c r="AE30" s="248">
        <v>44</v>
      </c>
      <c r="AF30" s="249"/>
      <c r="AG30" s="298"/>
    </row>
    <row r="31" spans="2:33" s="217" customFormat="1" ht="15" customHeight="1">
      <c r="B31" s="231" t="s">
        <v>145</v>
      </c>
      <c r="C31" s="298"/>
      <c r="D31" s="299"/>
      <c r="E31" s="221">
        <v>77732</v>
      </c>
      <c r="F31" s="220"/>
      <c r="G31" s="305">
        <v>58548</v>
      </c>
      <c r="H31" s="221"/>
      <c r="I31" s="222"/>
      <c r="J31" s="221"/>
      <c r="K31" s="301">
        <v>67.5</v>
      </c>
      <c r="L31" s="220"/>
      <c r="M31" s="306">
        <v>50.8</v>
      </c>
      <c r="N31" s="221"/>
      <c r="O31" s="222"/>
      <c r="R31" s="217">
        <v>37507</v>
      </c>
      <c r="S31" s="219"/>
      <c r="T31" s="307">
        <v>56691</v>
      </c>
      <c r="W31" s="302">
        <v>32.5</v>
      </c>
      <c r="X31" s="219"/>
      <c r="Y31" s="306">
        <v>49.2</v>
      </c>
      <c r="AA31" s="222"/>
      <c r="AB31" s="299"/>
      <c r="AC31" s="221">
        <v>115239</v>
      </c>
      <c r="AD31" s="222"/>
      <c r="AE31" s="248">
        <v>45</v>
      </c>
      <c r="AF31" s="249"/>
      <c r="AG31" s="298"/>
    </row>
    <row r="32" spans="2:33" s="217" customFormat="1" ht="15" customHeight="1">
      <c r="B32" s="231" t="s">
        <v>146</v>
      </c>
      <c r="C32" s="298"/>
      <c r="D32" s="299"/>
      <c r="E32" s="221">
        <v>84426</v>
      </c>
      <c r="F32" s="220"/>
      <c r="G32" s="305">
        <v>63370</v>
      </c>
      <c r="H32" s="221"/>
      <c r="I32" s="222"/>
      <c r="J32" s="221"/>
      <c r="K32" s="301">
        <v>66.6</v>
      </c>
      <c r="L32" s="220"/>
      <c r="M32" s="306">
        <v>50</v>
      </c>
      <c r="N32" s="221"/>
      <c r="O32" s="222"/>
      <c r="R32" s="217">
        <v>42358</v>
      </c>
      <c r="S32" s="219"/>
      <c r="T32" s="307">
        <v>63414</v>
      </c>
      <c r="W32" s="302">
        <v>33.4</v>
      </c>
      <c r="X32" s="219"/>
      <c r="Y32" s="306">
        <v>50</v>
      </c>
      <c r="AA32" s="222"/>
      <c r="AB32" s="299"/>
      <c r="AC32" s="221">
        <v>126784</v>
      </c>
      <c r="AD32" s="222"/>
      <c r="AE32" s="248">
        <v>46</v>
      </c>
      <c r="AF32" s="249"/>
      <c r="AG32" s="298"/>
    </row>
    <row r="33" spans="2:33" s="217" customFormat="1" ht="15" customHeight="1">
      <c r="B33" s="231" t="s">
        <v>147</v>
      </c>
      <c r="C33" s="298"/>
      <c r="D33" s="299"/>
      <c r="E33" s="221">
        <v>103977</v>
      </c>
      <c r="F33" s="220"/>
      <c r="G33" s="305">
        <v>78313</v>
      </c>
      <c r="H33" s="221"/>
      <c r="I33" s="222"/>
      <c r="J33" s="221"/>
      <c r="K33" s="301">
        <v>67.5</v>
      </c>
      <c r="L33" s="220"/>
      <c r="M33" s="306">
        <v>50.8</v>
      </c>
      <c r="N33" s="221"/>
      <c r="O33" s="222"/>
      <c r="R33" s="217">
        <v>50044</v>
      </c>
      <c r="S33" s="219"/>
      <c r="T33" s="307">
        <v>75708</v>
      </c>
      <c r="W33" s="302">
        <v>32.5</v>
      </c>
      <c r="X33" s="219"/>
      <c r="Y33" s="306">
        <v>49.2</v>
      </c>
      <c r="AA33" s="222"/>
      <c r="AB33" s="299"/>
      <c r="AC33" s="221">
        <v>154021</v>
      </c>
      <c r="AD33" s="222"/>
      <c r="AE33" s="248">
        <v>47</v>
      </c>
      <c r="AF33" s="249"/>
      <c r="AG33" s="298"/>
    </row>
    <row r="34" spans="2:33" s="217" customFormat="1" ht="15" customHeight="1">
      <c r="B34" s="231" t="s">
        <v>148</v>
      </c>
      <c r="C34" s="298"/>
      <c r="D34" s="299"/>
      <c r="E34" s="221">
        <v>140473</v>
      </c>
      <c r="F34" s="220"/>
      <c r="G34" s="305">
        <v>106237</v>
      </c>
      <c r="H34" s="221"/>
      <c r="I34" s="222"/>
      <c r="J34" s="221"/>
      <c r="K34" s="301">
        <v>68.4</v>
      </c>
      <c r="L34" s="220"/>
      <c r="M34" s="306">
        <v>51.7</v>
      </c>
      <c r="N34" s="221"/>
      <c r="O34" s="222"/>
      <c r="R34" s="217">
        <v>64913</v>
      </c>
      <c r="S34" s="219"/>
      <c r="T34" s="307">
        <v>99149</v>
      </c>
      <c r="W34" s="302">
        <v>31.6</v>
      </c>
      <c r="X34" s="219"/>
      <c r="Y34" s="306">
        <v>48.3</v>
      </c>
      <c r="AA34" s="222"/>
      <c r="AB34" s="299"/>
      <c r="AC34" s="221">
        <v>205386</v>
      </c>
      <c r="AD34" s="222"/>
      <c r="AE34" s="248">
        <v>48</v>
      </c>
      <c r="AF34" s="249"/>
      <c r="AG34" s="298"/>
    </row>
    <row r="35" spans="2:33" s="217" customFormat="1" ht="15" customHeight="1">
      <c r="B35" s="231" t="s">
        <v>149</v>
      </c>
      <c r="C35" s="298"/>
      <c r="D35" s="299"/>
      <c r="E35" s="221">
        <v>157544</v>
      </c>
      <c r="F35" s="220"/>
      <c r="G35" s="305">
        <v>113332</v>
      </c>
      <c r="H35" s="221"/>
      <c r="I35" s="222"/>
      <c r="J35" s="221"/>
      <c r="K35" s="301">
        <v>65.7</v>
      </c>
      <c r="L35" s="220"/>
      <c r="M35" s="306">
        <v>47.2</v>
      </c>
      <c r="N35" s="221"/>
      <c r="O35" s="222"/>
      <c r="R35" s="217">
        <v>82375</v>
      </c>
      <c r="S35" s="219"/>
      <c r="T35" s="307">
        <v>126587</v>
      </c>
      <c r="W35" s="302">
        <v>34.3</v>
      </c>
      <c r="X35" s="219"/>
      <c r="Y35" s="306">
        <v>52.8</v>
      </c>
      <c r="AA35" s="222"/>
      <c r="AB35" s="299"/>
      <c r="AC35" s="221">
        <v>239919</v>
      </c>
      <c r="AD35" s="222"/>
      <c r="AE35" s="248">
        <v>49</v>
      </c>
      <c r="AF35" s="249"/>
      <c r="AG35" s="298"/>
    </row>
    <row r="36" spans="2:33" s="217" customFormat="1" ht="15" customHeight="1">
      <c r="B36" s="231" t="s">
        <v>150</v>
      </c>
      <c r="C36" s="298"/>
      <c r="D36" s="299"/>
      <c r="E36" s="221">
        <v>145043</v>
      </c>
      <c r="F36" s="220"/>
      <c r="G36" s="305">
        <v>109051</v>
      </c>
      <c r="H36" s="221"/>
      <c r="I36" s="222"/>
      <c r="J36" s="221"/>
      <c r="K36" s="301">
        <v>64</v>
      </c>
      <c r="L36" s="220"/>
      <c r="M36" s="306">
        <v>48.1</v>
      </c>
      <c r="N36" s="221"/>
      <c r="O36" s="222"/>
      <c r="R36" s="217">
        <v>81548</v>
      </c>
      <c r="S36" s="219"/>
      <c r="T36" s="307">
        <v>117540</v>
      </c>
      <c r="W36" s="302">
        <v>36</v>
      </c>
      <c r="X36" s="219"/>
      <c r="Y36" s="306">
        <v>51.9</v>
      </c>
      <c r="AA36" s="222"/>
      <c r="AB36" s="299"/>
      <c r="AC36" s="221">
        <v>226591</v>
      </c>
      <c r="AD36" s="222"/>
      <c r="AE36" s="248">
        <v>50</v>
      </c>
      <c r="AF36" s="249"/>
      <c r="AG36" s="298"/>
    </row>
    <row r="37" spans="2:33" s="217" customFormat="1" ht="15" customHeight="1">
      <c r="B37" s="231" t="s">
        <v>151</v>
      </c>
      <c r="C37" s="298"/>
      <c r="D37" s="299"/>
      <c r="E37" s="221">
        <v>168020</v>
      </c>
      <c r="F37" s="220"/>
      <c r="G37" s="305">
        <v>126260</v>
      </c>
      <c r="H37" s="221"/>
      <c r="I37" s="222"/>
      <c r="J37" s="221"/>
      <c r="K37" s="301">
        <v>63.7</v>
      </c>
      <c r="L37" s="220"/>
      <c r="M37" s="306">
        <v>47.9</v>
      </c>
      <c r="N37" s="221"/>
      <c r="O37" s="222"/>
      <c r="R37" s="217">
        <v>95641</v>
      </c>
      <c r="S37" s="219"/>
      <c r="T37" s="307">
        <v>137401</v>
      </c>
      <c r="W37" s="302">
        <v>36.3</v>
      </c>
      <c r="X37" s="219"/>
      <c r="Y37" s="306">
        <v>52.1</v>
      </c>
      <c r="AA37" s="222"/>
      <c r="AB37" s="299"/>
      <c r="AC37" s="221">
        <v>263661</v>
      </c>
      <c r="AD37" s="222"/>
      <c r="AE37" s="248">
        <v>51</v>
      </c>
      <c r="AF37" s="249"/>
      <c r="AG37" s="298"/>
    </row>
    <row r="38" spans="2:33" s="217" customFormat="1" ht="15" customHeight="1">
      <c r="B38" s="231" t="s">
        <v>152</v>
      </c>
      <c r="C38" s="298"/>
      <c r="D38" s="299"/>
      <c r="E38" s="221">
        <v>184341</v>
      </c>
      <c r="F38" s="220"/>
      <c r="G38" s="305">
        <v>134090</v>
      </c>
      <c r="H38" s="221"/>
      <c r="I38" s="222"/>
      <c r="J38" s="221"/>
      <c r="K38" s="301">
        <v>62.6</v>
      </c>
      <c r="L38" s="220"/>
      <c r="M38" s="306">
        <v>45.5</v>
      </c>
      <c r="N38" s="221"/>
      <c r="O38" s="222"/>
      <c r="R38" s="217">
        <v>110052</v>
      </c>
      <c r="S38" s="219"/>
      <c r="T38" s="307">
        <v>160303</v>
      </c>
      <c r="W38" s="302">
        <v>37.4</v>
      </c>
      <c r="X38" s="219"/>
      <c r="Y38" s="306">
        <v>54.5</v>
      </c>
      <c r="AA38" s="222"/>
      <c r="AB38" s="299"/>
      <c r="AC38" s="221">
        <v>294393</v>
      </c>
      <c r="AD38" s="222"/>
      <c r="AE38" s="248">
        <v>52</v>
      </c>
      <c r="AF38" s="249"/>
      <c r="AG38" s="298"/>
    </row>
    <row r="39" spans="2:33" s="217" customFormat="1" ht="15" customHeight="1">
      <c r="B39" s="231" t="s">
        <v>153</v>
      </c>
      <c r="C39" s="298"/>
      <c r="D39" s="299"/>
      <c r="E39" s="221">
        <v>232239</v>
      </c>
      <c r="F39" s="220"/>
      <c r="G39" s="305">
        <v>173275</v>
      </c>
      <c r="H39" s="221"/>
      <c r="I39" s="222"/>
      <c r="J39" s="221"/>
      <c r="K39" s="301">
        <v>65.5</v>
      </c>
      <c r="L39" s="220"/>
      <c r="M39" s="306">
        <v>48.9</v>
      </c>
      <c r="N39" s="221"/>
      <c r="O39" s="222"/>
      <c r="R39" s="217">
        <v>122371</v>
      </c>
      <c r="S39" s="219"/>
      <c r="T39" s="307">
        <v>181335</v>
      </c>
      <c r="W39" s="302">
        <v>34.5</v>
      </c>
      <c r="X39" s="219"/>
      <c r="Y39" s="306">
        <v>51.1</v>
      </c>
      <c r="AA39" s="222"/>
      <c r="AB39" s="299"/>
      <c r="AC39" s="221">
        <v>354610</v>
      </c>
      <c r="AD39" s="222"/>
      <c r="AE39" s="248">
        <v>53</v>
      </c>
      <c r="AF39" s="249"/>
      <c r="AG39" s="298"/>
    </row>
    <row r="40" spans="2:33" s="217" customFormat="1" ht="15" customHeight="1">
      <c r="B40" s="231" t="s">
        <v>154</v>
      </c>
      <c r="C40" s="298"/>
      <c r="D40" s="299"/>
      <c r="E40" s="221">
        <v>249566</v>
      </c>
      <c r="F40" s="220"/>
      <c r="G40" s="305">
        <v>188325</v>
      </c>
      <c r="H40" s="221"/>
      <c r="I40" s="222"/>
      <c r="J40" s="221"/>
      <c r="K40" s="301">
        <v>64</v>
      </c>
      <c r="L40" s="220"/>
      <c r="M40" s="306">
        <v>48.3</v>
      </c>
      <c r="N40" s="221"/>
      <c r="O40" s="222"/>
      <c r="R40" s="217">
        <v>140315</v>
      </c>
      <c r="S40" s="219"/>
      <c r="T40" s="307">
        <v>201556</v>
      </c>
      <c r="W40" s="302">
        <v>36</v>
      </c>
      <c r="X40" s="219"/>
      <c r="Y40" s="306">
        <v>51.7</v>
      </c>
      <c r="AA40" s="222"/>
      <c r="AB40" s="299"/>
      <c r="AC40" s="221">
        <v>389881</v>
      </c>
      <c r="AD40" s="222"/>
      <c r="AE40" s="248">
        <v>54</v>
      </c>
      <c r="AF40" s="249"/>
      <c r="AG40" s="298"/>
    </row>
    <row r="41" spans="2:33" s="217" customFormat="1" ht="15" customHeight="1">
      <c r="B41" s="231" t="s">
        <v>155</v>
      </c>
      <c r="C41" s="298"/>
      <c r="D41" s="299"/>
      <c r="E41" s="221">
        <v>283688</v>
      </c>
      <c r="F41" s="220"/>
      <c r="G41" s="305">
        <v>203478</v>
      </c>
      <c r="H41" s="221"/>
      <c r="I41" s="222"/>
      <c r="J41" s="221"/>
      <c r="K41" s="301">
        <v>64.1</v>
      </c>
      <c r="L41" s="220"/>
      <c r="M41" s="306">
        <v>46</v>
      </c>
      <c r="N41" s="221"/>
      <c r="O41" s="222"/>
      <c r="R41" s="217">
        <v>158938</v>
      </c>
      <c r="S41" s="219"/>
      <c r="T41" s="307">
        <v>239148</v>
      </c>
      <c r="W41" s="302">
        <v>35.9</v>
      </c>
      <c r="X41" s="219"/>
      <c r="Y41" s="306">
        <v>54</v>
      </c>
      <c r="AA41" s="222"/>
      <c r="AB41" s="299"/>
      <c r="AC41" s="221">
        <v>442626</v>
      </c>
      <c r="AD41" s="222"/>
      <c r="AE41" s="248">
        <v>55</v>
      </c>
      <c r="AF41" s="249"/>
      <c r="AG41" s="298"/>
    </row>
    <row r="42" spans="2:33" s="217" customFormat="1" ht="15" customHeight="1">
      <c r="B42" s="231" t="s">
        <v>156</v>
      </c>
      <c r="C42" s="298"/>
      <c r="D42" s="299"/>
      <c r="E42" s="221">
        <v>304551</v>
      </c>
      <c r="F42" s="220"/>
      <c r="G42" s="305">
        <v>214685</v>
      </c>
      <c r="H42" s="221"/>
      <c r="I42" s="222"/>
      <c r="J42" s="221"/>
      <c r="K42" s="301">
        <v>63.7</v>
      </c>
      <c r="L42" s="220"/>
      <c r="M42" s="306">
        <v>44.9</v>
      </c>
      <c r="N42" s="221"/>
      <c r="O42" s="222"/>
      <c r="R42" s="217">
        <v>173255</v>
      </c>
      <c r="S42" s="219"/>
      <c r="T42" s="307">
        <v>263121</v>
      </c>
      <c r="W42" s="302">
        <v>36.3</v>
      </c>
      <c r="X42" s="219"/>
      <c r="Y42" s="306">
        <v>55.1</v>
      </c>
      <c r="AA42" s="222"/>
      <c r="AB42" s="299"/>
      <c r="AC42" s="221">
        <v>477806</v>
      </c>
      <c r="AD42" s="222"/>
      <c r="AE42" s="248">
        <v>56</v>
      </c>
      <c r="AF42" s="249"/>
      <c r="AG42" s="298"/>
    </row>
    <row r="43" spans="2:33" s="217" customFormat="1" ht="15" customHeight="1">
      <c r="B43" s="231" t="s">
        <v>157</v>
      </c>
      <c r="C43" s="298"/>
      <c r="D43" s="299"/>
      <c r="E43" s="221">
        <v>320031</v>
      </c>
      <c r="F43" s="220"/>
      <c r="G43" s="305">
        <v>241185</v>
      </c>
      <c r="H43" s="221"/>
      <c r="I43" s="222"/>
      <c r="J43" s="221"/>
      <c r="K43" s="301">
        <v>63.2</v>
      </c>
      <c r="L43" s="220"/>
      <c r="M43" s="306">
        <v>47.6</v>
      </c>
      <c r="N43" s="221"/>
      <c r="O43" s="222"/>
      <c r="R43" s="217">
        <v>186286</v>
      </c>
      <c r="S43" s="219"/>
      <c r="T43" s="307">
        <v>265132</v>
      </c>
      <c r="W43" s="302">
        <v>36.8</v>
      </c>
      <c r="X43" s="219"/>
      <c r="Y43" s="306">
        <v>52.4</v>
      </c>
      <c r="AA43" s="222"/>
      <c r="AB43" s="299"/>
      <c r="AC43" s="221">
        <v>506317</v>
      </c>
      <c r="AD43" s="222"/>
      <c r="AE43" s="248">
        <v>57</v>
      </c>
      <c r="AF43" s="249"/>
      <c r="AG43" s="298"/>
    </row>
    <row r="44" spans="2:33" s="217" customFormat="1" ht="15" customHeight="1">
      <c r="B44" s="231" t="s">
        <v>158</v>
      </c>
      <c r="C44" s="298"/>
      <c r="D44" s="299"/>
      <c r="E44" s="221">
        <v>341621</v>
      </c>
      <c r="F44" s="220"/>
      <c r="G44" s="305">
        <v>263473</v>
      </c>
      <c r="H44" s="221"/>
      <c r="I44" s="222"/>
      <c r="J44" s="221"/>
      <c r="K44" s="301">
        <v>63.3</v>
      </c>
      <c r="L44" s="220"/>
      <c r="M44" s="306">
        <v>48.8</v>
      </c>
      <c r="N44" s="221"/>
      <c r="O44" s="222"/>
      <c r="R44" s="217">
        <v>198413</v>
      </c>
      <c r="S44" s="219"/>
      <c r="T44" s="307">
        <v>276561</v>
      </c>
      <c r="W44" s="302">
        <v>36.7</v>
      </c>
      <c r="X44" s="219"/>
      <c r="Y44" s="306">
        <v>51.2</v>
      </c>
      <c r="AA44" s="222"/>
      <c r="AB44" s="299"/>
      <c r="AC44" s="221">
        <v>540034</v>
      </c>
      <c r="AD44" s="222"/>
      <c r="AE44" s="248">
        <v>58</v>
      </c>
      <c r="AF44" s="249"/>
      <c r="AG44" s="298"/>
    </row>
    <row r="45" spans="2:33" s="217" customFormat="1" ht="15" customHeight="1">
      <c r="B45" s="231" t="s">
        <v>159</v>
      </c>
      <c r="C45" s="298"/>
      <c r="D45" s="299"/>
      <c r="E45" s="221">
        <v>367748</v>
      </c>
      <c r="F45" s="220"/>
      <c r="G45" s="305">
        <v>274004</v>
      </c>
      <c r="H45" s="221"/>
      <c r="I45" s="222"/>
      <c r="J45" s="221"/>
      <c r="K45" s="301">
        <v>63.1</v>
      </c>
      <c r="L45" s="220"/>
      <c r="M45" s="306">
        <v>47</v>
      </c>
      <c r="N45" s="221"/>
      <c r="O45" s="222"/>
      <c r="R45" s="217">
        <v>214939</v>
      </c>
      <c r="S45" s="219"/>
      <c r="T45" s="307">
        <v>308683</v>
      </c>
      <c r="W45" s="302">
        <v>36.9</v>
      </c>
      <c r="X45" s="219"/>
      <c r="Y45" s="306">
        <v>53</v>
      </c>
      <c r="AA45" s="222"/>
      <c r="AB45" s="299"/>
      <c r="AC45" s="221">
        <v>582687</v>
      </c>
      <c r="AD45" s="222"/>
      <c r="AE45" s="248">
        <v>59</v>
      </c>
      <c r="AF45" s="249"/>
      <c r="AG45" s="298"/>
    </row>
    <row r="46" spans="2:33" s="217" customFormat="1" ht="15" customHeight="1">
      <c r="B46" s="231" t="s">
        <v>160</v>
      </c>
      <c r="C46" s="298"/>
      <c r="D46" s="299"/>
      <c r="E46" s="221">
        <v>391502</v>
      </c>
      <c r="F46" s="220"/>
      <c r="G46" s="305">
        <v>288694</v>
      </c>
      <c r="H46" s="221"/>
      <c r="I46" s="222"/>
      <c r="J46" s="221"/>
      <c r="K46" s="301">
        <v>62.7</v>
      </c>
      <c r="L46" s="220"/>
      <c r="M46" s="306">
        <v>46.2</v>
      </c>
      <c r="N46" s="221"/>
      <c r="O46" s="222"/>
      <c r="R46" s="217">
        <v>233165</v>
      </c>
      <c r="S46" s="219"/>
      <c r="T46" s="307">
        <v>335973</v>
      </c>
      <c r="W46" s="302">
        <v>37.3</v>
      </c>
      <c r="X46" s="219"/>
      <c r="Y46" s="306">
        <v>53.8</v>
      </c>
      <c r="AA46" s="222"/>
      <c r="AB46" s="299"/>
      <c r="AC46" s="221">
        <v>624667</v>
      </c>
      <c r="AD46" s="222"/>
      <c r="AE46" s="248">
        <v>60</v>
      </c>
      <c r="AF46" s="249"/>
      <c r="AG46" s="298"/>
    </row>
    <row r="47" spans="2:33" s="217" customFormat="1" ht="15" customHeight="1">
      <c r="B47" s="231" t="s">
        <v>161</v>
      </c>
      <c r="C47" s="298"/>
      <c r="D47" s="299"/>
      <c r="E47" s="221">
        <v>428510</v>
      </c>
      <c r="F47" s="220"/>
      <c r="G47" s="305">
        <v>326334</v>
      </c>
      <c r="H47" s="221"/>
      <c r="I47" s="222"/>
      <c r="J47" s="221"/>
      <c r="K47" s="301">
        <v>63.5</v>
      </c>
      <c r="L47" s="220"/>
      <c r="M47" s="306">
        <v>48.4</v>
      </c>
      <c r="N47" s="221"/>
      <c r="O47" s="222"/>
      <c r="R47" s="217">
        <v>246282</v>
      </c>
      <c r="S47" s="219"/>
      <c r="T47" s="307">
        <v>348458</v>
      </c>
      <c r="W47" s="302">
        <v>36.5</v>
      </c>
      <c r="X47" s="219"/>
      <c r="Y47" s="306">
        <v>51.6</v>
      </c>
      <c r="AA47" s="222"/>
      <c r="AB47" s="299"/>
      <c r="AC47" s="221">
        <v>674792</v>
      </c>
      <c r="AD47" s="222"/>
      <c r="AE47" s="248">
        <v>61</v>
      </c>
      <c r="AF47" s="249"/>
      <c r="AG47" s="298"/>
    </row>
    <row r="48" spans="2:33" s="217" customFormat="1" ht="15" customHeight="1">
      <c r="B48" s="231" t="s">
        <v>162</v>
      </c>
      <c r="C48" s="298"/>
      <c r="D48" s="299"/>
      <c r="E48" s="221">
        <v>478068</v>
      </c>
      <c r="F48" s="220"/>
      <c r="G48" s="305">
        <v>362080</v>
      </c>
      <c r="H48" s="221"/>
      <c r="I48" s="222"/>
      <c r="J48" s="221"/>
      <c r="K48" s="301">
        <v>63.7</v>
      </c>
      <c r="L48" s="220"/>
      <c r="M48" s="306">
        <v>48.3</v>
      </c>
      <c r="N48" s="221"/>
      <c r="O48" s="222"/>
      <c r="R48" s="217">
        <v>272040</v>
      </c>
      <c r="S48" s="219"/>
      <c r="T48" s="307">
        <v>388028</v>
      </c>
      <c r="W48" s="302">
        <v>36.3</v>
      </c>
      <c r="X48" s="219"/>
      <c r="Y48" s="306">
        <v>51.7</v>
      </c>
      <c r="AA48" s="222"/>
      <c r="AB48" s="299"/>
      <c r="AC48" s="221">
        <v>750108</v>
      </c>
      <c r="AD48" s="222"/>
      <c r="AE48" s="248">
        <v>62</v>
      </c>
      <c r="AF48" s="249"/>
      <c r="AG48" s="298"/>
    </row>
    <row r="49" spans="2:33" s="217" customFormat="1" ht="15" customHeight="1">
      <c r="B49" s="231" t="s">
        <v>163</v>
      </c>
      <c r="C49" s="298"/>
      <c r="D49" s="299"/>
      <c r="E49" s="221">
        <v>521938</v>
      </c>
      <c r="F49" s="220"/>
      <c r="G49" s="305">
        <v>389953</v>
      </c>
      <c r="H49" s="221"/>
      <c r="I49" s="222"/>
      <c r="J49" s="221"/>
      <c r="K49" s="301">
        <v>63.4</v>
      </c>
      <c r="L49" s="220"/>
      <c r="M49" s="306">
        <v>47.4</v>
      </c>
      <c r="N49" s="221"/>
      <c r="O49" s="222"/>
      <c r="R49" s="217">
        <v>301169</v>
      </c>
      <c r="S49" s="219"/>
      <c r="T49" s="307">
        <v>433154</v>
      </c>
      <c r="W49" s="302">
        <v>36.6</v>
      </c>
      <c r="X49" s="219"/>
      <c r="Y49" s="306">
        <v>52.6</v>
      </c>
      <c r="AA49" s="222"/>
      <c r="AB49" s="299"/>
      <c r="AC49" s="221">
        <v>823107</v>
      </c>
      <c r="AD49" s="222"/>
      <c r="AE49" s="248">
        <v>63</v>
      </c>
      <c r="AF49" s="249"/>
      <c r="AG49" s="298"/>
    </row>
    <row r="50" spans="2:33" s="217" customFormat="1" ht="15" customHeight="1">
      <c r="B50" s="224" t="s">
        <v>205</v>
      </c>
      <c r="C50" s="298"/>
      <c r="D50" s="299"/>
      <c r="E50" s="221">
        <v>571361</v>
      </c>
      <c r="F50" s="220"/>
      <c r="G50" s="305">
        <v>403288</v>
      </c>
      <c r="H50" s="221"/>
      <c r="I50" s="222"/>
      <c r="J50" s="221"/>
      <c r="K50" s="301">
        <v>64.2</v>
      </c>
      <c r="L50" s="220"/>
      <c r="M50" s="306">
        <v>45.3</v>
      </c>
      <c r="N50" s="221"/>
      <c r="O50" s="222"/>
      <c r="R50" s="217">
        <v>317951</v>
      </c>
      <c r="S50" s="219"/>
      <c r="T50" s="307">
        <v>486024</v>
      </c>
      <c r="W50" s="302">
        <v>35.8</v>
      </c>
      <c r="X50" s="219"/>
      <c r="Y50" s="306">
        <v>54.7</v>
      </c>
      <c r="AA50" s="222"/>
      <c r="AB50" s="299"/>
      <c r="AC50" s="221">
        <v>889312</v>
      </c>
      <c r="AD50" s="222"/>
      <c r="AE50" s="248" t="s">
        <v>178</v>
      </c>
      <c r="AF50" s="249"/>
      <c r="AG50" s="298"/>
    </row>
    <row r="51" spans="2:33" s="217" customFormat="1" ht="15" customHeight="1">
      <c r="B51" s="231" t="s">
        <v>164</v>
      </c>
      <c r="C51" s="298"/>
      <c r="D51" s="299"/>
      <c r="E51" s="221">
        <v>627798</v>
      </c>
      <c r="F51" s="220"/>
      <c r="G51" s="305">
        <v>451860</v>
      </c>
      <c r="H51" s="221"/>
      <c r="I51" s="222"/>
      <c r="J51" s="221"/>
      <c r="K51" s="301">
        <v>65.2</v>
      </c>
      <c r="L51" s="220"/>
      <c r="M51" s="306">
        <v>47</v>
      </c>
      <c r="N51" s="221"/>
      <c r="O51" s="222"/>
      <c r="R51" s="217">
        <v>334504</v>
      </c>
      <c r="S51" s="219"/>
      <c r="T51" s="307">
        <v>510442</v>
      </c>
      <c r="W51" s="302">
        <v>34.8</v>
      </c>
      <c r="X51" s="219"/>
      <c r="Y51" s="306">
        <v>53</v>
      </c>
      <c r="AA51" s="222"/>
      <c r="AB51" s="299"/>
      <c r="AC51" s="221">
        <v>962302</v>
      </c>
      <c r="AD51" s="222"/>
      <c r="AE51" s="248">
        <v>2</v>
      </c>
      <c r="AF51" s="249"/>
      <c r="AG51" s="298"/>
    </row>
    <row r="52" spans="2:33" s="217" customFormat="1" ht="15" customHeight="1">
      <c r="B52" s="231" t="s">
        <v>165</v>
      </c>
      <c r="C52" s="298"/>
      <c r="D52" s="299"/>
      <c r="E52" s="221">
        <v>632110</v>
      </c>
      <c r="F52" s="220"/>
      <c r="G52" s="305">
        <v>456915</v>
      </c>
      <c r="H52" s="221"/>
      <c r="I52" s="222"/>
      <c r="J52" s="221"/>
      <c r="K52" s="301">
        <v>64.3</v>
      </c>
      <c r="L52" s="220"/>
      <c r="M52" s="306">
        <v>46.5</v>
      </c>
      <c r="N52" s="221"/>
      <c r="O52" s="222"/>
      <c r="R52" s="217">
        <v>350727</v>
      </c>
      <c r="S52" s="219"/>
      <c r="T52" s="307">
        <v>525922</v>
      </c>
      <c r="W52" s="302">
        <v>35.7</v>
      </c>
      <c r="X52" s="219"/>
      <c r="Y52" s="306">
        <v>53.5</v>
      </c>
      <c r="AA52" s="222"/>
      <c r="AB52" s="299"/>
      <c r="AC52" s="221">
        <v>982837</v>
      </c>
      <c r="AD52" s="222"/>
      <c r="AE52" s="248">
        <v>3</v>
      </c>
      <c r="AF52" s="249"/>
      <c r="AG52" s="298"/>
    </row>
    <row r="53" spans="2:33" s="217" customFormat="1" ht="15" customHeight="1">
      <c r="B53" s="231" t="s">
        <v>166</v>
      </c>
      <c r="C53" s="298"/>
      <c r="D53" s="299"/>
      <c r="E53" s="221">
        <v>573964</v>
      </c>
      <c r="F53" s="220"/>
      <c r="G53" s="305">
        <v>413149</v>
      </c>
      <c r="H53" s="221"/>
      <c r="I53" s="222"/>
      <c r="J53" s="221"/>
      <c r="K53" s="301">
        <v>62.4</v>
      </c>
      <c r="L53" s="220"/>
      <c r="M53" s="306">
        <v>44.9</v>
      </c>
      <c r="N53" s="221"/>
      <c r="O53" s="222"/>
      <c r="R53" s="217">
        <v>345683</v>
      </c>
      <c r="S53" s="219"/>
      <c r="T53" s="307">
        <v>506498</v>
      </c>
      <c r="W53" s="302">
        <v>37.6</v>
      </c>
      <c r="X53" s="219"/>
      <c r="Y53" s="306">
        <v>55.1</v>
      </c>
      <c r="AA53" s="222"/>
      <c r="AB53" s="299"/>
      <c r="AC53" s="221">
        <v>919647</v>
      </c>
      <c r="AD53" s="222"/>
      <c r="AE53" s="248">
        <v>4</v>
      </c>
      <c r="AF53" s="249"/>
      <c r="AG53" s="298"/>
    </row>
    <row r="54" spans="2:33" s="217" customFormat="1" ht="15" customHeight="1">
      <c r="B54" s="231" t="s">
        <v>167</v>
      </c>
      <c r="C54" s="298"/>
      <c r="D54" s="299"/>
      <c r="E54" s="221">
        <v>571142</v>
      </c>
      <c r="F54" s="220"/>
      <c r="G54" s="305">
        <v>411418</v>
      </c>
      <c r="H54" s="221"/>
      <c r="I54" s="222"/>
      <c r="J54" s="221"/>
      <c r="K54" s="301">
        <v>63</v>
      </c>
      <c r="L54" s="220"/>
      <c r="M54" s="306">
        <v>45.4</v>
      </c>
      <c r="N54" s="221"/>
      <c r="O54" s="222"/>
      <c r="R54" s="217">
        <v>335913</v>
      </c>
      <c r="S54" s="219"/>
      <c r="T54" s="307">
        <v>495637</v>
      </c>
      <c r="W54" s="302">
        <v>37</v>
      </c>
      <c r="X54" s="219"/>
      <c r="Y54" s="306">
        <v>54.6</v>
      </c>
      <c r="AA54" s="222"/>
      <c r="AB54" s="299"/>
      <c r="AC54" s="221">
        <v>907055</v>
      </c>
      <c r="AD54" s="222"/>
      <c r="AE54" s="248">
        <v>5</v>
      </c>
      <c r="AF54" s="249"/>
      <c r="AG54" s="298"/>
    </row>
    <row r="55" spans="2:33" s="217" customFormat="1" ht="15" customHeight="1">
      <c r="B55" s="231" t="s">
        <v>168</v>
      </c>
      <c r="C55" s="298"/>
      <c r="D55" s="299"/>
      <c r="E55" s="221">
        <v>540007</v>
      </c>
      <c r="F55" s="220"/>
      <c r="G55" s="305">
        <v>400270</v>
      </c>
      <c r="H55" s="221"/>
      <c r="I55" s="222"/>
      <c r="J55" s="221"/>
      <c r="K55" s="301">
        <v>62.4</v>
      </c>
      <c r="L55" s="220"/>
      <c r="M55" s="306">
        <v>46.3</v>
      </c>
      <c r="N55" s="221"/>
      <c r="O55" s="222"/>
      <c r="R55" s="217">
        <v>325391</v>
      </c>
      <c r="S55" s="219"/>
      <c r="T55" s="307">
        <v>465128</v>
      </c>
      <c r="W55" s="302">
        <v>37.6</v>
      </c>
      <c r="X55" s="219"/>
      <c r="Y55" s="306">
        <v>53.7</v>
      </c>
      <c r="AA55" s="222"/>
      <c r="AB55" s="299"/>
      <c r="AC55" s="221">
        <v>865398</v>
      </c>
      <c r="AD55" s="222"/>
      <c r="AE55" s="248">
        <v>6</v>
      </c>
      <c r="AF55" s="249"/>
      <c r="AG55" s="298"/>
    </row>
    <row r="56" spans="2:33" s="217" customFormat="1" ht="15" customHeight="1">
      <c r="B56" s="231" t="s">
        <v>169</v>
      </c>
      <c r="C56" s="298"/>
      <c r="D56" s="299"/>
      <c r="E56" s="221">
        <v>549630</v>
      </c>
      <c r="F56" s="220"/>
      <c r="G56" s="305">
        <v>407207</v>
      </c>
      <c r="H56" s="221"/>
      <c r="I56" s="222"/>
      <c r="J56" s="221"/>
      <c r="K56" s="301">
        <v>62</v>
      </c>
      <c r="L56" s="220"/>
      <c r="M56" s="306">
        <v>45.9</v>
      </c>
      <c r="N56" s="221"/>
      <c r="O56" s="222"/>
      <c r="R56" s="217">
        <v>336750</v>
      </c>
      <c r="S56" s="219"/>
      <c r="T56" s="307">
        <v>479173</v>
      </c>
      <c r="W56" s="302">
        <v>38</v>
      </c>
      <c r="X56" s="219"/>
      <c r="Y56" s="306">
        <v>54.1</v>
      </c>
      <c r="AA56" s="222"/>
      <c r="AB56" s="299"/>
      <c r="AC56" s="221">
        <v>886380</v>
      </c>
      <c r="AD56" s="222"/>
      <c r="AE56" s="248">
        <v>7</v>
      </c>
      <c r="AF56" s="249"/>
      <c r="AG56" s="298"/>
    </row>
    <row r="57" spans="2:33" s="217" customFormat="1" ht="15" customHeight="1">
      <c r="B57" s="231" t="s">
        <v>118</v>
      </c>
      <c r="C57" s="298"/>
      <c r="D57" s="299"/>
      <c r="E57" s="221">
        <v>552261</v>
      </c>
      <c r="F57" s="220"/>
      <c r="G57" s="305">
        <v>395767</v>
      </c>
      <c r="H57" s="221"/>
      <c r="I57" s="222"/>
      <c r="J57" s="221"/>
      <c r="K57" s="301">
        <v>61.1</v>
      </c>
      <c r="L57" s="220"/>
      <c r="M57" s="306">
        <v>43.8</v>
      </c>
      <c r="N57" s="221"/>
      <c r="O57" s="222"/>
      <c r="R57" s="217">
        <v>350937</v>
      </c>
      <c r="S57" s="219"/>
      <c r="T57" s="307">
        <v>507431</v>
      </c>
      <c r="W57" s="302">
        <v>38.9</v>
      </c>
      <c r="X57" s="219"/>
      <c r="Y57" s="306">
        <v>56.2</v>
      </c>
      <c r="AA57" s="222"/>
      <c r="AB57" s="299"/>
      <c r="AC57" s="221">
        <v>903198</v>
      </c>
      <c r="AD57" s="221"/>
      <c r="AE57" s="248">
        <v>8</v>
      </c>
      <c r="AF57" s="249"/>
      <c r="AG57" s="298"/>
    </row>
    <row r="58" spans="2:33" s="217" customFormat="1" ht="15" customHeight="1">
      <c r="B58" s="231" t="s">
        <v>170</v>
      </c>
      <c r="C58" s="298"/>
      <c r="D58" s="299"/>
      <c r="E58" s="221">
        <v>556007</v>
      </c>
      <c r="F58" s="220"/>
      <c r="G58" s="305">
        <v>387457</v>
      </c>
      <c r="H58" s="221"/>
      <c r="I58" s="222"/>
      <c r="J58" s="221"/>
      <c r="K58" s="301">
        <v>60.6</v>
      </c>
      <c r="L58" s="220"/>
      <c r="M58" s="306">
        <v>42.2</v>
      </c>
      <c r="N58" s="221"/>
      <c r="O58" s="222"/>
      <c r="P58" s="221"/>
      <c r="Q58" s="221"/>
      <c r="R58" s="221">
        <v>361555</v>
      </c>
      <c r="S58" s="219"/>
      <c r="T58" s="307">
        <v>530105</v>
      </c>
      <c r="W58" s="302">
        <v>39.4</v>
      </c>
      <c r="X58" s="219"/>
      <c r="Y58" s="306">
        <v>57.8</v>
      </c>
      <c r="AA58" s="222"/>
      <c r="AB58" s="299"/>
      <c r="AC58" s="221">
        <v>917562</v>
      </c>
      <c r="AD58" s="221"/>
      <c r="AE58" s="248">
        <v>9</v>
      </c>
      <c r="AF58" s="249"/>
      <c r="AG58" s="298"/>
    </row>
    <row r="59" spans="2:33" s="217" customFormat="1" ht="15" customHeight="1">
      <c r="B59" s="231" t="s">
        <v>116</v>
      </c>
      <c r="C59" s="298"/>
      <c r="D59" s="299"/>
      <c r="E59" s="221">
        <v>511977</v>
      </c>
      <c r="F59" s="220"/>
      <c r="G59" s="305">
        <v>362975</v>
      </c>
      <c r="H59" s="221"/>
      <c r="I59" s="222"/>
      <c r="J59" s="221"/>
      <c r="K59" s="301">
        <v>58.8</v>
      </c>
      <c r="L59" s="220"/>
      <c r="M59" s="306">
        <v>41.7</v>
      </c>
      <c r="N59" s="221"/>
      <c r="O59" s="222"/>
      <c r="P59" s="221"/>
      <c r="Q59" s="221"/>
      <c r="R59" s="221">
        <v>359222</v>
      </c>
      <c r="S59" s="219"/>
      <c r="T59" s="307">
        <v>508224</v>
      </c>
      <c r="W59" s="302">
        <v>41.2</v>
      </c>
      <c r="X59" s="219"/>
      <c r="Y59" s="306">
        <v>58.3</v>
      </c>
      <c r="AA59" s="222"/>
      <c r="AB59" s="299"/>
      <c r="AC59" s="221">
        <v>871199</v>
      </c>
      <c r="AD59" s="221"/>
      <c r="AE59" s="248">
        <v>10</v>
      </c>
      <c r="AF59" s="249"/>
      <c r="AG59" s="298"/>
    </row>
    <row r="60" spans="2:33" s="217" customFormat="1" ht="15" customHeight="1">
      <c r="B60" s="231" t="s">
        <v>171</v>
      </c>
      <c r="C60" s="298"/>
      <c r="D60" s="299"/>
      <c r="E60" s="221">
        <v>492139</v>
      </c>
      <c r="F60" s="225">
        <v>367165</v>
      </c>
      <c r="G60" s="305">
        <v>361605</v>
      </c>
      <c r="H60" s="226">
        <v>355206</v>
      </c>
      <c r="I60" s="227"/>
      <c r="J60" s="221"/>
      <c r="K60" s="301">
        <v>58.4</v>
      </c>
      <c r="L60" s="308">
        <v>43.6</v>
      </c>
      <c r="M60" s="306">
        <v>42.9</v>
      </c>
      <c r="N60" s="309">
        <v>42.2</v>
      </c>
      <c r="O60" s="310"/>
      <c r="P60" s="221"/>
      <c r="Q60" s="221"/>
      <c r="R60" s="221">
        <v>350261</v>
      </c>
      <c r="S60" s="311">
        <v>475235</v>
      </c>
      <c r="T60" s="307">
        <v>480795</v>
      </c>
      <c r="U60" s="312">
        <v>487194</v>
      </c>
      <c r="V60" s="312"/>
      <c r="W60" s="302">
        <v>41.6</v>
      </c>
      <c r="X60" s="308">
        <v>56.4</v>
      </c>
      <c r="Y60" s="306">
        <v>57.1</v>
      </c>
      <c r="Z60" s="309">
        <v>57.8</v>
      </c>
      <c r="AA60" s="310"/>
      <c r="AB60" s="299"/>
      <c r="AC60" s="221">
        <v>842400</v>
      </c>
      <c r="AD60" s="221"/>
      <c r="AE60" s="248">
        <v>11</v>
      </c>
      <c r="AF60" s="249"/>
      <c r="AG60" s="298"/>
    </row>
    <row r="61" spans="2:33" s="217" customFormat="1" ht="15" customHeight="1">
      <c r="B61" s="231" t="s">
        <v>172</v>
      </c>
      <c r="C61" s="298"/>
      <c r="D61" s="299"/>
      <c r="E61" s="221">
        <v>527209</v>
      </c>
      <c r="F61" s="225">
        <v>379358</v>
      </c>
      <c r="G61" s="305">
        <v>377145</v>
      </c>
      <c r="H61" s="226">
        <v>368005</v>
      </c>
      <c r="I61" s="227"/>
      <c r="J61" s="221"/>
      <c r="K61" s="301">
        <v>59.7</v>
      </c>
      <c r="L61" s="308">
        <v>43</v>
      </c>
      <c r="M61" s="306">
        <v>42.7</v>
      </c>
      <c r="N61" s="309">
        <v>41.7</v>
      </c>
      <c r="O61" s="310"/>
      <c r="P61" s="221"/>
      <c r="Q61" s="221"/>
      <c r="R61" s="221">
        <v>355464</v>
      </c>
      <c r="S61" s="311">
        <v>503315</v>
      </c>
      <c r="T61" s="307">
        <v>505528</v>
      </c>
      <c r="U61" s="312">
        <v>514668</v>
      </c>
      <c r="V61" s="312"/>
      <c r="W61" s="302">
        <v>40.3</v>
      </c>
      <c r="X61" s="308">
        <v>57</v>
      </c>
      <c r="Y61" s="306">
        <v>57.3</v>
      </c>
      <c r="Z61" s="309">
        <v>58.3</v>
      </c>
      <c r="AA61" s="310"/>
      <c r="AB61" s="299"/>
      <c r="AC61" s="221">
        <v>882673</v>
      </c>
      <c r="AD61" s="221"/>
      <c r="AE61" s="248">
        <v>12</v>
      </c>
      <c r="AF61" s="249"/>
      <c r="AG61" s="298"/>
    </row>
    <row r="62" spans="2:33" s="217" customFormat="1" ht="15" customHeight="1">
      <c r="B62" s="231" t="s">
        <v>173</v>
      </c>
      <c r="C62" s="298"/>
      <c r="D62" s="299"/>
      <c r="E62" s="221">
        <v>499684</v>
      </c>
      <c r="F62" s="225">
        <v>356149</v>
      </c>
      <c r="G62" s="305">
        <v>330078</v>
      </c>
      <c r="H62" s="226">
        <v>321060</v>
      </c>
      <c r="I62" s="227"/>
      <c r="J62" s="221"/>
      <c r="K62" s="301">
        <v>58.4</v>
      </c>
      <c r="L62" s="308">
        <v>41.6</v>
      </c>
      <c r="M62" s="306">
        <v>38.6</v>
      </c>
      <c r="N62" s="309">
        <v>37.5</v>
      </c>
      <c r="O62" s="310"/>
      <c r="P62" s="221"/>
      <c r="Q62" s="221"/>
      <c r="R62" s="221">
        <v>355488</v>
      </c>
      <c r="S62" s="311">
        <v>499023</v>
      </c>
      <c r="T62" s="307">
        <v>525094</v>
      </c>
      <c r="U62" s="312">
        <v>534112</v>
      </c>
      <c r="V62" s="312"/>
      <c r="W62" s="302">
        <v>41.6</v>
      </c>
      <c r="X62" s="308">
        <v>58.4</v>
      </c>
      <c r="Y62" s="306">
        <v>61.4</v>
      </c>
      <c r="Z62" s="309">
        <v>62.5</v>
      </c>
      <c r="AA62" s="310"/>
      <c r="AB62" s="299"/>
      <c r="AC62" s="221">
        <v>855172</v>
      </c>
      <c r="AD62" s="221"/>
      <c r="AE62" s="248">
        <v>13</v>
      </c>
      <c r="AF62" s="249"/>
      <c r="AG62" s="298"/>
    </row>
    <row r="63" spans="2:33" s="217" customFormat="1" ht="15" customHeight="1">
      <c r="B63" s="231" t="s">
        <v>120</v>
      </c>
      <c r="C63" s="298"/>
      <c r="D63" s="299"/>
      <c r="E63" s="221">
        <v>458442</v>
      </c>
      <c r="F63" s="225">
        <v>334172</v>
      </c>
      <c r="G63" s="305">
        <v>296345</v>
      </c>
      <c r="H63" s="226">
        <v>287309</v>
      </c>
      <c r="I63" s="227"/>
      <c r="J63" s="221"/>
      <c r="K63" s="301">
        <v>57.9</v>
      </c>
      <c r="L63" s="308">
        <v>42.2</v>
      </c>
      <c r="M63" s="306">
        <v>37.4</v>
      </c>
      <c r="N63" s="309">
        <v>36.3</v>
      </c>
      <c r="O63" s="310"/>
      <c r="P63" s="221"/>
      <c r="Q63" s="221"/>
      <c r="R63" s="221">
        <v>333785</v>
      </c>
      <c r="S63" s="311">
        <v>458055</v>
      </c>
      <c r="T63" s="307">
        <v>495882</v>
      </c>
      <c r="U63" s="312">
        <v>504918</v>
      </c>
      <c r="V63" s="312"/>
      <c r="W63" s="302">
        <v>42.1</v>
      </c>
      <c r="X63" s="308">
        <v>57.8</v>
      </c>
      <c r="Y63" s="306">
        <v>62.6</v>
      </c>
      <c r="Z63" s="309">
        <v>63.7</v>
      </c>
      <c r="AA63" s="310"/>
      <c r="AB63" s="299"/>
      <c r="AC63" s="221">
        <v>792227</v>
      </c>
      <c r="AD63" s="221"/>
      <c r="AE63" s="248">
        <v>14</v>
      </c>
      <c r="AF63" s="249"/>
      <c r="AG63" s="298"/>
    </row>
    <row r="64" spans="2:33" s="217" customFormat="1" ht="15" customHeight="1">
      <c r="B64" s="231" t="s">
        <v>174</v>
      </c>
      <c r="C64" s="298"/>
      <c r="D64" s="299"/>
      <c r="E64" s="221">
        <v>453694</v>
      </c>
      <c r="F64" s="225">
        <v>340612</v>
      </c>
      <c r="G64" s="305">
        <v>282827</v>
      </c>
      <c r="H64" s="226">
        <v>272765</v>
      </c>
      <c r="I64" s="227"/>
      <c r="J64" s="221"/>
      <c r="K64" s="301">
        <v>58.1</v>
      </c>
      <c r="L64" s="308">
        <v>43.6</v>
      </c>
      <c r="M64" s="306">
        <v>36.2</v>
      </c>
      <c r="N64" s="309">
        <v>35</v>
      </c>
      <c r="O64" s="310"/>
      <c r="P64" s="221"/>
      <c r="Q64" s="221"/>
      <c r="R64" s="221">
        <v>326657</v>
      </c>
      <c r="S64" s="311">
        <v>439739</v>
      </c>
      <c r="T64" s="307">
        <v>497524</v>
      </c>
      <c r="U64" s="312">
        <v>507586</v>
      </c>
      <c r="V64" s="312"/>
      <c r="W64" s="302">
        <v>41.9</v>
      </c>
      <c r="X64" s="308">
        <v>56.4</v>
      </c>
      <c r="Y64" s="306">
        <v>63.8</v>
      </c>
      <c r="Z64" s="309">
        <v>65</v>
      </c>
      <c r="AA64" s="310"/>
      <c r="AB64" s="299"/>
      <c r="AC64" s="221">
        <v>780351</v>
      </c>
      <c r="AD64" s="221"/>
      <c r="AE64" s="248">
        <v>15</v>
      </c>
      <c r="AF64" s="249"/>
      <c r="AG64" s="298"/>
    </row>
    <row r="65" spans="2:33" s="217" customFormat="1" ht="15" customHeight="1">
      <c r="B65" s="231" t="s">
        <v>122</v>
      </c>
      <c r="C65" s="298"/>
      <c r="D65" s="299"/>
      <c r="E65" s="221">
        <v>481029</v>
      </c>
      <c r="F65" s="225">
        <v>343833</v>
      </c>
      <c r="G65" s="305">
        <v>314162</v>
      </c>
      <c r="H65" s="226">
        <v>303113</v>
      </c>
      <c r="I65" s="227"/>
      <c r="J65" s="221"/>
      <c r="K65" s="301">
        <v>58.9</v>
      </c>
      <c r="L65" s="308">
        <v>42.1</v>
      </c>
      <c r="M65" s="306">
        <v>38.5</v>
      </c>
      <c r="N65" s="309">
        <v>37.1</v>
      </c>
      <c r="O65" s="310"/>
      <c r="P65" s="221"/>
      <c r="Q65" s="221"/>
      <c r="R65" s="221">
        <v>335388</v>
      </c>
      <c r="S65" s="311">
        <v>472584</v>
      </c>
      <c r="T65" s="307">
        <v>502255</v>
      </c>
      <c r="U65" s="312">
        <v>513304</v>
      </c>
      <c r="V65" s="312"/>
      <c r="W65" s="302">
        <v>41.1</v>
      </c>
      <c r="X65" s="308">
        <v>57.9</v>
      </c>
      <c r="Y65" s="306">
        <v>61.5</v>
      </c>
      <c r="Z65" s="309">
        <v>62.9</v>
      </c>
      <c r="AA65" s="310"/>
      <c r="AB65" s="299"/>
      <c r="AC65" s="221">
        <v>816417</v>
      </c>
      <c r="AD65" s="221"/>
      <c r="AE65" s="248">
        <v>16</v>
      </c>
      <c r="AF65" s="249"/>
      <c r="AG65" s="298"/>
    </row>
    <row r="66" spans="2:33" s="217" customFormat="1" ht="15" customHeight="1">
      <c r="B66" s="231" t="s">
        <v>175</v>
      </c>
      <c r="C66" s="298"/>
      <c r="D66" s="299"/>
      <c r="E66" s="221">
        <v>522905</v>
      </c>
      <c r="F66" s="225">
        <v>364797</v>
      </c>
      <c r="G66" s="305">
        <v>347749</v>
      </c>
      <c r="H66" s="226">
        <v>332569</v>
      </c>
      <c r="I66" s="227"/>
      <c r="J66" s="221"/>
      <c r="K66" s="301">
        <v>60</v>
      </c>
      <c r="L66" s="308">
        <v>41.9</v>
      </c>
      <c r="M66" s="306">
        <v>39.9</v>
      </c>
      <c r="N66" s="309">
        <v>38.2</v>
      </c>
      <c r="O66" s="310"/>
      <c r="P66" s="221"/>
      <c r="Q66" s="221"/>
      <c r="R66" s="221">
        <v>348044</v>
      </c>
      <c r="S66" s="311">
        <v>506152</v>
      </c>
      <c r="T66" s="307">
        <v>523200</v>
      </c>
      <c r="U66" s="312">
        <v>538380</v>
      </c>
      <c r="V66" s="312"/>
      <c r="W66" s="302">
        <v>40</v>
      </c>
      <c r="X66" s="308">
        <v>58.1</v>
      </c>
      <c r="Y66" s="306">
        <v>60.1</v>
      </c>
      <c r="Z66" s="309">
        <v>61.8</v>
      </c>
      <c r="AA66" s="310"/>
      <c r="AB66" s="299"/>
      <c r="AC66" s="221">
        <v>870949</v>
      </c>
      <c r="AD66" s="221"/>
      <c r="AE66" s="248">
        <v>17</v>
      </c>
      <c r="AF66" s="249"/>
      <c r="AG66" s="298"/>
    </row>
    <row r="67" spans="2:33" s="217" customFormat="1" ht="15" customHeight="1">
      <c r="B67" s="231" t="s">
        <v>176</v>
      </c>
      <c r="C67" s="298"/>
      <c r="D67" s="299"/>
      <c r="E67" s="221">
        <v>541169</v>
      </c>
      <c r="F67" s="225">
        <v>357191</v>
      </c>
      <c r="G67" s="305">
        <v>347332</v>
      </c>
      <c r="H67" s="226">
        <v>339172</v>
      </c>
      <c r="I67" s="227"/>
      <c r="J67" s="221"/>
      <c r="K67" s="301">
        <v>59.7</v>
      </c>
      <c r="L67" s="308">
        <v>39.4</v>
      </c>
      <c r="M67" s="306">
        <v>38.3</v>
      </c>
      <c r="N67" s="309">
        <v>37.4</v>
      </c>
      <c r="O67" s="310"/>
      <c r="P67" s="221"/>
      <c r="Q67" s="221"/>
      <c r="R67" s="221">
        <v>365062</v>
      </c>
      <c r="S67" s="311">
        <v>549040</v>
      </c>
      <c r="T67" s="307">
        <v>558899</v>
      </c>
      <c r="U67" s="312">
        <v>567059</v>
      </c>
      <c r="V67" s="312"/>
      <c r="W67" s="302">
        <v>40.3</v>
      </c>
      <c r="X67" s="308">
        <v>60.6</v>
      </c>
      <c r="Y67" s="306">
        <v>61.7</v>
      </c>
      <c r="Z67" s="309">
        <v>62.6</v>
      </c>
      <c r="AA67" s="310"/>
      <c r="AB67" s="299"/>
      <c r="AC67" s="221">
        <v>906231</v>
      </c>
      <c r="AD67" s="221"/>
      <c r="AE67" s="248">
        <v>18</v>
      </c>
      <c r="AF67" s="249"/>
      <c r="AG67" s="298"/>
    </row>
    <row r="68" spans="2:33" s="217" customFormat="1" ht="15" customHeight="1">
      <c r="B68" s="231" t="s">
        <v>179</v>
      </c>
      <c r="C68" s="298"/>
      <c r="D68" s="299"/>
      <c r="E68" s="221">
        <v>526558</v>
      </c>
      <c r="F68" s="225">
        <v>376208</v>
      </c>
      <c r="G68" s="305">
        <v>363874</v>
      </c>
      <c r="H68" s="226">
        <v>360754</v>
      </c>
      <c r="I68" s="227"/>
      <c r="J68" s="221"/>
      <c r="K68" s="301">
        <v>56.7</v>
      </c>
      <c r="L68" s="308">
        <v>40.5</v>
      </c>
      <c r="M68" s="306">
        <v>39.2</v>
      </c>
      <c r="N68" s="309">
        <v>38.8</v>
      </c>
      <c r="O68" s="310"/>
      <c r="P68" s="221"/>
      <c r="Q68" s="221"/>
      <c r="R68" s="221">
        <v>402668</v>
      </c>
      <c r="S68" s="311">
        <v>553018</v>
      </c>
      <c r="T68" s="307">
        <v>565352</v>
      </c>
      <c r="U68" s="312">
        <v>568472</v>
      </c>
      <c r="V68" s="312"/>
      <c r="W68" s="302">
        <v>43.3</v>
      </c>
      <c r="X68" s="308">
        <v>59.5</v>
      </c>
      <c r="Y68" s="306">
        <v>60.8</v>
      </c>
      <c r="Z68" s="309">
        <v>61.2</v>
      </c>
      <c r="AA68" s="310"/>
      <c r="AB68" s="299"/>
      <c r="AC68" s="221">
        <v>929226</v>
      </c>
      <c r="AD68" s="221"/>
      <c r="AE68" s="248">
        <v>19</v>
      </c>
      <c r="AF68" s="249"/>
      <c r="AG68" s="298"/>
    </row>
    <row r="69" spans="2:33" s="217" customFormat="1" ht="15" customHeight="1">
      <c r="B69" s="231" t="s">
        <v>194</v>
      </c>
      <c r="C69" s="298"/>
      <c r="D69" s="299"/>
      <c r="E69" s="221">
        <v>458309</v>
      </c>
      <c r="F69" s="225">
        <v>329594</v>
      </c>
      <c r="G69" s="305">
        <v>294249</v>
      </c>
      <c r="H69" s="226">
        <v>288858</v>
      </c>
      <c r="I69" s="227"/>
      <c r="J69" s="221"/>
      <c r="K69" s="301">
        <v>53.7</v>
      </c>
      <c r="L69" s="308">
        <v>38.6</v>
      </c>
      <c r="M69" s="306">
        <v>34.5</v>
      </c>
      <c r="N69" s="309">
        <v>33.8</v>
      </c>
      <c r="O69" s="310"/>
      <c r="P69" s="221"/>
      <c r="Q69" s="221"/>
      <c r="R69" s="221">
        <v>395585</v>
      </c>
      <c r="S69" s="311">
        <v>524300</v>
      </c>
      <c r="T69" s="307">
        <v>559645</v>
      </c>
      <c r="U69" s="312">
        <v>565036</v>
      </c>
      <c r="V69" s="312"/>
      <c r="W69" s="302">
        <v>46.3</v>
      </c>
      <c r="X69" s="308">
        <v>61.4</v>
      </c>
      <c r="Y69" s="306">
        <v>65.5</v>
      </c>
      <c r="Z69" s="309">
        <v>66.2</v>
      </c>
      <c r="AA69" s="310"/>
      <c r="AB69" s="299"/>
      <c r="AC69" s="221">
        <v>853894</v>
      </c>
      <c r="AD69" s="221"/>
      <c r="AE69" s="248">
        <v>20</v>
      </c>
      <c r="AF69" s="249"/>
      <c r="AG69" s="298"/>
    </row>
    <row r="70" spans="2:33" s="217" customFormat="1" ht="15" customHeight="1">
      <c r="B70" s="231" t="s">
        <v>200</v>
      </c>
      <c r="C70" s="298"/>
      <c r="D70" s="299"/>
      <c r="E70" s="221">
        <v>402433</v>
      </c>
      <c r="F70" s="225">
        <v>300653</v>
      </c>
      <c r="G70" s="305">
        <v>228354</v>
      </c>
      <c r="H70" s="226">
        <v>223734</v>
      </c>
      <c r="I70" s="227"/>
      <c r="J70" s="221"/>
      <c r="K70" s="301">
        <v>53.4</v>
      </c>
      <c r="L70" s="308">
        <v>39.9</v>
      </c>
      <c r="M70" s="306">
        <v>30.3</v>
      </c>
      <c r="N70" s="309">
        <v>29.7</v>
      </c>
      <c r="O70" s="310"/>
      <c r="P70" s="221"/>
      <c r="Q70" s="221"/>
      <c r="R70" s="221">
        <v>351830</v>
      </c>
      <c r="S70" s="311">
        <v>453609</v>
      </c>
      <c r="T70" s="307">
        <v>525908</v>
      </c>
      <c r="U70" s="312">
        <v>530528</v>
      </c>
      <c r="V70" s="312"/>
      <c r="W70" s="302">
        <v>46.6</v>
      </c>
      <c r="X70" s="308">
        <v>60.1</v>
      </c>
      <c r="Y70" s="306">
        <v>69.7</v>
      </c>
      <c r="Z70" s="309">
        <v>70.3</v>
      </c>
      <c r="AA70" s="310"/>
      <c r="AB70" s="299"/>
      <c r="AC70" s="221">
        <v>754262</v>
      </c>
      <c r="AD70" s="221"/>
      <c r="AE70" s="248">
        <v>21</v>
      </c>
      <c r="AF70" s="249"/>
      <c r="AG70" s="298"/>
    </row>
    <row r="71" spans="2:33" s="217" customFormat="1" ht="15" customHeight="1">
      <c r="B71" s="231"/>
      <c r="C71" s="298"/>
      <c r="D71" s="299"/>
      <c r="E71" s="313">
        <v>395693</v>
      </c>
      <c r="F71" s="239" t="s">
        <v>195</v>
      </c>
      <c r="G71" s="305"/>
      <c r="H71" s="226"/>
      <c r="I71" s="227"/>
      <c r="J71" s="221"/>
      <c r="K71" s="314">
        <v>52.5</v>
      </c>
      <c r="L71" s="308" t="s">
        <v>195</v>
      </c>
      <c r="M71" s="306"/>
      <c r="N71" s="309"/>
      <c r="O71" s="310"/>
      <c r="P71" s="221"/>
      <c r="Q71" s="221"/>
      <c r="R71" s="313">
        <v>358234</v>
      </c>
      <c r="S71" s="311" t="s">
        <v>195</v>
      </c>
      <c r="T71" s="307"/>
      <c r="U71" s="312"/>
      <c r="V71" s="226"/>
      <c r="W71" s="315">
        <v>47.5</v>
      </c>
      <c r="X71" s="308" t="s">
        <v>195</v>
      </c>
      <c r="Y71" s="306"/>
      <c r="Z71" s="309"/>
      <c r="AA71" s="310"/>
      <c r="AB71" s="299"/>
      <c r="AC71" s="313">
        <v>753928</v>
      </c>
      <c r="AD71" s="221" t="s">
        <v>195</v>
      </c>
      <c r="AE71" s="316"/>
      <c r="AF71" s="237"/>
      <c r="AG71" s="298"/>
    </row>
    <row r="72" spans="2:33" s="217" customFormat="1" ht="15" customHeight="1">
      <c r="B72" s="317" t="s">
        <v>206</v>
      </c>
      <c r="C72" s="247"/>
      <c r="D72" s="299"/>
      <c r="E72" s="221">
        <v>417093</v>
      </c>
      <c r="F72" s="225">
        <v>290141</v>
      </c>
      <c r="G72" s="305">
        <v>223974</v>
      </c>
      <c r="H72" s="226">
        <v>220142</v>
      </c>
      <c r="I72" s="227"/>
      <c r="J72" s="221"/>
      <c r="K72" s="301">
        <v>55.1</v>
      </c>
      <c r="L72" s="308">
        <v>38.3</v>
      </c>
      <c r="M72" s="306">
        <v>29.6</v>
      </c>
      <c r="N72" s="309">
        <v>29.1</v>
      </c>
      <c r="O72" s="310"/>
      <c r="P72" s="221"/>
      <c r="Q72" s="221"/>
      <c r="R72" s="221">
        <v>339579</v>
      </c>
      <c r="S72" s="311">
        <v>466531</v>
      </c>
      <c r="T72" s="307">
        <v>532698</v>
      </c>
      <c r="U72" s="312">
        <v>536530</v>
      </c>
      <c r="V72" s="226"/>
      <c r="W72" s="302">
        <v>44.9</v>
      </c>
      <c r="X72" s="308">
        <v>61.7</v>
      </c>
      <c r="Y72" s="306">
        <v>70.4</v>
      </c>
      <c r="Z72" s="309">
        <v>70.9</v>
      </c>
      <c r="AA72" s="310"/>
      <c r="AB72" s="299"/>
      <c r="AC72" s="221">
        <v>756672</v>
      </c>
      <c r="AD72" s="221"/>
      <c r="AE72" s="317" t="s">
        <v>207</v>
      </c>
      <c r="AF72" s="247"/>
      <c r="AG72" s="228"/>
    </row>
    <row r="73" spans="2:33" s="217" customFormat="1" ht="15" customHeight="1">
      <c r="B73" s="316"/>
      <c r="C73" s="237"/>
      <c r="D73" s="299"/>
      <c r="E73" s="313">
        <v>404193</v>
      </c>
      <c r="F73" s="239" t="s">
        <v>195</v>
      </c>
      <c r="G73" s="305"/>
      <c r="H73" s="226"/>
      <c r="I73" s="227"/>
      <c r="J73" s="221"/>
      <c r="K73" s="314">
        <v>53.3</v>
      </c>
      <c r="L73" s="308" t="s">
        <v>195</v>
      </c>
      <c r="M73" s="306"/>
      <c r="N73" s="309"/>
      <c r="O73" s="310"/>
      <c r="P73" s="221"/>
      <c r="Q73" s="221"/>
      <c r="R73" s="313">
        <v>354558</v>
      </c>
      <c r="S73" s="311" t="s">
        <v>195</v>
      </c>
      <c r="T73" s="307"/>
      <c r="U73" s="312"/>
      <c r="V73" s="226"/>
      <c r="W73" s="315">
        <v>46.7</v>
      </c>
      <c r="X73" s="308" t="s">
        <v>195</v>
      </c>
      <c r="Y73" s="306"/>
      <c r="Z73" s="309"/>
      <c r="AA73" s="310"/>
      <c r="AB73" s="299"/>
      <c r="AC73" s="313">
        <v>758751</v>
      </c>
      <c r="AD73" s="221" t="s">
        <v>195</v>
      </c>
      <c r="AE73" s="316"/>
      <c r="AF73" s="237"/>
      <c r="AG73" s="228"/>
    </row>
    <row r="74" spans="2:33" s="217" customFormat="1" ht="15" customHeight="1">
      <c r="B74" s="317" t="s">
        <v>208</v>
      </c>
      <c r="C74" s="247"/>
      <c r="D74" s="299"/>
      <c r="E74" s="221">
        <v>432309</v>
      </c>
      <c r="F74" s="225">
        <v>305457</v>
      </c>
      <c r="G74" s="305">
        <v>236466</v>
      </c>
      <c r="H74" s="226">
        <v>232589</v>
      </c>
      <c r="I74" s="227"/>
      <c r="J74" s="221"/>
      <c r="K74" s="301">
        <v>56</v>
      </c>
      <c r="L74" s="308">
        <v>39.6</v>
      </c>
      <c r="M74" s="306">
        <v>30.7</v>
      </c>
      <c r="N74" s="309">
        <v>30.2</v>
      </c>
      <c r="O74" s="310"/>
      <c r="P74" s="221"/>
      <c r="R74" s="221">
        <v>339085</v>
      </c>
      <c r="S74" s="311">
        <v>465937</v>
      </c>
      <c r="T74" s="307">
        <v>534928</v>
      </c>
      <c r="U74" s="312">
        <v>538805</v>
      </c>
      <c r="V74" s="226"/>
      <c r="W74" s="302">
        <v>44</v>
      </c>
      <c r="X74" s="308">
        <v>60.4</v>
      </c>
      <c r="Y74" s="306">
        <v>69.3</v>
      </c>
      <c r="Z74" s="309">
        <v>69.8</v>
      </c>
      <c r="AA74" s="310"/>
      <c r="AB74" s="299"/>
      <c r="AC74" s="221">
        <v>771394</v>
      </c>
      <c r="AD74" s="221"/>
      <c r="AE74" s="317" t="s">
        <v>209</v>
      </c>
      <c r="AF74" s="247"/>
      <c r="AG74" s="228"/>
    </row>
    <row r="75" spans="2:33" s="217" customFormat="1" ht="15" customHeight="1">
      <c r="B75" s="232"/>
      <c r="C75" s="233"/>
      <c r="D75" s="318"/>
      <c r="E75" s="319">
        <v>416652</v>
      </c>
      <c r="F75" s="320" t="s">
        <v>180</v>
      </c>
      <c r="G75" s="321"/>
      <c r="H75" s="234"/>
      <c r="I75" s="235"/>
      <c r="J75" s="322"/>
      <c r="K75" s="323">
        <v>54</v>
      </c>
      <c r="L75" s="320" t="s">
        <v>180</v>
      </c>
      <c r="M75" s="324"/>
      <c r="N75" s="325"/>
      <c r="O75" s="326"/>
      <c r="P75" s="221"/>
      <c r="R75" s="319">
        <v>354726</v>
      </c>
      <c r="S75" s="320" t="s">
        <v>180</v>
      </c>
      <c r="T75" s="321"/>
      <c r="U75" s="234"/>
      <c r="V75" s="234"/>
      <c r="W75" s="327">
        <v>46</v>
      </c>
      <c r="X75" s="320" t="s">
        <v>180</v>
      </c>
      <c r="Y75" s="324"/>
      <c r="Z75" s="325"/>
      <c r="AA75" s="326"/>
      <c r="AB75" s="318"/>
      <c r="AC75" s="319">
        <v>771378</v>
      </c>
      <c r="AD75" s="328" t="s">
        <v>180</v>
      </c>
      <c r="AE75" s="233"/>
      <c r="AF75" s="236"/>
      <c r="AG75" s="228"/>
    </row>
    <row r="76" ht="5.25" customHeight="1"/>
    <row r="77" spans="2:18" ht="13.5" customHeight="1">
      <c r="B77" s="288" t="s">
        <v>210</v>
      </c>
      <c r="R77" s="288" t="s">
        <v>185</v>
      </c>
    </row>
    <row r="78" spans="2:18" ht="13.5" customHeight="1">
      <c r="B78" s="288" t="s">
        <v>211</v>
      </c>
      <c r="R78" s="288" t="s">
        <v>190</v>
      </c>
    </row>
    <row r="79" spans="2:18" ht="13.5" customHeight="1">
      <c r="B79" s="288" t="s">
        <v>212</v>
      </c>
      <c r="R79" s="288" t="s">
        <v>186</v>
      </c>
    </row>
    <row r="80" spans="2:18" ht="13.5" customHeight="1">
      <c r="B80" s="288" t="s">
        <v>184</v>
      </c>
      <c r="R80" s="288" t="s">
        <v>187</v>
      </c>
    </row>
    <row r="81" spans="2:18" ht="13.5" customHeight="1">
      <c r="B81" s="288" t="s">
        <v>197</v>
      </c>
      <c r="R81" s="288" t="s">
        <v>188</v>
      </c>
    </row>
    <row r="82" spans="2:18" ht="13.5" customHeight="1">
      <c r="B82" s="288" t="s">
        <v>198</v>
      </c>
      <c r="R82" s="288" t="s">
        <v>189</v>
      </c>
    </row>
    <row r="83" spans="2:18" ht="13.5" customHeight="1">
      <c r="B83" s="288" t="s">
        <v>199</v>
      </c>
      <c r="R83" s="288" t="s">
        <v>191</v>
      </c>
    </row>
    <row r="84" spans="2:18" ht="12.75">
      <c r="B84" s="288" t="s">
        <v>183</v>
      </c>
      <c r="R84" s="288" t="s">
        <v>192</v>
      </c>
    </row>
  </sheetData>
  <sheetProtection/>
  <mergeCells count="70">
    <mergeCell ref="AE70:AF70"/>
    <mergeCell ref="AE64:AF64"/>
    <mergeCell ref="AE58:AF58"/>
    <mergeCell ref="AE65:AF65"/>
    <mergeCell ref="AE66:AF66"/>
    <mergeCell ref="AE67:AF67"/>
    <mergeCell ref="AE68:AF68"/>
    <mergeCell ref="AE59:AF59"/>
    <mergeCell ref="AE60:AF60"/>
    <mergeCell ref="AE61:AF61"/>
    <mergeCell ref="AE62:AF62"/>
    <mergeCell ref="AE63:AF63"/>
    <mergeCell ref="AE52:AF52"/>
    <mergeCell ref="AE53:AF53"/>
    <mergeCell ref="AE54:AF54"/>
    <mergeCell ref="AE55:AF55"/>
    <mergeCell ref="AE56:AF56"/>
    <mergeCell ref="AE57:AF57"/>
    <mergeCell ref="AE46:AF46"/>
    <mergeCell ref="AE47:AF47"/>
    <mergeCell ref="AE48:AF48"/>
    <mergeCell ref="AE49:AF49"/>
    <mergeCell ref="AE50:AF50"/>
    <mergeCell ref="AE51:AF51"/>
    <mergeCell ref="AE40:AF40"/>
    <mergeCell ref="AE41:AF41"/>
    <mergeCell ref="AE42:AF42"/>
    <mergeCell ref="AE43:AF43"/>
    <mergeCell ref="AE44:AF44"/>
    <mergeCell ref="AE45:AF45"/>
    <mergeCell ref="AE34:AF34"/>
    <mergeCell ref="AE35:AF35"/>
    <mergeCell ref="AE36:AF36"/>
    <mergeCell ref="AE37:AF37"/>
    <mergeCell ref="AE38:AF38"/>
    <mergeCell ref="AE39:AF39"/>
    <mergeCell ref="AE28:AF28"/>
    <mergeCell ref="AE29:AF29"/>
    <mergeCell ref="AE30:AF30"/>
    <mergeCell ref="AE31:AF31"/>
    <mergeCell ref="AE32:AF32"/>
    <mergeCell ref="AE33:AF33"/>
    <mergeCell ref="AE22:AF22"/>
    <mergeCell ref="AE23:AF23"/>
    <mergeCell ref="AE24:AF24"/>
    <mergeCell ref="AE25:AF25"/>
    <mergeCell ref="AE26:AF26"/>
    <mergeCell ref="AE27:AF27"/>
    <mergeCell ref="AE16:AF16"/>
    <mergeCell ref="AE17:AF17"/>
    <mergeCell ref="AE18:AF18"/>
    <mergeCell ref="AE19:AF19"/>
    <mergeCell ref="AE20:AF20"/>
    <mergeCell ref="AE21:AF21"/>
    <mergeCell ref="AE10:AF10"/>
    <mergeCell ref="AE11:AF11"/>
    <mergeCell ref="AE12:AF12"/>
    <mergeCell ref="AE13:AF13"/>
    <mergeCell ref="AE14:AF14"/>
    <mergeCell ref="AE15:AF15"/>
    <mergeCell ref="AE69:AF69"/>
    <mergeCell ref="B74:C74"/>
    <mergeCell ref="AE74:AF74"/>
    <mergeCell ref="B72:C72"/>
    <mergeCell ref="AE72:AF72"/>
    <mergeCell ref="AE5:AF5"/>
    <mergeCell ref="AE6:AF6"/>
    <mergeCell ref="AE7:AF7"/>
    <mergeCell ref="AE8:AF8"/>
    <mergeCell ref="AE9:AF9"/>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67"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6:V52"/>
  <sheetViews>
    <sheetView view="pageBreakPreview" zoomScale="75" zoomScaleNormal="75" zoomScaleSheetLayoutView="75" zoomScalePageLayoutView="0" workbookViewId="0" topLeftCell="A1">
      <selection activeCell="O18" sqref="O18"/>
    </sheetView>
  </sheetViews>
  <sheetFormatPr defaultColWidth="9" defaultRowHeight="14.25"/>
  <cols>
    <col min="1" max="1" width="3" style="42" customWidth="1"/>
    <col min="2" max="2" width="2.296875" style="42" customWidth="1"/>
    <col min="3" max="3" width="14.8984375" style="42" customWidth="1"/>
    <col min="4" max="4" width="4.69921875" style="87" customWidth="1"/>
    <col min="5" max="5" width="13.8984375" style="42" customWidth="1"/>
    <col min="6" max="6" width="14.3984375" style="42" customWidth="1"/>
    <col min="7" max="7" width="13" style="42" customWidth="1"/>
    <col min="8" max="8" width="15.69921875" style="42" customWidth="1"/>
    <col min="9" max="9" width="18.8984375" style="42" customWidth="1"/>
    <col min="10" max="10" width="17.19921875" style="42" customWidth="1"/>
    <col min="11" max="11" width="7.8984375" style="42" customWidth="1"/>
    <col min="12" max="12" width="1.69921875" style="43" customWidth="1"/>
    <col min="13" max="13" width="11.09765625" style="42" customWidth="1"/>
    <col min="14" max="14" width="1.69921875" style="42" customWidth="1"/>
    <col min="15" max="16" width="11.09765625" style="42" customWidth="1"/>
    <col min="17" max="17" width="4.69921875" style="43" customWidth="1"/>
    <col min="18" max="18" width="15.3984375" style="42" customWidth="1"/>
    <col min="19" max="19" width="4.3984375" style="42" customWidth="1"/>
    <col min="20" max="20" width="9.796875" style="42" bestFit="1" customWidth="1"/>
    <col min="21" max="21" width="4.3984375" style="42" customWidth="1"/>
    <col min="22" max="22" width="9.796875" style="42" bestFit="1" customWidth="1"/>
    <col min="23" max="23" width="5.296875" style="42" customWidth="1"/>
    <col min="24" max="24" width="9" style="42" customWidth="1"/>
    <col min="25" max="25" width="5.296875" style="42" customWidth="1"/>
    <col min="26" max="16384" width="9" style="42" customWidth="1"/>
  </cols>
  <sheetData>
    <row r="1" ht="14.25"/>
    <row r="2" ht="14.25"/>
    <row r="3" ht="14.25"/>
    <row r="4" ht="14.25"/>
    <row r="5" ht="14.25"/>
    <row r="6" spans="1:4" s="3" customFormat="1" ht="26.25">
      <c r="A6" s="68" t="s">
        <v>202</v>
      </c>
      <c r="B6" s="21"/>
      <c r="D6" s="4"/>
    </row>
    <row r="7" spans="2:20" s="3" customFormat="1" ht="18.75" thickBot="1">
      <c r="B7" s="21"/>
      <c r="D7" s="4"/>
      <c r="Q7" s="3" t="s">
        <v>27</v>
      </c>
      <c r="T7" s="1" t="s">
        <v>28</v>
      </c>
    </row>
    <row r="8" spans="3:22" s="3" customFormat="1" ht="19.5" customHeight="1">
      <c r="C8" s="40" t="s">
        <v>29</v>
      </c>
      <c r="D8" s="4"/>
      <c r="E8" s="10" t="s">
        <v>26</v>
      </c>
      <c r="F8" s="12"/>
      <c r="G8" s="12"/>
      <c r="H8" s="39" t="e">
        <f>SUM(E13:K13)</f>
        <v>#REF!</v>
      </c>
      <c r="I8" s="12" t="s">
        <v>30</v>
      </c>
      <c r="J8" s="12"/>
      <c r="K8" s="11"/>
      <c r="L8" s="9"/>
      <c r="M8" s="40" t="s">
        <v>31</v>
      </c>
      <c r="N8" s="41"/>
      <c r="O8" s="260" t="s">
        <v>32</v>
      </c>
      <c r="P8" s="261"/>
      <c r="Q8" s="9"/>
      <c r="R8" s="40" t="s">
        <v>33</v>
      </c>
      <c r="T8" s="276" t="s">
        <v>29</v>
      </c>
      <c r="U8" s="120"/>
      <c r="V8" s="281" t="s">
        <v>34</v>
      </c>
    </row>
    <row r="9" spans="3:22" s="3" customFormat="1" ht="13.5" customHeight="1">
      <c r="C9" s="14"/>
      <c r="D9" s="4"/>
      <c r="E9" s="10" t="s">
        <v>35</v>
      </c>
      <c r="F9" s="12"/>
      <c r="G9" s="12"/>
      <c r="H9" s="10" t="s">
        <v>36</v>
      </c>
      <c r="I9" s="12"/>
      <c r="J9" s="12"/>
      <c r="K9" s="11"/>
      <c r="L9" s="9"/>
      <c r="M9" s="14"/>
      <c r="N9" s="9"/>
      <c r="O9" s="256"/>
      <c r="P9" s="257"/>
      <c r="Q9" s="9"/>
      <c r="R9" s="14"/>
      <c r="T9" s="277"/>
      <c r="U9" s="123" t="s">
        <v>1</v>
      </c>
      <c r="V9" s="282"/>
    </row>
    <row r="10" spans="3:22" s="4" customFormat="1" ht="15" customHeight="1">
      <c r="C10" s="6"/>
      <c r="E10" s="5" t="s">
        <v>38</v>
      </c>
      <c r="F10" s="5" t="s">
        <v>39</v>
      </c>
      <c r="G10" s="5" t="s">
        <v>40</v>
      </c>
      <c r="H10" s="5" t="s">
        <v>41</v>
      </c>
      <c r="I10" s="101" t="s">
        <v>42</v>
      </c>
      <c r="J10" s="115" t="s">
        <v>80</v>
      </c>
      <c r="K10" s="5" t="s">
        <v>43</v>
      </c>
      <c r="L10" s="18"/>
      <c r="M10" s="6"/>
      <c r="N10" s="18"/>
      <c r="O10" s="256" t="s">
        <v>37</v>
      </c>
      <c r="P10" s="257"/>
      <c r="Q10" s="18"/>
      <c r="R10" s="6"/>
      <c r="T10" s="122"/>
      <c r="U10" s="123"/>
      <c r="V10" s="124"/>
    </row>
    <row r="11" spans="3:22" s="7" customFormat="1" ht="14.25">
      <c r="C11" s="6"/>
      <c r="E11" s="6"/>
      <c r="F11" s="6" t="s">
        <v>44</v>
      </c>
      <c r="G11" s="6"/>
      <c r="H11" s="6" t="s">
        <v>45</v>
      </c>
      <c r="I11" s="102" t="s">
        <v>46</v>
      </c>
      <c r="J11" s="116" t="s">
        <v>83</v>
      </c>
      <c r="K11" s="6"/>
      <c r="L11" s="18"/>
      <c r="M11" s="6" t="s">
        <v>47</v>
      </c>
      <c r="N11" s="18"/>
      <c r="O11" s="262" t="s">
        <v>48</v>
      </c>
      <c r="P11" s="263"/>
      <c r="Q11" s="18"/>
      <c r="R11" s="6"/>
      <c r="T11" s="125"/>
      <c r="U11" s="55"/>
      <c r="V11" s="126"/>
    </row>
    <row r="12" spans="3:22" s="9" customFormat="1" ht="14.25">
      <c r="C12" s="13"/>
      <c r="D12" s="7"/>
      <c r="E12" s="8" t="s">
        <v>49</v>
      </c>
      <c r="F12" s="8" t="s">
        <v>50</v>
      </c>
      <c r="G12" s="8" t="s">
        <v>51</v>
      </c>
      <c r="H12" s="8" t="s">
        <v>52</v>
      </c>
      <c r="I12" s="103" t="s">
        <v>53</v>
      </c>
      <c r="J12" s="8" t="s">
        <v>23</v>
      </c>
      <c r="K12" s="8" t="s">
        <v>24</v>
      </c>
      <c r="L12" s="19"/>
      <c r="M12" s="13"/>
      <c r="N12" s="17"/>
      <c r="O12" s="17"/>
      <c r="P12" s="105"/>
      <c r="Q12" s="19"/>
      <c r="R12" s="13"/>
      <c r="T12" s="254" t="e">
        <f>C13/($C13+$R13)</f>
        <v>#REF!</v>
      </c>
      <c r="U12" s="56"/>
      <c r="V12" s="252" t="e">
        <f>R13/($C13+$R13)</f>
        <v>#REF!</v>
      </c>
    </row>
    <row r="13" spans="3:22" s="3" customFormat="1" ht="30" customHeight="1" thickBot="1">
      <c r="C13" s="131" t="e">
        <f>#REF!</f>
        <v>#REF!</v>
      </c>
      <c r="D13" s="4"/>
      <c r="E13" s="131" t="e">
        <f>#REF!</f>
        <v>#REF!</v>
      </c>
      <c r="F13" s="240">
        <v>3815400</v>
      </c>
      <c r="G13" s="240">
        <v>2071200</v>
      </c>
      <c r="H13" s="131" t="e">
        <f>SUM(#REF!)</f>
        <v>#REF!</v>
      </c>
      <c r="I13" s="104" t="e">
        <f>-SUM(#REF!)</f>
        <v>#REF!</v>
      </c>
      <c r="J13" s="241">
        <v>1012592</v>
      </c>
      <c r="K13" s="242">
        <v>0</v>
      </c>
      <c r="L13" s="17"/>
      <c r="M13" s="131" t="e">
        <f>#REF!</f>
        <v>#REF!</v>
      </c>
      <c r="N13" s="17"/>
      <c r="O13" s="250" t="e">
        <f>#REF!</f>
        <v>#REF!</v>
      </c>
      <c r="P13" s="251"/>
      <c r="Q13" s="17"/>
      <c r="R13" s="242">
        <v>33908479</v>
      </c>
      <c r="T13" s="255"/>
      <c r="U13" s="127" t="s">
        <v>54</v>
      </c>
      <c r="V13" s="253"/>
    </row>
    <row r="14" spans="15:16" ht="14.25">
      <c r="O14" s="109" t="s">
        <v>110</v>
      </c>
      <c r="P14" s="108">
        <v>0</v>
      </c>
    </row>
    <row r="15" spans="1:16" s="3" customFormat="1" ht="20.25">
      <c r="A15" s="68" t="s">
        <v>55</v>
      </c>
      <c r="B15" s="21"/>
      <c r="D15" s="4"/>
      <c r="O15" s="109" t="s">
        <v>111</v>
      </c>
      <c r="P15" s="108">
        <v>0</v>
      </c>
    </row>
    <row r="16" spans="4:16" s="3" customFormat="1" ht="12.75">
      <c r="D16" s="4"/>
      <c r="O16" s="212" t="s">
        <v>115</v>
      </c>
      <c r="P16" s="3">
        <v>133900</v>
      </c>
    </row>
    <row r="17" spans="2:16" s="3" customFormat="1" ht="15.75">
      <c r="B17" s="69" t="s">
        <v>21</v>
      </c>
      <c r="C17" s="35"/>
      <c r="D17" s="16"/>
      <c r="E17" s="11"/>
      <c r="O17" s="212" t="s">
        <v>181</v>
      </c>
      <c r="P17" s="3">
        <v>50000</v>
      </c>
    </row>
    <row r="18" spans="2:16" s="3" customFormat="1" ht="15.75">
      <c r="B18" s="38"/>
      <c r="C18" s="38"/>
      <c r="D18" s="7"/>
      <c r="E18" s="9"/>
      <c r="O18" s="212" t="s">
        <v>196</v>
      </c>
      <c r="P18" s="3">
        <v>203800</v>
      </c>
    </row>
    <row r="19" spans="3:17" ht="16.5" thickBot="1">
      <c r="C19" s="66" t="s">
        <v>56</v>
      </c>
      <c r="O19" s="212" t="s">
        <v>114</v>
      </c>
      <c r="P19" s="3">
        <f>SUM(P14:P18)</f>
        <v>387700</v>
      </c>
      <c r="Q19" s="3" t="s">
        <v>27</v>
      </c>
    </row>
    <row r="20" spans="3:18" ht="16.5" thickBot="1">
      <c r="C20" s="58" t="s">
        <v>57</v>
      </c>
      <c r="E20" s="10" t="s">
        <v>25</v>
      </c>
      <c r="F20" s="12"/>
      <c r="G20" s="12"/>
      <c r="H20" s="39" t="e">
        <f>SUM(E25:K25)</f>
        <v>#REF!</v>
      </c>
      <c r="I20" s="12" t="s">
        <v>30</v>
      </c>
      <c r="J20" s="12"/>
      <c r="K20" s="11"/>
      <c r="M20" s="58" t="s">
        <v>31</v>
      </c>
      <c r="O20" s="260" t="s">
        <v>32</v>
      </c>
      <c r="P20" s="261"/>
      <c r="Q20" s="9"/>
      <c r="R20" s="58" t="s">
        <v>33</v>
      </c>
    </row>
    <row r="21" spans="3:22" ht="16.5" thickBot="1">
      <c r="C21" s="59"/>
      <c r="E21" s="71" t="s">
        <v>35</v>
      </c>
      <c r="F21" s="72"/>
      <c r="G21" s="72"/>
      <c r="H21" s="10" t="s">
        <v>36</v>
      </c>
      <c r="I21" s="12"/>
      <c r="J21" s="72"/>
      <c r="K21" s="15"/>
      <c r="M21" s="59"/>
      <c r="O21" s="106"/>
      <c r="P21" s="105"/>
      <c r="Q21" s="9"/>
      <c r="R21" s="59"/>
      <c r="T21" s="119" t="s">
        <v>29</v>
      </c>
      <c r="U21" s="128" t="s">
        <v>72</v>
      </c>
      <c r="V21" s="121" t="s">
        <v>34</v>
      </c>
    </row>
    <row r="22" spans="3:22" ht="15.75">
      <c r="C22" s="60"/>
      <c r="D22" s="88" t="s">
        <v>5</v>
      </c>
      <c r="E22" s="73" t="s">
        <v>38</v>
      </c>
      <c r="F22" s="74" t="s">
        <v>39</v>
      </c>
      <c r="G22" s="75" t="s">
        <v>40</v>
      </c>
      <c r="H22" s="27" t="s">
        <v>2</v>
      </c>
      <c r="I22" s="26" t="s">
        <v>3</v>
      </c>
      <c r="J22" s="117" t="s">
        <v>80</v>
      </c>
      <c r="K22" s="75" t="s">
        <v>43</v>
      </c>
      <c r="M22" s="60"/>
      <c r="O22" s="256" t="s">
        <v>37</v>
      </c>
      <c r="P22" s="257"/>
      <c r="Q22" s="85" t="s">
        <v>73</v>
      </c>
      <c r="R22" s="60"/>
      <c r="T22" s="122"/>
      <c r="U22" s="123"/>
      <c r="V22" s="124"/>
    </row>
    <row r="23" spans="3:22" ht="12.75">
      <c r="C23" s="60"/>
      <c r="E23" s="76"/>
      <c r="F23" s="6" t="s">
        <v>44</v>
      </c>
      <c r="G23" s="77"/>
      <c r="H23" s="30" t="s">
        <v>4</v>
      </c>
      <c r="I23" s="24" t="s">
        <v>0</v>
      </c>
      <c r="J23" s="118" t="s">
        <v>96</v>
      </c>
      <c r="K23" s="77"/>
      <c r="M23" s="60" t="s">
        <v>47</v>
      </c>
      <c r="O23" s="262" t="s">
        <v>48</v>
      </c>
      <c r="P23" s="263"/>
      <c r="Q23" s="7"/>
      <c r="R23" s="60"/>
      <c r="T23" s="254" t="e">
        <f>C25/($C25+$R25)</f>
        <v>#REF!</v>
      </c>
      <c r="U23" s="55"/>
      <c r="V23" s="252" t="e">
        <f>R25/($C25+$R25)</f>
        <v>#REF!</v>
      </c>
    </row>
    <row r="24" spans="3:22" ht="12.75">
      <c r="C24" s="61"/>
      <c r="E24" s="78" t="s">
        <v>49</v>
      </c>
      <c r="F24" s="8" t="s">
        <v>50</v>
      </c>
      <c r="G24" s="79" t="s">
        <v>51</v>
      </c>
      <c r="H24" s="70"/>
      <c r="I24" s="32"/>
      <c r="J24" s="96" t="s">
        <v>23</v>
      </c>
      <c r="K24" s="97" t="s">
        <v>24</v>
      </c>
      <c r="M24" s="61"/>
      <c r="O24" s="17"/>
      <c r="P24" s="105"/>
      <c r="Q24" s="20"/>
      <c r="R24" s="61"/>
      <c r="T24" s="254"/>
      <c r="U24" s="56"/>
      <c r="V24" s="252"/>
    </row>
    <row r="25" spans="3:22" ht="15" thickBot="1">
      <c r="C25" s="132" t="e">
        <f>$C$13-I28</f>
        <v>#REF!</v>
      </c>
      <c r="E25" s="133" t="e">
        <f>E13</f>
        <v>#REF!</v>
      </c>
      <c r="F25" s="144">
        <f>F13</f>
        <v>3815400</v>
      </c>
      <c r="G25" s="145">
        <f>G13</f>
        <v>2071200</v>
      </c>
      <c r="H25" s="46"/>
      <c r="I25" s="50"/>
      <c r="J25" s="133">
        <f>J13</f>
        <v>1012592</v>
      </c>
      <c r="K25" s="135">
        <f>K13</f>
        <v>0</v>
      </c>
      <c r="M25" s="136" t="e">
        <f>M13</f>
        <v>#REF!</v>
      </c>
      <c r="O25" s="258" t="e">
        <f>O13</f>
        <v>#REF!</v>
      </c>
      <c r="P25" s="259"/>
      <c r="Q25" s="9"/>
      <c r="R25" s="132" t="e">
        <f>$R$13+I28</f>
        <v>#REF!</v>
      </c>
      <c r="T25" s="255"/>
      <c r="U25" s="129" t="s">
        <v>54</v>
      </c>
      <c r="V25" s="253"/>
    </row>
    <row r="26" spans="15:16" ht="12.75">
      <c r="O26" s="43"/>
      <c r="P26" s="43"/>
    </row>
    <row r="27" spans="15:16" ht="12.75">
      <c r="O27" s="43"/>
      <c r="P27" s="43"/>
    </row>
    <row r="28" spans="8:18" ht="16.5" thickBot="1">
      <c r="H28" s="44" t="s">
        <v>58</v>
      </c>
      <c r="I28" s="83" t="e">
        <f>H20+M25</f>
        <v>#REF!</v>
      </c>
      <c r="J28" s="83"/>
      <c r="K28" s="45" t="s">
        <v>59</v>
      </c>
      <c r="L28" s="42"/>
      <c r="M28" s="43"/>
      <c r="R28" s="43"/>
    </row>
    <row r="29" spans="15:16" ht="13.5" thickTop="1">
      <c r="O29" s="43"/>
      <c r="P29" s="43"/>
    </row>
    <row r="30" spans="3:18" ht="16.5" thickBot="1">
      <c r="C30" s="66" t="s">
        <v>60</v>
      </c>
      <c r="H30" s="44" t="s">
        <v>58</v>
      </c>
      <c r="I30" s="83" t="e">
        <f>H20+M25+O38</f>
        <v>#REF!</v>
      </c>
      <c r="J30" s="83"/>
      <c r="K30" s="45" t="s">
        <v>61</v>
      </c>
      <c r="L30" s="42"/>
      <c r="M30" s="43"/>
      <c r="R30" s="43"/>
    </row>
    <row r="31" spans="3:16" ht="16.5" thickTop="1">
      <c r="C31" s="1"/>
      <c r="O31" s="43"/>
      <c r="P31" s="43"/>
    </row>
    <row r="32" spans="3:17" ht="16.5" thickBot="1">
      <c r="C32" s="1"/>
      <c r="Q32" s="3" t="s">
        <v>27</v>
      </c>
    </row>
    <row r="33" spans="3:22" ht="18" customHeight="1">
      <c r="C33" s="58" t="s">
        <v>57</v>
      </c>
      <c r="E33" s="278" t="s">
        <v>62</v>
      </c>
      <c r="F33" s="279"/>
      <c r="G33" s="279"/>
      <c r="H33" s="279"/>
      <c r="I33" s="279"/>
      <c r="J33" s="279"/>
      <c r="K33" s="280"/>
      <c r="M33" s="92" t="s">
        <v>31</v>
      </c>
      <c r="O33" s="260" t="s">
        <v>32</v>
      </c>
      <c r="P33" s="261"/>
      <c r="Q33" s="9"/>
      <c r="R33" s="58" t="s">
        <v>33</v>
      </c>
      <c r="T33" s="276" t="s">
        <v>29</v>
      </c>
      <c r="U33" s="130"/>
      <c r="V33" s="281" t="s">
        <v>34</v>
      </c>
    </row>
    <row r="34" spans="3:22" ht="12" customHeight="1">
      <c r="C34" s="59"/>
      <c r="E34" s="264" t="s">
        <v>63</v>
      </c>
      <c r="F34" s="265"/>
      <c r="G34" s="265"/>
      <c r="H34" s="265"/>
      <c r="I34" s="265"/>
      <c r="J34" s="265"/>
      <c r="K34" s="266"/>
      <c r="M34" s="273" t="s">
        <v>74</v>
      </c>
      <c r="O34" s="106"/>
      <c r="P34" s="105"/>
      <c r="Q34" s="9"/>
      <c r="R34" s="59"/>
      <c r="T34" s="277"/>
      <c r="U34" s="123" t="s">
        <v>72</v>
      </c>
      <c r="V34" s="282"/>
    </row>
    <row r="35" spans="3:22" ht="15.75">
      <c r="C35" s="60"/>
      <c r="D35" s="88" t="s">
        <v>5</v>
      </c>
      <c r="E35" s="267"/>
      <c r="F35" s="268"/>
      <c r="G35" s="268"/>
      <c r="H35" s="268"/>
      <c r="I35" s="268"/>
      <c r="J35" s="268"/>
      <c r="K35" s="269"/>
      <c r="M35" s="274"/>
      <c r="O35" s="256" t="s">
        <v>37</v>
      </c>
      <c r="P35" s="257"/>
      <c r="Q35" s="41" t="s">
        <v>5</v>
      </c>
      <c r="R35" s="60"/>
      <c r="T35" s="122"/>
      <c r="U35" s="123"/>
      <c r="V35" s="124"/>
    </row>
    <row r="36" spans="3:22" ht="15" customHeight="1">
      <c r="C36" s="60"/>
      <c r="E36" s="267"/>
      <c r="F36" s="268"/>
      <c r="G36" s="268"/>
      <c r="H36" s="268"/>
      <c r="I36" s="268"/>
      <c r="J36" s="268"/>
      <c r="K36" s="269"/>
      <c r="M36" s="274"/>
      <c r="O36" s="262" t="s">
        <v>75</v>
      </c>
      <c r="P36" s="263"/>
      <c r="Q36" s="7"/>
      <c r="R36" s="60"/>
      <c r="T36" s="254" t="e">
        <f>C38/($C38+$R38)</f>
        <v>#REF!</v>
      </c>
      <c r="U36" s="55"/>
      <c r="V36" s="252" t="e">
        <f>R38/($C38+$R38)</f>
        <v>#REF!</v>
      </c>
    </row>
    <row r="37" spans="3:22" ht="15" customHeight="1">
      <c r="C37" s="61"/>
      <c r="E37" s="267"/>
      <c r="F37" s="268"/>
      <c r="G37" s="268"/>
      <c r="H37" s="268"/>
      <c r="I37" s="268"/>
      <c r="J37" s="268"/>
      <c r="K37" s="269"/>
      <c r="M37" s="274"/>
      <c r="O37" s="17"/>
      <c r="P37" s="105"/>
      <c r="Q37" s="20"/>
      <c r="R37" s="61"/>
      <c r="T37" s="254"/>
      <c r="U37" s="56"/>
      <c r="V37" s="252"/>
    </row>
    <row r="38" spans="3:22" ht="15" customHeight="1" thickBot="1">
      <c r="C38" s="132" t="e">
        <f>$C$13-I30</f>
        <v>#REF!</v>
      </c>
      <c r="E38" s="270"/>
      <c r="F38" s="271"/>
      <c r="G38" s="271"/>
      <c r="H38" s="271"/>
      <c r="I38" s="271"/>
      <c r="J38" s="271"/>
      <c r="K38" s="272"/>
      <c r="M38" s="275"/>
      <c r="O38" s="258" t="e">
        <f>O13</f>
        <v>#REF!</v>
      </c>
      <c r="P38" s="259"/>
      <c r="Q38" s="9"/>
      <c r="R38" s="132" t="e">
        <f>$R$13+I30</f>
        <v>#REF!</v>
      </c>
      <c r="T38" s="255"/>
      <c r="U38" s="129" t="s">
        <v>72</v>
      </c>
      <c r="V38" s="253"/>
    </row>
    <row r="40" spans="2:5" s="22" customFormat="1" ht="15.75">
      <c r="B40" s="146" t="s">
        <v>22</v>
      </c>
      <c r="C40" s="36"/>
      <c r="D40" s="141"/>
      <c r="E40" s="37"/>
    </row>
    <row r="41" spans="2:5" s="22" customFormat="1" ht="15.75">
      <c r="B41" s="47"/>
      <c r="C41" s="47"/>
      <c r="D41" s="25"/>
      <c r="E41" s="28"/>
    </row>
    <row r="42" spans="3:17" s="48" customFormat="1" ht="16.5" thickBot="1">
      <c r="C42" s="67" t="s">
        <v>64</v>
      </c>
      <c r="D42" s="89"/>
      <c r="E42" s="2"/>
      <c r="F42" s="2"/>
      <c r="G42" s="2"/>
      <c r="H42" s="2"/>
      <c r="I42" s="2"/>
      <c r="J42" s="2"/>
      <c r="L42" s="49"/>
      <c r="Q42" s="22" t="s">
        <v>27</v>
      </c>
    </row>
    <row r="43" spans="3:18" s="48" customFormat="1" ht="16.5" thickBot="1">
      <c r="C43" s="62" t="s">
        <v>65</v>
      </c>
      <c r="D43" s="90"/>
      <c r="E43" s="51" t="s">
        <v>66</v>
      </c>
      <c r="F43" s="36"/>
      <c r="G43" s="37"/>
      <c r="H43" s="140" t="e">
        <f>SUM(E48:K48)</f>
        <v>#REF!</v>
      </c>
      <c r="I43" s="36" t="s">
        <v>30</v>
      </c>
      <c r="J43" s="36"/>
      <c r="K43" s="37"/>
      <c r="L43" s="49"/>
      <c r="M43" s="62" t="s">
        <v>31</v>
      </c>
      <c r="O43" s="49"/>
      <c r="Q43" s="28"/>
      <c r="R43" s="62" t="s">
        <v>33</v>
      </c>
    </row>
    <row r="44" spans="3:22" s="48" customFormat="1" ht="16.5" thickBot="1">
      <c r="C44" s="63"/>
      <c r="D44" s="90"/>
      <c r="E44" s="80" t="s">
        <v>35</v>
      </c>
      <c r="F44" s="36"/>
      <c r="G44" s="36"/>
      <c r="H44" s="51" t="s">
        <v>36</v>
      </c>
      <c r="I44" s="36"/>
      <c r="J44" s="98"/>
      <c r="K44" s="99"/>
      <c r="L44" s="49"/>
      <c r="M44" s="63"/>
      <c r="O44" s="49"/>
      <c r="P44" s="49"/>
      <c r="Q44" s="28"/>
      <c r="R44" s="63"/>
      <c r="T44" s="119" t="s">
        <v>29</v>
      </c>
      <c r="U44" s="128" t="s">
        <v>72</v>
      </c>
      <c r="V44" s="121" t="s">
        <v>34</v>
      </c>
    </row>
    <row r="45" spans="3:22" s="48" customFormat="1" ht="15.75">
      <c r="C45" s="64"/>
      <c r="D45" s="91" t="s">
        <v>5</v>
      </c>
      <c r="E45" s="81" t="s">
        <v>38</v>
      </c>
      <c r="F45" s="27" t="s">
        <v>39</v>
      </c>
      <c r="G45" s="23" t="s">
        <v>40</v>
      </c>
      <c r="H45" s="23" t="s">
        <v>2</v>
      </c>
      <c r="I45" s="26" t="s">
        <v>3</v>
      </c>
      <c r="J45" s="113" t="s">
        <v>80</v>
      </c>
      <c r="K45" s="23" t="s">
        <v>43</v>
      </c>
      <c r="L45" s="49"/>
      <c r="M45" s="64"/>
      <c r="O45" s="49"/>
      <c r="P45" s="49"/>
      <c r="Q45" s="86" t="s">
        <v>5</v>
      </c>
      <c r="R45" s="64"/>
      <c r="T45" s="122"/>
      <c r="U45" s="123"/>
      <c r="V45" s="124"/>
    </row>
    <row r="46" spans="3:22" s="48" customFormat="1" ht="12.75">
      <c r="C46" s="64"/>
      <c r="D46" s="90"/>
      <c r="E46" s="64"/>
      <c r="F46" s="30" t="s">
        <v>44</v>
      </c>
      <c r="G46" s="31"/>
      <c r="H46" s="31" t="s">
        <v>4</v>
      </c>
      <c r="I46" s="24" t="s">
        <v>0</v>
      </c>
      <c r="J46" s="114" t="s">
        <v>96</v>
      </c>
      <c r="K46" s="31"/>
      <c r="L46" s="49"/>
      <c r="M46" s="64" t="s">
        <v>47</v>
      </c>
      <c r="O46" s="49"/>
      <c r="P46" s="49"/>
      <c r="Q46" s="25"/>
      <c r="R46" s="64"/>
      <c r="T46" s="254" t="e">
        <f>C48/($C48+$R48)</f>
        <v>#REF!</v>
      </c>
      <c r="U46" s="55"/>
      <c r="V46" s="252" t="e">
        <f>R48/($C48+$R48)</f>
        <v>#REF!</v>
      </c>
    </row>
    <row r="47" spans="3:22" s="48" customFormat="1" ht="12.75">
      <c r="C47" s="65"/>
      <c r="D47" s="90"/>
      <c r="E47" s="82" t="s">
        <v>49</v>
      </c>
      <c r="F47" s="70"/>
      <c r="G47" s="29"/>
      <c r="H47" s="29"/>
      <c r="I47" s="32"/>
      <c r="J47" s="100"/>
      <c r="K47" s="100"/>
      <c r="L47" s="49"/>
      <c r="M47" s="65"/>
      <c r="O47" s="49"/>
      <c r="P47" s="49"/>
      <c r="Q47" s="33"/>
      <c r="R47" s="65"/>
      <c r="T47" s="254"/>
      <c r="U47" s="56"/>
      <c r="V47" s="252"/>
    </row>
    <row r="48" spans="3:22" s="48" customFormat="1" ht="15" thickBot="1">
      <c r="C48" s="138" t="e">
        <f>$C$13-I51</f>
        <v>#REF!</v>
      </c>
      <c r="D48" s="90"/>
      <c r="E48" s="139" t="e">
        <f>E13</f>
        <v>#REF!</v>
      </c>
      <c r="F48" s="46"/>
      <c r="G48" s="34"/>
      <c r="H48" s="34"/>
      <c r="I48" s="50"/>
      <c r="J48" s="34"/>
      <c r="K48" s="34"/>
      <c r="L48" s="49"/>
      <c r="M48" s="139" t="e">
        <f>M13</f>
        <v>#REF!</v>
      </c>
      <c r="O48" s="49"/>
      <c r="P48" s="49"/>
      <c r="Q48" s="28"/>
      <c r="R48" s="138" t="e">
        <f>$R$13+I51</f>
        <v>#REF!</v>
      </c>
      <c r="T48" s="255"/>
      <c r="U48" s="129" t="s">
        <v>54</v>
      </c>
      <c r="V48" s="253"/>
    </row>
    <row r="49" spans="4:17" s="48" customFormat="1" ht="12.75">
      <c r="D49" s="90"/>
      <c r="L49" s="49"/>
      <c r="O49" s="49"/>
      <c r="P49" s="49"/>
      <c r="Q49" s="49"/>
    </row>
    <row r="50" spans="4:17" s="48" customFormat="1" ht="12.75">
      <c r="D50" s="90"/>
      <c r="L50" s="49"/>
      <c r="O50" s="49"/>
      <c r="P50" s="49"/>
      <c r="Q50" s="49"/>
    </row>
    <row r="51" spans="4:18" s="48" customFormat="1" ht="16.5" thickBot="1">
      <c r="D51" s="90"/>
      <c r="H51" s="52" t="s">
        <v>58</v>
      </c>
      <c r="I51" s="143" t="e">
        <f>H43+M48</f>
        <v>#REF!</v>
      </c>
      <c r="J51" s="84"/>
      <c r="K51" s="53" t="s">
        <v>59</v>
      </c>
      <c r="M51" s="49"/>
      <c r="Q51" s="49"/>
      <c r="R51" s="49"/>
    </row>
    <row r="52" spans="4:17" s="48" customFormat="1" ht="13.5" thickTop="1">
      <c r="D52" s="90"/>
      <c r="L52" s="49"/>
      <c r="Q52" s="49"/>
    </row>
  </sheetData>
  <sheetProtection/>
  <mergeCells count="28">
    <mergeCell ref="E33:K33"/>
    <mergeCell ref="T8:T9"/>
    <mergeCell ref="V8:V9"/>
    <mergeCell ref="V33:V34"/>
    <mergeCell ref="O20:P20"/>
    <mergeCell ref="O22:P22"/>
    <mergeCell ref="O23:P23"/>
    <mergeCell ref="O25:P25"/>
    <mergeCell ref="V12:V13"/>
    <mergeCell ref="T23:T25"/>
    <mergeCell ref="O8:P8"/>
    <mergeCell ref="O10:P10"/>
    <mergeCell ref="O11:P11"/>
    <mergeCell ref="E34:K38"/>
    <mergeCell ref="M34:M38"/>
    <mergeCell ref="T33:T34"/>
    <mergeCell ref="T36:T38"/>
    <mergeCell ref="O33:P33"/>
    <mergeCell ref="O35:P35"/>
    <mergeCell ref="O36:P36"/>
    <mergeCell ref="O13:P13"/>
    <mergeCell ref="V36:V38"/>
    <mergeCell ref="T46:T48"/>
    <mergeCell ref="V46:V48"/>
    <mergeCell ref="T12:T13"/>
    <mergeCell ref="O9:P9"/>
    <mergeCell ref="O38:P38"/>
    <mergeCell ref="V23:V25"/>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63" r:id="rId4"/>
  <headerFooter alignWithMargins="0">
    <oddFooter>&amp;L&amp;F&amp;R&amp;D　&amp;T　&amp;A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6:V52"/>
  <sheetViews>
    <sheetView view="pageBreakPreview" zoomScale="75" zoomScaleNormal="75" zoomScaleSheetLayoutView="75" zoomScalePageLayoutView="0" workbookViewId="0" topLeftCell="A1">
      <selection activeCell="F26" sqref="F26"/>
    </sheetView>
  </sheetViews>
  <sheetFormatPr defaultColWidth="9" defaultRowHeight="14.25"/>
  <cols>
    <col min="1" max="1" width="3" style="42" customWidth="1"/>
    <col min="2" max="2" width="2.296875" style="42" customWidth="1"/>
    <col min="3" max="3" width="14.8984375" style="42" customWidth="1"/>
    <col min="4" max="4" width="4.69921875" style="87" customWidth="1"/>
    <col min="5" max="5" width="13.8984375" style="42" customWidth="1"/>
    <col min="6" max="6" width="14.3984375" style="42" customWidth="1"/>
    <col min="7" max="7" width="13" style="42" customWidth="1"/>
    <col min="8" max="8" width="15.69921875" style="42" customWidth="1"/>
    <col min="9" max="9" width="18.8984375" style="42" customWidth="1"/>
    <col min="10" max="10" width="17.19921875" style="42" customWidth="1"/>
    <col min="11" max="11" width="7.8984375" style="42" customWidth="1"/>
    <col min="12" max="12" width="1.69921875" style="43" customWidth="1"/>
    <col min="13" max="13" width="11.09765625" style="42" customWidth="1"/>
    <col min="14" max="14" width="1.69921875" style="42" customWidth="1"/>
    <col min="15" max="16" width="11.09765625" style="42" customWidth="1"/>
    <col min="17" max="17" width="4.69921875" style="43" customWidth="1"/>
    <col min="18" max="18" width="15.3984375" style="42" customWidth="1"/>
    <col min="19" max="19" width="4.3984375" style="42" customWidth="1"/>
    <col min="20" max="20" width="9.796875" style="42" bestFit="1" customWidth="1"/>
    <col min="21" max="21" width="4.3984375" style="42" customWidth="1"/>
    <col min="22" max="22" width="9.796875" style="42" bestFit="1" customWidth="1"/>
    <col min="23" max="23" width="5.296875" style="42" customWidth="1"/>
    <col min="24" max="24" width="9" style="42" customWidth="1"/>
    <col min="25" max="25" width="5.296875" style="42" customWidth="1"/>
    <col min="26" max="16384" width="9" style="42" customWidth="1"/>
  </cols>
  <sheetData>
    <row r="1" ht="14.25"/>
    <row r="2" ht="14.25"/>
    <row r="3" ht="14.25"/>
    <row r="4" ht="14.25"/>
    <row r="5" ht="14.25"/>
    <row r="6" spans="1:4" s="3" customFormat="1" ht="26.25">
      <c r="A6" s="68" t="s">
        <v>203</v>
      </c>
      <c r="B6" s="21"/>
      <c r="D6" s="4"/>
    </row>
    <row r="7" spans="2:20" s="3" customFormat="1" ht="18.75" thickBot="1">
      <c r="B7" s="21"/>
      <c r="D7" s="4"/>
      <c r="H7" s="112" t="s">
        <v>82</v>
      </c>
      <c r="Q7" s="3" t="s">
        <v>27</v>
      </c>
      <c r="T7" s="1" t="s">
        <v>28</v>
      </c>
    </row>
    <row r="8" spans="3:22" s="3" customFormat="1" ht="19.5" customHeight="1">
      <c r="C8" s="40" t="s">
        <v>29</v>
      </c>
      <c r="D8" s="4"/>
      <c r="E8" s="10" t="s">
        <v>26</v>
      </c>
      <c r="F8" s="12"/>
      <c r="G8" s="12"/>
      <c r="H8" s="211" t="e">
        <f>SUM(E13:K13)+1</f>
        <v>#REF!</v>
      </c>
      <c r="I8" s="12" t="s">
        <v>30</v>
      </c>
      <c r="J8" s="12"/>
      <c r="K8" s="11"/>
      <c r="L8" s="9"/>
      <c r="M8" s="40" t="s">
        <v>31</v>
      </c>
      <c r="N8" s="41"/>
      <c r="O8" s="260" t="s">
        <v>32</v>
      </c>
      <c r="P8" s="261"/>
      <c r="Q8" s="9"/>
      <c r="R8" s="40" t="s">
        <v>33</v>
      </c>
      <c r="T8" s="276" t="s">
        <v>29</v>
      </c>
      <c r="U8" s="120"/>
      <c r="V8" s="281" t="s">
        <v>34</v>
      </c>
    </row>
    <row r="9" spans="3:22" s="3" customFormat="1" ht="13.5" customHeight="1">
      <c r="C9" s="14"/>
      <c r="D9" s="4"/>
      <c r="E9" s="10" t="s">
        <v>35</v>
      </c>
      <c r="F9" s="12"/>
      <c r="G9" s="12"/>
      <c r="H9" s="10" t="s">
        <v>36</v>
      </c>
      <c r="I9" s="12"/>
      <c r="J9" s="12"/>
      <c r="K9" s="11"/>
      <c r="L9" s="9"/>
      <c r="M9" s="14"/>
      <c r="N9" s="9"/>
      <c r="O9" s="256"/>
      <c r="P9" s="257"/>
      <c r="Q9" s="9"/>
      <c r="R9" s="14"/>
      <c r="T9" s="277"/>
      <c r="U9" s="123" t="s">
        <v>1</v>
      </c>
      <c r="V9" s="282"/>
    </row>
    <row r="10" spans="3:22" s="4" customFormat="1" ht="15" customHeight="1">
      <c r="C10" s="6"/>
      <c r="E10" s="5" t="s">
        <v>38</v>
      </c>
      <c r="F10" s="5" t="s">
        <v>39</v>
      </c>
      <c r="G10" s="5" t="s">
        <v>40</v>
      </c>
      <c r="H10" s="5" t="s">
        <v>41</v>
      </c>
      <c r="I10" s="101" t="s">
        <v>42</v>
      </c>
      <c r="J10" s="115" t="s">
        <v>80</v>
      </c>
      <c r="K10" s="5" t="s">
        <v>43</v>
      </c>
      <c r="L10" s="18"/>
      <c r="M10" s="6"/>
      <c r="N10" s="18"/>
      <c r="O10" s="256" t="s">
        <v>37</v>
      </c>
      <c r="P10" s="257"/>
      <c r="Q10" s="18"/>
      <c r="R10" s="6"/>
      <c r="T10" s="122"/>
      <c r="U10" s="123"/>
      <c r="V10" s="124"/>
    </row>
    <row r="11" spans="3:22" s="7" customFormat="1" ht="14.25">
      <c r="C11" s="6"/>
      <c r="E11" s="6"/>
      <c r="F11" s="6" t="s">
        <v>44</v>
      </c>
      <c r="G11" s="6"/>
      <c r="H11" s="6" t="s">
        <v>45</v>
      </c>
      <c r="I11" s="102" t="s">
        <v>46</v>
      </c>
      <c r="J11" s="116" t="s">
        <v>81</v>
      </c>
      <c r="K11" s="6"/>
      <c r="L11" s="18"/>
      <c r="M11" s="6" t="s">
        <v>47</v>
      </c>
      <c r="N11" s="18"/>
      <c r="O11" s="262" t="s">
        <v>48</v>
      </c>
      <c r="P11" s="263"/>
      <c r="Q11" s="18"/>
      <c r="R11" s="6"/>
      <c r="T11" s="125"/>
      <c r="U11" s="55"/>
      <c r="V11" s="126"/>
    </row>
    <row r="12" spans="3:22" s="9" customFormat="1" ht="14.25">
      <c r="C12" s="13"/>
      <c r="D12" s="7"/>
      <c r="E12" s="8" t="s">
        <v>49</v>
      </c>
      <c r="F12" s="8" t="s">
        <v>50</v>
      </c>
      <c r="G12" s="8" t="s">
        <v>51</v>
      </c>
      <c r="H12" s="8" t="s">
        <v>52</v>
      </c>
      <c r="I12" s="103" t="s">
        <v>53</v>
      </c>
      <c r="J12" s="8" t="s">
        <v>23</v>
      </c>
      <c r="K12" s="8" t="s">
        <v>24</v>
      </c>
      <c r="L12" s="19"/>
      <c r="M12" s="13"/>
      <c r="N12" s="17"/>
      <c r="O12" s="17"/>
      <c r="P12" s="105"/>
      <c r="Q12" s="19"/>
      <c r="R12" s="13"/>
      <c r="T12" s="254" t="e">
        <f>C13/($C13+$R13)</f>
        <v>#REF!</v>
      </c>
      <c r="U12" s="56"/>
      <c r="V12" s="252" t="e">
        <f>R13/($C13+$R13)</f>
        <v>#REF!</v>
      </c>
    </row>
    <row r="13" spans="3:22" s="3" customFormat="1" ht="30" customHeight="1" thickBot="1">
      <c r="C13" s="131" t="e">
        <f>#REF!</f>
        <v>#REF!</v>
      </c>
      <c r="D13" s="4"/>
      <c r="E13" s="131" t="e">
        <f>#REF!</f>
        <v>#REF!</v>
      </c>
      <c r="F13" s="240">
        <v>5388000</v>
      </c>
      <c r="G13" s="242">
        <v>2241100</v>
      </c>
      <c r="H13" s="131" t="e">
        <f>SUM(#REF!)</f>
        <v>#REF!</v>
      </c>
      <c r="I13" s="104" t="e">
        <f>-SUM(#REF!)</f>
        <v>#REF!</v>
      </c>
      <c r="J13" s="243">
        <v>-1012614</v>
      </c>
      <c r="K13" s="242">
        <v>187</v>
      </c>
      <c r="L13" s="17"/>
      <c r="M13" s="131" t="e">
        <f>#REF!</f>
        <v>#REF!</v>
      </c>
      <c r="N13" s="17"/>
      <c r="O13" s="250" t="e">
        <f>#REF!</f>
        <v>#REF!</v>
      </c>
      <c r="P13" s="251"/>
      <c r="Q13" s="17"/>
      <c r="R13" s="242">
        <v>33957935</v>
      </c>
      <c r="T13" s="255"/>
      <c r="U13" s="127" t="s">
        <v>54</v>
      </c>
      <c r="V13" s="253"/>
    </row>
    <row r="14" spans="15:16" ht="14.25">
      <c r="O14" s="109" t="s">
        <v>112</v>
      </c>
      <c r="P14" s="244">
        <v>35300</v>
      </c>
    </row>
    <row r="15" spans="1:16" s="3" customFormat="1" ht="20.25">
      <c r="A15" s="68" t="s">
        <v>55</v>
      </c>
      <c r="B15" s="21"/>
      <c r="D15" s="4"/>
      <c r="O15" s="109" t="s">
        <v>113</v>
      </c>
      <c r="P15" s="244">
        <v>52700</v>
      </c>
    </row>
    <row r="16" spans="4:16" s="3" customFormat="1" ht="14.25">
      <c r="D16" s="4"/>
      <c r="O16" s="109" t="s">
        <v>182</v>
      </c>
      <c r="P16" s="244">
        <v>99500</v>
      </c>
    </row>
    <row r="17" spans="2:16" s="3" customFormat="1" ht="18">
      <c r="B17" s="69" t="s">
        <v>21</v>
      </c>
      <c r="C17" s="35"/>
      <c r="D17" s="16"/>
      <c r="E17" s="11"/>
      <c r="O17" s="212" t="s">
        <v>181</v>
      </c>
      <c r="P17" s="244">
        <v>50000</v>
      </c>
    </row>
    <row r="18" spans="2:16" s="3" customFormat="1" ht="18">
      <c r="B18" s="38"/>
      <c r="C18" s="38"/>
      <c r="D18" s="7"/>
      <c r="E18" s="9"/>
      <c r="O18" s="212" t="s">
        <v>196</v>
      </c>
      <c r="P18" s="244">
        <v>145700</v>
      </c>
    </row>
    <row r="19" spans="3:17" ht="18.75" thickBot="1">
      <c r="C19" s="66" t="s">
        <v>56</v>
      </c>
      <c r="O19" s="210" t="s">
        <v>114</v>
      </c>
      <c r="P19" s="3">
        <f>SUM(P14:P18)</f>
        <v>383200</v>
      </c>
      <c r="Q19" s="3" t="s">
        <v>27</v>
      </c>
    </row>
    <row r="20" spans="3:18" ht="18.75" thickBot="1">
      <c r="C20" s="58" t="s">
        <v>57</v>
      </c>
      <c r="E20" s="10" t="s">
        <v>25</v>
      </c>
      <c r="F20" s="12"/>
      <c r="G20" s="12"/>
      <c r="H20" s="211" t="e">
        <f>SUM(E25:K25)+1</f>
        <v>#REF!</v>
      </c>
      <c r="I20" s="12" t="s">
        <v>30</v>
      </c>
      <c r="J20" s="12"/>
      <c r="K20" s="11"/>
      <c r="M20" s="58" t="s">
        <v>31</v>
      </c>
      <c r="O20" s="260" t="s">
        <v>32</v>
      </c>
      <c r="P20" s="261"/>
      <c r="Q20" s="9"/>
      <c r="R20" s="58" t="s">
        <v>33</v>
      </c>
    </row>
    <row r="21" spans="3:22" ht="18.75" thickBot="1">
      <c r="C21" s="59"/>
      <c r="E21" s="71" t="s">
        <v>35</v>
      </c>
      <c r="F21" s="72"/>
      <c r="G21" s="72"/>
      <c r="H21" s="10" t="s">
        <v>36</v>
      </c>
      <c r="I21" s="12"/>
      <c r="J21" s="72"/>
      <c r="K21" s="15"/>
      <c r="M21" s="59"/>
      <c r="O21" s="106"/>
      <c r="P21" s="105"/>
      <c r="Q21" s="9"/>
      <c r="R21" s="59"/>
      <c r="T21" s="119" t="s">
        <v>29</v>
      </c>
      <c r="U21" s="128" t="s">
        <v>76</v>
      </c>
      <c r="V21" s="121" t="s">
        <v>34</v>
      </c>
    </row>
    <row r="22" spans="3:22" ht="15.75">
      <c r="C22" s="60"/>
      <c r="D22" s="88" t="s">
        <v>5</v>
      </c>
      <c r="E22" s="73" t="s">
        <v>38</v>
      </c>
      <c r="F22" s="74" t="s">
        <v>39</v>
      </c>
      <c r="G22" s="75" t="s">
        <v>40</v>
      </c>
      <c r="H22" s="27" t="s">
        <v>2</v>
      </c>
      <c r="I22" s="26" t="s">
        <v>3</v>
      </c>
      <c r="J22" s="117" t="s">
        <v>80</v>
      </c>
      <c r="K22" s="110" t="s">
        <v>43</v>
      </c>
      <c r="M22" s="60"/>
      <c r="O22" s="256" t="s">
        <v>37</v>
      </c>
      <c r="P22" s="257"/>
      <c r="Q22" s="85" t="s">
        <v>77</v>
      </c>
      <c r="R22" s="60"/>
      <c r="T22" s="122"/>
      <c r="U22" s="123"/>
      <c r="V22" s="124"/>
    </row>
    <row r="23" spans="3:22" ht="12.75">
      <c r="C23" s="60"/>
      <c r="E23" s="76"/>
      <c r="F23" s="6" t="s">
        <v>44</v>
      </c>
      <c r="G23" s="77"/>
      <c r="H23" s="30" t="s">
        <v>4</v>
      </c>
      <c r="I23" s="24" t="s">
        <v>0</v>
      </c>
      <c r="J23" s="118" t="s">
        <v>81</v>
      </c>
      <c r="K23" s="111"/>
      <c r="M23" s="60" t="s">
        <v>47</v>
      </c>
      <c r="O23" s="262" t="s">
        <v>48</v>
      </c>
      <c r="P23" s="263"/>
      <c r="Q23" s="7"/>
      <c r="R23" s="60"/>
      <c r="T23" s="254" t="e">
        <f>C25/($C25+$R25)</f>
        <v>#REF!</v>
      </c>
      <c r="U23" s="55"/>
      <c r="V23" s="252" t="e">
        <f>R25/($C25+$R25)</f>
        <v>#REF!</v>
      </c>
    </row>
    <row r="24" spans="3:22" ht="12.75">
      <c r="C24" s="61"/>
      <c r="E24" s="78" t="s">
        <v>49</v>
      </c>
      <c r="F24" s="8" t="s">
        <v>50</v>
      </c>
      <c r="G24" s="79" t="s">
        <v>51</v>
      </c>
      <c r="H24" s="70"/>
      <c r="I24" s="32"/>
      <c r="J24" s="96" t="s">
        <v>23</v>
      </c>
      <c r="K24" s="97" t="s">
        <v>24</v>
      </c>
      <c r="M24" s="61"/>
      <c r="O24" s="17"/>
      <c r="P24" s="105"/>
      <c r="Q24" s="20"/>
      <c r="R24" s="61"/>
      <c r="T24" s="254"/>
      <c r="U24" s="56"/>
      <c r="V24" s="252"/>
    </row>
    <row r="25" spans="3:22" ht="15" thickBot="1">
      <c r="C25" s="132" t="e">
        <f>$C$13-I28</f>
        <v>#REF!</v>
      </c>
      <c r="E25" s="133" t="e">
        <f>E13</f>
        <v>#REF!</v>
      </c>
      <c r="F25" s="134">
        <f>F13</f>
        <v>5388000</v>
      </c>
      <c r="G25" s="135">
        <f>G13</f>
        <v>2241100</v>
      </c>
      <c r="H25" s="46"/>
      <c r="I25" s="50"/>
      <c r="J25" s="229">
        <f>J13</f>
        <v>-1012614</v>
      </c>
      <c r="K25" s="230">
        <f>K13</f>
        <v>187</v>
      </c>
      <c r="M25" s="136" t="e">
        <f>M13</f>
        <v>#REF!</v>
      </c>
      <c r="O25" s="258" t="e">
        <f>O13</f>
        <v>#REF!</v>
      </c>
      <c r="P25" s="259"/>
      <c r="Q25" s="9"/>
      <c r="R25" s="132" t="e">
        <f>$R$13+I28</f>
        <v>#REF!</v>
      </c>
      <c r="T25" s="255"/>
      <c r="U25" s="129" t="s">
        <v>54</v>
      </c>
      <c r="V25" s="253"/>
    </row>
    <row r="26" spans="3:16" ht="12.75">
      <c r="C26" s="112" t="s">
        <v>82</v>
      </c>
      <c r="O26" s="43"/>
      <c r="P26" s="43"/>
    </row>
    <row r="27" spans="15:16" ht="12.75">
      <c r="O27" s="43"/>
      <c r="P27" s="43"/>
    </row>
    <row r="28" spans="8:18" ht="16.5" thickBot="1">
      <c r="H28" s="44" t="s">
        <v>58</v>
      </c>
      <c r="I28" s="137" t="e">
        <f>H20+M25</f>
        <v>#REF!</v>
      </c>
      <c r="J28" s="83"/>
      <c r="K28" s="45" t="s">
        <v>59</v>
      </c>
      <c r="L28" s="42"/>
      <c r="M28" s="43"/>
      <c r="R28" s="43"/>
    </row>
    <row r="29" spans="15:16" ht="13.5" thickTop="1">
      <c r="O29" s="43"/>
      <c r="P29" s="43"/>
    </row>
    <row r="30" spans="3:18" ht="16.5" thickBot="1">
      <c r="C30" s="66" t="s">
        <v>60</v>
      </c>
      <c r="H30" s="44" t="s">
        <v>58</v>
      </c>
      <c r="I30" s="137" t="e">
        <f>H20+M25+O38</f>
        <v>#REF!</v>
      </c>
      <c r="J30" s="83"/>
      <c r="K30" s="45" t="s">
        <v>61</v>
      </c>
      <c r="L30" s="42"/>
      <c r="M30" s="43"/>
      <c r="R30" s="43"/>
    </row>
    <row r="31" spans="3:16" ht="16.5" thickTop="1">
      <c r="C31" s="1"/>
      <c r="O31" s="43"/>
      <c r="P31" s="43"/>
    </row>
    <row r="32" spans="3:17" ht="16.5" thickBot="1">
      <c r="C32" s="1"/>
      <c r="Q32" s="3" t="s">
        <v>27</v>
      </c>
    </row>
    <row r="33" spans="3:22" ht="18" customHeight="1">
      <c r="C33" s="58" t="s">
        <v>57</v>
      </c>
      <c r="E33" s="278" t="s">
        <v>62</v>
      </c>
      <c r="F33" s="279"/>
      <c r="G33" s="279"/>
      <c r="H33" s="279"/>
      <c r="I33" s="279"/>
      <c r="J33" s="279"/>
      <c r="K33" s="280"/>
      <c r="M33" s="92" t="s">
        <v>31</v>
      </c>
      <c r="O33" s="260" t="s">
        <v>32</v>
      </c>
      <c r="P33" s="261"/>
      <c r="Q33" s="9"/>
      <c r="R33" s="58" t="s">
        <v>33</v>
      </c>
      <c r="T33" s="276" t="s">
        <v>29</v>
      </c>
      <c r="U33" s="130"/>
      <c r="V33" s="281" t="s">
        <v>34</v>
      </c>
    </row>
    <row r="34" spans="3:22" ht="12" customHeight="1">
      <c r="C34" s="59"/>
      <c r="E34" s="264" t="s">
        <v>63</v>
      </c>
      <c r="F34" s="265"/>
      <c r="G34" s="265"/>
      <c r="H34" s="265"/>
      <c r="I34" s="265"/>
      <c r="J34" s="265"/>
      <c r="K34" s="266"/>
      <c r="M34" s="273" t="s">
        <v>78</v>
      </c>
      <c r="O34" s="106"/>
      <c r="P34" s="105"/>
      <c r="Q34" s="9"/>
      <c r="R34" s="59"/>
      <c r="T34" s="277"/>
      <c r="U34" s="123" t="s">
        <v>76</v>
      </c>
      <c r="V34" s="282"/>
    </row>
    <row r="35" spans="3:22" ht="15.75">
      <c r="C35" s="60"/>
      <c r="D35" s="88" t="s">
        <v>5</v>
      </c>
      <c r="E35" s="267"/>
      <c r="F35" s="268"/>
      <c r="G35" s="268"/>
      <c r="H35" s="268"/>
      <c r="I35" s="268"/>
      <c r="J35" s="268"/>
      <c r="K35" s="269"/>
      <c r="M35" s="274"/>
      <c r="O35" s="256" t="s">
        <v>37</v>
      </c>
      <c r="P35" s="257"/>
      <c r="Q35" s="41" t="s">
        <v>5</v>
      </c>
      <c r="R35" s="60"/>
      <c r="T35" s="122"/>
      <c r="U35" s="123"/>
      <c r="V35" s="124"/>
    </row>
    <row r="36" spans="3:22" ht="15" customHeight="1">
      <c r="C36" s="60"/>
      <c r="E36" s="267"/>
      <c r="F36" s="268"/>
      <c r="G36" s="268"/>
      <c r="H36" s="268"/>
      <c r="I36" s="268"/>
      <c r="J36" s="268"/>
      <c r="K36" s="269"/>
      <c r="M36" s="274"/>
      <c r="O36" s="262" t="s">
        <v>79</v>
      </c>
      <c r="P36" s="263"/>
      <c r="Q36" s="7"/>
      <c r="R36" s="60"/>
      <c r="T36" s="254" t="e">
        <f>C38/($C38+$R38)</f>
        <v>#REF!</v>
      </c>
      <c r="U36" s="55"/>
      <c r="V36" s="252" t="e">
        <f>R38/($C38+$R38)</f>
        <v>#REF!</v>
      </c>
    </row>
    <row r="37" spans="3:22" ht="15" customHeight="1">
      <c r="C37" s="61"/>
      <c r="E37" s="267"/>
      <c r="F37" s="268"/>
      <c r="G37" s="268"/>
      <c r="H37" s="268"/>
      <c r="I37" s="268"/>
      <c r="J37" s="268"/>
      <c r="K37" s="269"/>
      <c r="M37" s="274"/>
      <c r="O37" s="17"/>
      <c r="P37" s="105"/>
      <c r="Q37" s="20"/>
      <c r="R37" s="61"/>
      <c r="T37" s="254"/>
      <c r="U37" s="56"/>
      <c r="V37" s="252"/>
    </row>
    <row r="38" spans="3:22" ht="15" customHeight="1" thickBot="1">
      <c r="C38" s="132" t="e">
        <f>$C$13-I30</f>
        <v>#REF!</v>
      </c>
      <c r="E38" s="270"/>
      <c r="F38" s="271"/>
      <c r="G38" s="271"/>
      <c r="H38" s="271"/>
      <c r="I38" s="271"/>
      <c r="J38" s="271"/>
      <c r="K38" s="272"/>
      <c r="M38" s="275"/>
      <c r="O38" s="258" t="e">
        <f>O13</f>
        <v>#REF!</v>
      </c>
      <c r="P38" s="259"/>
      <c r="Q38" s="9"/>
      <c r="R38" s="132" t="e">
        <f>$R$13+I30</f>
        <v>#REF!</v>
      </c>
      <c r="T38" s="255"/>
      <c r="U38" s="129" t="s">
        <v>76</v>
      </c>
      <c r="V38" s="253"/>
    </row>
    <row r="39" ht="12.75">
      <c r="C39" s="112"/>
    </row>
    <row r="40" spans="2:5" s="22" customFormat="1" ht="15.75">
      <c r="B40" s="146" t="s">
        <v>22</v>
      </c>
      <c r="C40" s="36"/>
      <c r="D40" s="141"/>
      <c r="E40" s="37"/>
    </row>
    <row r="41" spans="2:5" s="22" customFormat="1" ht="15.75">
      <c r="B41" s="47"/>
      <c r="C41" s="47"/>
      <c r="D41" s="25"/>
      <c r="E41" s="28"/>
    </row>
    <row r="42" spans="3:17" s="48" customFormat="1" ht="16.5" thickBot="1">
      <c r="C42" s="67" t="s">
        <v>64</v>
      </c>
      <c r="D42" s="89"/>
      <c r="E42" s="2"/>
      <c r="F42" s="2"/>
      <c r="G42" s="2"/>
      <c r="H42" s="2"/>
      <c r="I42" s="2"/>
      <c r="J42" s="2"/>
      <c r="L42" s="49"/>
      <c r="Q42" s="22" t="s">
        <v>27</v>
      </c>
    </row>
    <row r="43" spans="3:18" s="48" customFormat="1" ht="16.5" thickBot="1">
      <c r="C43" s="62" t="s">
        <v>65</v>
      </c>
      <c r="D43" s="90"/>
      <c r="E43" s="51" t="s">
        <v>66</v>
      </c>
      <c r="F43" s="36"/>
      <c r="G43" s="37"/>
      <c r="H43" s="140" t="e">
        <f>SUM(E48:K48)</f>
        <v>#REF!</v>
      </c>
      <c r="I43" s="36" t="s">
        <v>30</v>
      </c>
      <c r="J43" s="36"/>
      <c r="K43" s="37"/>
      <c r="L43" s="49"/>
      <c r="M43" s="62" t="s">
        <v>31</v>
      </c>
      <c r="O43" s="49"/>
      <c r="Q43" s="28"/>
      <c r="R43" s="62" t="s">
        <v>33</v>
      </c>
    </row>
    <row r="44" spans="3:22" s="48" customFormat="1" ht="16.5" thickBot="1">
      <c r="C44" s="63"/>
      <c r="D44" s="90"/>
      <c r="E44" s="80" t="s">
        <v>35</v>
      </c>
      <c r="F44" s="36"/>
      <c r="G44" s="36"/>
      <c r="H44" s="51" t="s">
        <v>36</v>
      </c>
      <c r="I44" s="36"/>
      <c r="J44" s="98"/>
      <c r="K44" s="99"/>
      <c r="L44" s="49"/>
      <c r="M44" s="63"/>
      <c r="O44" s="49"/>
      <c r="P44" s="49"/>
      <c r="Q44" s="28"/>
      <c r="R44" s="63"/>
      <c r="T44" s="119" t="s">
        <v>29</v>
      </c>
      <c r="U44" s="128" t="s">
        <v>76</v>
      </c>
      <c r="V44" s="121" t="s">
        <v>34</v>
      </c>
    </row>
    <row r="45" spans="3:22" s="48" customFormat="1" ht="15.75">
      <c r="C45" s="64"/>
      <c r="D45" s="91" t="s">
        <v>5</v>
      </c>
      <c r="E45" s="81" t="s">
        <v>38</v>
      </c>
      <c r="F45" s="27" t="s">
        <v>39</v>
      </c>
      <c r="G45" s="23" t="s">
        <v>40</v>
      </c>
      <c r="H45" s="23" t="s">
        <v>2</v>
      </c>
      <c r="I45" s="26" t="s">
        <v>3</v>
      </c>
      <c r="J45" s="113" t="s">
        <v>80</v>
      </c>
      <c r="K45" s="23" t="s">
        <v>43</v>
      </c>
      <c r="L45" s="49"/>
      <c r="M45" s="64"/>
      <c r="O45" s="49"/>
      <c r="P45" s="49"/>
      <c r="Q45" s="86" t="s">
        <v>5</v>
      </c>
      <c r="R45" s="64"/>
      <c r="T45" s="122"/>
      <c r="U45" s="123"/>
      <c r="V45" s="124"/>
    </row>
    <row r="46" spans="3:22" s="48" customFormat="1" ht="12.75">
      <c r="C46" s="64"/>
      <c r="D46" s="90"/>
      <c r="E46" s="64"/>
      <c r="F46" s="30" t="s">
        <v>44</v>
      </c>
      <c r="G46" s="31"/>
      <c r="H46" s="31" t="s">
        <v>4</v>
      </c>
      <c r="I46" s="24" t="s">
        <v>0</v>
      </c>
      <c r="J46" s="114" t="s">
        <v>81</v>
      </c>
      <c r="K46" s="31"/>
      <c r="L46" s="49"/>
      <c r="M46" s="64" t="s">
        <v>47</v>
      </c>
      <c r="O46" s="49"/>
      <c r="P46" s="49"/>
      <c r="Q46" s="25"/>
      <c r="R46" s="64"/>
      <c r="T46" s="254" t="e">
        <f>C48/($C48+$R48)</f>
        <v>#REF!</v>
      </c>
      <c r="U46" s="55"/>
      <c r="V46" s="252" t="e">
        <f>R48/($C48+$R48)</f>
        <v>#REF!</v>
      </c>
    </row>
    <row r="47" spans="3:22" s="48" customFormat="1" ht="12.75">
      <c r="C47" s="65"/>
      <c r="D47" s="90"/>
      <c r="E47" s="82" t="s">
        <v>49</v>
      </c>
      <c r="F47" s="70"/>
      <c r="G47" s="29"/>
      <c r="H47" s="29"/>
      <c r="I47" s="32"/>
      <c r="J47" s="100"/>
      <c r="K47" s="100"/>
      <c r="L47" s="49"/>
      <c r="M47" s="65"/>
      <c r="O47" s="49"/>
      <c r="P47" s="49"/>
      <c r="Q47" s="33"/>
      <c r="R47" s="65"/>
      <c r="T47" s="254"/>
      <c r="U47" s="56"/>
      <c r="V47" s="252"/>
    </row>
    <row r="48" spans="3:22" s="48" customFormat="1" ht="15" thickBot="1">
      <c r="C48" s="138" t="e">
        <f>$C$13-I51</f>
        <v>#REF!</v>
      </c>
      <c r="D48" s="90"/>
      <c r="E48" s="139" t="e">
        <f>E13</f>
        <v>#REF!</v>
      </c>
      <c r="F48" s="46"/>
      <c r="G48" s="34"/>
      <c r="H48" s="34"/>
      <c r="I48" s="50"/>
      <c r="J48" s="34"/>
      <c r="K48" s="34"/>
      <c r="L48" s="49"/>
      <c r="M48" s="139" t="e">
        <f>M13</f>
        <v>#REF!</v>
      </c>
      <c r="O48" s="49"/>
      <c r="P48" s="49"/>
      <c r="Q48" s="28"/>
      <c r="R48" s="138" t="e">
        <f>$R$13+I51</f>
        <v>#REF!</v>
      </c>
      <c r="T48" s="255"/>
      <c r="U48" s="129" t="s">
        <v>54</v>
      </c>
      <c r="V48" s="253"/>
    </row>
    <row r="49" spans="4:17" s="48" customFormat="1" ht="12.75">
      <c r="D49" s="90"/>
      <c r="L49" s="49"/>
      <c r="O49" s="49"/>
      <c r="P49" s="49"/>
      <c r="Q49" s="49"/>
    </row>
    <row r="50" spans="4:17" s="48" customFormat="1" ht="12.75">
      <c r="D50" s="90"/>
      <c r="L50" s="49"/>
      <c r="O50" s="49"/>
      <c r="P50" s="49"/>
      <c r="Q50" s="49"/>
    </row>
    <row r="51" spans="4:18" s="48" customFormat="1" ht="16.5" thickBot="1">
      <c r="D51" s="90"/>
      <c r="H51" s="52" t="s">
        <v>58</v>
      </c>
      <c r="I51" s="143" t="e">
        <f>H43+M48</f>
        <v>#REF!</v>
      </c>
      <c r="J51" s="84"/>
      <c r="K51" s="53" t="s">
        <v>59</v>
      </c>
      <c r="M51" s="49"/>
      <c r="Q51" s="49"/>
      <c r="R51" s="49"/>
    </row>
    <row r="52" spans="4:17" s="48" customFormat="1" ht="13.5" thickTop="1">
      <c r="D52" s="90"/>
      <c r="L52" s="49"/>
      <c r="Q52" s="49"/>
    </row>
  </sheetData>
  <sheetProtection/>
  <mergeCells count="28">
    <mergeCell ref="O9:P9"/>
    <mergeCell ref="T8:T9"/>
    <mergeCell ref="O10:P10"/>
    <mergeCell ref="O11:P11"/>
    <mergeCell ref="O13:P13"/>
    <mergeCell ref="V36:V38"/>
    <mergeCell ref="O38:P38"/>
    <mergeCell ref="O8:P8"/>
    <mergeCell ref="T46:T48"/>
    <mergeCell ref="V46:V48"/>
    <mergeCell ref="T12:T13"/>
    <mergeCell ref="E34:K38"/>
    <mergeCell ref="M34:M38"/>
    <mergeCell ref="T33:T34"/>
    <mergeCell ref="T36:T38"/>
    <mergeCell ref="O33:P33"/>
    <mergeCell ref="O35:P35"/>
    <mergeCell ref="O36:P36"/>
    <mergeCell ref="E33:K33"/>
    <mergeCell ref="V8:V9"/>
    <mergeCell ref="V33:V34"/>
    <mergeCell ref="O20:P20"/>
    <mergeCell ref="O22:P22"/>
    <mergeCell ref="O23:P23"/>
    <mergeCell ref="O25:P25"/>
    <mergeCell ref="V12:V13"/>
    <mergeCell ref="T23:T25"/>
    <mergeCell ref="V23:V25"/>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63" r:id="rId4"/>
  <headerFooter alignWithMargins="0">
    <oddFooter>&amp;L&amp;F&amp;R&amp;D　&amp;T　&amp;A</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6:V66"/>
  <sheetViews>
    <sheetView zoomScale="75" zoomScaleNormal="75" zoomScalePageLayoutView="0" workbookViewId="0" topLeftCell="A1">
      <selection activeCell="I17" sqref="I17"/>
    </sheetView>
  </sheetViews>
  <sheetFormatPr defaultColWidth="9" defaultRowHeight="14.25"/>
  <cols>
    <col min="1" max="1" width="3" style="42" customWidth="1"/>
    <col min="2" max="2" width="2.296875" style="42" customWidth="1"/>
    <col min="3" max="3" width="14.8984375" style="42" customWidth="1"/>
    <col min="4" max="4" width="4.69921875" style="87" customWidth="1"/>
    <col min="5" max="5" width="13.8984375" style="42" customWidth="1"/>
    <col min="6" max="6" width="14.3984375" style="42" customWidth="1"/>
    <col min="7" max="7" width="13" style="42" customWidth="1"/>
    <col min="8" max="8" width="15.69921875" style="42" customWidth="1"/>
    <col min="9" max="10" width="17.19921875" style="42" customWidth="1"/>
    <col min="11" max="11" width="7.8984375" style="42" customWidth="1"/>
    <col min="12" max="12" width="1.69921875" style="43" customWidth="1"/>
    <col min="13" max="13" width="11.09765625" style="42" customWidth="1"/>
    <col min="14" max="14" width="1.69921875" style="42" customWidth="1"/>
    <col min="15" max="16" width="11.09765625" style="42" customWidth="1"/>
    <col min="17" max="17" width="4.69921875" style="43" customWidth="1"/>
    <col min="18" max="18" width="15.3984375" style="42" customWidth="1"/>
    <col min="19" max="19" width="4.3984375" style="42" customWidth="1"/>
    <col min="20" max="20" width="9.796875" style="42" bestFit="1" customWidth="1"/>
    <col min="21" max="21" width="4.3984375" style="42" customWidth="1"/>
    <col min="22" max="22" width="9.796875" style="42" bestFit="1" customWidth="1"/>
    <col min="23" max="23" width="5.296875" style="42" customWidth="1"/>
    <col min="24" max="24" width="9" style="42" customWidth="1"/>
    <col min="25" max="25" width="5.296875" style="42" customWidth="1"/>
    <col min="26" max="16384" width="9" style="42" customWidth="1"/>
  </cols>
  <sheetData>
    <row r="6" spans="1:4" s="3" customFormat="1" ht="23.25">
      <c r="A6" s="68" t="s">
        <v>201</v>
      </c>
      <c r="B6" s="21"/>
      <c r="D6" s="4"/>
    </row>
    <row r="7" spans="2:20" s="3" customFormat="1" ht="16.5" thickBot="1">
      <c r="B7" s="21"/>
      <c r="D7" s="4"/>
      <c r="Q7" s="3" t="s">
        <v>27</v>
      </c>
      <c r="T7" s="1" t="s">
        <v>28</v>
      </c>
    </row>
    <row r="8" spans="3:22" s="3" customFormat="1" ht="19.5" customHeight="1">
      <c r="C8" s="40" t="s">
        <v>29</v>
      </c>
      <c r="D8" s="4"/>
      <c r="E8" s="10" t="s">
        <v>26</v>
      </c>
      <c r="F8" s="12"/>
      <c r="G8" s="12"/>
      <c r="H8" s="39" t="e">
        <f>SUM(E13:K13)</f>
        <v>#REF!</v>
      </c>
      <c r="I8" s="12" t="s">
        <v>30</v>
      </c>
      <c r="J8" s="12"/>
      <c r="K8" s="11"/>
      <c r="L8" s="9"/>
      <c r="M8" s="40" t="s">
        <v>31</v>
      </c>
      <c r="N8" s="41"/>
      <c r="O8" s="260" t="s">
        <v>32</v>
      </c>
      <c r="P8" s="261"/>
      <c r="Q8" s="9"/>
      <c r="R8" s="40" t="s">
        <v>33</v>
      </c>
      <c r="T8" s="276" t="s">
        <v>29</v>
      </c>
      <c r="U8" s="120"/>
      <c r="V8" s="281" t="s">
        <v>34</v>
      </c>
    </row>
    <row r="9" spans="3:22" s="3" customFormat="1" ht="13.5" customHeight="1">
      <c r="C9" s="14"/>
      <c r="D9" s="4"/>
      <c r="E9" s="10" t="s">
        <v>35</v>
      </c>
      <c r="F9" s="12"/>
      <c r="G9" s="12"/>
      <c r="H9" s="10" t="s">
        <v>36</v>
      </c>
      <c r="I9" s="12"/>
      <c r="J9" s="12"/>
      <c r="K9" s="11"/>
      <c r="L9" s="9"/>
      <c r="M9" s="14"/>
      <c r="N9" s="9"/>
      <c r="O9" s="256"/>
      <c r="P9" s="257"/>
      <c r="Q9" s="9"/>
      <c r="R9" s="14"/>
      <c r="T9" s="277"/>
      <c r="U9" s="123" t="s">
        <v>1</v>
      </c>
      <c r="V9" s="282"/>
    </row>
    <row r="10" spans="3:22" s="4" customFormat="1" ht="15" customHeight="1">
      <c r="C10" s="6"/>
      <c r="E10" s="5" t="s">
        <v>38</v>
      </c>
      <c r="F10" s="5" t="s">
        <v>39</v>
      </c>
      <c r="G10" s="5" t="s">
        <v>40</v>
      </c>
      <c r="H10" s="5" t="s">
        <v>41</v>
      </c>
      <c r="I10" s="101" t="s">
        <v>42</v>
      </c>
      <c r="J10" s="115" t="s">
        <v>80</v>
      </c>
      <c r="K10" s="5" t="s">
        <v>43</v>
      </c>
      <c r="L10" s="18"/>
      <c r="M10" s="6"/>
      <c r="N10" s="18"/>
      <c r="O10" s="256" t="s">
        <v>37</v>
      </c>
      <c r="P10" s="257"/>
      <c r="Q10" s="18"/>
      <c r="R10" s="6"/>
      <c r="T10" s="122"/>
      <c r="U10" s="123"/>
      <c r="V10" s="124"/>
    </row>
    <row r="11" spans="3:22" s="7" customFormat="1" ht="12.75">
      <c r="C11" s="6"/>
      <c r="E11" s="6"/>
      <c r="F11" s="6" t="s">
        <v>44</v>
      </c>
      <c r="G11" s="6"/>
      <c r="H11" s="6" t="s">
        <v>45</v>
      </c>
      <c r="I11" s="102" t="s">
        <v>46</v>
      </c>
      <c r="J11" s="116" t="s">
        <v>83</v>
      </c>
      <c r="K11" s="6"/>
      <c r="L11" s="18"/>
      <c r="M11" s="6" t="s">
        <v>84</v>
      </c>
      <c r="N11" s="18"/>
      <c r="O11" s="262" t="s">
        <v>85</v>
      </c>
      <c r="P11" s="263"/>
      <c r="Q11" s="18"/>
      <c r="R11" s="6"/>
      <c r="T11" s="125"/>
      <c r="U11" s="55"/>
      <c r="V11" s="126"/>
    </row>
    <row r="12" spans="3:22" s="9" customFormat="1" ht="12.75">
      <c r="C12" s="13"/>
      <c r="D12" s="7"/>
      <c r="E12" s="8" t="s">
        <v>86</v>
      </c>
      <c r="F12" s="8" t="s">
        <v>87</v>
      </c>
      <c r="G12" s="8" t="s">
        <v>88</v>
      </c>
      <c r="H12" s="8" t="s">
        <v>89</v>
      </c>
      <c r="I12" s="103" t="s">
        <v>90</v>
      </c>
      <c r="J12" s="8" t="s">
        <v>91</v>
      </c>
      <c r="K12" s="8" t="s">
        <v>92</v>
      </c>
      <c r="L12" s="19"/>
      <c r="M12" s="13"/>
      <c r="N12" s="17"/>
      <c r="O12" s="17"/>
      <c r="P12" s="105"/>
      <c r="Q12" s="19"/>
      <c r="R12" s="13"/>
      <c r="T12" s="254" t="e">
        <f>C13/($C13+$R13)</f>
        <v>#REF!</v>
      </c>
      <c r="U12" s="56"/>
      <c r="V12" s="252" t="e">
        <f>R13/($C13+$R13)</f>
        <v>#REF!</v>
      </c>
    </row>
    <row r="13" spans="3:22" s="3" customFormat="1" ht="30" customHeight="1" thickBot="1">
      <c r="C13" s="131" t="e">
        <f>#REF!</f>
        <v>#REF!</v>
      </c>
      <c r="D13" s="4"/>
      <c r="E13" s="131" t="e">
        <f>#REF!</f>
        <v>#REF!</v>
      </c>
      <c r="F13" s="246">
        <v>1032048</v>
      </c>
      <c r="G13" s="246">
        <v>1915463</v>
      </c>
      <c r="H13" s="131" t="e">
        <f>SUM(#REF!)</f>
        <v>#REF!</v>
      </c>
      <c r="I13" s="104" t="e">
        <f>-SUM(#REF!)</f>
        <v>#REF!</v>
      </c>
      <c r="J13" s="245">
        <v>586900</v>
      </c>
      <c r="K13" s="246">
        <v>162</v>
      </c>
      <c r="L13" s="17"/>
      <c r="M13" s="131" t="e">
        <f>#REF!</f>
        <v>#REF!</v>
      </c>
      <c r="N13" s="17"/>
      <c r="O13" s="250" t="e">
        <f>#REF!</f>
        <v>#REF!</v>
      </c>
      <c r="P13" s="251"/>
      <c r="Q13" s="17"/>
      <c r="R13" s="242">
        <v>35182954</v>
      </c>
      <c r="T13" s="255"/>
      <c r="U13" s="127" t="s">
        <v>93</v>
      </c>
      <c r="V13" s="253"/>
    </row>
    <row r="14" spans="15:16" ht="12.75">
      <c r="O14" s="107"/>
      <c r="P14" s="108"/>
    </row>
    <row r="15" spans="1:16" s="3" customFormat="1" ht="18.75">
      <c r="A15" s="68" t="s">
        <v>55</v>
      </c>
      <c r="B15" s="21"/>
      <c r="D15" s="4"/>
      <c r="O15" s="109"/>
      <c r="P15" s="108"/>
    </row>
    <row r="16" s="3" customFormat="1" ht="12.75">
      <c r="D16" s="4"/>
    </row>
    <row r="17" spans="2:5" s="3" customFormat="1" ht="15.75">
      <c r="B17" s="69" t="s">
        <v>21</v>
      </c>
      <c r="C17" s="35"/>
      <c r="D17" s="16"/>
      <c r="E17" s="11"/>
    </row>
    <row r="18" spans="2:5" s="3" customFormat="1" ht="15.75">
      <c r="B18" s="38"/>
      <c r="C18" s="38"/>
      <c r="D18" s="7"/>
      <c r="E18" s="9"/>
    </row>
    <row r="19" spans="3:17" ht="16.5" thickBot="1">
      <c r="C19" s="66" t="s">
        <v>56</v>
      </c>
      <c r="Q19" s="3" t="s">
        <v>27</v>
      </c>
    </row>
    <row r="20" spans="3:18" ht="16.5" thickBot="1">
      <c r="C20" s="58" t="s">
        <v>57</v>
      </c>
      <c r="E20" s="10" t="s">
        <v>25</v>
      </c>
      <c r="F20" s="12"/>
      <c r="G20" s="12"/>
      <c r="H20" s="39" t="e">
        <f>SUM(E25:K25)</f>
        <v>#REF!</v>
      </c>
      <c r="I20" s="12" t="s">
        <v>30</v>
      </c>
      <c r="J20" s="12"/>
      <c r="K20" s="11"/>
      <c r="M20" s="58" t="s">
        <v>31</v>
      </c>
      <c r="O20" s="260" t="s">
        <v>32</v>
      </c>
      <c r="P20" s="261"/>
      <c r="Q20" s="9"/>
      <c r="R20" s="58" t="s">
        <v>33</v>
      </c>
    </row>
    <row r="21" spans="3:22" ht="16.5" thickBot="1">
      <c r="C21" s="59"/>
      <c r="E21" s="71" t="s">
        <v>35</v>
      </c>
      <c r="F21" s="72"/>
      <c r="G21" s="72"/>
      <c r="H21" s="10" t="s">
        <v>36</v>
      </c>
      <c r="I21" s="12"/>
      <c r="J21" s="72"/>
      <c r="K21" s="15"/>
      <c r="M21" s="59"/>
      <c r="O21" s="106"/>
      <c r="P21" s="105"/>
      <c r="Q21" s="9"/>
      <c r="R21" s="59"/>
      <c r="T21" s="119" t="s">
        <v>29</v>
      </c>
      <c r="U21" s="128" t="s">
        <v>94</v>
      </c>
      <c r="V21" s="121" t="s">
        <v>34</v>
      </c>
    </row>
    <row r="22" spans="3:22" ht="15.75">
      <c r="C22" s="60"/>
      <c r="D22" s="88" t="s">
        <v>5</v>
      </c>
      <c r="E22" s="73" t="s">
        <v>38</v>
      </c>
      <c r="F22" s="74" t="s">
        <v>39</v>
      </c>
      <c r="G22" s="75" t="s">
        <v>40</v>
      </c>
      <c r="H22" s="27" t="s">
        <v>2</v>
      </c>
      <c r="I22" s="26" t="s">
        <v>3</v>
      </c>
      <c r="J22" s="117" t="s">
        <v>80</v>
      </c>
      <c r="K22" s="110" t="s">
        <v>43</v>
      </c>
      <c r="M22" s="60"/>
      <c r="O22" s="256" t="s">
        <v>37</v>
      </c>
      <c r="P22" s="257"/>
      <c r="Q22" s="85" t="s">
        <v>95</v>
      </c>
      <c r="R22" s="60"/>
      <c r="T22" s="122"/>
      <c r="U22" s="123"/>
      <c r="V22" s="124"/>
    </row>
    <row r="23" spans="3:22" ht="12.75">
      <c r="C23" s="60"/>
      <c r="E23" s="76"/>
      <c r="F23" s="6" t="s">
        <v>44</v>
      </c>
      <c r="G23" s="77"/>
      <c r="H23" s="30" t="s">
        <v>4</v>
      </c>
      <c r="I23" s="24" t="s">
        <v>0</v>
      </c>
      <c r="J23" s="118" t="s">
        <v>96</v>
      </c>
      <c r="K23" s="111"/>
      <c r="M23" s="60" t="s">
        <v>97</v>
      </c>
      <c r="O23" s="262" t="s">
        <v>98</v>
      </c>
      <c r="P23" s="263"/>
      <c r="Q23" s="7"/>
      <c r="R23" s="60"/>
      <c r="T23" s="254" t="e">
        <f>C25/($C25+$R25)</f>
        <v>#REF!</v>
      </c>
      <c r="U23" s="55"/>
      <c r="V23" s="252" t="e">
        <f>R25/($C25+$R25)</f>
        <v>#REF!</v>
      </c>
    </row>
    <row r="24" spans="3:22" ht="12.75">
      <c r="C24" s="61"/>
      <c r="E24" s="78" t="s">
        <v>99</v>
      </c>
      <c r="F24" s="8" t="s">
        <v>100</v>
      </c>
      <c r="G24" s="79" t="s">
        <v>101</v>
      </c>
      <c r="H24" s="70"/>
      <c r="I24" s="32"/>
      <c r="J24" s="96" t="s">
        <v>102</v>
      </c>
      <c r="K24" s="97" t="s">
        <v>103</v>
      </c>
      <c r="M24" s="61"/>
      <c r="O24" s="17"/>
      <c r="P24" s="105"/>
      <c r="Q24" s="20"/>
      <c r="R24" s="61"/>
      <c r="T24" s="254"/>
      <c r="U24" s="56"/>
      <c r="V24" s="252"/>
    </row>
    <row r="25" spans="3:22" ht="15" thickBot="1">
      <c r="C25" s="132" t="e">
        <f>$C$13-I28</f>
        <v>#REF!</v>
      </c>
      <c r="E25" s="133" t="e">
        <f>E13</f>
        <v>#REF!</v>
      </c>
      <c r="F25" s="134">
        <f>F13</f>
        <v>1032048</v>
      </c>
      <c r="G25" s="135">
        <f>G13</f>
        <v>1915463</v>
      </c>
      <c r="H25" s="46"/>
      <c r="I25" s="50"/>
      <c r="J25" s="229">
        <f>J13</f>
        <v>586900</v>
      </c>
      <c r="K25" s="135">
        <f>K13</f>
        <v>162</v>
      </c>
      <c r="M25" s="136" t="e">
        <f>M13</f>
        <v>#REF!</v>
      </c>
      <c r="O25" s="258" t="e">
        <f>O13</f>
        <v>#REF!</v>
      </c>
      <c r="P25" s="259"/>
      <c r="Q25" s="9"/>
      <c r="R25" s="132" t="e">
        <f>$R$13+I28</f>
        <v>#REF!</v>
      </c>
      <c r="T25" s="255"/>
      <c r="U25" s="129" t="s">
        <v>104</v>
      </c>
      <c r="V25" s="253"/>
    </row>
    <row r="26" spans="3:16" ht="12.75">
      <c r="C26" s="112"/>
      <c r="O26" s="43"/>
      <c r="P26" s="43"/>
    </row>
    <row r="27" spans="15:16" ht="12.75">
      <c r="O27" s="43"/>
      <c r="P27" s="43"/>
    </row>
    <row r="28" spans="8:18" ht="16.5" thickBot="1">
      <c r="H28" s="44" t="s">
        <v>58</v>
      </c>
      <c r="I28" s="137" t="e">
        <f>H20+M25</f>
        <v>#REF!</v>
      </c>
      <c r="J28" s="83"/>
      <c r="K28" s="45" t="s">
        <v>59</v>
      </c>
      <c r="L28" s="42"/>
      <c r="M28" s="43"/>
      <c r="R28" s="43"/>
    </row>
    <row r="29" spans="15:16" ht="13.5" thickTop="1">
      <c r="O29" s="43"/>
      <c r="P29" s="43"/>
    </row>
    <row r="30" spans="3:18" ht="16.5" thickBot="1">
      <c r="C30" s="66" t="s">
        <v>60</v>
      </c>
      <c r="H30" s="44" t="s">
        <v>58</v>
      </c>
      <c r="I30" s="137" t="e">
        <f>H20+M25+O38</f>
        <v>#REF!</v>
      </c>
      <c r="J30" s="83"/>
      <c r="K30" s="45" t="s">
        <v>61</v>
      </c>
      <c r="L30" s="42"/>
      <c r="M30" s="43"/>
      <c r="R30" s="43"/>
    </row>
    <row r="31" spans="3:16" ht="16.5" thickTop="1">
      <c r="C31" s="1"/>
      <c r="O31" s="43"/>
      <c r="P31" s="43"/>
    </row>
    <row r="32" spans="3:17" ht="16.5" thickBot="1">
      <c r="C32" s="1"/>
      <c r="Q32" s="3" t="s">
        <v>27</v>
      </c>
    </row>
    <row r="33" spans="3:22" ht="18" customHeight="1">
      <c r="C33" s="58" t="s">
        <v>57</v>
      </c>
      <c r="E33" s="278" t="s">
        <v>62</v>
      </c>
      <c r="F33" s="279"/>
      <c r="G33" s="279"/>
      <c r="H33" s="279"/>
      <c r="I33" s="279"/>
      <c r="J33" s="279"/>
      <c r="K33" s="280"/>
      <c r="M33" s="92" t="s">
        <v>31</v>
      </c>
      <c r="O33" s="260" t="s">
        <v>32</v>
      </c>
      <c r="P33" s="261"/>
      <c r="Q33" s="9"/>
      <c r="R33" s="58" t="s">
        <v>33</v>
      </c>
      <c r="T33" s="276" t="s">
        <v>29</v>
      </c>
      <c r="U33" s="130"/>
      <c r="V33" s="281" t="s">
        <v>34</v>
      </c>
    </row>
    <row r="34" spans="3:22" ht="12" customHeight="1">
      <c r="C34" s="59"/>
      <c r="E34" s="264" t="s">
        <v>63</v>
      </c>
      <c r="F34" s="265"/>
      <c r="G34" s="265"/>
      <c r="H34" s="265"/>
      <c r="I34" s="265"/>
      <c r="J34" s="265"/>
      <c r="K34" s="266"/>
      <c r="M34" s="273" t="s">
        <v>105</v>
      </c>
      <c r="O34" s="106"/>
      <c r="P34" s="105"/>
      <c r="Q34" s="9"/>
      <c r="R34" s="59"/>
      <c r="T34" s="277"/>
      <c r="U34" s="123" t="s">
        <v>94</v>
      </c>
      <c r="V34" s="282"/>
    </row>
    <row r="35" spans="3:22" ht="15.75">
      <c r="C35" s="60"/>
      <c r="D35" s="88" t="s">
        <v>5</v>
      </c>
      <c r="E35" s="267"/>
      <c r="F35" s="268"/>
      <c r="G35" s="268"/>
      <c r="H35" s="268"/>
      <c r="I35" s="268"/>
      <c r="J35" s="268"/>
      <c r="K35" s="269"/>
      <c r="M35" s="274"/>
      <c r="O35" s="256" t="s">
        <v>37</v>
      </c>
      <c r="P35" s="257"/>
      <c r="Q35" s="41" t="s">
        <v>5</v>
      </c>
      <c r="R35" s="60"/>
      <c r="T35" s="122"/>
      <c r="U35" s="123"/>
      <c r="V35" s="124"/>
    </row>
    <row r="36" spans="3:22" ht="15" customHeight="1">
      <c r="C36" s="60"/>
      <c r="E36" s="267"/>
      <c r="F36" s="268"/>
      <c r="G36" s="268"/>
      <c r="H36" s="268"/>
      <c r="I36" s="268"/>
      <c r="J36" s="268"/>
      <c r="K36" s="269"/>
      <c r="M36" s="274"/>
      <c r="O36" s="262" t="s">
        <v>106</v>
      </c>
      <c r="P36" s="263"/>
      <c r="Q36" s="7"/>
      <c r="R36" s="60"/>
      <c r="T36" s="254" t="e">
        <f>C38/($C38+$R38)</f>
        <v>#REF!</v>
      </c>
      <c r="U36" s="55"/>
      <c r="V36" s="252" t="e">
        <f>R38/($C38+$R38)</f>
        <v>#REF!</v>
      </c>
    </row>
    <row r="37" spans="3:22" ht="15" customHeight="1">
      <c r="C37" s="61"/>
      <c r="E37" s="267"/>
      <c r="F37" s="268"/>
      <c r="G37" s="268"/>
      <c r="H37" s="268"/>
      <c r="I37" s="268"/>
      <c r="J37" s="268"/>
      <c r="K37" s="269"/>
      <c r="M37" s="274"/>
      <c r="O37" s="17"/>
      <c r="P37" s="105"/>
      <c r="Q37" s="20"/>
      <c r="R37" s="61"/>
      <c r="T37" s="254"/>
      <c r="U37" s="56"/>
      <c r="V37" s="252"/>
    </row>
    <row r="38" spans="3:22" ht="15" customHeight="1" thickBot="1">
      <c r="C38" s="132" t="e">
        <f>$C$13-I30</f>
        <v>#REF!</v>
      </c>
      <c r="E38" s="270"/>
      <c r="F38" s="271"/>
      <c r="G38" s="271"/>
      <c r="H38" s="271"/>
      <c r="I38" s="271"/>
      <c r="J38" s="271"/>
      <c r="K38" s="272"/>
      <c r="M38" s="275"/>
      <c r="O38" s="258" t="e">
        <f>O13</f>
        <v>#REF!</v>
      </c>
      <c r="P38" s="259"/>
      <c r="Q38" s="9"/>
      <c r="R38" s="132" t="e">
        <f>$R$13+I30</f>
        <v>#REF!</v>
      </c>
      <c r="T38" s="255"/>
      <c r="U38" s="129" t="s">
        <v>94</v>
      </c>
      <c r="V38" s="253"/>
    </row>
    <row r="39" ht="12.75">
      <c r="C39" s="112"/>
    </row>
    <row r="40" spans="2:7" s="22" customFormat="1" ht="15.75">
      <c r="B40" s="146" t="s">
        <v>22</v>
      </c>
      <c r="C40" s="147"/>
      <c r="D40" s="147"/>
      <c r="E40" s="148"/>
      <c r="F40" s="142"/>
      <c r="G40" s="142"/>
    </row>
    <row r="41" spans="2:5" s="22" customFormat="1" ht="15.75">
      <c r="B41" s="47"/>
      <c r="C41" s="47"/>
      <c r="D41" s="25"/>
      <c r="E41" s="28"/>
    </row>
    <row r="42" spans="3:17" s="48" customFormat="1" ht="16.5" thickBot="1">
      <c r="C42" s="67" t="s">
        <v>64</v>
      </c>
      <c r="D42" s="89"/>
      <c r="E42" s="2"/>
      <c r="F42" s="2"/>
      <c r="G42" s="2"/>
      <c r="H42" s="2"/>
      <c r="I42" s="2"/>
      <c r="J42" s="2"/>
      <c r="L42" s="49"/>
      <c r="Q42" s="22" t="s">
        <v>27</v>
      </c>
    </row>
    <row r="43" spans="3:18" s="48" customFormat="1" ht="15.75">
      <c r="C43" s="62" t="s">
        <v>65</v>
      </c>
      <c r="D43" s="90"/>
      <c r="E43" s="51" t="s">
        <v>66</v>
      </c>
      <c r="F43" s="36"/>
      <c r="G43" s="37"/>
      <c r="H43" s="140" t="e">
        <f>SUM(E48:K48)</f>
        <v>#REF!</v>
      </c>
      <c r="I43" s="36" t="s">
        <v>30</v>
      </c>
      <c r="J43" s="36"/>
      <c r="K43" s="37"/>
      <c r="L43" s="49"/>
      <c r="M43" s="62" t="s">
        <v>31</v>
      </c>
      <c r="O43" s="49"/>
      <c r="Q43" s="28"/>
      <c r="R43" s="62" t="s">
        <v>33</v>
      </c>
    </row>
    <row r="44" spans="3:22" s="48" customFormat="1" ht="16.5" thickBot="1">
      <c r="C44" s="63"/>
      <c r="D44" s="90"/>
      <c r="E44" s="80" t="s">
        <v>35</v>
      </c>
      <c r="F44" s="36"/>
      <c r="G44" s="36"/>
      <c r="H44" s="51" t="s">
        <v>36</v>
      </c>
      <c r="I44" s="36"/>
      <c r="J44" s="98"/>
      <c r="K44" s="99"/>
      <c r="L44" s="49"/>
      <c r="M44" s="63"/>
      <c r="O44" s="49"/>
      <c r="P44" s="49"/>
      <c r="Q44" s="28"/>
      <c r="R44" s="63"/>
      <c r="T44" s="54" t="s">
        <v>29</v>
      </c>
      <c r="U44" s="54" t="s">
        <v>107</v>
      </c>
      <c r="V44" s="54" t="s">
        <v>34</v>
      </c>
    </row>
    <row r="45" spans="3:22" s="48" customFormat="1" ht="15.75">
      <c r="C45" s="64"/>
      <c r="D45" s="91" t="s">
        <v>5</v>
      </c>
      <c r="E45" s="81" t="s">
        <v>38</v>
      </c>
      <c r="F45" s="27" t="s">
        <v>39</v>
      </c>
      <c r="G45" s="23" t="s">
        <v>40</v>
      </c>
      <c r="H45" s="23" t="s">
        <v>2</v>
      </c>
      <c r="I45" s="26" t="s">
        <v>3</v>
      </c>
      <c r="J45" s="113" t="s">
        <v>80</v>
      </c>
      <c r="K45" s="23" t="s">
        <v>43</v>
      </c>
      <c r="L45" s="49"/>
      <c r="M45" s="64"/>
      <c r="O45" s="49"/>
      <c r="P45" s="49"/>
      <c r="Q45" s="86" t="s">
        <v>5</v>
      </c>
      <c r="R45" s="64"/>
      <c r="T45" s="54"/>
      <c r="U45" s="54"/>
      <c r="V45" s="54"/>
    </row>
    <row r="46" spans="3:22" s="48" customFormat="1" ht="12.75">
      <c r="C46" s="64"/>
      <c r="D46" s="90"/>
      <c r="E46" s="64"/>
      <c r="F46" s="30" t="s">
        <v>44</v>
      </c>
      <c r="G46" s="31"/>
      <c r="H46" s="31" t="s">
        <v>4</v>
      </c>
      <c r="I46" s="24" t="s">
        <v>0</v>
      </c>
      <c r="J46" s="114" t="s">
        <v>96</v>
      </c>
      <c r="K46" s="31"/>
      <c r="L46" s="49"/>
      <c r="M46" s="64" t="s">
        <v>47</v>
      </c>
      <c r="O46" s="49"/>
      <c r="P46" s="49"/>
      <c r="Q46" s="25"/>
      <c r="R46" s="64"/>
      <c r="T46" s="283" t="e">
        <f>C48/($C48+$R48)</f>
        <v>#REF!</v>
      </c>
      <c r="U46" s="55"/>
      <c r="V46" s="283" t="e">
        <f>R48/($C48+$R48)</f>
        <v>#REF!</v>
      </c>
    </row>
    <row r="47" spans="3:22" s="48" customFormat="1" ht="12.75">
      <c r="C47" s="65"/>
      <c r="D47" s="90"/>
      <c r="E47" s="82" t="s">
        <v>49</v>
      </c>
      <c r="F47" s="70"/>
      <c r="G47" s="29"/>
      <c r="H47" s="29"/>
      <c r="I47" s="32"/>
      <c r="J47" s="100"/>
      <c r="K47" s="100"/>
      <c r="L47" s="49"/>
      <c r="M47" s="65"/>
      <c r="O47" s="49"/>
      <c r="P47" s="49"/>
      <c r="Q47" s="33"/>
      <c r="R47" s="65"/>
      <c r="T47" s="283"/>
      <c r="U47" s="56"/>
      <c r="V47" s="283"/>
    </row>
    <row r="48" spans="3:22" s="48" customFormat="1" ht="15" thickBot="1">
      <c r="C48" s="138" t="e">
        <f>$C$13-I51</f>
        <v>#REF!</v>
      </c>
      <c r="D48" s="90"/>
      <c r="E48" s="139" t="e">
        <f>E13</f>
        <v>#REF!</v>
      </c>
      <c r="F48" s="46"/>
      <c r="G48" s="34"/>
      <c r="H48" s="34"/>
      <c r="I48" s="50"/>
      <c r="J48" s="34"/>
      <c r="K48" s="34"/>
      <c r="L48" s="49"/>
      <c r="M48" s="139" t="e">
        <f>M13</f>
        <v>#REF!</v>
      </c>
      <c r="O48" s="49"/>
      <c r="P48" s="49"/>
      <c r="Q48" s="28"/>
      <c r="R48" s="138" t="e">
        <f>$R$13+I51</f>
        <v>#REF!</v>
      </c>
      <c r="T48" s="283"/>
      <c r="U48" s="57" t="s">
        <v>54</v>
      </c>
      <c r="V48" s="283"/>
    </row>
    <row r="49" spans="4:17" s="48" customFormat="1" ht="12.75">
      <c r="D49" s="90"/>
      <c r="L49" s="49"/>
      <c r="O49" s="49"/>
      <c r="P49" s="49"/>
      <c r="Q49" s="49"/>
    </row>
    <row r="50" spans="4:17" s="48" customFormat="1" ht="12.75">
      <c r="D50" s="90"/>
      <c r="L50" s="49"/>
      <c r="O50" s="49"/>
      <c r="P50" s="49"/>
      <c r="Q50" s="49"/>
    </row>
    <row r="51" spans="4:18" s="48" customFormat="1" ht="16.5" thickBot="1">
      <c r="D51" s="90"/>
      <c r="H51" s="52" t="s">
        <v>58</v>
      </c>
      <c r="I51" s="143" t="e">
        <f>H43+M48</f>
        <v>#REF!</v>
      </c>
      <c r="J51" s="84"/>
      <c r="K51" s="53" t="s">
        <v>59</v>
      </c>
      <c r="M51" s="49"/>
      <c r="Q51" s="49"/>
      <c r="R51" s="49"/>
    </row>
    <row r="52" spans="4:17" s="48" customFormat="1" ht="13.5" thickTop="1">
      <c r="D52" s="90"/>
      <c r="L52" s="49"/>
      <c r="Q52" s="49"/>
    </row>
    <row r="54" spans="2:7" s="151" customFormat="1" ht="15.75">
      <c r="B54" s="149" t="s">
        <v>109</v>
      </c>
      <c r="C54" s="149"/>
      <c r="D54" s="149"/>
      <c r="E54" s="149"/>
      <c r="F54" s="150"/>
      <c r="G54" s="150"/>
    </row>
    <row r="55" spans="2:5" s="151" customFormat="1" ht="15.75">
      <c r="B55" s="152"/>
      <c r="C55" s="152"/>
      <c r="D55" s="153"/>
      <c r="E55" s="154"/>
    </row>
    <row r="56" spans="3:17" s="155" customFormat="1" ht="16.5" thickBot="1">
      <c r="C56" s="156" t="s">
        <v>70</v>
      </c>
      <c r="D56" s="157"/>
      <c r="E56" s="158"/>
      <c r="F56" s="158"/>
      <c r="G56" s="158"/>
      <c r="H56" s="158"/>
      <c r="I56" s="158"/>
      <c r="J56" s="158"/>
      <c r="K56" s="158"/>
      <c r="L56" s="159"/>
      <c r="Q56" s="151" t="s">
        <v>27</v>
      </c>
    </row>
    <row r="57" spans="3:18" s="155" customFormat="1" ht="16.5" thickBot="1">
      <c r="C57" s="160" t="s">
        <v>65</v>
      </c>
      <c r="D57" s="161"/>
      <c r="E57" s="162" t="s">
        <v>66</v>
      </c>
      <c r="F57" s="163"/>
      <c r="G57" s="164"/>
      <c r="H57" s="165" t="e">
        <f>SUM(E62:K62)</f>
        <v>#REF!</v>
      </c>
      <c r="I57" s="163" t="s">
        <v>30</v>
      </c>
      <c r="J57" s="163"/>
      <c r="K57" s="164"/>
      <c r="L57" s="159"/>
      <c r="M57" s="160" t="s">
        <v>31</v>
      </c>
      <c r="O57" s="166" t="s">
        <v>32</v>
      </c>
      <c r="Q57" s="154"/>
      <c r="R57" s="160" t="s">
        <v>33</v>
      </c>
    </row>
    <row r="58" spans="3:22" s="155" customFormat="1" ht="16.5" thickBot="1">
      <c r="C58" s="167"/>
      <c r="D58" s="161"/>
      <c r="E58" s="168" t="s">
        <v>35</v>
      </c>
      <c r="F58" s="163"/>
      <c r="G58" s="163"/>
      <c r="H58" s="162" t="s">
        <v>36</v>
      </c>
      <c r="I58" s="163"/>
      <c r="J58" s="169"/>
      <c r="K58" s="170"/>
      <c r="L58" s="159"/>
      <c r="M58" s="167"/>
      <c r="O58" s="171" t="s">
        <v>37</v>
      </c>
      <c r="P58" s="159"/>
      <c r="Q58" s="154"/>
      <c r="R58" s="167"/>
      <c r="T58" s="172" t="s">
        <v>29</v>
      </c>
      <c r="U58" s="173" t="s">
        <v>108</v>
      </c>
      <c r="V58" s="174" t="s">
        <v>34</v>
      </c>
    </row>
    <row r="59" spans="3:22" s="155" customFormat="1" ht="15.75">
      <c r="C59" s="175"/>
      <c r="D59" s="176" t="s">
        <v>5</v>
      </c>
      <c r="E59" s="177" t="s">
        <v>38</v>
      </c>
      <c r="F59" s="178" t="s">
        <v>39</v>
      </c>
      <c r="G59" s="179" t="s">
        <v>40</v>
      </c>
      <c r="H59" s="179" t="s">
        <v>2</v>
      </c>
      <c r="I59" s="180" t="s">
        <v>3</v>
      </c>
      <c r="J59" s="181" t="s">
        <v>80</v>
      </c>
      <c r="K59" s="179" t="s">
        <v>43</v>
      </c>
      <c r="L59" s="159"/>
      <c r="M59" s="175"/>
      <c r="O59" s="171" t="s">
        <v>67</v>
      </c>
      <c r="P59" s="159"/>
      <c r="Q59" s="182" t="s">
        <v>5</v>
      </c>
      <c r="R59" s="175"/>
      <c r="T59" s="183"/>
      <c r="U59" s="184"/>
      <c r="V59" s="185"/>
    </row>
    <row r="60" spans="3:22" s="155" customFormat="1" ht="13.5" customHeight="1">
      <c r="C60" s="175"/>
      <c r="D60" s="161"/>
      <c r="E60" s="175"/>
      <c r="F60" s="186" t="s">
        <v>44</v>
      </c>
      <c r="G60" s="187"/>
      <c r="H60" s="187" t="s">
        <v>4</v>
      </c>
      <c r="I60" s="188" t="s">
        <v>0</v>
      </c>
      <c r="J60" s="189" t="s">
        <v>96</v>
      </c>
      <c r="K60" s="187"/>
      <c r="L60" s="159"/>
      <c r="M60" s="175" t="s">
        <v>97</v>
      </c>
      <c r="O60" s="171" t="s">
        <v>68</v>
      </c>
      <c r="P60" s="159"/>
      <c r="Q60" s="153"/>
      <c r="R60" s="175"/>
      <c r="T60" s="286" t="e">
        <f>C62/($C62+$R62)</f>
        <v>#REF!</v>
      </c>
      <c r="U60" s="190"/>
      <c r="V60" s="284" t="e">
        <f>R62/($C62+$R62)</f>
        <v>#REF!</v>
      </c>
    </row>
    <row r="61" spans="3:22" s="155" customFormat="1" ht="13.5" customHeight="1">
      <c r="C61" s="191"/>
      <c r="D61" s="161"/>
      <c r="E61" s="192" t="s">
        <v>71</v>
      </c>
      <c r="F61" s="193"/>
      <c r="G61" s="194"/>
      <c r="H61" s="194"/>
      <c r="I61" s="195"/>
      <c r="J61" s="196"/>
      <c r="K61" s="196"/>
      <c r="L61" s="159"/>
      <c r="M61" s="191"/>
      <c r="O61" s="171" t="s">
        <v>69</v>
      </c>
      <c r="P61" s="159"/>
      <c r="Q61" s="197"/>
      <c r="R61" s="191"/>
      <c r="T61" s="286"/>
      <c r="U61" s="198"/>
      <c r="V61" s="284"/>
    </row>
    <row r="62" spans="3:22" s="155" customFormat="1" ht="15" customHeight="1" thickBot="1">
      <c r="C62" s="199" t="e">
        <f>$C$13-I65</f>
        <v>#REF!</v>
      </c>
      <c r="D62" s="161"/>
      <c r="E62" s="200" t="e">
        <f>E13</f>
        <v>#REF!</v>
      </c>
      <c r="F62" s="201"/>
      <c r="G62" s="202"/>
      <c r="H62" s="202"/>
      <c r="I62" s="203"/>
      <c r="J62" s="202"/>
      <c r="K62" s="202"/>
      <c r="L62" s="159"/>
      <c r="M62" s="200" t="e">
        <f>M13</f>
        <v>#REF!</v>
      </c>
      <c r="O62" s="204" t="e">
        <f>#REF!</f>
        <v>#REF!</v>
      </c>
      <c r="P62" s="159"/>
      <c r="Q62" s="154"/>
      <c r="R62" s="199" t="e">
        <f>$R$13+I65</f>
        <v>#REF!</v>
      </c>
      <c r="T62" s="287"/>
      <c r="U62" s="205" t="s">
        <v>54</v>
      </c>
      <c r="V62" s="285"/>
    </row>
    <row r="63" spans="4:17" s="155" customFormat="1" ht="12.75">
      <c r="D63" s="161"/>
      <c r="L63" s="159"/>
      <c r="O63" s="159"/>
      <c r="P63" s="159"/>
      <c r="Q63" s="159"/>
    </row>
    <row r="64" spans="4:17" s="155" customFormat="1" ht="12.75">
      <c r="D64" s="161"/>
      <c r="L64" s="159"/>
      <c r="O64" s="159"/>
      <c r="P64" s="159"/>
      <c r="Q64" s="159"/>
    </row>
    <row r="65" spans="4:18" s="155" customFormat="1" ht="16.5" thickBot="1">
      <c r="D65" s="161"/>
      <c r="H65" s="206" t="s">
        <v>58</v>
      </c>
      <c r="I65" s="207" t="e">
        <f>H57+M62+O62</f>
        <v>#REF!</v>
      </c>
      <c r="J65" s="208"/>
      <c r="K65" s="209" t="s">
        <v>59</v>
      </c>
      <c r="M65" s="159"/>
      <c r="Q65" s="159"/>
      <c r="R65" s="159"/>
    </row>
    <row r="66" spans="4:17" s="155" customFormat="1" ht="13.5" thickTop="1">
      <c r="D66" s="161"/>
      <c r="L66" s="159"/>
      <c r="Q66" s="159"/>
    </row>
  </sheetData>
  <sheetProtection/>
  <mergeCells count="30">
    <mergeCell ref="E33:K33"/>
    <mergeCell ref="V60:V62"/>
    <mergeCell ref="T60:T62"/>
    <mergeCell ref="T8:T9"/>
    <mergeCell ref="V8:V9"/>
    <mergeCell ref="V33:V34"/>
    <mergeCell ref="V12:V13"/>
    <mergeCell ref="T23:T25"/>
    <mergeCell ref="V23:V25"/>
    <mergeCell ref="T12:T13"/>
    <mergeCell ref="O9:P9"/>
    <mergeCell ref="O8:P8"/>
    <mergeCell ref="O10:P10"/>
    <mergeCell ref="O11:P11"/>
    <mergeCell ref="E34:K38"/>
    <mergeCell ref="M34:M38"/>
    <mergeCell ref="O33:P33"/>
    <mergeCell ref="O35:P35"/>
    <mergeCell ref="O36:P36"/>
    <mergeCell ref="O38:P38"/>
    <mergeCell ref="O13:P13"/>
    <mergeCell ref="V36:V38"/>
    <mergeCell ref="T46:T48"/>
    <mergeCell ref="V46:V48"/>
    <mergeCell ref="O20:P20"/>
    <mergeCell ref="O22:P22"/>
    <mergeCell ref="O23:P23"/>
    <mergeCell ref="O25:P25"/>
    <mergeCell ref="T33:T34"/>
    <mergeCell ref="T36:T38"/>
  </mergeCells>
  <printOptions horizontalCentered="1" verticalCentered="1"/>
  <pageMargins left="0.1968503937007874" right="0.1968503937007874" top="0.5905511811023623" bottom="0.3937007874015748" header="0.1968503937007874" footer="0.1968503937007874"/>
  <pageSetup fitToHeight="1" fitToWidth="1" horizontalDpi="300" verticalDpi="300" orientation="landscape" paperSize="9" scale="56" r:id="rId2"/>
  <headerFooter alignWithMargins="0">
    <oddFooter>&amp;L&amp;F&amp;R&amp;D　&amp;T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４　国税及び地方税の累年比較</dc:title>
  <dc:subject/>
  <dc:creator>自治省</dc:creator>
  <cp:keywords/>
  <dc:description/>
  <cp:lastModifiedBy>総務省</cp:lastModifiedBy>
  <cp:lastPrinted>2015-08-13T02:56:48Z</cp:lastPrinted>
  <dcterms:created xsi:type="dcterms:W3CDTF">2000-01-31T02:01:42Z</dcterms:created>
  <dcterms:modified xsi:type="dcterms:W3CDTF">2015-08-17T12:38:49Z</dcterms:modified>
  <cp:category/>
  <cp:version/>
  <cp:contentType/>
  <cp:contentStatus/>
</cp:coreProperties>
</file>