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0" windowWidth="7260" windowHeight="8160" activeTab="0"/>
  </bookViews>
  <sheets>
    <sheet name="熊本県" sheetId="1" r:id="rId1"/>
  </sheets>
  <definedNames>
    <definedName name="_xlnm.Print_Area" localSheetId="0">'熊本県'!$A$1:$K$117</definedName>
  </definedNames>
  <calcPr fullCalcOnLoad="1"/>
</workbook>
</file>

<file path=xl/sharedStrings.xml><?xml version="1.0" encoding="utf-8"?>
<sst xmlns="http://schemas.openxmlformats.org/spreadsheetml/2006/main" count="370" uniqueCount="151">
  <si>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</si>
  <si>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</si>
  <si>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</si>
  <si>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</si>
  <si>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</si>
  <si>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</si>
  <si>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</si>
  <si>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</si>
  <si>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</si>
  <si>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</si>
  <si>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</si>
  <si>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</si>
  <si>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</si>
  <si>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</si>
  <si>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</si>
  <si>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</si>
  <si>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</si>
  <si>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</si>
  <si>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</si>
  <si>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</si>
  <si>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</si>
  <si>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</si>
  <si>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</si>
  <si>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</si>
  <si>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</si>
  <si>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</si>
  <si>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</si>
  <si>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</si>
  <si>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</si>
  <si>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</si>
  <si>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</si>
  <si>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</si>
  <si>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</si>
  <si>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</si>
  <si>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</si>
  <si>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</si>
  <si>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</si>
  <si>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</si>
  <si>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</si>
  <si>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</si>
  <si>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</si>
  <si>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</si>
  <si>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</si>
  <si>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</si>
  <si>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</si>
  <si>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</si>
  <si>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</si>
  <si>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</si>
  <si>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</si>
  <si>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</si>
  <si>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</si>
  <si>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</si>
  <si>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</si>
  <si>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</si>
  <si>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</si>
  <si>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</si>
  <si>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</si>
  <si>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</si>
  <si>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</si>
  <si>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</si>
  <si>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</si>
  <si>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</si>
  <si>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</si>
  <si>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</si>
  <si>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</si>
  <si>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</si>
  <si>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</si>
  <si>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熊本県</t>
  </si>
  <si>
    <t>農業改良資金特別会計</t>
  </si>
  <si>
    <t>中小企業振興資金特別会計</t>
  </si>
  <si>
    <t>母子寡婦福祉資金特別会計</t>
  </si>
  <si>
    <t>用品調達基金管理事業特別会計</t>
  </si>
  <si>
    <t>収入証紙特別会計</t>
  </si>
  <si>
    <t>県立高等学校実習資金特別会計</t>
  </si>
  <si>
    <t>用地先行取得事業特別会計</t>
  </si>
  <si>
    <t>育英資金貸与基金特別会計</t>
  </si>
  <si>
    <t>林業改善資金特別会計</t>
  </si>
  <si>
    <t>沿岸漁業改善資金特別会計</t>
  </si>
  <si>
    <t>市町村振興資金貸付事業特別会計</t>
  </si>
  <si>
    <t>チッソ株式会社に対する貸付けに係る県債償還等特別会計</t>
  </si>
  <si>
    <t>公債管理特別会計</t>
  </si>
  <si>
    <t>病院事業会計</t>
  </si>
  <si>
    <t>電気事業会計</t>
  </si>
  <si>
    <t>工業用水道事業会計</t>
  </si>
  <si>
    <t>有料駐車場事業会計</t>
  </si>
  <si>
    <t>港湾整備事業特別会計</t>
  </si>
  <si>
    <t>臨海工業用地造成事業特別会計</t>
  </si>
  <si>
    <t>流域下水道事業特別会計</t>
  </si>
  <si>
    <t>高度技術研究開発基盤整備事業特別会計</t>
  </si>
  <si>
    <t>-</t>
  </si>
  <si>
    <t>法適用企業</t>
  </si>
  <si>
    <t>荒尾競馬組合</t>
  </si>
  <si>
    <t>-</t>
  </si>
  <si>
    <t>有明海自動車航送船組合</t>
  </si>
  <si>
    <t>-</t>
  </si>
  <si>
    <t>フィッシャリーナ天草(株)</t>
  </si>
  <si>
    <t>(財)熊本県立劇場</t>
  </si>
  <si>
    <t>熊本空港ビルディング(株)</t>
  </si>
  <si>
    <t>-</t>
  </si>
  <si>
    <t>天草エアライン(株)</t>
  </si>
  <si>
    <t>肥薩おれんじ鉄道(株)</t>
  </si>
  <si>
    <t>豊肥本線高速鉄道保有(株)</t>
  </si>
  <si>
    <t>(財)熊本県角膜・腎臓バンク協会</t>
  </si>
  <si>
    <t>(財)熊本県生活衛生営業指導センター</t>
  </si>
  <si>
    <t>(財)熊本県総合保健センター</t>
  </si>
  <si>
    <t>(財)熊本さわやか長寿財団</t>
  </si>
  <si>
    <t>(財)水俣・芦北地域振興財団</t>
  </si>
  <si>
    <t>(財)熊本県伝統工芸館</t>
  </si>
  <si>
    <t>(財)荒尾産炭地域振興センター</t>
  </si>
  <si>
    <t>(財)くまもとテクノ産業財団</t>
  </si>
  <si>
    <t>(株)テクノインキュベーションセンター</t>
  </si>
  <si>
    <t>(財)熊本県起業化支援センター</t>
  </si>
  <si>
    <t>(財)熊本テルサ</t>
  </si>
  <si>
    <t>(財)熊本勤労総合福祉センター</t>
  </si>
  <si>
    <t>(財)熊本県雇用環境整備協会</t>
  </si>
  <si>
    <t>希望の里ホンダ(株)</t>
  </si>
  <si>
    <t>(財)熊本県農業後継者育成基金</t>
  </si>
  <si>
    <t>(社)熊本県野菜価格安定資金協会</t>
  </si>
  <si>
    <t>(社)熊本県果実生産出荷安定基金協会</t>
  </si>
  <si>
    <t>(社)熊本県畜産協会</t>
  </si>
  <si>
    <t>(財)熊本県農業公社</t>
  </si>
  <si>
    <t>(社)熊本県林業公社</t>
  </si>
  <si>
    <t>(財)熊本県林業従事者育成基金</t>
  </si>
  <si>
    <t>(財)熊本県栽培漁業協会</t>
  </si>
  <si>
    <t>熊本県住宅供給公社</t>
  </si>
  <si>
    <t>-</t>
  </si>
  <si>
    <t>熊本県道路公社</t>
  </si>
  <si>
    <t>(財)熊本県建築住宅センター</t>
  </si>
  <si>
    <t>(財)白川水源地域対策基金</t>
  </si>
  <si>
    <t>(財)熊本県暴力追放協議会</t>
  </si>
  <si>
    <t>(財)熊本県スポーツ振興事業団</t>
  </si>
  <si>
    <t>(財)熊本県武道振興会</t>
  </si>
  <si>
    <t>公立大学法人熊本県立大学</t>
  </si>
  <si>
    <t>（財）熊本県環境整備事業団</t>
  </si>
  <si>
    <t>-</t>
  </si>
  <si>
    <t>-</t>
  </si>
  <si>
    <t>-</t>
  </si>
  <si>
    <t>-</t>
  </si>
  <si>
    <t>-</t>
  </si>
  <si>
    <t>-</t>
  </si>
  <si>
    <t>-</t>
  </si>
  <si>
    <t>-</t>
  </si>
  <si>
    <t>-</t>
  </si>
  <si>
    <t>-</t>
  </si>
  <si>
    <t>工業用水道事業会計</t>
  </si>
  <si>
    <t>H19.12.7設立</t>
  </si>
  <si>
    <t>　　　　　２．「資金不足比率」の早期健全化基準に相当する「経営健全化基準」は、公営競技を除き、一律△20％である（公営競技は0％）。</t>
  </si>
  <si>
    <t>△0</t>
  </si>
  <si>
    <t>（財）天草下島北部地域観光振興公社</t>
  </si>
  <si>
    <t>-</t>
  </si>
  <si>
    <t>（財）国際保健医療交流センター</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</si>
</sst>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_ "/>
    <numFmt numFmtId="185" formatCode="0;&quot;△ &quot;0"/>
    <numFmt numFmtId="186" formatCode="0.000;&quot;△ &quot;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double"/>
      <bottom style="hair"/>
    </border>
    <border>
      <left style="hair"/>
      <right style="thin"/>
      <top style="hair"/>
      <bottom style="hair"/>
    </border>
    <border>
      <left style="thin">
        <color indexed="8"/>
      </left>
      <right style="thin">
        <color indexed="8"/>
      </right>
      <top style="hair">
        <color indexed="8"/>
      </top>
      <bottom>
        <color indexed="63"/>
      </bottom>
    </border>
    <border>
      <left style="hair"/>
      <right style="thin"/>
      <top style="hair"/>
      <bottom>
        <color indexed="63"/>
      </bottom>
    </border>
    <border>
      <left style="thin">
        <color indexed="8"/>
      </left>
      <right style="thin">
        <color indexed="8"/>
      </right>
      <top style="double">
        <color indexed="8"/>
      </top>
      <bottom style="hair">
        <color indexed="8"/>
      </bottom>
    </border>
    <border>
      <left style="thin">
        <color indexed="8"/>
      </left>
      <right style="thin">
        <color indexed="8"/>
      </right>
      <top>
        <color indexed="63"/>
      </top>
      <bottom style="thin"/>
    </border>
    <border>
      <left style="hair"/>
      <right style="hair"/>
      <top style="hair"/>
      <bottom style="hair"/>
    </border>
    <border>
      <left style="hair"/>
      <right>
        <color indexed="63"/>
      </right>
      <top style="double"/>
      <bottom style="hair"/>
    </border>
    <border>
      <left style="hair"/>
      <right>
        <color indexed="63"/>
      </right>
      <top style="hair"/>
      <bottom style="hair"/>
    </border>
    <border>
      <left style="thin">
        <color indexed="8"/>
      </left>
      <right style="thin">
        <color indexed="8"/>
      </right>
      <top style="hair">
        <color indexed="8"/>
      </top>
      <bottom style="hair">
        <color indexed="8"/>
      </bottom>
    </border>
    <border>
      <left style="hair"/>
      <right style="hair"/>
      <top style="double"/>
      <bottom style="hair"/>
    </border>
    <border>
      <left style="hair"/>
      <right style="hair"/>
      <top style="hair"/>
      <bottom style="thin"/>
    </border>
    <border>
      <left style="hair">
        <color indexed="8"/>
      </left>
      <right style="hair">
        <color indexed="8"/>
      </right>
      <top style="double">
        <color indexed="8"/>
      </top>
      <bottom style="hair">
        <color indexed="8"/>
      </bottom>
    </border>
    <border>
      <left style="hair">
        <color indexed="8"/>
      </left>
      <right>
        <color indexed="63"/>
      </right>
      <top>
        <color indexed="63"/>
      </top>
      <bottom style="thin"/>
    </border>
    <border>
      <left style="hair"/>
      <right style="hair"/>
      <top style="thin"/>
      <bottom style="thin"/>
    </border>
    <border>
      <left style="hair"/>
      <right style="thin"/>
      <top style="hair"/>
      <bottom style="thin"/>
    </border>
    <border>
      <left style="hair"/>
      <right style="thin"/>
      <top style="thin"/>
      <bottom style="thin"/>
    </border>
    <border>
      <left style="hair"/>
      <right style="thin"/>
      <top>
        <color indexed="63"/>
      </top>
      <bottom style="hair"/>
    </border>
    <border>
      <left style="hair"/>
      <right style="hair"/>
      <top>
        <color indexed="63"/>
      </top>
      <bottom style="hair"/>
    </border>
    <border>
      <left>
        <color indexed="63"/>
      </left>
      <right style="hair"/>
      <top style="hair"/>
      <bottom style="hair"/>
    </border>
    <border diagonalUp="1">
      <left style="hair"/>
      <right style="hair"/>
      <top style="hair"/>
      <bottom style="hair"/>
      <diagonal style="hair"/>
    </border>
    <border>
      <left style="thin"/>
      <right>
        <color indexed="63"/>
      </right>
      <top>
        <color indexed="63"/>
      </top>
      <bottom style="hair"/>
    </border>
    <border>
      <left style="hair"/>
      <right>
        <color indexed="63"/>
      </right>
      <top>
        <color indexed="63"/>
      </top>
      <bottom style="hair"/>
    </border>
    <border>
      <left style="thin"/>
      <right>
        <color indexed="63"/>
      </right>
      <top>
        <color indexed="63"/>
      </top>
      <bottom style="thin"/>
    </border>
    <border>
      <left style="hair"/>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color indexed="63"/>
      </left>
      <right style="hair"/>
      <top>
        <color indexed="63"/>
      </top>
      <bottom style="hair"/>
    </border>
    <border diagonalUp="1">
      <left style="hair"/>
      <right style="hair"/>
      <top style="thin"/>
      <bottom style="thin"/>
      <diagonal style="hair"/>
    </border>
    <border diagonalUp="1">
      <left style="thin"/>
      <right style="hair"/>
      <top style="thin"/>
      <bottom style="thin"/>
      <diagonal style="hair"/>
    </border>
    <border diagonalUp="1">
      <left style="hair">
        <color indexed="8"/>
      </left>
      <right style="hair">
        <color indexed="8"/>
      </right>
      <top style="thin"/>
      <bottom style="thin">
        <color indexed="8"/>
      </bottom>
      <diagonal style="hair">
        <color indexed="8"/>
      </diagonal>
    </border>
    <border>
      <left style="hair">
        <color indexed="8"/>
      </left>
      <right>
        <color indexed="63"/>
      </right>
      <top style="hair">
        <color indexed="8"/>
      </top>
      <bottom>
        <color indexed="63"/>
      </bottom>
    </border>
    <border>
      <left style="hair">
        <color indexed="8"/>
      </left>
      <right>
        <color indexed="63"/>
      </right>
      <top style="thin"/>
      <bottom style="thin">
        <color indexed="8"/>
      </bottom>
    </border>
    <border>
      <left>
        <color indexed="63"/>
      </left>
      <right style="thin"/>
      <top>
        <color indexed="63"/>
      </top>
      <bottom>
        <color indexed="63"/>
      </bottom>
    </border>
    <border>
      <left style="thin"/>
      <right style="hair"/>
      <top style="double"/>
      <bottom style="hair"/>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right style="thin"/>
      <top>
        <color indexed="63"/>
      </top>
      <bottom>
        <color indexed="63"/>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color indexed="63"/>
      </left>
      <right>
        <color indexed="63"/>
      </right>
      <top style="hair">
        <color indexed="8"/>
      </top>
      <bottom>
        <color indexed="63"/>
      </bottom>
    </border>
    <border>
      <left style="thin"/>
      <right style="thin"/>
      <top style="thin"/>
      <bottom style="thin"/>
    </border>
    <border>
      <left>
        <color indexed="63"/>
      </left>
      <right>
        <color indexed="63"/>
      </right>
      <top style="thin"/>
      <bottom style="thin">
        <color indexed="8"/>
      </bottom>
    </border>
    <border>
      <left style="hair">
        <color indexed="8"/>
      </left>
      <right style="hair">
        <color indexed="8"/>
      </right>
      <top style="thin"/>
      <bottom style="thin">
        <color indexed="8"/>
      </bottom>
    </border>
    <border>
      <left style="thin"/>
      <right style="thin"/>
      <top>
        <color indexed="63"/>
      </top>
      <bottom style="hair"/>
    </border>
    <border>
      <left style="thin"/>
      <right style="thin"/>
      <top style="hair"/>
      <bottom style="hair"/>
    </border>
    <border>
      <left style="thin">
        <color indexed="8"/>
      </left>
      <right style="hair">
        <color indexed="8"/>
      </right>
      <top style="double">
        <color indexed="8"/>
      </top>
      <bottom style="hair">
        <color indexed="8"/>
      </bottom>
    </border>
    <border>
      <left style="thin"/>
      <right>
        <color indexed="63"/>
      </right>
      <top style="medium"/>
      <bottom style="hair"/>
    </border>
    <border>
      <left style="thin"/>
      <right style="hair"/>
      <top style="double">
        <color indexed="8"/>
      </top>
      <bottom style="hair"/>
    </border>
    <border>
      <left style="hair"/>
      <right style="hair"/>
      <top style="double">
        <color indexed="8"/>
      </top>
      <bottom style="hair"/>
    </border>
    <border>
      <left style="hair"/>
      <right style="hair"/>
      <top style="medium"/>
      <bottom style="hair"/>
    </border>
    <border>
      <left style="thin"/>
      <right>
        <color indexed="63"/>
      </right>
      <top style="hair"/>
      <bottom style="hair"/>
    </border>
    <border>
      <left style="thin"/>
      <right style="hair"/>
      <top style="hair"/>
      <bottom style="hair"/>
    </border>
    <border>
      <left style="thin"/>
      <right>
        <color indexed="63"/>
      </right>
      <top style="hair"/>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style="thin"/>
    </border>
    <border>
      <left style="hair"/>
      <right style="hair"/>
      <top>
        <color indexed="63"/>
      </top>
      <bottom style="thin"/>
    </border>
    <border>
      <left style="hair"/>
      <right style="thin"/>
      <top style="thin"/>
      <bottom style="double"/>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thin"/>
      <top style="hair"/>
      <bottom style="thin"/>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style="thin"/>
      <bottom style="double"/>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0">
    <xf numFmtId="0" fontId="0" fillId="0" borderId="0" xfId="0" applyAlignment="1">
      <alignment/>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183" fontId="2" fillId="0" borderId="12" xfId="0" applyNumberFormat="1" applyFont="1" applyFill="1" applyBorder="1" applyAlignment="1">
      <alignment horizontal="left" vertical="center" shrinkToFit="1"/>
    </xf>
    <xf numFmtId="0" fontId="2" fillId="0" borderId="13" xfId="0" applyFont="1" applyFill="1" applyBorder="1" applyAlignment="1">
      <alignment vertical="center" wrapText="1"/>
    </xf>
    <xf numFmtId="183" fontId="2" fillId="0" borderId="14" xfId="0" applyNumberFormat="1" applyFont="1" applyFill="1" applyBorder="1" applyAlignment="1">
      <alignment horizontal="left" vertical="center" shrinkToFit="1"/>
    </xf>
    <xf numFmtId="183" fontId="2" fillId="0" borderId="15" xfId="0" applyNumberFormat="1" applyFont="1" applyFill="1" applyBorder="1" applyAlignment="1">
      <alignment horizontal="left" vertical="center" shrinkToFit="1"/>
    </xf>
    <xf numFmtId="176" fontId="2" fillId="0" borderId="16" xfId="0" applyNumberFormat="1" applyFont="1" applyFill="1" applyBorder="1" applyAlignment="1">
      <alignment horizontal="right" vertical="center"/>
    </xf>
    <xf numFmtId="176" fontId="2" fillId="0" borderId="17" xfId="0" applyNumberFormat="1" applyFont="1" applyFill="1" applyBorder="1" applyAlignment="1">
      <alignment horizontal="right" vertical="center"/>
    </xf>
    <xf numFmtId="176" fontId="2" fillId="0" borderId="18" xfId="0" applyNumberFormat="1" applyFont="1" applyFill="1" applyBorder="1" applyAlignment="1">
      <alignment horizontal="right" vertical="center"/>
    </xf>
    <xf numFmtId="183" fontId="2" fillId="0" borderId="19" xfId="0" applyNumberFormat="1" applyFont="1" applyFill="1" applyBorder="1" applyAlignment="1">
      <alignment horizontal="left" vertical="center" shrinkToFit="1"/>
    </xf>
    <xf numFmtId="176" fontId="2" fillId="0" borderId="20"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0" fontId="2" fillId="0" borderId="11" xfId="0" applyFont="1" applyFill="1" applyBorder="1" applyAlignment="1">
      <alignment horizontal="right" vertical="center" wrapText="1"/>
    </xf>
    <xf numFmtId="176" fontId="2" fillId="0" borderId="22" xfId="48" applyNumberFormat="1" applyFont="1" applyFill="1" applyBorder="1" applyAlignment="1">
      <alignment vertical="center"/>
    </xf>
    <xf numFmtId="184" fontId="2" fillId="0" borderId="23" xfId="48" applyNumberFormat="1" applyFont="1" applyFill="1" applyBorder="1" applyAlignment="1">
      <alignment/>
    </xf>
    <xf numFmtId="176" fontId="2" fillId="0" borderId="24" xfId="0" applyNumberFormat="1" applyFont="1" applyFill="1" applyBorder="1" applyAlignment="1">
      <alignment vertical="center" shrinkToFit="1"/>
    </xf>
    <xf numFmtId="176" fontId="2" fillId="0" borderId="10"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16" xfId="0" applyNumberFormat="1" applyFont="1" applyFill="1" applyBorder="1" applyAlignment="1">
      <alignment vertical="center"/>
    </xf>
    <xf numFmtId="179" fontId="2" fillId="0" borderId="16"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78" fontId="2" fillId="0" borderId="28" xfId="0" applyNumberFormat="1" applyFont="1" applyFill="1" applyBorder="1" applyAlignment="1">
      <alignment horizontal="right" vertical="center" shrinkToFit="1"/>
    </xf>
    <xf numFmtId="182" fontId="2" fillId="0" borderId="28" xfId="0" applyNumberFormat="1" applyFont="1" applyFill="1" applyBorder="1" applyAlignment="1">
      <alignment horizontal="right" vertical="center"/>
    </xf>
    <xf numFmtId="182" fontId="2" fillId="0" borderId="27" xfId="0" applyNumberFormat="1" applyFont="1" applyFill="1" applyBorder="1" applyAlignment="1">
      <alignment horizontal="right" vertical="center"/>
    </xf>
    <xf numFmtId="178" fontId="2" fillId="0" borderId="16" xfId="0" applyNumberFormat="1" applyFont="1" applyFill="1" applyBorder="1" applyAlignment="1">
      <alignment horizontal="right" vertical="center" shrinkToFit="1"/>
    </xf>
    <xf numFmtId="182" fontId="2" fillId="0" borderId="16" xfId="0" applyNumberFormat="1" applyFont="1" applyFill="1" applyBorder="1" applyAlignment="1">
      <alignment horizontal="right" vertical="center"/>
    </xf>
    <xf numFmtId="179" fontId="2" fillId="0" borderId="29" xfId="0" applyNumberFormat="1" applyFont="1" applyFill="1" applyBorder="1" applyAlignment="1">
      <alignment horizontal="right" vertical="center" shrinkToFit="1"/>
    </xf>
    <xf numFmtId="179" fontId="2" fillId="0" borderId="16" xfId="0" applyNumberFormat="1" applyFont="1" applyFill="1" applyBorder="1" applyAlignment="1">
      <alignment horizontal="right" vertical="center" shrinkToFit="1"/>
    </xf>
    <xf numFmtId="178" fontId="2" fillId="0" borderId="29" xfId="0" applyNumberFormat="1" applyFont="1" applyFill="1" applyBorder="1" applyAlignment="1">
      <alignment horizontal="right" vertical="center" shrinkToFit="1"/>
    </xf>
    <xf numFmtId="178" fontId="2" fillId="0" borderId="30" xfId="0" applyNumberFormat="1" applyFont="1" applyFill="1" applyBorder="1" applyAlignment="1">
      <alignment horizontal="right" vertical="center" shrinkToFit="1"/>
    </xf>
    <xf numFmtId="182" fontId="2" fillId="0" borderId="11" xfId="0" applyNumberFormat="1" applyFont="1" applyFill="1" applyBorder="1" applyAlignment="1">
      <alignment horizontal="right" vertical="center"/>
    </xf>
    <xf numFmtId="181" fontId="2" fillId="0" borderId="16" xfId="0" applyNumberFormat="1" applyFont="1" applyFill="1" applyBorder="1" applyAlignment="1">
      <alignment horizontal="right" vertical="center"/>
    </xf>
    <xf numFmtId="181" fontId="2" fillId="0" borderId="11" xfId="0" applyNumberFormat="1" applyFont="1" applyFill="1" applyBorder="1" applyAlignment="1">
      <alignment horizontal="right" vertical="center"/>
    </xf>
    <xf numFmtId="183" fontId="2" fillId="0" borderId="31" xfId="0" applyNumberFormat="1" applyFont="1" applyFill="1" applyBorder="1" applyAlignment="1">
      <alignment horizontal="right" vertical="center" wrapText="1"/>
    </xf>
    <xf numFmtId="183" fontId="2" fillId="0" borderId="32" xfId="0" applyNumberFormat="1" applyFont="1" applyFill="1" applyBorder="1" applyAlignment="1">
      <alignment horizontal="right" vertical="center" wrapText="1"/>
    </xf>
    <xf numFmtId="183" fontId="2" fillId="0" borderId="33" xfId="0" applyNumberFormat="1" applyFont="1" applyFill="1" applyBorder="1" applyAlignment="1">
      <alignment horizontal="right" vertical="center" wrapText="1"/>
    </xf>
    <xf numFmtId="183" fontId="2" fillId="0" borderId="34" xfId="0" applyNumberFormat="1" applyFont="1" applyFill="1" applyBorder="1" applyAlignment="1">
      <alignment horizontal="right" vertical="center" wrapText="1"/>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178" fontId="2" fillId="0" borderId="39" xfId="0" applyNumberFormat="1" applyFont="1" applyFill="1" applyBorder="1" applyAlignment="1">
      <alignment horizontal="righ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horizontal="center" vertical="center" shrinkToFit="1"/>
    </xf>
    <xf numFmtId="176" fontId="2" fillId="0" borderId="40" xfId="0" applyNumberFormat="1" applyFont="1" applyFill="1" applyBorder="1" applyAlignment="1">
      <alignment horizontal="center" vertical="center" shrinkToFit="1"/>
    </xf>
    <xf numFmtId="183" fontId="2" fillId="0" borderId="42" xfId="0" applyNumberFormat="1" applyFont="1" applyFill="1" applyBorder="1" applyAlignment="1">
      <alignment vertical="center"/>
    </xf>
    <xf numFmtId="183" fontId="2" fillId="0" borderId="43" xfId="0" applyNumberFormat="1" applyFont="1" applyFill="1" applyBorder="1" applyAlignment="1">
      <alignment vertical="center"/>
    </xf>
    <xf numFmtId="183" fontId="2" fillId="0" borderId="43" xfId="0" applyNumberFormat="1" applyFont="1" applyFill="1" applyBorder="1" applyAlignment="1">
      <alignment horizontal="right" vertical="center"/>
    </xf>
    <xf numFmtId="183" fontId="2" fillId="0" borderId="44" xfId="0" applyNumberFormat="1" applyFont="1" applyFill="1" applyBorder="1" applyAlignment="1">
      <alignment vertical="center"/>
    </xf>
    <xf numFmtId="0" fontId="2" fillId="0" borderId="26" xfId="0" applyFont="1" applyFill="1" applyBorder="1" applyAlignment="1">
      <alignment horizontal="left" vertical="center" wrapText="1"/>
    </xf>
    <xf numFmtId="0" fontId="2" fillId="0" borderId="45" xfId="0" applyFont="1" applyFill="1" applyBorder="1" applyAlignment="1">
      <alignment horizontal="center" vertical="center"/>
    </xf>
    <xf numFmtId="176" fontId="2" fillId="0" borderId="46" xfId="0" applyNumberFormat="1" applyFont="1" applyFill="1" applyBorder="1" applyAlignment="1">
      <alignment horizontal="right" vertical="center" shrinkToFit="1"/>
    </xf>
    <xf numFmtId="176" fontId="2" fillId="0" borderId="47" xfId="0" applyNumberFormat="1" applyFont="1" applyFill="1" applyBorder="1" applyAlignment="1">
      <alignment horizontal="right" vertical="center"/>
    </xf>
    <xf numFmtId="176" fontId="2" fillId="0" borderId="48"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176" fontId="2" fillId="0" borderId="34" xfId="0" applyNumberFormat="1" applyFont="1" applyFill="1" applyBorder="1" applyAlignment="1">
      <alignment horizontal="right" vertical="center"/>
    </xf>
    <xf numFmtId="176" fontId="2" fillId="0" borderId="49" xfId="0" applyNumberFormat="1" applyFont="1" applyFill="1" applyBorder="1" applyAlignment="1">
      <alignmen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50" xfId="0" applyFont="1" applyFill="1" applyBorder="1" applyAlignment="1">
      <alignment vertical="center"/>
    </xf>
    <xf numFmtId="0" fontId="2" fillId="0" borderId="50" xfId="0" applyFont="1" applyFill="1" applyBorder="1" applyAlignment="1">
      <alignment vertical="center"/>
    </xf>
    <xf numFmtId="0" fontId="2" fillId="0" borderId="0" xfId="0" applyFont="1" applyFill="1" applyBorder="1" applyAlignment="1">
      <alignment horizontal="center" vertical="center"/>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6" fillId="0" borderId="0" xfId="0" applyFont="1" applyFill="1" applyAlignment="1">
      <alignment vertical="center"/>
    </xf>
    <xf numFmtId="183" fontId="2" fillId="0" borderId="55" xfId="0" applyNumberFormat="1" applyFont="1" applyFill="1" applyBorder="1" applyAlignment="1">
      <alignment vertical="center"/>
    </xf>
    <xf numFmtId="183" fontId="2" fillId="0" borderId="12" xfId="0" applyNumberFormat="1" applyFont="1" applyFill="1" applyBorder="1" applyAlignment="1">
      <alignment horizontal="left" vertical="center" wrapText="1" shrinkToFit="1"/>
    </xf>
    <xf numFmtId="183" fontId="2" fillId="0" borderId="12" xfId="0" applyNumberFormat="1" applyFont="1" applyFill="1" applyBorder="1" applyAlignment="1">
      <alignment horizontal="left" vertical="center" wrapText="1"/>
    </xf>
    <xf numFmtId="0" fontId="2" fillId="0" borderId="56" xfId="0" applyFont="1" applyFill="1" applyBorder="1" applyAlignment="1">
      <alignment horizontal="center" vertical="center"/>
    </xf>
    <xf numFmtId="183" fontId="2" fillId="0" borderId="57" xfId="0" applyNumberFormat="1" applyFont="1" applyFill="1" applyBorder="1" applyAlignment="1">
      <alignment vertical="center"/>
    </xf>
    <xf numFmtId="183" fontId="2" fillId="0" borderId="58" xfId="0" applyNumberFormat="1" applyFont="1" applyFill="1" applyBorder="1" applyAlignment="1">
      <alignment vertical="center"/>
    </xf>
    <xf numFmtId="183" fontId="2" fillId="0" borderId="0" xfId="0" applyNumberFormat="1" applyFont="1" applyFill="1" applyAlignment="1">
      <alignment vertical="center"/>
    </xf>
    <xf numFmtId="0" fontId="2" fillId="0" borderId="59" xfId="0" applyFont="1" applyFill="1" applyBorder="1" applyAlignment="1">
      <alignment horizontal="left" vertical="center" shrinkToFit="1"/>
    </xf>
    <xf numFmtId="0" fontId="2" fillId="0" borderId="59" xfId="0" applyFont="1" applyFill="1" applyBorder="1" applyAlignment="1">
      <alignment horizontal="left" vertical="center" wrapText="1" shrinkToFit="1"/>
    </xf>
    <xf numFmtId="0" fontId="2" fillId="0" borderId="60" xfId="0" applyFont="1" applyFill="1" applyBorder="1" applyAlignment="1">
      <alignment horizontal="left" vertical="center" wrapText="1"/>
    </xf>
    <xf numFmtId="176" fontId="2" fillId="0" borderId="16" xfId="0" applyNumberFormat="1" applyFont="1" applyFill="1" applyBorder="1" applyAlignment="1">
      <alignment horizontal="right" vertical="center" shrinkToFit="1"/>
    </xf>
    <xf numFmtId="176" fontId="2" fillId="0" borderId="11"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83" fontId="2" fillId="0" borderId="61" xfId="0" applyNumberFormat="1" applyFont="1" applyFill="1" applyBorder="1" applyAlignment="1">
      <alignment horizontal="right" vertical="center"/>
    </xf>
    <xf numFmtId="183" fontId="2" fillId="0" borderId="22"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83" fontId="2" fillId="0" borderId="50" xfId="0" applyNumberFormat="1" applyFont="1" applyFill="1" applyBorder="1" applyAlignment="1">
      <alignment horizontal="right"/>
    </xf>
    <xf numFmtId="183" fontId="2" fillId="0" borderId="23" xfId="0" applyNumberFormat="1" applyFont="1" applyFill="1" applyBorder="1" applyAlignment="1">
      <alignment horizontal="right"/>
    </xf>
    <xf numFmtId="176" fontId="2" fillId="0" borderId="23" xfId="0" applyNumberFormat="1" applyFont="1" applyFill="1" applyBorder="1" applyAlignment="1">
      <alignment horizontal="right"/>
    </xf>
    <xf numFmtId="0" fontId="1" fillId="0" borderId="0" xfId="0" applyFont="1" applyFill="1" applyAlignment="1">
      <alignment vertical="center"/>
    </xf>
    <xf numFmtId="0" fontId="2" fillId="0" borderId="62" xfId="0" applyFont="1" applyFill="1" applyBorder="1" applyAlignment="1">
      <alignment vertical="center" wrapText="1" shrinkToFit="1"/>
    </xf>
    <xf numFmtId="176" fontId="2" fillId="0" borderId="63" xfId="0" applyNumberFormat="1" applyFont="1" applyFill="1" applyBorder="1" applyAlignment="1">
      <alignment horizontal="right" vertical="center"/>
    </xf>
    <xf numFmtId="176" fontId="2" fillId="0" borderId="64" xfId="0" applyNumberFormat="1" applyFont="1" applyFill="1" applyBorder="1" applyAlignment="1">
      <alignment horizontal="right" vertical="center"/>
    </xf>
    <xf numFmtId="176" fontId="2" fillId="0" borderId="65" xfId="0" applyNumberFormat="1" applyFont="1" applyFill="1" applyBorder="1" applyAlignment="1">
      <alignment horizontal="right" vertical="center"/>
    </xf>
    <xf numFmtId="0" fontId="2" fillId="0" borderId="66" xfId="0" applyFont="1" applyFill="1" applyBorder="1" applyAlignment="1">
      <alignment vertical="center" wrapText="1" shrinkToFit="1"/>
    </xf>
    <xf numFmtId="176" fontId="2" fillId="0" borderId="67" xfId="0" applyNumberFormat="1" applyFont="1" applyFill="1" applyBorder="1" applyAlignment="1">
      <alignment horizontal="right" vertical="center"/>
    </xf>
    <xf numFmtId="0" fontId="2" fillId="0" borderId="68" xfId="0" applyFont="1" applyFill="1" applyBorder="1" applyAlignment="1">
      <alignment vertical="center" wrapText="1" shrinkToFit="1"/>
    </xf>
    <xf numFmtId="176" fontId="2" fillId="0" borderId="69" xfId="0" applyNumberFormat="1" applyFont="1" applyFill="1" applyBorder="1" applyAlignment="1">
      <alignment vertical="center" shrinkToFit="1"/>
    </xf>
    <xf numFmtId="176" fontId="2" fillId="0" borderId="70" xfId="0" applyNumberFormat="1" applyFont="1" applyFill="1" applyBorder="1" applyAlignment="1">
      <alignment horizontal="right" vertical="center"/>
    </xf>
    <xf numFmtId="0" fontId="2" fillId="0" borderId="33" xfId="0" applyFont="1" applyFill="1" applyBorder="1" applyAlignment="1">
      <alignment vertical="center" wrapText="1" shrinkToFit="1"/>
    </xf>
    <xf numFmtId="176" fontId="2" fillId="0" borderId="71" xfId="0" applyNumberFormat="1" applyFont="1" applyFill="1" applyBorder="1" applyAlignment="1">
      <alignment horizontal="right" vertical="center"/>
    </xf>
    <xf numFmtId="176" fontId="2" fillId="0" borderId="72" xfId="0" applyNumberFormat="1" applyFont="1" applyFill="1" applyBorder="1" applyAlignment="1">
      <alignment horizontal="right" vertical="center"/>
    </xf>
    <xf numFmtId="0" fontId="2" fillId="0" borderId="56" xfId="0" applyFont="1" applyFill="1" applyBorder="1" applyAlignment="1">
      <alignment horizontal="center" vertical="center" shrinkToFit="1"/>
    </xf>
    <xf numFmtId="176" fontId="2" fillId="0" borderId="41" xfId="0" applyNumberFormat="1" applyFont="1" applyFill="1" applyBorder="1" applyAlignment="1">
      <alignment vertical="center" shrinkToFit="1"/>
    </xf>
    <xf numFmtId="0" fontId="2" fillId="0" borderId="54" xfId="0" applyFont="1" applyFill="1" applyBorder="1" applyAlignment="1">
      <alignment horizontal="center" vertical="center"/>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59" xfId="0" applyFont="1" applyFill="1" applyBorder="1" applyAlignment="1">
      <alignment horizontal="distributed" vertical="center" indent="1"/>
    </xf>
    <xf numFmtId="176" fontId="2" fillId="0" borderId="7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75" xfId="0" applyNumberFormat="1" applyFont="1" applyFill="1" applyBorder="1" applyAlignment="1">
      <alignment vertical="center" shrinkToFit="1"/>
    </xf>
    <xf numFmtId="0" fontId="2" fillId="0" borderId="60" xfId="0" applyFont="1" applyFill="1" applyBorder="1" applyAlignment="1">
      <alignment horizontal="distributed" vertical="center" indent="1"/>
    </xf>
    <xf numFmtId="176" fontId="2" fillId="0" borderId="76"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77" xfId="0" applyNumberFormat="1" applyFont="1" applyFill="1" applyBorder="1" applyAlignment="1">
      <alignment vertical="center" shrinkToFit="1"/>
    </xf>
    <xf numFmtId="0" fontId="2" fillId="0" borderId="78" xfId="0" applyFont="1" applyFill="1" applyBorder="1" applyAlignment="1">
      <alignment horizontal="center" vertical="center"/>
    </xf>
    <xf numFmtId="176" fontId="2" fillId="0" borderId="79" xfId="0" applyNumberFormat="1" applyFont="1" applyFill="1" applyBorder="1" applyAlignment="1">
      <alignment vertical="center" shrinkToFit="1"/>
    </xf>
    <xf numFmtId="176" fontId="2" fillId="0" borderId="80" xfId="0" applyNumberFormat="1" applyFont="1" applyFill="1" applyBorder="1" applyAlignment="1">
      <alignment vertical="center" shrinkToFit="1"/>
    </xf>
    <xf numFmtId="0" fontId="2" fillId="0" borderId="56" xfId="0" applyFont="1" applyFill="1" applyBorder="1" applyAlignment="1">
      <alignment horizontal="distributed" vertical="center" indent="1"/>
    </xf>
    <xf numFmtId="176" fontId="2" fillId="0" borderId="81"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0" fontId="2" fillId="0" borderId="82" xfId="0" applyFont="1" applyFill="1" applyBorder="1" applyAlignment="1">
      <alignment horizontal="center" vertical="center" wrapText="1"/>
    </xf>
    <xf numFmtId="178" fontId="2" fillId="0" borderId="74" xfId="0" applyNumberFormat="1" applyFont="1" applyFill="1" applyBorder="1" applyAlignment="1">
      <alignment horizontal="center" vertical="center" shrinkToFit="1"/>
    </xf>
    <xf numFmtId="178" fontId="2" fillId="0" borderId="75" xfId="0" applyNumberFormat="1" applyFont="1" applyFill="1" applyBorder="1" applyAlignment="1">
      <alignment horizontal="center" vertical="center" shrinkToFit="1"/>
    </xf>
    <xf numFmtId="178" fontId="2" fillId="0" borderId="76" xfId="0" applyNumberFormat="1" applyFont="1" applyFill="1" applyBorder="1" applyAlignment="1">
      <alignment horizontal="right" vertical="center" shrinkToFit="1"/>
    </xf>
    <xf numFmtId="178" fontId="2" fillId="0" borderId="76" xfId="0" applyNumberFormat="1" applyFont="1" applyFill="1" applyBorder="1" applyAlignment="1">
      <alignment horizontal="center" vertical="center" shrinkToFit="1"/>
    </xf>
    <xf numFmtId="178" fontId="2" fillId="0" borderId="77" xfId="0" applyNumberFormat="1" applyFont="1" applyFill="1" applyBorder="1" applyAlignment="1">
      <alignment horizontal="center" vertical="center" shrinkToFit="1"/>
    </xf>
    <xf numFmtId="179" fontId="2" fillId="0" borderId="76" xfId="0" applyNumberFormat="1" applyFont="1" applyFill="1" applyBorder="1" applyAlignment="1">
      <alignment horizontal="right" vertical="center" shrinkToFit="1"/>
    </xf>
    <xf numFmtId="179" fontId="2" fillId="0" borderId="30" xfId="0" applyNumberFormat="1" applyFont="1" applyFill="1" applyBorder="1" applyAlignment="1">
      <alignment horizontal="right" vertical="center" shrinkToFit="1"/>
    </xf>
    <xf numFmtId="181" fontId="2" fillId="0" borderId="77" xfId="0" applyNumberFormat="1" applyFont="1" applyFill="1" applyBorder="1" applyAlignment="1">
      <alignment horizontal="right" vertical="center"/>
    </xf>
    <xf numFmtId="181" fontId="2" fillId="0" borderId="30" xfId="0" applyNumberFormat="1" applyFont="1" applyFill="1" applyBorder="1" applyAlignment="1">
      <alignment horizontal="right" vertical="center"/>
    </xf>
    <xf numFmtId="0" fontId="2" fillId="0" borderId="66" xfId="0" applyFont="1" applyFill="1" applyBorder="1" applyAlignment="1">
      <alignment horizontal="left" vertical="center" shrinkToFit="1"/>
    </xf>
    <xf numFmtId="0" fontId="2" fillId="0" borderId="83"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84" xfId="0" applyFont="1" applyFill="1" applyBorder="1" applyAlignment="1">
      <alignment horizontal="left" vertical="center" shrinkToFit="1"/>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5"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wrapText="1"/>
    </xf>
    <xf numFmtId="0" fontId="2" fillId="0" borderId="94" xfId="0" applyFont="1" applyFill="1" applyBorder="1" applyAlignment="1">
      <alignment horizontal="center" vertical="center"/>
    </xf>
    <xf numFmtId="0" fontId="2" fillId="0" borderId="93" xfId="0" applyFont="1" applyFill="1" applyBorder="1" applyAlignment="1">
      <alignment horizontal="center" vertical="center"/>
    </xf>
    <xf numFmtId="0" fontId="1" fillId="0" borderId="85"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6" xfId="0" applyFont="1" applyFill="1" applyBorder="1" applyAlignment="1">
      <alignment horizontal="center" vertical="center" wrapText="1"/>
    </xf>
    <xf numFmtId="0" fontId="2" fillId="0" borderId="89" xfId="0" applyFont="1" applyFill="1" applyBorder="1" applyAlignment="1">
      <alignment horizontal="center" vertical="center" shrinkToFit="1"/>
    </xf>
    <xf numFmtId="0" fontId="2" fillId="0" borderId="9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7"/>
  <sheetViews>
    <sheetView tabSelected="1" view="pageBreakPreview" zoomScale="120" zoomScaleSheetLayoutView="120" zoomScalePageLayoutView="0" workbookViewId="0" topLeftCell="A1">
      <selection activeCell="A1" sqref="A1"/>
    </sheetView>
  </sheetViews>
  <sheetFormatPr defaultColWidth="9.00390625" defaultRowHeight="13.5" customHeight="1"/>
  <cols>
    <col min="1" max="1" width="26.75390625" style="65" customWidth="1"/>
    <col min="2" max="10" width="9.00390625" style="65" customWidth="1"/>
    <col min="11" max="11" width="6.875" style="65" customWidth="1"/>
    <col min="12" max="16384" width="9.00390625" style="65" customWidth="1"/>
  </cols>
  <sheetData>
    <row r="1" spans="1:13" ht="21" customHeight="1">
      <c r="A1" s="62" t="s">
        <v>35</v>
      </c>
      <c r="B1" s="63"/>
      <c r="C1" s="63"/>
      <c r="D1" s="63"/>
      <c r="E1" s="63"/>
      <c r="F1" s="63"/>
      <c r="G1" s="63"/>
      <c r="H1" s="63"/>
      <c r="I1" s="63"/>
      <c r="J1" s="63"/>
      <c r="K1" s="63"/>
      <c r="L1" s="64"/>
      <c r="M1" s="63"/>
    </row>
    <row r="2" spans="1:13" ht="13.5" customHeight="1">
      <c r="A2" s="62"/>
      <c r="B2" s="63"/>
      <c r="C2" s="63"/>
      <c r="D2" s="63"/>
      <c r="E2" s="63"/>
      <c r="F2" s="63"/>
      <c r="G2" s="63"/>
      <c r="H2" s="63"/>
      <c r="I2" s="63"/>
      <c r="J2" s="63"/>
      <c r="K2" s="63"/>
      <c r="L2" s="63"/>
      <c r="M2" s="63"/>
    </row>
    <row r="3" ht="13.5" customHeight="1">
      <c r="J3" s="66" t="s">
        <v>12</v>
      </c>
    </row>
    <row r="4" spans="1:10" ht="21" customHeight="1" thickBot="1">
      <c r="A4" s="67" t="s">
        <v>67</v>
      </c>
      <c r="B4" s="68"/>
      <c r="C4" s="69"/>
      <c r="D4" s="69"/>
      <c r="E4" s="69"/>
      <c r="F4" s="54"/>
      <c r="G4" s="70" t="s">
        <v>56</v>
      </c>
      <c r="H4" s="71" t="s">
        <v>57</v>
      </c>
      <c r="I4" s="72" t="s">
        <v>58</v>
      </c>
      <c r="J4" s="73" t="s">
        <v>59</v>
      </c>
    </row>
    <row r="5" spans="7:10" ht="13.5" customHeight="1" thickTop="1">
      <c r="G5" s="41">
        <v>178975</v>
      </c>
      <c r="H5" s="42">
        <v>215218</v>
      </c>
      <c r="I5" s="43">
        <v>19740</v>
      </c>
      <c r="J5" s="44">
        <f>SUM(G5:I5)</f>
        <v>413933</v>
      </c>
    </row>
    <row r="6" ht="14.25">
      <c r="A6" s="74" t="s">
        <v>2</v>
      </c>
    </row>
    <row r="7" spans="8:9" ht="10.5">
      <c r="H7" s="66" t="s">
        <v>12</v>
      </c>
      <c r="I7" s="66"/>
    </row>
    <row r="8" spans="1:8" ht="13.5" customHeight="1">
      <c r="A8" s="148" t="s">
        <v>0</v>
      </c>
      <c r="B8" s="154" t="s">
        <v>3</v>
      </c>
      <c r="C8" s="142" t="s">
        <v>4</v>
      </c>
      <c r="D8" s="142" t="s">
        <v>5</v>
      </c>
      <c r="E8" s="142" t="s">
        <v>6</v>
      </c>
      <c r="F8" s="144" t="s">
        <v>61</v>
      </c>
      <c r="G8" s="142" t="s">
        <v>7</v>
      </c>
      <c r="H8" s="150" t="s">
        <v>8</v>
      </c>
    </row>
    <row r="9" spans="1:8" ht="13.5" customHeight="1" thickBot="1">
      <c r="A9" s="149"/>
      <c r="B9" s="153"/>
      <c r="C9" s="143"/>
      <c r="D9" s="143"/>
      <c r="E9" s="143"/>
      <c r="F9" s="145"/>
      <c r="G9" s="143"/>
      <c r="H9" s="151"/>
    </row>
    <row r="10" spans="1:8" ht="13.5" customHeight="1" thickTop="1">
      <c r="A10" s="3" t="s">
        <v>9</v>
      </c>
      <c r="B10" s="75">
        <v>744450</v>
      </c>
      <c r="C10" s="50">
        <v>733061</v>
      </c>
      <c r="D10" s="50">
        <f aca="true" t="shared" si="0" ref="D10:D20">B10-C10</f>
        <v>11389</v>
      </c>
      <c r="E10" s="50">
        <v>7610</v>
      </c>
      <c r="F10" s="50">
        <v>26077</v>
      </c>
      <c r="G10" s="50">
        <v>1154948</v>
      </c>
      <c r="H10" s="1"/>
    </row>
    <row r="11" spans="1:8" ht="13.5" customHeight="1">
      <c r="A11" s="3" t="s">
        <v>68</v>
      </c>
      <c r="B11" s="75">
        <v>819</v>
      </c>
      <c r="C11" s="50">
        <v>363</v>
      </c>
      <c r="D11" s="50">
        <f t="shared" si="0"/>
        <v>456</v>
      </c>
      <c r="E11" s="51" t="s">
        <v>140</v>
      </c>
      <c r="F11" s="50">
        <v>57</v>
      </c>
      <c r="G11" s="50">
        <v>878</v>
      </c>
      <c r="H11" s="2"/>
    </row>
    <row r="12" spans="1:8" ht="13.5" customHeight="1">
      <c r="A12" s="3" t="s">
        <v>69</v>
      </c>
      <c r="B12" s="75">
        <v>3978</v>
      </c>
      <c r="C12" s="50">
        <v>2247</v>
      </c>
      <c r="D12" s="50">
        <f t="shared" si="0"/>
        <v>1731</v>
      </c>
      <c r="E12" s="51" t="s">
        <v>140</v>
      </c>
      <c r="F12" s="50">
        <v>14</v>
      </c>
      <c r="G12" s="50">
        <v>14124</v>
      </c>
      <c r="H12" s="2"/>
    </row>
    <row r="13" spans="1:8" ht="13.5" customHeight="1">
      <c r="A13" s="3" t="s">
        <v>70</v>
      </c>
      <c r="B13" s="75">
        <v>114</v>
      </c>
      <c r="C13" s="50">
        <v>84</v>
      </c>
      <c r="D13" s="50">
        <f t="shared" si="0"/>
        <v>30</v>
      </c>
      <c r="E13" s="51" t="s">
        <v>140</v>
      </c>
      <c r="F13" s="51">
        <v>0</v>
      </c>
      <c r="G13" s="50">
        <v>113</v>
      </c>
      <c r="H13" s="2"/>
    </row>
    <row r="14" spans="1:8" ht="13.5" customHeight="1">
      <c r="A14" s="76" t="s">
        <v>71</v>
      </c>
      <c r="B14" s="75">
        <v>49</v>
      </c>
      <c r="C14" s="50">
        <v>41</v>
      </c>
      <c r="D14" s="50">
        <f>B14-C14+1</f>
        <v>9</v>
      </c>
      <c r="E14" s="50">
        <v>9</v>
      </c>
      <c r="F14" s="51">
        <v>34</v>
      </c>
      <c r="G14" s="51" t="s">
        <v>140</v>
      </c>
      <c r="H14" s="2"/>
    </row>
    <row r="15" spans="1:8" ht="13.5" customHeight="1">
      <c r="A15" s="3" t="s">
        <v>72</v>
      </c>
      <c r="B15" s="75">
        <v>3108</v>
      </c>
      <c r="C15" s="50">
        <v>2893</v>
      </c>
      <c r="D15" s="50">
        <f t="shared" si="0"/>
        <v>215</v>
      </c>
      <c r="E15" s="50">
        <v>215</v>
      </c>
      <c r="F15" s="51" t="s">
        <v>140</v>
      </c>
      <c r="G15" s="51" t="s">
        <v>140</v>
      </c>
      <c r="H15" s="2"/>
    </row>
    <row r="16" spans="1:8" ht="13.5" customHeight="1">
      <c r="A16" s="76" t="s">
        <v>73</v>
      </c>
      <c r="B16" s="75">
        <v>270</v>
      </c>
      <c r="C16" s="50">
        <v>219</v>
      </c>
      <c r="D16" s="50">
        <f>B16-C16-1</f>
        <v>50</v>
      </c>
      <c r="E16" s="51" t="s">
        <v>141</v>
      </c>
      <c r="F16" s="51">
        <v>32</v>
      </c>
      <c r="G16" s="51" t="s">
        <v>140</v>
      </c>
      <c r="H16" s="2"/>
    </row>
    <row r="17" spans="1:8" ht="13.5" customHeight="1">
      <c r="A17" s="3" t="s">
        <v>74</v>
      </c>
      <c r="B17" s="75">
        <v>2475</v>
      </c>
      <c r="C17" s="50">
        <v>2418</v>
      </c>
      <c r="D17" s="50">
        <f t="shared" si="0"/>
        <v>57</v>
      </c>
      <c r="E17" s="51" t="s">
        <v>140</v>
      </c>
      <c r="F17" s="51" t="s">
        <v>140</v>
      </c>
      <c r="G17" s="50">
        <v>1333</v>
      </c>
      <c r="H17" s="2"/>
    </row>
    <row r="18" spans="1:8" ht="13.5" customHeight="1">
      <c r="A18" s="3" t="s">
        <v>75</v>
      </c>
      <c r="B18" s="75">
        <v>1606</v>
      </c>
      <c r="C18" s="50">
        <v>1213</v>
      </c>
      <c r="D18" s="50">
        <f t="shared" si="0"/>
        <v>393</v>
      </c>
      <c r="E18" s="51" t="s">
        <v>140</v>
      </c>
      <c r="F18" s="51">
        <v>198</v>
      </c>
      <c r="G18" s="51" t="s">
        <v>140</v>
      </c>
      <c r="H18" s="2"/>
    </row>
    <row r="19" spans="1:8" ht="13.5" customHeight="1">
      <c r="A19" s="3" t="s">
        <v>76</v>
      </c>
      <c r="B19" s="75">
        <v>549</v>
      </c>
      <c r="C19" s="50">
        <v>185</v>
      </c>
      <c r="D19" s="50">
        <f t="shared" si="0"/>
        <v>364</v>
      </c>
      <c r="E19" s="51" t="s">
        <v>140</v>
      </c>
      <c r="F19" s="51">
        <v>2</v>
      </c>
      <c r="G19" s="50">
        <v>500</v>
      </c>
      <c r="H19" s="2"/>
    </row>
    <row r="20" spans="1:8" ht="13.5" customHeight="1">
      <c r="A20" s="3" t="s">
        <v>77</v>
      </c>
      <c r="B20" s="75">
        <v>352</v>
      </c>
      <c r="C20" s="50">
        <v>111</v>
      </c>
      <c r="D20" s="50">
        <f t="shared" si="0"/>
        <v>241</v>
      </c>
      <c r="E20" s="51" t="s">
        <v>140</v>
      </c>
      <c r="F20" s="51">
        <v>2</v>
      </c>
      <c r="G20" s="51" t="s">
        <v>140</v>
      </c>
      <c r="H20" s="2"/>
    </row>
    <row r="21" spans="1:8" ht="13.5" customHeight="1">
      <c r="A21" s="76" t="s">
        <v>78</v>
      </c>
      <c r="B21" s="75">
        <v>3854</v>
      </c>
      <c r="C21" s="50">
        <v>958</v>
      </c>
      <c r="D21" s="50">
        <f>B21-C21-1</f>
        <v>2895</v>
      </c>
      <c r="E21" s="50">
        <v>2895</v>
      </c>
      <c r="F21" s="51" t="s">
        <v>140</v>
      </c>
      <c r="G21" s="51" t="s">
        <v>140</v>
      </c>
      <c r="H21" s="2"/>
    </row>
    <row r="22" spans="1:8" ht="27" customHeight="1">
      <c r="A22" s="77" t="s">
        <v>79</v>
      </c>
      <c r="B22" s="75">
        <v>10109</v>
      </c>
      <c r="C22" s="50">
        <v>10109</v>
      </c>
      <c r="D22" s="51" t="s">
        <v>142</v>
      </c>
      <c r="E22" s="51" t="s">
        <v>140</v>
      </c>
      <c r="F22" s="51">
        <v>855</v>
      </c>
      <c r="G22" s="51">
        <v>83441</v>
      </c>
      <c r="H22" s="13"/>
    </row>
    <row r="23" spans="1:8" ht="13.5" customHeight="1">
      <c r="A23" s="3" t="s">
        <v>80</v>
      </c>
      <c r="B23" s="75">
        <v>53523</v>
      </c>
      <c r="C23" s="51">
        <v>53523</v>
      </c>
      <c r="D23" s="51" t="s">
        <v>142</v>
      </c>
      <c r="E23" s="51" t="s">
        <v>140</v>
      </c>
      <c r="F23" s="51">
        <v>9235</v>
      </c>
      <c r="G23" s="50">
        <v>108636</v>
      </c>
      <c r="H23" s="4"/>
    </row>
    <row r="24" spans="1:8" ht="10.5">
      <c r="A24" s="78" t="s">
        <v>1</v>
      </c>
      <c r="B24" s="79">
        <v>810026</v>
      </c>
      <c r="C24" s="52">
        <v>792196</v>
      </c>
      <c r="D24" s="80">
        <f>B24-C24</f>
        <v>17830</v>
      </c>
      <c r="E24" s="52">
        <v>10729</v>
      </c>
      <c r="F24" s="49"/>
      <c r="G24" s="52">
        <f>SUM(G10:G23)</f>
        <v>1363973</v>
      </c>
      <c r="H24" s="53"/>
    </row>
    <row r="25" ht="9.75" customHeight="1">
      <c r="B25" s="81"/>
    </row>
    <row r="26" ht="14.25">
      <c r="A26" s="74" t="s">
        <v>10</v>
      </c>
    </row>
    <row r="27" spans="9:12" ht="10.5">
      <c r="I27" s="66" t="s">
        <v>12</v>
      </c>
      <c r="K27" s="66"/>
      <c r="L27" s="66"/>
    </row>
    <row r="28" spans="1:9" ht="13.5" customHeight="1">
      <c r="A28" s="148" t="s">
        <v>0</v>
      </c>
      <c r="B28" s="152" t="s">
        <v>47</v>
      </c>
      <c r="C28" s="144" t="s">
        <v>48</v>
      </c>
      <c r="D28" s="144" t="s">
        <v>49</v>
      </c>
      <c r="E28" s="155" t="s">
        <v>50</v>
      </c>
      <c r="F28" s="144" t="s">
        <v>61</v>
      </c>
      <c r="G28" s="144" t="s">
        <v>11</v>
      </c>
      <c r="H28" s="155" t="s">
        <v>45</v>
      </c>
      <c r="I28" s="150" t="s">
        <v>8</v>
      </c>
    </row>
    <row r="29" spans="1:9" ht="13.5" customHeight="1" thickBot="1">
      <c r="A29" s="149"/>
      <c r="B29" s="153"/>
      <c r="C29" s="143"/>
      <c r="D29" s="143"/>
      <c r="E29" s="156"/>
      <c r="F29" s="145"/>
      <c r="G29" s="145"/>
      <c r="H29" s="157"/>
      <c r="I29" s="151"/>
    </row>
    <row r="30" spans="1:9" ht="13.5" customHeight="1" thickTop="1">
      <c r="A30" s="3" t="s">
        <v>81</v>
      </c>
      <c r="B30" s="55">
        <v>1937</v>
      </c>
      <c r="C30" s="11">
        <v>1885</v>
      </c>
      <c r="D30" s="11">
        <v>53</v>
      </c>
      <c r="E30" s="58">
        <v>1754</v>
      </c>
      <c r="F30" s="58" t="s">
        <v>140</v>
      </c>
      <c r="G30" s="58">
        <v>4035</v>
      </c>
      <c r="H30" s="11">
        <v>3289</v>
      </c>
      <c r="I30" s="20" t="s">
        <v>90</v>
      </c>
    </row>
    <row r="31" spans="1:9" ht="13.5" customHeight="1">
      <c r="A31" s="3" t="s">
        <v>82</v>
      </c>
      <c r="B31" s="56">
        <v>2200</v>
      </c>
      <c r="C31" s="57">
        <v>2124</v>
      </c>
      <c r="D31" s="58">
        <v>76</v>
      </c>
      <c r="E31" s="58">
        <v>5653</v>
      </c>
      <c r="F31" s="58" t="s">
        <v>140</v>
      </c>
      <c r="G31" s="58">
        <v>2650</v>
      </c>
      <c r="H31" s="58" t="s">
        <v>140</v>
      </c>
      <c r="I31" s="20" t="s">
        <v>90</v>
      </c>
    </row>
    <row r="32" spans="1:9" ht="13.5" customHeight="1">
      <c r="A32" s="3" t="s">
        <v>83</v>
      </c>
      <c r="B32" s="56">
        <v>827</v>
      </c>
      <c r="C32" s="57">
        <v>1046</v>
      </c>
      <c r="D32" s="58">
        <v>-219</v>
      </c>
      <c r="E32" s="58">
        <v>1488</v>
      </c>
      <c r="F32" s="58" t="s">
        <v>140</v>
      </c>
      <c r="G32" s="58">
        <v>6786</v>
      </c>
      <c r="H32" s="58">
        <v>3447</v>
      </c>
      <c r="I32" s="20" t="s">
        <v>90</v>
      </c>
    </row>
    <row r="33" spans="1:9" ht="13.5" customHeight="1">
      <c r="A33" s="10" t="s">
        <v>84</v>
      </c>
      <c r="B33" s="56">
        <v>132</v>
      </c>
      <c r="C33" s="57">
        <v>59</v>
      </c>
      <c r="D33" s="58">
        <v>73</v>
      </c>
      <c r="E33" s="58">
        <v>595</v>
      </c>
      <c r="F33" s="58" t="s">
        <v>140</v>
      </c>
      <c r="G33" s="58" t="s">
        <v>140</v>
      </c>
      <c r="H33" s="58" t="s">
        <v>140</v>
      </c>
      <c r="I33" s="20" t="s">
        <v>90</v>
      </c>
    </row>
    <row r="34" spans="1:9" ht="13.5" customHeight="1">
      <c r="A34" s="82" t="s">
        <v>85</v>
      </c>
      <c r="B34" s="37">
        <v>3750</v>
      </c>
      <c r="C34" s="38">
        <v>3485</v>
      </c>
      <c r="D34" s="58">
        <f>+B34-C34+1</f>
        <v>266</v>
      </c>
      <c r="E34" s="58">
        <v>266</v>
      </c>
      <c r="F34" s="58">
        <v>1516</v>
      </c>
      <c r="G34" s="58">
        <v>23480</v>
      </c>
      <c r="H34" s="58">
        <v>19183</v>
      </c>
      <c r="I34" s="20"/>
    </row>
    <row r="35" spans="1:9" ht="13.5" customHeight="1">
      <c r="A35" s="83" t="s">
        <v>86</v>
      </c>
      <c r="B35" s="37">
        <v>1710</v>
      </c>
      <c r="C35" s="38">
        <v>819</v>
      </c>
      <c r="D35" s="58">
        <f>+B35-C35-1</f>
        <v>890</v>
      </c>
      <c r="E35" s="58">
        <v>2761</v>
      </c>
      <c r="F35" s="58">
        <v>47</v>
      </c>
      <c r="G35" s="58">
        <v>2027</v>
      </c>
      <c r="H35" s="58" t="s">
        <v>140</v>
      </c>
      <c r="I35" s="20"/>
    </row>
    <row r="36" spans="1:9" ht="13.5" customHeight="1">
      <c r="A36" s="82" t="s">
        <v>87</v>
      </c>
      <c r="B36" s="37">
        <v>5729</v>
      </c>
      <c r="C36" s="38">
        <v>4272</v>
      </c>
      <c r="D36" s="58">
        <v>1457</v>
      </c>
      <c r="E36" s="58">
        <v>1356</v>
      </c>
      <c r="F36" s="58">
        <v>415</v>
      </c>
      <c r="G36" s="58">
        <v>8900</v>
      </c>
      <c r="H36" s="58">
        <v>6817</v>
      </c>
      <c r="I36" s="20"/>
    </row>
    <row r="37" spans="1:9" ht="13.5" customHeight="1">
      <c r="A37" s="84" t="s">
        <v>88</v>
      </c>
      <c r="B37" s="39">
        <v>966</v>
      </c>
      <c r="C37" s="40">
        <v>810</v>
      </c>
      <c r="D37" s="58">
        <f>+B37-C37</f>
        <v>156</v>
      </c>
      <c r="E37" s="58">
        <v>1604</v>
      </c>
      <c r="F37" s="58" t="s">
        <v>140</v>
      </c>
      <c r="G37" s="58">
        <v>2070</v>
      </c>
      <c r="H37" s="85" t="s">
        <v>140</v>
      </c>
      <c r="I37" s="86"/>
    </row>
    <row r="38" spans="1:9" ht="13.5" customHeight="1">
      <c r="A38" s="78" t="s">
        <v>15</v>
      </c>
      <c r="B38" s="47"/>
      <c r="C38" s="48"/>
      <c r="D38" s="48"/>
      <c r="E38" s="59">
        <v>15478</v>
      </c>
      <c r="F38" s="46"/>
      <c r="G38" s="16">
        <f>SUM(G30:G37)</f>
        <v>49948</v>
      </c>
      <c r="H38" s="16">
        <f>SUM(H30:H37)</f>
        <v>32736</v>
      </c>
      <c r="I38" s="87"/>
    </row>
    <row r="39" ht="10.5" customHeight="1">
      <c r="A39" s="65" t="s">
        <v>25</v>
      </c>
    </row>
    <row r="40" ht="10.5" customHeight="1">
      <c r="A40" s="65" t="s">
        <v>54</v>
      </c>
    </row>
    <row r="41" ht="10.5" customHeight="1">
      <c r="A41" s="65" t="s">
        <v>53</v>
      </c>
    </row>
    <row r="42" ht="10.5">
      <c r="A42" s="65" t="s">
        <v>52</v>
      </c>
    </row>
    <row r="43" ht="9.75" customHeight="1"/>
    <row r="44" ht="14.25">
      <c r="A44" s="74" t="s">
        <v>13</v>
      </c>
    </row>
    <row r="45" spans="9:10" ht="10.5">
      <c r="I45" s="66" t="s">
        <v>12</v>
      </c>
      <c r="J45" s="66"/>
    </row>
    <row r="46" spans="1:9" ht="13.5" customHeight="1">
      <c r="A46" s="148" t="s">
        <v>14</v>
      </c>
      <c r="B46" s="152" t="s">
        <v>47</v>
      </c>
      <c r="C46" s="144" t="s">
        <v>48</v>
      </c>
      <c r="D46" s="144" t="s">
        <v>49</v>
      </c>
      <c r="E46" s="155" t="s">
        <v>50</v>
      </c>
      <c r="F46" s="144" t="s">
        <v>61</v>
      </c>
      <c r="G46" s="144" t="s">
        <v>11</v>
      </c>
      <c r="H46" s="155" t="s">
        <v>46</v>
      </c>
      <c r="I46" s="150" t="s">
        <v>8</v>
      </c>
    </row>
    <row r="47" spans="1:9" ht="13.5" customHeight="1" thickBot="1">
      <c r="A47" s="149"/>
      <c r="B47" s="153"/>
      <c r="C47" s="143"/>
      <c r="D47" s="143"/>
      <c r="E47" s="156"/>
      <c r="F47" s="145"/>
      <c r="G47" s="145"/>
      <c r="H47" s="157"/>
      <c r="I47" s="151"/>
    </row>
    <row r="48" spans="1:9" ht="13.5" customHeight="1" thickTop="1">
      <c r="A48" s="5" t="s">
        <v>91</v>
      </c>
      <c r="B48" s="88">
        <v>6627</v>
      </c>
      <c r="C48" s="89">
        <v>7899</v>
      </c>
      <c r="D48" s="90">
        <v>-1272</v>
      </c>
      <c r="E48" s="14">
        <v>-1272</v>
      </c>
      <c r="F48" s="11" t="s">
        <v>143</v>
      </c>
      <c r="G48" s="11" t="s">
        <v>140</v>
      </c>
      <c r="H48" s="11" t="s">
        <v>140</v>
      </c>
      <c r="I48" s="17"/>
    </row>
    <row r="49" spans="1:9" ht="13.5" customHeight="1">
      <c r="A49" s="6" t="s">
        <v>93</v>
      </c>
      <c r="B49" s="91">
        <v>1195</v>
      </c>
      <c r="C49" s="92">
        <v>1157</v>
      </c>
      <c r="D49" s="93">
        <v>38</v>
      </c>
      <c r="E49" s="15">
        <v>941</v>
      </c>
      <c r="F49" s="12" t="s">
        <v>143</v>
      </c>
      <c r="G49" s="12" t="s">
        <v>140</v>
      </c>
      <c r="H49" s="12" t="s">
        <v>140</v>
      </c>
      <c r="I49" s="18" t="s">
        <v>90</v>
      </c>
    </row>
    <row r="50" spans="1:9" ht="13.5" customHeight="1">
      <c r="A50" s="78" t="s">
        <v>16</v>
      </c>
      <c r="B50" s="47"/>
      <c r="C50" s="48"/>
      <c r="D50" s="48"/>
      <c r="E50" s="16">
        <f>SUM(E48:E49)</f>
        <v>-331</v>
      </c>
      <c r="F50" s="46"/>
      <c r="G50" s="59" t="s">
        <v>89</v>
      </c>
      <c r="H50" s="59" t="s">
        <v>89</v>
      </c>
      <c r="I50" s="19"/>
    </row>
    <row r="51" ht="9.75" customHeight="1">
      <c r="A51" s="94"/>
    </row>
    <row r="52" ht="14.25">
      <c r="A52" s="74" t="s">
        <v>62</v>
      </c>
    </row>
    <row r="53" ht="10.5">
      <c r="J53" s="66" t="s">
        <v>12</v>
      </c>
    </row>
    <row r="54" spans="1:10" ht="13.5" customHeight="1">
      <c r="A54" s="158" t="s">
        <v>17</v>
      </c>
      <c r="B54" s="152" t="s">
        <v>19</v>
      </c>
      <c r="C54" s="144" t="s">
        <v>51</v>
      </c>
      <c r="D54" s="144" t="s">
        <v>20</v>
      </c>
      <c r="E54" s="144" t="s">
        <v>21</v>
      </c>
      <c r="F54" s="144" t="s">
        <v>22</v>
      </c>
      <c r="G54" s="155" t="s">
        <v>23</v>
      </c>
      <c r="H54" s="155" t="s">
        <v>24</v>
      </c>
      <c r="I54" s="155" t="s">
        <v>66</v>
      </c>
      <c r="J54" s="150" t="s">
        <v>8</v>
      </c>
    </row>
    <row r="55" spans="1:10" ht="13.5" customHeight="1" thickBot="1">
      <c r="A55" s="159"/>
      <c r="B55" s="153"/>
      <c r="C55" s="143"/>
      <c r="D55" s="143"/>
      <c r="E55" s="143"/>
      <c r="F55" s="143"/>
      <c r="G55" s="156"/>
      <c r="H55" s="156"/>
      <c r="I55" s="157"/>
      <c r="J55" s="151"/>
    </row>
    <row r="56" spans="1:10" ht="13.5" customHeight="1" thickTop="1">
      <c r="A56" s="95" t="s">
        <v>95</v>
      </c>
      <c r="B56" s="96">
        <v>-9</v>
      </c>
      <c r="C56" s="97">
        <v>143</v>
      </c>
      <c r="D56" s="98">
        <v>175</v>
      </c>
      <c r="E56" s="98" t="s">
        <v>94</v>
      </c>
      <c r="F56" s="98" t="s">
        <v>94</v>
      </c>
      <c r="G56" s="98" t="s">
        <v>94</v>
      </c>
      <c r="H56" s="8" t="s">
        <v>139</v>
      </c>
      <c r="I56" s="8" t="s">
        <v>139</v>
      </c>
      <c r="J56" s="20"/>
    </row>
    <row r="57" spans="1:10" ht="13.5" customHeight="1">
      <c r="A57" s="99" t="s">
        <v>96</v>
      </c>
      <c r="B57" s="100">
        <v>-2</v>
      </c>
      <c r="C57" s="7">
        <v>109</v>
      </c>
      <c r="D57" s="7">
        <v>20</v>
      </c>
      <c r="E57" s="7" t="s">
        <v>134</v>
      </c>
      <c r="F57" s="7" t="s">
        <v>134</v>
      </c>
      <c r="G57" s="7" t="s">
        <v>134</v>
      </c>
      <c r="H57" s="9" t="s">
        <v>139</v>
      </c>
      <c r="I57" s="9" t="s">
        <v>139</v>
      </c>
      <c r="J57" s="20"/>
    </row>
    <row r="58" spans="1:10" ht="13.5" customHeight="1">
      <c r="A58" s="99" t="s">
        <v>97</v>
      </c>
      <c r="B58" s="100">
        <v>422</v>
      </c>
      <c r="C58" s="7">
        <v>2833</v>
      </c>
      <c r="D58" s="7">
        <v>57</v>
      </c>
      <c r="E58" s="7" t="s">
        <v>92</v>
      </c>
      <c r="F58" s="7">
        <v>133</v>
      </c>
      <c r="G58" s="7" t="s">
        <v>92</v>
      </c>
      <c r="H58" s="9" t="s">
        <v>139</v>
      </c>
      <c r="I58" s="9" t="s">
        <v>139</v>
      </c>
      <c r="J58" s="20"/>
    </row>
    <row r="59" spans="1:10" ht="13.5" customHeight="1">
      <c r="A59" s="99" t="s">
        <v>99</v>
      </c>
      <c r="B59" s="100">
        <v>-121</v>
      </c>
      <c r="C59" s="7">
        <v>111</v>
      </c>
      <c r="D59" s="7">
        <v>266</v>
      </c>
      <c r="E59" s="7">
        <v>35</v>
      </c>
      <c r="F59" s="7" t="s">
        <v>94</v>
      </c>
      <c r="G59" s="7" t="s">
        <v>94</v>
      </c>
      <c r="H59" s="9" t="s">
        <v>139</v>
      </c>
      <c r="I59" s="9" t="s">
        <v>139</v>
      </c>
      <c r="J59" s="20"/>
    </row>
    <row r="60" spans="1:10" ht="13.5" customHeight="1">
      <c r="A60" s="99" t="s">
        <v>100</v>
      </c>
      <c r="B60" s="100">
        <v>-155</v>
      </c>
      <c r="C60" s="7">
        <v>877</v>
      </c>
      <c r="D60" s="7">
        <v>621</v>
      </c>
      <c r="E60" s="7" t="s">
        <v>135</v>
      </c>
      <c r="F60" s="7" t="s">
        <v>135</v>
      </c>
      <c r="G60" s="7" t="s">
        <v>135</v>
      </c>
      <c r="H60" s="9" t="s">
        <v>139</v>
      </c>
      <c r="I60" s="9" t="s">
        <v>139</v>
      </c>
      <c r="J60" s="20"/>
    </row>
    <row r="61" spans="1:10" ht="13.5" customHeight="1">
      <c r="A61" s="99" t="s">
        <v>101</v>
      </c>
      <c r="B61" s="100">
        <v>-54</v>
      </c>
      <c r="C61" s="7">
        <v>1457</v>
      </c>
      <c r="D61" s="7">
        <v>694</v>
      </c>
      <c r="E61" s="7" t="s">
        <v>136</v>
      </c>
      <c r="F61" s="7" t="s">
        <v>136</v>
      </c>
      <c r="G61" s="7" t="s">
        <v>136</v>
      </c>
      <c r="H61" s="9" t="s">
        <v>139</v>
      </c>
      <c r="I61" s="9" t="s">
        <v>139</v>
      </c>
      <c r="J61" s="20"/>
    </row>
    <row r="62" spans="1:10" ht="13.5" customHeight="1">
      <c r="A62" s="99" t="s">
        <v>102</v>
      </c>
      <c r="B62" s="100">
        <v>5</v>
      </c>
      <c r="C62" s="7">
        <v>293</v>
      </c>
      <c r="D62" s="7">
        <v>105</v>
      </c>
      <c r="E62" s="7" t="s">
        <v>134</v>
      </c>
      <c r="F62" s="7" t="s">
        <v>134</v>
      </c>
      <c r="G62" s="7" t="s">
        <v>134</v>
      </c>
      <c r="H62" s="9" t="s">
        <v>139</v>
      </c>
      <c r="I62" s="9" t="s">
        <v>139</v>
      </c>
      <c r="J62" s="20"/>
    </row>
    <row r="63" spans="1:10" ht="13.5" customHeight="1">
      <c r="A63" s="99" t="s">
        <v>103</v>
      </c>
      <c r="B63" s="100">
        <v>0</v>
      </c>
      <c r="C63" s="7">
        <v>8</v>
      </c>
      <c r="D63" s="7">
        <v>2</v>
      </c>
      <c r="E63" s="7">
        <v>21</v>
      </c>
      <c r="F63" s="7" t="s">
        <v>134</v>
      </c>
      <c r="G63" s="7" t="s">
        <v>134</v>
      </c>
      <c r="H63" s="9" t="s">
        <v>139</v>
      </c>
      <c r="I63" s="9" t="s">
        <v>139</v>
      </c>
      <c r="J63" s="20"/>
    </row>
    <row r="64" spans="1:10" ht="13.5" customHeight="1">
      <c r="A64" s="99" t="s">
        <v>104</v>
      </c>
      <c r="B64" s="100">
        <v>-51</v>
      </c>
      <c r="C64" s="7">
        <v>1433</v>
      </c>
      <c r="D64" s="7">
        <v>20</v>
      </c>
      <c r="E64" s="7" t="s">
        <v>134</v>
      </c>
      <c r="F64" s="7" t="s">
        <v>134</v>
      </c>
      <c r="G64" s="7" t="s">
        <v>134</v>
      </c>
      <c r="H64" s="9" t="s">
        <v>139</v>
      </c>
      <c r="I64" s="9" t="s">
        <v>139</v>
      </c>
      <c r="J64" s="20"/>
    </row>
    <row r="65" spans="1:10" ht="13.5" customHeight="1">
      <c r="A65" s="99" t="s">
        <v>105</v>
      </c>
      <c r="B65" s="100">
        <v>-1</v>
      </c>
      <c r="C65" s="7">
        <v>540</v>
      </c>
      <c r="D65" s="7">
        <v>300</v>
      </c>
      <c r="E65" s="7">
        <v>81</v>
      </c>
      <c r="F65" s="7" t="s">
        <v>134</v>
      </c>
      <c r="G65" s="7" t="s">
        <v>134</v>
      </c>
      <c r="H65" s="9" t="s">
        <v>139</v>
      </c>
      <c r="I65" s="9" t="s">
        <v>139</v>
      </c>
      <c r="J65" s="20"/>
    </row>
    <row r="66" spans="1:10" ht="13.5" customHeight="1">
      <c r="A66" s="99" t="s">
        <v>106</v>
      </c>
      <c r="B66" s="100">
        <v>181</v>
      </c>
      <c r="C66" s="7">
        <v>14710</v>
      </c>
      <c r="D66" s="7">
        <v>3000</v>
      </c>
      <c r="E66" s="7" t="s">
        <v>134</v>
      </c>
      <c r="F66" s="7">
        <v>8626</v>
      </c>
      <c r="G66" s="7" t="s">
        <v>134</v>
      </c>
      <c r="H66" s="9" t="s">
        <v>139</v>
      </c>
      <c r="I66" s="9" t="s">
        <v>139</v>
      </c>
      <c r="J66" s="20"/>
    </row>
    <row r="67" spans="1:10" ht="13.5" customHeight="1">
      <c r="A67" s="99" t="s">
        <v>107</v>
      </c>
      <c r="B67" s="100">
        <v>-4</v>
      </c>
      <c r="C67" s="7">
        <v>60</v>
      </c>
      <c r="D67" s="7">
        <v>20</v>
      </c>
      <c r="E67" s="7" t="s">
        <v>134</v>
      </c>
      <c r="F67" s="7" t="s">
        <v>134</v>
      </c>
      <c r="G67" s="7" t="s">
        <v>134</v>
      </c>
      <c r="H67" s="9" t="s">
        <v>139</v>
      </c>
      <c r="I67" s="9" t="s">
        <v>139</v>
      </c>
      <c r="J67" s="20"/>
    </row>
    <row r="68" spans="1:10" ht="13.5" customHeight="1">
      <c r="A68" s="99" t="s">
        <v>108</v>
      </c>
      <c r="B68" s="100">
        <v>-217</v>
      </c>
      <c r="C68" s="7">
        <v>1775</v>
      </c>
      <c r="D68" s="7">
        <v>1661</v>
      </c>
      <c r="E68" s="7" t="s">
        <v>134</v>
      </c>
      <c r="F68" s="7" t="s">
        <v>134</v>
      </c>
      <c r="G68" s="7" t="s">
        <v>134</v>
      </c>
      <c r="H68" s="9" t="s">
        <v>139</v>
      </c>
      <c r="I68" s="9" t="s">
        <v>139</v>
      </c>
      <c r="J68" s="20"/>
    </row>
    <row r="69" spans="1:10" ht="13.5" customHeight="1">
      <c r="A69" s="99" t="s">
        <v>109</v>
      </c>
      <c r="B69" s="100">
        <v>-183</v>
      </c>
      <c r="C69" s="7">
        <v>7965</v>
      </c>
      <c r="D69" s="7">
        <v>310</v>
      </c>
      <c r="E69" s="7">
        <v>241</v>
      </c>
      <c r="F69" s="7">
        <v>1608</v>
      </c>
      <c r="G69" s="7" t="s">
        <v>134</v>
      </c>
      <c r="H69" s="9" t="s">
        <v>139</v>
      </c>
      <c r="I69" s="9" t="s">
        <v>139</v>
      </c>
      <c r="J69" s="20"/>
    </row>
    <row r="70" spans="1:10" ht="13.5" customHeight="1">
      <c r="A70" s="99" t="s">
        <v>110</v>
      </c>
      <c r="B70" s="100">
        <v>2</v>
      </c>
      <c r="C70" s="7">
        <v>1078</v>
      </c>
      <c r="D70" s="7">
        <v>535</v>
      </c>
      <c r="E70" s="7" t="s">
        <v>137</v>
      </c>
      <c r="F70" s="7" t="s">
        <v>137</v>
      </c>
      <c r="G70" s="7" t="s">
        <v>137</v>
      </c>
      <c r="H70" s="9" t="s">
        <v>139</v>
      </c>
      <c r="I70" s="9" t="s">
        <v>139</v>
      </c>
      <c r="J70" s="20"/>
    </row>
    <row r="71" spans="1:10" ht="13.5" customHeight="1">
      <c r="A71" s="99" t="s">
        <v>111</v>
      </c>
      <c r="B71" s="100">
        <v>4</v>
      </c>
      <c r="C71" s="7">
        <v>1887</v>
      </c>
      <c r="D71" s="7">
        <v>500</v>
      </c>
      <c r="E71" s="7">
        <v>9</v>
      </c>
      <c r="F71" s="7" t="s">
        <v>134</v>
      </c>
      <c r="G71" s="7" t="s">
        <v>134</v>
      </c>
      <c r="H71" s="9" t="s">
        <v>139</v>
      </c>
      <c r="I71" s="9" t="s">
        <v>139</v>
      </c>
      <c r="J71" s="20"/>
    </row>
    <row r="72" spans="1:10" ht="13.5" customHeight="1">
      <c r="A72" s="99" t="s">
        <v>112</v>
      </c>
      <c r="B72" s="100">
        <v>-35</v>
      </c>
      <c r="C72" s="7">
        <v>557</v>
      </c>
      <c r="D72" s="7">
        <v>70</v>
      </c>
      <c r="E72" s="7" t="s">
        <v>134</v>
      </c>
      <c r="F72" s="7">
        <v>20</v>
      </c>
      <c r="G72" s="7" t="s">
        <v>134</v>
      </c>
      <c r="H72" s="9" t="s">
        <v>139</v>
      </c>
      <c r="I72" s="9" t="s">
        <v>139</v>
      </c>
      <c r="J72" s="20"/>
    </row>
    <row r="73" spans="1:10" ht="13.5" customHeight="1">
      <c r="A73" s="99" t="s">
        <v>113</v>
      </c>
      <c r="B73" s="100">
        <v>-4</v>
      </c>
      <c r="C73" s="7">
        <v>267</v>
      </c>
      <c r="D73" s="7">
        <v>3</v>
      </c>
      <c r="E73" s="7" t="s">
        <v>134</v>
      </c>
      <c r="F73" s="7" t="s">
        <v>134</v>
      </c>
      <c r="G73" s="7" t="s">
        <v>134</v>
      </c>
      <c r="H73" s="9" t="s">
        <v>139</v>
      </c>
      <c r="I73" s="9" t="s">
        <v>139</v>
      </c>
      <c r="J73" s="20"/>
    </row>
    <row r="74" spans="1:10" ht="13.5" customHeight="1">
      <c r="A74" s="99" t="s">
        <v>114</v>
      </c>
      <c r="B74" s="100">
        <v>8</v>
      </c>
      <c r="C74" s="7">
        <v>2939</v>
      </c>
      <c r="D74" s="7">
        <v>2100</v>
      </c>
      <c r="E74" s="7" t="s">
        <v>134</v>
      </c>
      <c r="F74" s="7" t="s">
        <v>134</v>
      </c>
      <c r="G74" s="7" t="s">
        <v>134</v>
      </c>
      <c r="H74" s="9" t="s">
        <v>139</v>
      </c>
      <c r="I74" s="9" t="s">
        <v>139</v>
      </c>
      <c r="J74" s="20"/>
    </row>
    <row r="75" spans="1:10" ht="13.5" customHeight="1">
      <c r="A75" s="99" t="s">
        <v>115</v>
      </c>
      <c r="B75" s="100">
        <v>3</v>
      </c>
      <c r="C75" s="7">
        <v>157</v>
      </c>
      <c r="D75" s="7">
        <v>22</v>
      </c>
      <c r="E75" s="7" t="s">
        <v>137</v>
      </c>
      <c r="F75" s="7" t="s">
        <v>137</v>
      </c>
      <c r="G75" s="7" t="s">
        <v>137</v>
      </c>
      <c r="H75" s="9" t="s">
        <v>139</v>
      </c>
      <c r="I75" s="9" t="s">
        <v>139</v>
      </c>
      <c r="J75" s="20"/>
    </row>
    <row r="76" spans="1:10" ht="13.5" customHeight="1">
      <c r="A76" s="99" t="s">
        <v>116</v>
      </c>
      <c r="B76" s="100">
        <v>0</v>
      </c>
      <c r="C76" s="7">
        <v>507</v>
      </c>
      <c r="D76" s="7">
        <v>250</v>
      </c>
      <c r="E76" s="7">
        <v>12</v>
      </c>
      <c r="F76" s="7">
        <v>198</v>
      </c>
      <c r="G76" s="7" t="s">
        <v>134</v>
      </c>
      <c r="H76" s="9" t="s">
        <v>139</v>
      </c>
      <c r="I76" s="9" t="s">
        <v>139</v>
      </c>
      <c r="J76" s="20"/>
    </row>
    <row r="77" spans="1:10" ht="13.5" customHeight="1">
      <c r="A77" s="99" t="s">
        <v>117</v>
      </c>
      <c r="B77" s="100" t="s">
        <v>147</v>
      </c>
      <c r="C77" s="7">
        <v>155</v>
      </c>
      <c r="D77" s="7">
        <v>60</v>
      </c>
      <c r="E77" s="7">
        <v>110</v>
      </c>
      <c r="F77" s="7" t="s">
        <v>138</v>
      </c>
      <c r="G77" s="7" t="s">
        <v>138</v>
      </c>
      <c r="H77" s="9" t="s">
        <v>139</v>
      </c>
      <c r="I77" s="9" t="s">
        <v>139</v>
      </c>
      <c r="J77" s="20"/>
    </row>
    <row r="78" spans="1:10" ht="13.5" customHeight="1">
      <c r="A78" s="99" t="s">
        <v>118</v>
      </c>
      <c r="B78" s="100">
        <v>-5</v>
      </c>
      <c r="C78" s="7">
        <v>481</v>
      </c>
      <c r="D78" s="7">
        <v>100</v>
      </c>
      <c r="E78" s="7" t="s">
        <v>138</v>
      </c>
      <c r="F78" s="7" t="s">
        <v>138</v>
      </c>
      <c r="G78" s="7" t="s">
        <v>138</v>
      </c>
      <c r="H78" s="9" t="s">
        <v>139</v>
      </c>
      <c r="I78" s="9" t="s">
        <v>139</v>
      </c>
      <c r="J78" s="20"/>
    </row>
    <row r="79" spans="1:10" ht="13.5" customHeight="1">
      <c r="A79" s="99" t="s">
        <v>119</v>
      </c>
      <c r="B79" s="100">
        <v>411</v>
      </c>
      <c r="C79" s="7">
        <v>1122</v>
      </c>
      <c r="D79" s="7">
        <v>160</v>
      </c>
      <c r="E79" s="7">
        <v>128</v>
      </c>
      <c r="F79" s="7" t="s">
        <v>138</v>
      </c>
      <c r="G79" s="7" t="s">
        <v>138</v>
      </c>
      <c r="H79" s="9" t="s">
        <v>139</v>
      </c>
      <c r="I79" s="9" t="s">
        <v>139</v>
      </c>
      <c r="J79" s="20"/>
    </row>
    <row r="80" spans="1:10" ht="13.5" customHeight="1">
      <c r="A80" s="99" t="s">
        <v>120</v>
      </c>
      <c r="B80" s="100">
        <v>-51</v>
      </c>
      <c r="C80" s="7">
        <v>201</v>
      </c>
      <c r="D80" s="7">
        <v>584</v>
      </c>
      <c r="E80" s="7">
        <v>284</v>
      </c>
      <c r="F80" s="7" t="s">
        <v>134</v>
      </c>
      <c r="G80" s="7" t="s">
        <v>134</v>
      </c>
      <c r="H80" s="9">
        <v>667</v>
      </c>
      <c r="I80" s="22">
        <v>467</v>
      </c>
      <c r="J80" s="20"/>
    </row>
    <row r="81" spans="1:10" ht="13.5" customHeight="1">
      <c r="A81" s="99" t="s">
        <v>121</v>
      </c>
      <c r="B81" s="100">
        <v>-267</v>
      </c>
      <c r="C81" s="7">
        <v>17</v>
      </c>
      <c r="D81" s="7">
        <v>8</v>
      </c>
      <c r="E81" s="7">
        <v>127</v>
      </c>
      <c r="F81" s="7">
        <v>20689</v>
      </c>
      <c r="G81" s="7" t="s">
        <v>138</v>
      </c>
      <c r="H81" s="9">
        <v>8626</v>
      </c>
      <c r="I81" s="22">
        <v>7763</v>
      </c>
      <c r="J81" s="20"/>
    </row>
    <row r="82" spans="1:10" ht="13.5" customHeight="1">
      <c r="A82" s="99" t="s">
        <v>122</v>
      </c>
      <c r="B82" s="100" t="s">
        <v>147</v>
      </c>
      <c r="C82" s="7">
        <v>3226</v>
      </c>
      <c r="D82" s="7">
        <v>2721</v>
      </c>
      <c r="E82" s="7">
        <v>20</v>
      </c>
      <c r="F82" s="7">
        <v>8</v>
      </c>
      <c r="G82" s="7" t="s">
        <v>134</v>
      </c>
      <c r="H82" s="9" t="s">
        <v>139</v>
      </c>
      <c r="I82" s="9" t="s">
        <v>139</v>
      </c>
      <c r="J82" s="20"/>
    </row>
    <row r="83" spans="1:10" ht="13.5" customHeight="1">
      <c r="A83" s="99" t="s">
        <v>123</v>
      </c>
      <c r="B83" s="100">
        <v>39</v>
      </c>
      <c r="C83" s="7">
        <v>663</v>
      </c>
      <c r="D83" s="7">
        <v>190</v>
      </c>
      <c r="E83" s="7">
        <v>2</v>
      </c>
      <c r="F83" s="7" t="s">
        <v>134</v>
      </c>
      <c r="G83" s="7" t="s">
        <v>134</v>
      </c>
      <c r="H83" s="9" t="s">
        <v>139</v>
      </c>
      <c r="I83" s="9" t="s">
        <v>139</v>
      </c>
      <c r="J83" s="20"/>
    </row>
    <row r="84" spans="1:10" ht="13.5" customHeight="1">
      <c r="A84" s="99" t="s">
        <v>124</v>
      </c>
      <c r="B84" s="100">
        <v>51</v>
      </c>
      <c r="C84" s="7">
        <v>2051</v>
      </c>
      <c r="D84" s="7">
        <v>10</v>
      </c>
      <c r="E84" s="7">
        <v>4</v>
      </c>
      <c r="F84" s="7" t="s">
        <v>125</v>
      </c>
      <c r="G84" s="7" t="s">
        <v>125</v>
      </c>
      <c r="H84" s="9" t="s">
        <v>139</v>
      </c>
      <c r="I84" s="9" t="s">
        <v>139</v>
      </c>
      <c r="J84" s="20"/>
    </row>
    <row r="85" spans="1:10" ht="13.5" customHeight="1">
      <c r="A85" s="99" t="s">
        <v>126</v>
      </c>
      <c r="B85" s="100">
        <v>0</v>
      </c>
      <c r="C85" s="7">
        <v>1513</v>
      </c>
      <c r="D85" s="7">
        <v>1505</v>
      </c>
      <c r="E85" s="7" t="s">
        <v>92</v>
      </c>
      <c r="F85" s="7" t="s">
        <v>92</v>
      </c>
      <c r="G85" s="7">
        <v>1819</v>
      </c>
      <c r="H85" s="9" t="s">
        <v>139</v>
      </c>
      <c r="I85" s="9" t="s">
        <v>139</v>
      </c>
      <c r="J85" s="20"/>
    </row>
    <row r="86" spans="1:10" ht="13.5" customHeight="1">
      <c r="A86" s="99" t="s">
        <v>127</v>
      </c>
      <c r="B86" s="100">
        <v>33</v>
      </c>
      <c r="C86" s="7">
        <v>305</v>
      </c>
      <c r="D86" s="7">
        <v>15</v>
      </c>
      <c r="E86" s="7">
        <v>4</v>
      </c>
      <c r="F86" s="7" t="s">
        <v>134</v>
      </c>
      <c r="G86" s="7" t="s">
        <v>134</v>
      </c>
      <c r="H86" s="9" t="s">
        <v>139</v>
      </c>
      <c r="I86" s="9" t="s">
        <v>139</v>
      </c>
      <c r="J86" s="20"/>
    </row>
    <row r="87" spans="1:10" ht="13.5" customHeight="1">
      <c r="A87" s="99" t="s">
        <v>128</v>
      </c>
      <c r="B87" s="100">
        <v>0</v>
      </c>
      <c r="C87" s="7">
        <v>33</v>
      </c>
      <c r="D87" s="7">
        <v>15</v>
      </c>
      <c r="E87" s="7">
        <v>2</v>
      </c>
      <c r="F87" s="7" t="s">
        <v>134</v>
      </c>
      <c r="G87" s="7" t="s">
        <v>134</v>
      </c>
      <c r="H87" s="9" t="s">
        <v>139</v>
      </c>
      <c r="I87" s="9" t="s">
        <v>139</v>
      </c>
      <c r="J87" s="20"/>
    </row>
    <row r="88" spans="1:10" ht="13.5" customHeight="1">
      <c r="A88" s="99" t="s">
        <v>129</v>
      </c>
      <c r="B88" s="100" t="s">
        <v>147</v>
      </c>
      <c r="C88" s="7">
        <v>591</v>
      </c>
      <c r="D88" s="7">
        <v>436</v>
      </c>
      <c r="E88" s="7">
        <v>15</v>
      </c>
      <c r="F88" s="7" t="s">
        <v>134</v>
      </c>
      <c r="G88" s="7" t="s">
        <v>134</v>
      </c>
      <c r="H88" s="9" t="s">
        <v>139</v>
      </c>
      <c r="I88" s="9" t="s">
        <v>139</v>
      </c>
      <c r="J88" s="20"/>
    </row>
    <row r="89" spans="1:10" ht="13.5" customHeight="1">
      <c r="A89" s="99" t="s">
        <v>130</v>
      </c>
      <c r="B89" s="100">
        <v>21</v>
      </c>
      <c r="C89" s="7">
        <v>128</v>
      </c>
      <c r="D89" s="7">
        <v>20</v>
      </c>
      <c r="E89" s="7" t="s">
        <v>134</v>
      </c>
      <c r="F89" s="7" t="s">
        <v>134</v>
      </c>
      <c r="G89" s="7" t="s">
        <v>134</v>
      </c>
      <c r="H89" s="9" t="s">
        <v>139</v>
      </c>
      <c r="I89" s="9" t="s">
        <v>139</v>
      </c>
      <c r="J89" s="20"/>
    </row>
    <row r="90" spans="1:10" ht="13.5" customHeight="1">
      <c r="A90" s="99" t="s">
        <v>131</v>
      </c>
      <c r="B90" s="100">
        <v>0</v>
      </c>
      <c r="C90" s="7">
        <v>5</v>
      </c>
      <c r="D90" s="7">
        <v>1</v>
      </c>
      <c r="E90" s="7" t="s">
        <v>134</v>
      </c>
      <c r="F90" s="7" t="s">
        <v>134</v>
      </c>
      <c r="G90" s="7" t="s">
        <v>134</v>
      </c>
      <c r="H90" s="9" t="s">
        <v>139</v>
      </c>
      <c r="I90" s="9" t="s">
        <v>139</v>
      </c>
      <c r="J90" s="20"/>
    </row>
    <row r="91" spans="1:10" ht="13.5" customHeight="1">
      <c r="A91" s="101" t="s">
        <v>132</v>
      </c>
      <c r="B91" s="102">
        <v>73</v>
      </c>
      <c r="C91" s="103">
        <v>12097</v>
      </c>
      <c r="D91" s="103">
        <v>12166</v>
      </c>
      <c r="E91" s="103">
        <v>1050</v>
      </c>
      <c r="F91" s="103" t="s">
        <v>98</v>
      </c>
      <c r="G91" s="7" t="s">
        <v>98</v>
      </c>
      <c r="H91" s="9" t="s">
        <v>139</v>
      </c>
      <c r="I91" s="7" t="s">
        <v>89</v>
      </c>
      <c r="J91" s="20"/>
    </row>
    <row r="92" spans="1:10" ht="13.5" customHeight="1">
      <c r="A92" s="99" t="s">
        <v>133</v>
      </c>
      <c r="B92" s="100" t="s">
        <v>147</v>
      </c>
      <c r="C92" s="7">
        <v>5</v>
      </c>
      <c r="D92" s="7">
        <v>2</v>
      </c>
      <c r="E92" s="7" t="s">
        <v>134</v>
      </c>
      <c r="F92" s="7">
        <v>29</v>
      </c>
      <c r="G92" s="7" t="s">
        <v>134</v>
      </c>
      <c r="H92" s="9" t="s">
        <v>139</v>
      </c>
      <c r="I92" s="7" t="s">
        <v>139</v>
      </c>
      <c r="J92" s="20" t="s">
        <v>145</v>
      </c>
    </row>
    <row r="93" spans="1:10" ht="13.5" customHeight="1">
      <c r="A93" s="99" t="s">
        <v>148</v>
      </c>
      <c r="B93" s="100">
        <v>3</v>
      </c>
      <c r="C93" s="7">
        <v>93</v>
      </c>
      <c r="D93" s="7">
        <v>30</v>
      </c>
      <c r="E93" s="7" t="s">
        <v>149</v>
      </c>
      <c r="F93" s="7" t="s">
        <v>149</v>
      </c>
      <c r="G93" s="7" t="s">
        <v>149</v>
      </c>
      <c r="H93" s="9" t="s">
        <v>149</v>
      </c>
      <c r="I93" s="9" t="s">
        <v>149</v>
      </c>
      <c r="J93" s="86"/>
    </row>
    <row r="94" spans="1:10" ht="13.5" customHeight="1">
      <c r="A94" s="104" t="s">
        <v>150</v>
      </c>
      <c r="B94" s="105">
        <v>-4</v>
      </c>
      <c r="C94" s="106">
        <v>266</v>
      </c>
      <c r="D94" s="106">
        <v>50</v>
      </c>
      <c r="E94" s="106">
        <v>0</v>
      </c>
      <c r="F94" s="106" t="s">
        <v>149</v>
      </c>
      <c r="G94" s="106" t="s">
        <v>149</v>
      </c>
      <c r="H94" s="60" t="s">
        <v>149</v>
      </c>
      <c r="I94" s="60" t="s">
        <v>149</v>
      </c>
      <c r="J94" s="61"/>
    </row>
    <row r="95" spans="1:10" ht="13.5" customHeight="1">
      <c r="A95" s="107" t="s">
        <v>18</v>
      </c>
      <c r="B95" s="108"/>
      <c r="C95" s="46"/>
      <c r="D95" s="16">
        <f aca="true" t="shared" si="1" ref="D95:I95">SUM(D56:D94)</f>
        <v>28804</v>
      </c>
      <c r="E95" s="16">
        <f t="shared" si="1"/>
        <v>2145</v>
      </c>
      <c r="F95" s="16">
        <f t="shared" si="1"/>
        <v>31311</v>
      </c>
      <c r="G95" s="16">
        <f t="shared" si="1"/>
        <v>1819</v>
      </c>
      <c r="H95" s="16">
        <f t="shared" si="1"/>
        <v>9293</v>
      </c>
      <c r="I95" s="16">
        <f t="shared" si="1"/>
        <v>8230</v>
      </c>
      <c r="J95" s="87"/>
    </row>
    <row r="96" ht="10.5">
      <c r="A96" s="65" t="s">
        <v>60</v>
      </c>
    </row>
    <row r="97" ht="9.75" customHeight="1"/>
    <row r="98" ht="14.25">
      <c r="A98" s="74" t="s">
        <v>43</v>
      </c>
    </row>
    <row r="99" ht="10.5">
      <c r="D99" s="66" t="s">
        <v>12</v>
      </c>
    </row>
    <row r="100" spans="1:4" ht="21.75" thickBot="1">
      <c r="A100" s="109" t="s">
        <v>36</v>
      </c>
      <c r="B100" s="110" t="s">
        <v>41</v>
      </c>
      <c r="C100" s="111" t="s">
        <v>42</v>
      </c>
      <c r="D100" s="112" t="s">
        <v>55</v>
      </c>
    </row>
    <row r="101" spans="1:4" ht="13.5" customHeight="1" thickTop="1">
      <c r="A101" s="113" t="s">
        <v>37</v>
      </c>
      <c r="B101" s="114"/>
      <c r="C101" s="115">
        <v>1850</v>
      </c>
      <c r="D101" s="116"/>
    </row>
    <row r="102" spans="1:4" ht="13.5" customHeight="1">
      <c r="A102" s="117" t="s">
        <v>38</v>
      </c>
      <c r="B102" s="118"/>
      <c r="C102" s="119">
        <v>23688</v>
      </c>
      <c r="D102" s="120"/>
    </row>
    <row r="103" spans="1:4" ht="13.5" customHeight="1">
      <c r="A103" s="121" t="s">
        <v>39</v>
      </c>
      <c r="B103" s="122"/>
      <c r="C103" s="21">
        <v>24685</v>
      </c>
      <c r="D103" s="123"/>
    </row>
    <row r="104" spans="1:4" ht="13.5" customHeight="1">
      <c r="A104" s="124" t="s">
        <v>40</v>
      </c>
      <c r="B104" s="108"/>
      <c r="C104" s="16">
        <f>SUM(C101:C103)+1</f>
        <v>50224</v>
      </c>
      <c r="D104" s="125"/>
    </row>
    <row r="105" spans="1:4" ht="10.5">
      <c r="A105" s="65" t="s">
        <v>64</v>
      </c>
      <c r="B105" s="126"/>
      <c r="C105" s="126"/>
      <c r="D105" s="126"/>
    </row>
    <row r="106" spans="1:4" ht="9.75" customHeight="1">
      <c r="A106" s="127"/>
      <c r="B106" s="126"/>
      <c r="C106" s="126"/>
      <c r="D106" s="126"/>
    </row>
    <row r="107" ht="14.25">
      <c r="A107" s="74" t="s">
        <v>63</v>
      </c>
    </row>
    <row r="108" ht="10.5" customHeight="1">
      <c r="A108" s="74"/>
    </row>
    <row r="109" spans="1:11" ht="21.75" thickBot="1">
      <c r="A109" s="109" t="s">
        <v>34</v>
      </c>
      <c r="B109" s="110" t="s">
        <v>41</v>
      </c>
      <c r="C109" s="111" t="s">
        <v>42</v>
      </c>
      <c r="D109" s="111" t="s">
        <v>55</v>
      </c>
      <c r="E109" s="128" t="s">
        <v>32</v>
      </c>
      <c r="F109" s="112" t="s">
        <v>33</v>
      </c>
      <c r="G109" s="146" t="s">
        <v>44</v>
      </c>
      <c r="H109" s="147"/>
      <c r="I109" s="110" t="s">
        <v>41</v>
      </c>
      <c r="J109" s="111" t="s">
        <v>42</v>
      </c>
      <c r="K109" s="112" t="s">
        <v>55</v>
      </c>
    </row>
    <row r="110" spans="1:11" ht="13.5" customHeight="1" thickTop="1">
      <c r="A110" s="113" t="s">
        <v>26</v>
      </c>
      <c r="B110" s="45">
        <f>9373704/(396667161+21820500)*100</f>
        <v>2.2398997326709713</v>
      </c>
      <c r="C110" s="25">
        <v>2.59</v>
      </c>
      <c r="D110" s="25">
        <f>C110-B110</f>
        <v>0.35010026732902855</v>
      </c>
      <c r="E110" s="26">
        <v>-3.75</v>
      </c>
      <c r="F110" s="27">
        <v>-5</v>
      </c>
      <c r="G110" s="140" t="s">
        <v>82</v>
      </c>
      <c r="H110" s="141"/>
      <c r="I110" s="129"/>
      <c r="J110" s="24">
        <f>0/2072254</f>
        <v>0</v>
      </c>
      <c r="K110" s="130"/>
    </row>
    <row r="111" spans="1:11" ht="13.5" customHeight="1">
      <c r="A111" s="117" t="s">
        <v>27</v>
      </c>
      <c r="B111" s="131"/>
      <c r="C111" s="28">
        <v>6.04</v>
      </c>
      <c r="D111" s="33"/>
      <c r="E111" s="29">
        <v>-8.75</v>
      </c>
      <c r="F111" s="34">
        <v>-25</v>
      </c>
      <c r="G111" s="138" t="s">
        <v>144</v>
      </c>
      <c r="H111" s="139"/>
      <c r="I111" s="132"/>
      <c r="J111" s="23">
        <f>0/681092</f>
        <v>0</v>
      </c>
      <c r="K111" s="133"/>
    </row>
    <row r="112" spans="1:11" ht="13.5" customHeight="1">
      <c r="A112" s="117" t="s">
        <v>28</v>
      </c>
      <c r="B112" s="30">
        <v>13.4</v>
      </c>
      <c r="C112" s="31">
        <v>12.3</v>
      </c>
      <c r="D112" s="31">
        <f>C112-B112</f>
        <v>-1.0999999999999996</v>
      </c>
      <c r="E112" s="35">
        <v>25</v>
      </c>
      <c r="F112" s="36">
        <v>35</v>
      </c>
      <c r="G112" s="138" t="s">
        <v>84</v>
      </c>
      <c r="H112" s="139"/>
      <c r="I112" s="132"/>
      <c r="J112" s="23">
        <f>0/127457</f>
        <v>0</v>
      </c>
      <c r="K112" s="133"/>
    </row>
    <row r="113" spans="1:11" ht="13.5" customHeight="1">
      <c r="A113" s="117" t="s">
        <v>29</v>
      </c>
      <c r="B113" s="134"/>
      <c r="C113" s="31">
        <v>226.2</v>
      </c>
      <c r="D113" s="135"/>
      <c r="E113" s="35">
        <v>400</v>
      </c>
      <c r="F113" s="136"/>
      <c r="G113" s="138" t="s">
        <v>81</v>
      </c>
      <c r="H113" s="139"/>
      <c r="I113" s="132"/>
      <c r="J113" s="23">
        <f>0/1083244</f>
        <v>0</v>
      </c>
      <c r="K113" s="133"/>
    </row>
    <row r="114" spans="1:11" ht="13.5" customHeight="1">
      <c r="A114" s="117" t="s">
        <v>30</v>
      </c>
      <c r="B114" s="32">
        <v>0.365</v>
      </c>
      <c r="C114" s="28">
        <v>0.38741</v>
      </c>
      <c r="D114" s="28">
        <f>C114-B114</f>
        <v>0.022409999999999985</v>
      </c>
      <c r="E114" s="137"/>
      <c r="F114" s="136"/>
      <c r="G114" s="138"/>
      <c r="H114" s="139"/>
      <c r="I114" s="132"/>
      <c r="J114" s="23"/>
      <c r="K114" s="133"/>
    </row>
    <row r="115" spans="1:11" ht="13.5" customHeight="1">
      <c r="A115" s="117" t="s">
        <v>31</v>
      </c>
      <c r="B115" s="30">
        <v>93.1</v>
      </c>
      <c r="C115" s="31">
        <v>97.7</v>
      </c>
      <c r="D115" s="31">
        <f>C115-B115</f>
        <v>4.6000000000000085</v>
      </c>
      <c r="E115" s="137"/>
      <c r="F115" s="136"/>
      <c r="G115" s="138"/>
      <c r="H115" s="139"/>
      <c r="I115" s="132"/>
      <c r="J115" s="23"/>
      <c r="K115" s="133"/>
    </row>
    <row r="116" ht="10.5">
      <c r="A116" s="65" t="s">
        <v>65</v>
      </c>
    </row>
    <row r="117" ht="10.5">
      <c r="A117" s="65" t="s">
        <v>146</v>
      </c>
    </row>
  </sheetData>
  <sheetProtection/>
  <mergeCells count="43">
    <mergeCell ref="A46:A47"/>
    <mergeCell ref="B46:B47"/>
    <mergeCell ref="C46:C47"/>
    <mergeCell ref="A54:A55"/>
    <mergeCell ref="B54:B55"/>
    <mergeCell ref="C54:C55"/>
    <mergeCell ref="D54:D55"/>
    <mergeCell ref="E54:E55"/>
    <mergeCell ref="H54:H55"/>
    <mergeCell ref="J54:J55"/>
    <mergeCell ref="F54:F55"/>
    <mergeCell ref="G54:G55"/>
    <mergeCell ref="I54:I55"/>
    <mergeCell ref="I28:I29"/>
    <mergeCell ref="D28:D29"/>
    <mergeCell ref="E28:E29"/>
    <mergeCell ref="F28:F29"/>
    <mergeCell ref="H46:H47"/>
    <mergeCell ref="I46:I47"/>
    <mergeCell ref="G46:G47"/>
    <mergeCell ref="H28:H29"/>
    <mergeCell ref="C8:C9"/>
    <mergeCell ref="E8:E9"/>
    <mergeCell ref="B8:B9"/>
    <mergeCell ref="G28:G29"/>
    <mergeCell ref="D46:D47"/>
    <mergeCell ref="E46:E47"/>
    <mergeCell ref="G8:G9"/>
    <mergeCell ref="F8:F9"/>
    <mergeCell ref="G109:H109"/>
    <mergeCell ref="F46:F47"/>
    <mergeCell ref="A8:A9"/>
    <mergeCell ref="H8:H9"/>
    <mergeCell ref="A28:A29"/>
    <mergeCell ref="B28:B29"/>
    <mergeCell ref="C28:C29"/>
    <mergeCell ref="D8:D9"/>
    <mergeCell ref="G111:H111"/>
    <mergeCell ref="G110:H110"/>
    <mergeCell ref="G115:H115"/>
    <mergeCell ref="G114:H114"/>
    <mergeCell ref="G113:H113"/>
    <mergeCell ref="G112:H112"/>
  </mergeCells>
  <printOptions/>
  <pageMargins left="0.4330708661417323" right="0.25" top="0.62" bottom="0.3" header="0.45" footer="0.2"/>
  <pageSetup horizontalDpi="600" verticalDpi="600" orientation="portrait" paperSize="9" scale="85" r:id="rId1"/>
  <rowBreaks count="1" manualBreakCount="1">
    <brk id="5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2009-03-17T00:03:03Z</cp:lastPrinted>
  <dcterms:created xsi:type="dcterms:W3CDTF">1997-01-08T22:48:59Z</dcterms:created>
  <dcterms:modified xsi:type="dcterms:W3CDTF">2009-03-17T00:03:04Z</dcterms:modified>
  <cp:category/>
  <cp:version/>
  <cp:contentType/>
  <cp:contentStatus/>
</cp:coreProperties>
</file>