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'様式'!$A$1:$K$101</definedName>
  </definedNames>
  <calcPr fullCalcOnLoad="1"/>
</workbook>
</file>

<file path=xl/sharedStrings.xml><?xml version="1.0" encoding="utf-8"?>
<sst xmlns="http://schemas.openxmlformats.org/spreadsheetml/2006/main" count="273" uniqueCount="135">
  <si>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</si>
  <si>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</si>
  <si>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</si>
  <si>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</si>
  <si>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</si>
  <si>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</si>
  <si>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</si>
  <si>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</si>
  <si>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</si>
  <si>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</si>
  <si>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</si>
  <si>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</si>
  <si>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</si>
  <si>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</si>
  <si>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</si>
  <si>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</si>
  <si>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</si>
  <si>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</si>
  <si>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</si>
  <si>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</si>
  <si>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</si>
  <si>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</si>
  <si>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</si>
  <si>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</si>
  <si>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</si>
  <si>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</si>
  <si>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</si>
  <si>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</si>
  <si>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</si>
  <si>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</si>
  <si>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</si>
  <si>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</si>
  <si>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</si>
  <si>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</si>
  <si>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</si>
  <si>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</si>
  <si>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</si>
  <si>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</si>
  <si>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</si>
  <si>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</si>
  <si>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</si>
  <si>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</si>
  <si>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</si>
  <si>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</si>
  <si>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</si>
  <si>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</si>
  <si>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</si>
  <si>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</si>
  <si>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</si>
  <si>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</si>
  <si>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</si>
  <si>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</si>
  <si>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</si>
  <si>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</si>
  <si>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</si>
  <si>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</si>
  <si>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</si>
  <si>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</si>
  <si>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</si>
  <si>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</si>
  <si>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</si>
  <si>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</si>
  <si>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</si>
  <si>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</si>
  <si>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</si>
  <si>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</si>
  <si>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</si>
  <si>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</si>
  <si>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</si>
  <si>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</si>
  <si>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</si>
  <si>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浜松市</t>
  </si>
  <si>
    <t>母子寡婦福祉資金貸付事業特別会計</t>
  </si>
  <si>
    <t>公共用地取得事業特別会計</t>
  </si>
  <si>
    <t>育英事業特別会計</t>
  </si>
  <si>
    <t>学童等災害共済事業特別会計</t>
  </si>
  <si>
    <t>公債管理特別会計</t>
  </si>
  <si>
    <t>基金繰入3,679</t>
  </si>
  <si>
    <t>基金繰入40</t>
  </si>
  <si>
    <t>基金繰入6</t>
  </si>
  <si>
    <t>病院事業会計</t>
  </si>
  <si>
    <t>国民宿舎事業会計</t>
  </si>
  <si>
    <t>水道事業会計</t>
  </si>
  <si>
    <t>下水道事業会計</t>
  </si>
  <si>
    <t>法適用企業</t>
  </si>
  <si>
    <t>国民健康保険事業特別会計</t>
  </si>
  <si>
    <t>老人保健医療事業特別会計</t>
  </si>
  <si>
    <t>介護保険事業特別会計</t>
  </si>
  <si>
    <t>後期高齢者医療事業特別会計</t>
  </si>
  <si>
    <t>小型自動車競走事業特別会計</t>
  </si>
  <si>
    <t>駐車場事業特別会計</t>
  </si>
  <si>
    <t>と畜場・市場事業特別会計</t>
  </si>
  <si>
    <t>農業集落排水事業特別会計</t>
  </si>
  <si>
    <t>中央卸売市場事業特別会計</t>
  </si>
  <si>
    <t>簡易水道事業特別会計</t>
  </si>
  <si>
    <t>-</t>
  </si>
  <si>
    <t>基金繰入422</t>
  </si>
  <si>
    <t>基金繰入130</t>
  </si>
  <si>
    <t>基金繰入1</t>
  </si>
  <si>
    <t>浜名湖競艇企業団</t>
  </si>
  <si>
    <t>養護老人ホームとよおか管理組合</t>
  </si>
  <si>
    <t>浜名学園組合</t>
  </si>
  <si>
    <t>東遠学園組合</t>
  </si>
  <si>
    <t>静岡県後期高齢者医療広域連合</t>
  </si>
  <si>
    <t>-</t>
  </si>
  <si>
    <t>普通会計分</t>
  </si>
  <si>
    <t>事業会計分</t>
  </si>
  <si>
    <t>静岡地方税滞納整理機構</t>
  </si>
  <si>
    <t>-</t>
  </si>
  <si>
    <t>浜松市土地開発公社</t>
  </si>
  <si>
    <t>浜松市建設公社</t>
  </si>
  <si>
    <t>H22.3.31廃止</t>
  </si>
  <si>
    <t>浜松市清掃公社</t>
  </si>
  <si>
    <t>浜松市ﾌﾗﾜｰ･ﾌﾙｰﾂﾊﾟｰｸ公社</t>
  </si>
  <si>
    <t>浜松市医療公社</t>
  </si>
  <si>
    <t>浜松市文化振興財団</t>
  </si>
  <si>
    <t>なゆた浜北</t>
  </si>
  <si>
    <t>浜松国際交流協会</t>
  </si>
  <si>
    <t>浜松市体育協会</t>
  </si>
  <si>
    <t>浜松市勤労福祉協会</t>
  </si>
  <si>
    <t>浜松観光ｺﾝﾍﾞﾝｼｮﾝﾋﾞｭｰﾛｰ</t>
  </si>
  <si>
    <t>浜松まちづくり公社</t>
  </si>
  <si>
    <t>建設公社を統合</t>
  </si>
  <si>
    <t>浜松交響楽団</t>
  </si>
  <si>
    <t>浜松家内労働福祉センター</t>
  </si>
  <si>
    <t>浜松中央冷蔵</t>
  </si>
  <si>
    <t>と畜場･市場事業特別会計</t>
  </si>
  <si>
    <t>農業集落排水事業特別会計</t>
  </si>
  <si>
    <t>中央卸売市場事業特別会計</t>
  </si>
  <si>
    <t>簡易水道事業特別会計</t>
  </si>
  <si>
    <t>-</t>
  </si>
  <si>
    <t>△11.25</t>
  </si>
  <si>
    <t>△20.00</t>
  </si>
  <si>
    <t>△16.25</t>
  </si>
  <si>
    <t>△40.00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</si>
</sst>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thin"/>
      <top>
        <color indexed="63"/>
      </top>
      <bottom style="hair"/>
    </border>
    <border diagonalUp="1">
      <left>
        <color indexed="63"/>
      </left>
      <right style="hair"/>
      <top style="hair"/>
      <bottom style="hair"/>
      <diagonal style="hair"/>
    </border>
    <border diagonalUp="1">
      <left>
        <color indexed="63"/>
      </left>
      <right style="hair"/>
      <top style="hair"/>
      <bottom style="thin"/>
      <diagonal style="hair"/>
    </border>
    <border diagonalUp="1">
      <left style="thin"/>
      <right style="thin"/>
      <top style="hair"/>
      <bottom style="hair"/>
      <diagonal style="hair"/>
    </border>
    <border diagonalUp="1">
      <left style="thin"/>
      <right style="thin"/>
      <top style="hair"/>
      <bottom style="thin"/>
      <diagonal style="hair"/>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3"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179" fontId="2" fillId="33" borderId="26" xfId="0" applyNumberFormat="1" applyFont="1" applyFill="1" applyBorder="1" applyAlignment="1">
      <alignment horizontal="center" vertical="center" shrinkToFit="1"/>
    </xf>
    <xf numFmtId="181" fontId="2" fillId="33" borderId="45" xfId="0" applyNumberFormat="1" applyFont="1" applyFill="1" applyBorder="1" applyAlignment="1">
      <alignment vertical="center"/>
    </xf>
    <xf numFmtId="181" fontId="2" fillId="33" borderId="46"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7"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1" fillId="33" borderId="32" xfId="0" applyNumberFormat="1" applyFont="1" applyFill="1" applyBorder="1" applyAlignment="1">
      <alignment horizontal="center" vertical="center" shrinkToFit="1"/>
    </xf>
    <xf numFmtId="176" fontId="2" fillId="33" borderId="19"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25" xfId="0" applyNumberFormat="1" applyFont="1" applyFill="1" applyBorder="1" applyAlignment="1">
      <alignment horizontal="right" vertical="center" shrinkToFit="1"/>
    </xf>
    <xf numFmtId="176" fontId="2" fillId="33" borderId="26" xfId="0" applyNumberFormat="1" applyFont="1" applyFill="1" applyBorder="1" applyAlignment="1">
      <alignment horizontal="right" vertical="center" shrinkToFit="1"/>
    </xf>
    <xf numFmtId="176" fontId="2" fillId="33" borderId="47" xfId="0" applyNumberFormat="1" applyFont="1" applyFill="1" applyBorder="1" applyAlignment="1">
      <alignment horizontal="center" vertical="center" shrinkToFit="1"/>
    </xf>
    <xf numFmtId="0" fontId="2" fillId="0" borderId="23" xfId="0" applyFont="1" applyFill="1" applyBorder="1" applyAlignment="1">
      <alignment vertical="center" shrinkToFit="1"/>
    </xf>
    <xf numFmtId="176" fontId="2" fillId="33" borderId="23" xfId="0" applyNumberFormat="1" applyFont="1" applyFill="1" applyBorder="1" applyAlignment="1">
      <alignment horizontal="center" vertical="center" shrinkToFit="1"/>
    </xf>
    <xf numFmtId="0" fontId="2" fillId="33" borderId="29" xfId="0"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81" fontId="2" fillId="33" borderId="48" xfId="0" applyNumberFormat="1" applyFont="1" applyFill="1" applyBorder="1" applyAlignment="1">
      <alignment vertical="center"/>
    </xf>
    <xf numFmtId="181" fontId="2" fillId="33" borderId="49" xfId="0" applyNumberFormat="1" applyFont="1" applyFill="1" applyBorder="1" applyAlignment="1">
      <alignment vertical="center"/>
    </xf>
    <xf numFmtId="181" fontId="2" fillId="33" borderId="50" xfId="0" applyNumberFormat="1" applyFont="1" applyFill="1" applyBorder="1" applyAlignment="1">
      <alignment vertical="center"/>
    </xf>
    <xf numFmtId="181" fontId="2" fillId="33" borderId="51" xfId="0" applyNumberFormat="1" applyFont="1" applyFill="1" applyBorder="1" applyAlignment="1">
      <alignment vertical="center"/>
    </xf>
    <xf numFmtId="176" fontId="2" fillId="33" borderId="29" xfId="0" applyNumberFormat="1" applyFont="1" applyFill="1" applyBorder="1" applyAlignment="1">
      <alignment horizontal="center" vertical="center" shrinkToFit="1"/>
    </xf>
    <xf numFmtId="0" fontId="2" fillId="33" borderId="52" xfId="0" applyFont="1" applyFill="1" applyBorder="1" applyAlignment="1">
      <alignment horizontal="center"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47"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1"/>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150237</v>
      </c>
      <c r="H5" s="13">
        <v>16521</v>
      </c>
      <c r="I5" s="14">
        <v>9395</v>
      </c>
      <c r="J5" s="15">
        <v>176152</v>
      </c>
    </row>
    <row r="6" ht="14.25">
      <c r="A6" s="6" t="s">
        <v>2</v>
      </c>
    </row>
    <row r="7" spans="8:9" ht="10.5">
      <c r="H7" s="3" t="s">
        <v>12</v>
      </c>
      <c r="I7" s="3"/>
    </row>
    <row r="8" spans="1:8" ht="13.5" customHeight="1">
      <c r="A8" s="106" t="s">
        <v>0</v>
      </c>
      <c r="B8" s="121" t="s">
        <v>3</v>
      </c>
      <c r="C8" s="120" t="s">
        <v>4</v>
      </c>
      <c r="D8" s="120" t="s">
        <v>5</v>
      </c>
      <c r="E8" s="120" t="s">
        <v>6</v>
      </c>
      <c r="F8" s="110" t="s">
        <v>55</v>
      </c>
      <c r="G8" s="120" t="s">
        <v>7</v>
      </c>
      <c r="H8" s="116" t="s">
        <v>8</v>
      </c>
    </row>
    <row r="9" spans="1:8" ht="13.5" customHeight="1" thickBot="1">
      <c r="A9" s="107"/>
      <c r="B9" s="109"/>
      <c r="C9" s="111"/>
      <c r="D9" s="111"/>
      <c r="E9" s="111"/>
      <c r="F9" s="119"/>
      <c r="G9" s="111"/>
      <c r="H9" s="117"/>
    </row>
    <row r="10" spans="1:8" ht="15.75" customHeight="1" thickTop="1">
      <c r="A10" s="38" t="s">
        <v>9</v>
      </c>
      <c r="B10" s="16">
        <v>284062</v>
      </c>
      <c r="C10" s="17">
        <v>275354</v>
      </c>
      <c r="D10" s="17">
        <v>8708</v>
      </c>
      <c r="E10" s="17">
        <v>5936</v>
      </c>
      <c r="F10" s="17">
        <v>3766</v>
      </c>
      <c r="G10" s="17">
        <v>281631</v>
      </c>
      <c r="H10" s="95" t="s">
        <v>77</v>
      </c>
    </row>
    <row r="11" spans="1:8" ht="15.75" customHeight="1">
      <c r="A11" s="39" t="s">
        <v>72</v>
      </c>
      <c r="B11" s="18">
        <v>192</v>
      </c>
      <c r="C11" s="19">
        <v>121</v>
      </c>
      <c r="D11" s="19">
        <v>71</v>
      </c>
      <c r="E11" s="19">
        <v>71</v>
      </c>
      <c r="F11" s="19">
        <v>12</v>
      </c>
      <c r="G11" s="19">
        <v>534</v>
      </c>
      <c r="H11" s="96"/>
    </row>
    <row r="12" spans="1:8" ht="15.75" customHeight="1">
      <c r="A12" s="39" t="s">
        <v>73</v>
      </c>
      <c r="B12" s="18">
        <v>1669</v>
      </c>
      <c r="C12" s="19">
        <v>1669</v>
      </c>
      <c r="D12" s="19">
        <v>0</v>
      </c>
      <c r="E12" s="19">
        <v>0</v>
      </c>
      <c r="F12" s="19">
        <v>355</v>
      </c>
      <c r="G12" s="19">
        <v>3269</v>
      </c>
      <c r="H12" s="96"/>
    </row>
    <row r="13" spans="1:8" ht="15.75" customHeight="1">
      <c r="A13" s="39" t="s">
        <v>74</v>
      </c>
      <c r="B13" s="18">
        <v>99</v>
      </c>
      <c r="C13" s="19">
        <v>94</v>
      </c>
      <c r="D13" s="19">
        <v>5</v>
      </c>
      <c r="E13" s="19">
        <v>5</v>
      </c>
      <c r="F13" s="19">
        <v>40</v>
      </c>
      <c r="G13" s="99" t="s">
        <v>95</v>
      </c>
      <c r="H13" s="97" t="s">
        <v>78</v>
      </c>
    </row>
    <row r="14" spans="1:8" ht="15.75" customHeight="1">
      <c r="A14" s="39" t="s">
        <v>75</v>
      </c>
      <c r="B14" s="18">
        <v>16</v>
      </c>
      <c r="C14" s="19">
        <v>16</v>
      </c>
      <c r="D14" s="19">
        <v>0</v>
      </c>
      <c r="E14" s="19">
        <v>0</v>
      </c>
      <c r="F14" s="19">
        <v>11</v>
      </c>
      <c r="G14" s="99" t="s">
        <v>95</v>
      </c>
      <c r="H14" s="97" t="s">
        <v>79</v>
      </c>
    </row>
    <row r="15" spans="1:8" ht="15.75" customHeight="1">
      <c r="A15" s="40" t="s">
        <v>76</v>
      </c>
      <c r="B15" s="26">
        <v>37957</v>
      </c>
      <c r="C15" s="27">
        <v>37957</v>
      </c>
      <c r="D15" s="27">
        <v>0</v>
      </c>
      <c r="E15" s="27">
        <v>0</v>
      </c>
      <c r="F15" s="27">
        <v>35316</v>
      </c>
      <c r="G15" s="99" t="s">
        <v>95</v>
      </c>
      <c r="H15" s="98"/>
    </row>
    <row r="16" spans="1:8" ht="15.75" customHeight="1">
      <c r="A16" s="43" t="s">
        <v>1</v>
      </c>
      <c r="B16" s="28">
        <v>287184</v>
      </c>
      <c r="C16" s="29">
        <v>278400</v>
      </c>
      <c r="D16" s="29">
        <v>8784</v>
      </c>
      <c r="E16" s="29">
        <v>6012</v>
      </c>
      <c r="F16" s="74"/>
      <c r="G16" s="29">
        <v>285435</v>
      </c>
      <c r="H16" s="36"/>
    </row>
    <row r="17" spans="1:8" ht="13.5" customHeight="1">
      <c r="A17" s="77" t="s">
        <v>66</v>
      </c>
      <c r="B17" s="75"/>
      <c r="C17" s="75"/>
      <c r="D17" s="75"/>
      <c r="E17" s="75"/>
      <c r="F17" s="75"/>
      <c r="G17" s="75"/>
      <c r="H17" s="76"/>
    </row>
    <row r="18" ht="9.75" customHeight="1"/>
    <row r="19" ht="14.25">
      <c r="A19" s="6" t="s">
        <v>10</v>
      </c>
    </row>
    <row r="20" spans="9:12" ht="10.5">
      <c r="I20" s="3" t="s">
        <v>12</v>
      </c>
      <c r="K20" s="3"/>
      <c r="L20" s="3"/>
    </row>
    <row r="21" spans="1:9" ht="13.5" customHeight="1">
      <c r="A21" s="106" t="s">
        <v>0</v>
      </c>
      <c r="B21" s="108" t="s">
        <v>43</v>
      </c>
      <c r="C21" s="110" t="s">
        <v>44</v>
      </c>
      <c r="D21" s="110" t="s">
        <v>45</v>
      </c>
      <c r="E21" s="114" t="s">
        <v>46</v>
      </c>
      <c r="F21" s="110" t="s">
        <v>55</v>
      </c>
      <c r="G21" s="110" t="s">
        <v>11</v>
      </c>
      <c r="H21" s="114" t="s">
        <v>41</v>
      </c>
      <c r="I21" s="116" t="s">
        <v>8</v>
      </c>
    </row>
    <row r="22" spans="1:9" ht="13.5" customHeight="1" thickBot="1">
      <c r="A22" s="107"/>
      <c r="B22" s="109"/>
      <c r="C22" s="111"/>
      <c r="D22" s="111"/>
      <c r="E22" s="115"/>
      <c r="F22" s="119"/>
      <c r="G22" s="119"/>
      <c r="H22" s="118"/>
      <c r="I22" s="117"/>
    </row>
    <row r="23" spans="1:9" ht="15.75" customHeight="1" thickTop="1">
      <c r="A23" s="38" t="s">
        <v>80</v>
      </c>
      <c r="B23" s="86">
        <f>(15446914+1451786+1347228)/1000</f>
        <v>18245.928</v>
      </c>
      <c r="C23" s="87">
        <f>(15339788+1451786+1287369)/1000</f>
        <v>18078.943</v>
      </c>
      <c r="D23" s="87">
        <f>(107126+0+59859)/1000</f>
        <v>166.985</v>
      </c>
      <c r="E23" s="87">
        <v>2211.261</v>
      </c>
      <c r="F23" s="87">
        <f>(1765780+331469+330493)/1000</f>
        <v>2427.742</v>
      </c>
      <c r="G23" s="87">
        <v>20161.717</v>
      </c>
      <c r="H23" s="87">
        <v>13992.231</v>
      </c>
      <c r="I23" s="95" t="s">
        <v>84</v>
      </c>
    </row>
    <row r="24" spans="1:9" ht="15.75" customHeight="1">
      <c r="A24" s="39" t="s">
        <v>81</v>
      </c>
      <c r="B24" s="88">
        <v>290.734</v>
      </c>
      <c r="C24" s="89">
        <v>290.703</v>
      </c>
      <c r="D24" s="89">
        <v>0.031</v>
      </c>
      <c r="E24" s="89">
        <v>81.888</v>
      </c>
      <c r="F24" s="99" t="s">
        <v>95</v>
      </c>
      <c r="G24" s="89">
        <v>78.543</v>
      </c>
      <c r="H24" s="99" t="s">
        <v>95</v>
      </c>
      <c r="I24" s="97" t="s">
        <v>84</v>
      </c>
    </row>
    <row r="25" spans="1:9" ht="15.75" customHeight="1">
      <c r="A25" s="39" t="s">
        <v>82</v>
      </c>
      <c r="B25" s="88">
        <v>11580.071</v>
      </c>
      <c r="C25" s="89">
        <v>10896.062</v>
      </c>
      <c r="D25" s="89">
        <v>684.009</v>
      </c>
      <c r="E25" s="89">
        <v>10290.302</v>
      </c>
      <c r="F25" s="89">
        <v>180.391</v>
      </c>
      <c r="G25" s="89">
        <v>26051.983</v>
      </c>
      <c r="H25" s="89">
        <v>234.467</v>
      </c>
      <c r="I25" s="97" t="s">
        <v>84</v>
      </c>
    </row>
    <row r="26" spans="1:9" ht="15.75" customHeight="1">
      <c r="A26" s="39" t="s">
        <v>83</v>
      </c>
      <c r="B26" s="88">
        <f>(1489324+13487103)/1000</f>
        <v>14976.427</v>
      </c>
      <c r="C26" s="89">
        <f>(2100150+13036312)/1000</f>
        <v>15136.462</v>
      </c>
      <c r="D26" s="89">
        <f>(-610826+450791)/1000</f>
        <v>-160.035</v>
      </c>
      <c r="E26" s="89">
        <v>810.452</v>
      </c>
      <c r="F26" s="89">
        <f>(6163811+760919)/1000</f>
        <v>6924.73</v>
      </c>
      <c r="G26" s="89">
        <v>188679.537</v>
      </c>
      <c r="H26" s="89">
        <v>96037.884</v>
      </c>
      <c r="I26" s="97" t="s">
        <v>84</v>
      </c>
    </row>
    <row r="27" spans="1:9" ht="15.75" customHeight="1">
      <c r="A27" s="39" t="s">
        <v>85</v>
      </c>
      <c r="B27" s="88">
        <v>72564.402</v>
      </c>
      <c r="C27" s="89">
        <v>71695.325</v>
      </c>
      <c r="D27" s="89">
        <v>869.077</v>
      </c>
      <c r="E27" s="89">
        <v>789.077</v>
      </c>
      <c r="F27" s="89">
        <v>4511.218</v>
      </c>
      <c r="G27" s="99" t="s">
        <v>95</v>
      </c>
      <c r="H27" s="99" t="s">
        <v>95</v>
      </c>
      <c r="I27" s="97" t="s">
        <v>96</v>
      </c>
    </row>
    <row r="28" spans="1:9" ht="15.75" customHeight="1">
      <c r="A28" s="39" t="s">
        <v>86</v>
      </c>
      <c r="B28" s="88">
        <v>235.478</v>
      </c>
      <c r="C28" s="89">
        <v>140.539</v>
      </c>
      <c r="D28" s="89">
        <v>94.939</v>
      </c>
      <c r="E28" s="89">
        <v>94.939</v>
      </c>
      <c r="F28" s="89">
        <v>2.976</v>
      </c>
      <c r="G28" s="99" t="s">
        <v>95</v>
      </c>
      <c r="H28" s="99" t="s">
        <v>95</v>
      </c>
      <c r="I28" s="97"/>
    </row>
    <row r="29" spans="1:9" ht="15.75" customHeight="1">
      <c r="A29" s="39" t="s">
        <v>87</v>
      </c>
      <c r="B29" s="88">
        <v>44981.795</v>
      </c>
      <c r="C29" s="89">
        <v>44863.781</v>
      </c>
      <c r="D29" s="89">
        <v>118.014</v>
      </c>
      <c r="E29" s="89">
        <v>118.014</v>
      </c>
      <c r="F29" s="89">
        <v>6026.975</v>
      </c>
      <c r="G29" s="99" t="s">
        <v>95</v>
      </c>
      <c r="H29" s="99" t="s">
        <v>95</v>
      </c>
      <c r="I29" s="97" t="s">
        <v>97</v>
      </c>
    </row>
    <row r="30" spans="1:9" ht="15.75" customHeight="1">
      <c r="A30" s="39" t="s">
        <v>88</v>
      </c>
      <c r="B30" s="88">
        <v>6600.117</v>
      </c>
      <c r="C30" s="89">
        <v>6565.155</v>
      </c>
      <c r="D30" s="89">
        <v>34.962</v>
      </c>
      <c r="E30" s="89">
        <v>34.962</v>
      </c>
      <c r="F30" s="89">
        <v>1182.769</v>
      </c>
      <c r="G30" s="99" t="s">
        <v>95</v>
      </c>
      <c r="H30" s="99" t="s">
        <v>95</v>
      </c>
      <c r="I30" s="97"/>
    </row>
    <row r="31" spans="1:9" ht="15.75" customHeight="1">
      <c r="A31" s="39" t="s">
        <v>89</v>
      </c>
      <c r="B31" s="88">
        <v>17026.365</v>
      </c>
      <c r="C31" s="89">
        <v>16234.784</v>
      </c>
      <c r="D31" s="89">
        <v>791.581</v>
      </c>
      <c r="E31" s="89">
        <v>791.581</v>
      </c>
      <c r="F31" s="99" t="s">
        <v>95</v>
      </c>
      <c r="G31" s="99" t="s">
        <v>95</v>
      </c>
      <c r="H31" s="99" t="s">
        <v>95</v>
      </c>
      <c r="I31" s="97"/>
    </row>
    <row r="32" spans="1:9" ht="15.75" customHeight="1">
      <c r="A32" s="39" t="s">
        <v>90</v>
      </c>
      <c r="B32" s="88">
        <v>961.096</v>
      </c>
      <c r="C32" s="89">
        <v>956.152</v>
      </c>
      <c r="D32" s="89">
        <v>4.944</v>
      </c>
      <c r="E32" s="89">
        <v>4.944</v>
      </c>
      <c r="F32" s="89">
        <v>530.979</v>
      </c>
      <c r="G32" s="89">
        <v>4648.074</v>
      </c>
      <c r="H32" s="89">
        <v>2509.959</v>
      </c>
      <c r="I32" s="97"/>
    </row>
    <row r="33" spans="1:9" ht="15.75" customHeight="1">
      <c r="A33" s="39" t="s">
        <v>91</v>
      </c>
      <c r="B33" s="88">
        <v>340.08</v>
      </c>
      <c r="C33" s="89">
        <v>340.08</v>
      </c>
      <c r="D33" s="89">
        <v>0</v>
      </c>
      <c r="E33" s="89">
        <v>0</v>
      </c>
      <c r="F33" s="89">
        <v>98.818</v>
      </c>
      <c r="G33" s="89">
        <v>137.881</v>
      </c>
      <c r="H33" s="89">
        <v>62.322</v>
      </c>
      <c r="I33" s="97"/>
    </row>
    <row r="34" spans="1:9" ht="15.75" customHeight="1">
      <c r="A34" s="39" t="s">
        <v>92</v>
      </c>
      <c r="B34" s="88">
        <v>153.568</v>
      </c>
      <c r="C34" s="89">
        <v>153.568</v>
      </c>
      <c r="D34" s="89">
        <v>0</v>
      </c>
      <c r="E34" s="89">
        <v>0</v>
      </c>
      <c r="F34" s="89">
        <v>113.457</v>
      </c>
      <c r="G34" s="89">
        <v>1113.999</v>
      </c>
      <c r="H34" s="89">
        <v>949.127</v>
      </c>
      <c r="I34" s="97"/>
    </row>
    <row r="35" spans="1:9" ht="15.75" customHeight="1">
      <c r="A35" s="39" t="s">
        <v>93</v>
      </c>
      <c r="B35" s="88">
        <v>979.847</v>
      </c>
      <c r="C35" s="89">
        <v>828.376</v>
      </c>
      <c r="D35" s="89">
        <v>151.471</v>
      </c>
      <c r="E35" s="89">
        <v>151.471</v>
      </c>
      <c r="F35" s="89">
        <v>222</v>
      </c>
      <c r="G35" s="89">
        <v>812.275</v>
      </c>
      <c r="H35" s="99" t="s">
        <v>95</v>
      </c>
      <c r="I35" s="97"/>
    </row>
    <row r="36" spans="1:9" ht="15.75" customHeight="1">
      <c r="A36" s="39" t="s">
        <v>94</v>
      </c>
      <c r="B36" s="88">
        <v>1043.453</v>
      </c>
      <c r="C36" s="89">
        <v>1016.954</v>
      </c>
      <c r="D36" s="89">
        <v>26.499</v>
      </c>
      <c r="E36" s="89">
        <v>26.499</v>
      </c>
      <c r="F36" s="89">
        <v>291.372</v>
      </c>
      <c r="G36" s="89">
        <v>3433.924</v>
      </c>
      <c r="H36" s="89">
        <v>2317.898</v>
      </c>
      <c r="I36" s="97" t="s">
        <v>98</v>
      </c>
    </row>
    <row r="37" spans="1:9" ht="15.75" customHeight="1">
      <c r="A37" s="43" t="s">
        <v>15</v>
      </c>
      <c r="B37" s="44"/>
      <c r="C37" s="45"/>
      <c r="D37" s="45"/>
      <c r="E37" s="33">
        <f>SUM(E23:E36)</f>
        <v>15405.389999999996</v>
      </c>
      <c r="F37" s="35"/>
      <c r="G37" s="33">
        <f>SUM(G23:G36)</f>
        <v>245117.93300000002</v>
      </c>
      <c r="H37" s="33">
        <f>SUM(H23:H36)</f>
        <v>116103.888</v>
      </c>
      <c r="I37" s="90"/>
    </row>
    <row r="38" ht="10.5">
      <c r="A38" s="1" t="s">
        <v>60</v>
      </c>
    </row>
    <row r="39" ht="10.5">
      <c r="A39" s="1" t="s">
        <v>62</v>
      </c>
    </row>
    <row r="40" ht="10.5">
      <c r="A40" s="1" t="s">
        <v>49</v>
      </c>
    </row>
    <row r="41" ht="10.5">
      <c r="A41" s="1" t="s">
        <v>48</v>
      </c>
    </row>
    <row r="42" ht="9.75" customHeight="1"/>
    <row r="43" ht="14.25">
      <c r="A43" s="6" t="s">
        <v>13</v>
      </c>
    </row>
    <row r="44" spans="9:10" ht="10.5">
      <c r="I44" s="3" t="s">
        <v>12</v>
      </c>
      <c r="J44" s="3"/>
    </row>
    <row r="45" spans="1:9" ht="13.5" customHeight="1">
      <c r="A45" s="106" t="s">
        <v>14</v>
      </c>
      <c r="B45" s="108" t="s">
        <v>43</v>
      </c>
      <c r="C45" s="110" t="s">
        <v>44</v>
      </c>
      <c r="D45" s="110" t="s">
        <v>45</v>
      </c>
      <c r="E45" s="114" t="s">
        <v>46</v>
      </c>
      <c r="F45" s="110" t="s">
        <v>55</v>
      </c>
      <c r="G45" s="110" t="s">
        <v>11</v>
      </c>
      <c r="H45" s="114" t="s">
        <v>42</v>
      </c>
      <c r="I45" s="116" t="s">
        <v>8</v>
      </c>
    </row>
    <row r="46" spans="1:9" ht="13.5" customHeight="1" thickBot="1">
      <c r="A46" s="107"/>
      <c r="B46" s="109"/>
      <c r="C46" s="111"/>
      <c r="D46" s="111"/>
      <c r="E46" s="115"/>
      <c r="F46" s="119"/>
      <c r="G46" s="119"/>
      <c r="H46" s="118"/>
      <c r="I46" s="117"/>
    </row>
    <row r="47" spans="1:9" ht="15.75" customHeight="1" thickTop="1">
      <c r="A47" s="105" t="s">
        <v>99</v>
      </c>
      <c r="B47" s="20">
        <v>77542</v>
      </c>
      <c r="C47" s="21">
        <v>75378</v>
      </c>
      <c r="D47" s="21">
        <v>2164</v>
      </c>
      <c r="E47" s="87">
        <v>4647</v>
      </c>
      <c r="F47" s="87">
        <v>30</v>
      </c>
      <c r="G47" s="87">
        <v>288</v>
      </c>
      <c r="H47" s="92" t="s">
        <v>104</v>
      </c>
      <c r="I47" s="95" t="s">
        <v>84</v>
      </c>
    </row>
    <row r="48" spans="1:9" ht="15.75" customHeight="1">
      <c r="A48" s="39" t="s">
        <v>100</v>
      </c>
      <c r="B48" s="22">
        <v>126</v>
      </c>
      <c r="C48" s="23">
        <v>121</v>
      </c>
      <c r="D48" s="23">
        <v>4</v>
      </c>
      <c r="E48" s="89">
        <v>4</v>
      </c>
      <c r="F48" s="92" t="s">
        <v>104</v>
      </c>
      <c r="G48" s="92" t="s">
        <v>104</v>
      </c>
      <c r="H48" s="92" t="s">
        <v>104</v>
      </c>
      <c r="I48" s="97"/>
    </row>
    <row r="49" spans="1:9" ht="15.75" customHeight="1">
      <c r="A49" s="39" t="s">
        <v>101</v>
      </c>
      <c r="B49" s="22">
        <v>360</v>
      </c>
      <c r="C49" s="23">
        <v>320</v>
      </c>
      <c r="D49" s="23">
        <v>40</v>
      </c>
      <c r="E49" s="89">
        <v>40</v>
      </c>
      <c r="F49" s="89">
        <v>0</v>
      </c>
      <c r="G49" s="89">
        <v>444</v>
      </c>
      <c r="H49" s="89">
        <v>182</v>
      </c>
      <c r="I49" s="97"/>
    </row>
    <row r="50" spans="1:9" ht="15.75" customHeight="1">
      <c r="A50" s="39" t="s">
        <v>102</v>
      </c>
      <c r="B50" s="22">
        <v>668</v>
      </c>
      <c r="C50" s="23">
        <v>592</v>
      </c>
      <c r="D50" s="23">
        <v>77</v>
      </c>
      <c r="E50" s="89">
        <v>77</v>
      </c>
      <c r="F50" s="92" t="s">
        <v>104</v>
      </c>
      <c r="G50" s="89">
        <v>108</v>
      </c>
      <c r="H50" s="89">
        <v>6</v>
      </c>
      <c r="I50" s="97"/>
    </row>
    <row r="51" spans="1:9" ht="15.75" customHeight="1">
      <c r="A51" s="39" t="s">
        <v>103</v>
      </c>
      <c r="B51" s="91">
        <v>2559</v>
      </c>
      <c r="C51" s="92">
        <v>2543</v>
      </c>
      <c r="D51" s="92">
        <v>16</v>
      </c>
      <c r="E51" s="92">
        <v>16</v>
      </c>
      <c r="F51" s="92" t="s">
        <v>104</v>
      </c>
      <c r="G51" s="92" t="s">
        <v>104</v>
      </c>
      <c r="H51" s="92" t="s">
        <v>104</v>
      </c>
      <c r="I51" s="97" t="s">
        <v>105</v>
      </c>
    </row>
    <row r="52" spans="1:9" ht="15.75" customHeight="1">
      <c r="A52" s="39" t="s">
        <v>103</v>
      </c>
      <c r="B52" s="91">
        <v>306808</v>
      </c>
      <c r="C52" s="92">
        <v>299420</v>
      </c>
      <c r="D52" s="92">
        <v>7388</v>
      </c>
      <c r="E52" s="92">
        <v>7388</v>
      </c>
      <c r="F52" s="92">
        <v>4209</v>
      </c>
      <c r="G52" s="92" t="s">
        <v>104</v>
      </c>
      <c r="H52" s="92" t="s">
        <v>104</v>
      </c>
      <c r="I52" s="97" t="s">
        <v>106</v>
      </c>
    </row>
    <row r="53" spans="1:9" ht="15.75" customHeight="1">
      <c r="A53" s="40" t="s">
        <v>107</v>
      </c>
      <c r="B53" s="93">
        <v>249</v>
      </c>
      <c r="C53" s="94">
        <v>238</v>
      </c>
      <c r="D53" s="94">
        <v>11</v>
      </c>
      <c r="E53" s="94">
        <v>11</v>
      </c>
      <c r="F53" s="94" t="s">
        <v>108</v>
      </c>
      <c r="G53" s="94" t="s">
        <v>108</v>
      </c>
      <c r="H53" s="94" t="s">
        <v>108</v>
      </c>
      <c r="I53" s="104"/>
    </row>
    <row r="54" spans="1:9" ht="15.75" customHeight="1">
      <c r="A54" s="43" t="s">
        <v>16</v>
      </c>
      <c r="B54" s="44"/>
      <c r="C54" s="45"/>
      <c r="D54" s="45"/>
      <c r="E54" s="33">
        <f>SUM(E47:E53)</f>
        <v>12183</v>
      </c>
      <c r="F54" s="35"/>
      <c r="G54" s="33">
        <f>SUM(G47:G53)</f>
        <v>840</v>
      </c>
      <c r="H54" s="33">
        <f>SUM(H47:H53)</f>
        <v>188</v>
      </c>
      <c r="I54" s="46"/>
    </row>
    <row r="55" ht="9.75" customHeight="1">
      <c r="A55" s="2"/>
    </row>
    <row r="56" ht="14.25">
      <c r="A56" s="6" t="s">
        <v>56</v>
      </c>
    </row>
    <row r="57" ht="10.5">
      <c r="J57" s="3" t="s">
        <v>12</v>
      </c>
    </row>
    <row r="58" spans="1:10" ht="13.5" customHeight="1">
      <c r="A58" s="112" t="s">
        <v>17</v>
      </c>
      <c r="B58" s="108" t="s">
        <v>19</v>
      </c>
      <c r="C58" s="110" t="s">
        <v>47</v>
      </c>
      <c r="D58" s="110" t="s">
        <v>20</v>
      </c>
      <c r="E58" s="110" t="s">
        <v>21</v>
      </c>
      <c r="F58" s="110" t="s">
        <v>22</v>
      </c>
      <c r="G58" s="114" t="s">
        <v>23</v>
      </c>
      <c r="H58" s="114" t="s">
        <v>24</v>
      </c>
      <c r="I58" s="114" t="s">
        <v>59</v>
      </c>
      <c r="J58" s="116" t="s">
        <v>8</v>
      </c>
    </row>
    <row r="59" spans="1:10" ht="13.5" customHeight="1" thickBot="1">
      <c r="A59" s="113"/>
      <c r="B59" s="109"/>
      <c r="C59" s="111"/>
      <c r="D59" s="111"/>
      <c r="E59" s="111"/>
      <c r="F59" s="111"/>
      <c r="G59" s="115"/>
      <c r="H59" s="115"/>
      <c r="I59" s="118"/>
      <c r="J59" s="117"/>
    </row>
    <row r="60" spans="1:10" ht="15.75" customHeight="1" thickTop="1">
      <c r="A60" s="38" t="s">
        <v>109</v>
      </c>
      <c r="B60" s="20">
        <v>-3</v>
      </c>
      <c r="C60" s="21">
        <v>295</v>
      </c>
      <c r="D60" s="21">
        <v>10</v>
      </c>
      <c r="E60" s="99" t="s">
        <v>95</v>
      </c>
      <c r="F60" s="99" t="s">
        <v>95</v>
      </c>
      <c r="G60" s="21">
        <v>19961</v>
      </c>
      <c r="H60" s="99" t="s">
        <v>95</v>
      </c>
      <c r="I60" s="21">
        <v>13851</v>
      </c>
      <c r="J60" s="95"/>
    </row>
    <row r="61" spans="1:10" ht="15.75" customHeight="1">
      <c r="A61" s="39" t="s">
        <v>110</v>
      </c>
      <c r="B61" s="22">
        <v>-331</v>
      </c>
      <c r="C61" s="23">
        <v>442</v>
      </c>
      <c r="D61" s="23">
        <v>10</v>
      </c>
      <c r="E61" s="23">
        <v>589</v>
      </c>
      <c r="F61" s="99" t="s">
        <v>95</v>
      </c>
      <c r="G61" s="99" t="s">
        <v>95</v>
      </c>
      <c r="H61" s="99" t="s">
        <v>95</v>
      </c>
      <c r="I61" s="99" t="s">
        <v>95</v>
      </c>
      <c r="J61" s="24" t="s">
        <v>111</v>
      </c>
    </row>
    <row r="62" spans="1:10" ht="15.75" customHeight="1">
      <c r="A62" s="39" t="s">
        <v>112</v>
      </c>
      <c r="B62" s="22">
        <v>181</v>
      </c>
      <c r="C62" s="23">
        <v>1932</v>
      </c>
      <c r="D62" s="23">
        <v>317</v>
      </c>
      <c r="E62" s="99" t="s">
        <v>95</v>
      </c>
      <c r="F62" s="99" t="s">
        <v>95</v>
      </c>
      <c r="G62" s="99" t="s">
        <v>95</v>
      </c>
      <c r="H62" s="99" t="s">
        <v>95</v>
      </c>
      <c r="I62" s="99" t="s">
        <v>95</v>
      </c>
      <c r="J62" s="24"/>
    </row>
    <row r="63" spans="1:10" ht="15.75" customHeight="1">
      <c r="A63" s="39" t="s">
        <v>113</v>
      </c>
      <c r="B63" s="22">
        <v>459</v>
      </c>
      <c r="C63" s="23">
        <v>3524</v>
      </c>
      <c r="D63" s="23">
        <v>55</v>
      </c>
      <c r="E63" s="23">
        <v>1071</v>
      </c>
      <c r="F63" s="23">
        <v>371</v>
      </c>
      <c r="G63" s="99" t="s">
        <v>95</v>
      </c>
      <c r="H63" s="23">
        <v>1317</v>
      </c>
      <c r="I63" s="23">
        <v>1317</v>
      </c>
      <c r="J63" s="24"/>
    </row>
    <row r="64" spans="1:10" ht="15.75" customHeight="1">
      <c r="A64" s="39" t="s">
        <v>114</v>
      </c>
      <c r="B64" s="22">
        <v>69</v>
      </c>
      <c r="C64" s="23">
        <v>71</v>
      </c>
      <c r="D64" s="23">
        <v>530</v>
      </c>
      <c r="E64" s="23">
        <v>13423</v>
      </c>
      <c r="F64" s="99" t="s">
        <v>95</v>
      </c>
      <c r="G64" s="99" t="s">
        <v>95</v>
      </c>
      <c r="H64" s="99" t="s">
        <v>95</v>
      </c>
      <c r="I64" s="99" t="s">
        <v>95</v>
      </c>
      <c r="J64" s="24"/>
    </row>
    <row r="65" spans="1:10" ht="15.75" customHeight="1">
      <c r="A65" s="39" t="s">
        <v>115</v>
      </c>
      <c r="B65" s="22">
        <v>11</v>
      </c>
      <c r="C65" s="23">
        <v>3061</v>
      </c>
      <c r="D65" s="23">
        <v>2000</v>
      </c>
      <c r="E65" s="23">
        <v>150</v>
      </c>
      <c r="F65" s="99" t="s">
        <v>95</v>
      </c>
      <c r="G65" s="99" t="s">
        <v>95</v>
      </c>
      <c r="H65" s="99" t="s">
        <v>95</v>
      </c>
      <c r="I65" s="99" t="s">
        <v>95</v>
      </c>
      <c r="J65" s="24"/>
    </row>
    <row r="66" spans="1:10" ht="15.75" customHeight="1">
      <c r="A66" s="39" t="s">
        <v>116</v>
      </c>
      <c r="B66" s="22">
        <v>13</v>
      </c>
      <c r="C66" s="23">
        <v>278</v>
      </c>
      <c r="D66" s="23">
        <v>195</v>
      </c>
      <c r="E66" s="99" t="s">
        <v>95</v>
      </c>
      <c r="F66" s="23">
        <v>114</v>
      </c>
      <c r="G66" s="99" t="s">
        <v>95</v>
      </c>
      <c r="H66" s="99" t="s">
        <v>95</v>
      </c>
      <c r="I66" s="99" t="s">
        <v>95</v>
      </c>
      <c r="J66" s="24"/>
    </row>
    <row r="67" spans="1:10" ht="15.75" customHeight="1">
      <c r="A67" s="39" t="s">
        <v>117</v>
      </c>
      <c r="B67" s="22">
        <v>4</v>
      </c>
      <c r="C67" s="23">
        <v>370</v>
      </c>
      <c r="D67" s="23">
        <v>150</v>
      </c>
      <c r="E67" s="23">
        <v>8</v>
      </c>
      <c r="F67" s="99" t="s">
        <v>95</v>
      </c>
      <c r="G67" s="99" t="s">
        <v>95</v>
      </c>
      <c r="H67" s="99" t="s">
        <v>95</v>
      </c>
      <c r="I67" s="99" t="s">
        <v>95</v>
      </c>
      <c r="J67" s="24"/>
    </row>
    <row r="68" spans="1:10" ht="15.75" customHeight="1">
      <c r="A68" s="39" t="s">
        <v>118</v>
      </c>
      <c r="B68" s="22">
        <v>15</v>
      </c>
      <c r="C68" s="23">
        <v>613</v>
      </c>
      <c r="D68" s="23">
        <v>50</v>
      </c>
      <c r="E68" s="23">
        <v>7</v>
      </c>
      <c r="F68" s="99" t="s">
        <v>95</v>
      </c>
      <c r="G68" s="99" t="s">
        <v>95</v>
      </c>
      <c r="H68" s="99" t="s">
        <v>95</v>
      </c>
      <c r="I68" s="99" t="s">
        <v>95</v>
      </c>
      <c r="J68" s="24"/>
    </row>
    <row r="69" spans="1:10" ht="15.75" customHeight="1">
      <c r="A69" s="39" t="s">
        <v>119</v>
      </c>
      <c r="B69" s="22">
        <v>1</v>
      </c>
      <c r="C69" s="23">
        <v>229</v>
      </c>
      <c r="D69" s="23">
        <v>50</v>
      </c>
      <c r="E69" s="23">
        <v>24</v>
      </c>
      <c r="F69" s="99" t="s">
        <v>95</v>
      </c>
      <c r="G69" s="99" t="s">
        <v>95</v>
      </c>
      <c r="H69" s="99" t="s">
        <v>95</v>
      </c>
      <c r="I69" s="99" t="s">
        <v>95</v>
      </c>
      <c r="J69" s="24"/>
    </row>
    <row r="70" spans="1:10" ht="15.75" customHeight="1">
      <c r="A70" s="39" t="s">
        <v>120</v>
      </c>
      <c r="B70" s="22">
        <v>31</v>
      </c>
      <c r="C70" s="23">
        <v>520</v>
      </c>
      <c r="D70" s="23">
        <v>100</v>
      </c>
      <c r="E70" s="23">
        <v>17</v>
      </c>
      <c r="F70" s="99" t="s">
        <v>95</v>
      </c>
      <c r="G70" s="99" t="s">
        <v>95</v>
      </c>
      <c r="H70" s="99" t="s">
        <v>95</v>
      </c>
      <c r="I70" s="99" t="s">
        <v>95</v>
      </c>
      <c r="J70" s="24"/>
    </row>
    <row r="71" spans="1:10" ht="15.75" customHeight="1">
      <c r="A71" s="39" t="s">
        <v>121</v>
      </c>
      <c r="B71" s="22">
        <v>37</v>
      </c>
      <c r="C71" s="23">
        <v>1014</v>
      </c>
      <c r="D71" s="23">
        <v>100</v>
      </c>
      <c r="E71" s="23">
        <v>513</v>
      </c>
      <c r="F71" s="99" t="s">
        <v>95</v>
      </c>
      <c r="G71" s="99" t="s">
        <v>95</v>
      </c>
      <c r="H71" s="23">
        <v>2639</v>
      </c>
      <c r="I71" s="23">
        <v>2639</v>
      </c>
      <c r="J71" s="24" t="s">
        <v>122</v>
      </c>
    </row>
    <row r="72" spans="1:10" ht="15.75" customHeight="1">
      <c r="A72" s="39" t="s">
        <v>123</v>
      </c>
      <c r="B72" s="22">
        <v>1</v>
      </c>
      <c r="C72" s="23">
        <v>130</v>
      </c>
      <c r="D72" s="23">
        <v>30</v>
      </c>
      <c r="E72" s="99" t="s">
        <v>95</v>
      </c>
      <c r="F72" s="99" t="s">
        <v>95</v>
      </c>
      <c r="G72" s="99" t="s">
        <v>95</v>
      </c>
      <c r="H72" s="99" t="s">
        <v>95</v>
      </c>
      <c r="I72" s="99" t="s">
        <v>95</v>
      </c>
      <c r="J72" s="24"/>
    </row>
    <row r="73" spans="1:10" ht="15.75" customHeight="1">
      <c r="A73" s="39" t="s">
        <v>124</v>
      </c>
      <c r="B73" s="22">
        <v>-2</v>
      </c>
      <c r="C73" s="23">
        <v>40</v>
      </c>
      <c r="D73" s="23">
        <v>2</v>
      </c>
      <c r="E73" s="23">
        <v>5</v>
      </c>
      <c r="F73" s="99" t="s">
        <v>95</v>
      </c>
      <c r="G73" s="99" t="s">
        <v>95</v>
      </c>
      <c r="H73" s="99" t="s">
        <v>95</v>
      </c>
      <c r="I73" s="99" t="s">
        <v>95</v>
      </c>
      <c r="J73" s="24"/>
    </row>
    <row r="74" spans="1:10" ht="15.75" customHeight="1">
      <c r="A74" s="39" t="s">
        <v>125</v>
      </c>
      <c r="B74" s="22">
        <v>-5</v>
      </c>
      <c r="C74" s="23">
        <v>15</v>
      </c>
      <c r="D74" s="23">
        <v>8</v>
      </c>
      <c r="E74" s="99" t="s">
        <v>95</v>
      </c>
      <c r="F74" s="99" t="s">
        <v>95</v>
      </c>
      <c r="G74" s="99" t="s">
        <v>95</v>
      </c>
      <c r="H74" s="99" t="s">
        <v>95</v>
      </c>
      <c r="I74" s="99" t="s">
        <v>95</v>
      </c>
      <c r="J74" s="24"/>
    </row>
    <row r="75" spans="1:10" ht="15.75" customHeight="1">
      <c r="A75" s="47" t="s">
        <v>18</v>
      </c>
      <c r="B75" s="34"/>
      <c r="C75" s="35"/>
      <c r="D75" s="33">
        <f aca="true" t="shared" si="0" ref="D75:I75">SUM(D60:D74)</f>
        <v>3607</v>
      </c>
      <c r="E75" s="33">
        <f t="shared" si="0"/>
        <v>15807</v>
      </c>
      <c r="F75" s="33">
        <f t="shared" si="0"/>
        <v>485</v>
      </c>
      <c r="G75" s="33">
        <f t="shared" si="0"/>
        <v>19961</v>
      </c>
      <c r="H75" s="33">
        <f t="shared" si="0"/>
        <v>3956</v>
      </c>
      <c r="I75" s="33">
        <f t="shared" si="0"/>
        <v>17807</v>
      </c>
      <c r="J75" s="37"/>
    </row>
    <row r="76" ht="10.5">
      <c r="A76" s="1" t="s">
        <v>61</v>
      </c>
    </row>
    <row r="77" ht="9.75" customHeight="1"/>
    <row r="78" ht="14.25">
      <c r="A78" s="6" t="s">
        <v>39</v>
      </c>
    </row>
    <row r="79" ht="10.5">
      <c r="D79" s="3" t="s">
        <v>12</v>
      </c>
    </row>
    <row r="80" spans="1:4" ht="21.75" thickBot="1">
      <c r="A80" s="48" t="s">
        <v>34</v>
      </c>
      <c r="B80" s="49" t="s">
        <v>69</v>
      </c>
      <c r="C80" s="50" t="s">
        <v>70</v>
      </c>
      <c r="D80" s="51" t="s">
        <v>50</v>
      </c>
    </row>
    <row r="81" spans="1:4" ht="15.75" customHeight="1" thickTop="1">
      <c r="A81" s="52" t="s">
        <v>35</v>
      </c>
      <c r="B81" s="20">
        <v>14788.511</v>
      </c>
      <c r="C81" s="21">
        <v>14865.014</v>
      </c>
      <c r="D81" s="25">
        <f>((14865014)-14788511)/1000</f>
        <v>76.503</v>
      </c>
    </row>
    <row r="82" spans="1:4" ht="15.75" customHeight="1">
      <c r="A82" s="53" t="s">
        <v>36</v>
      </c>
      <c r="B82" s="22">
        <v>1263.02</v>
      </c>
      <c r="C82" s="23">
        <v>2308.206</v>
      </c>
      <c r="D82" s="24">
        <f>((2308206)-1263020)/1000</f>
        <v>1045.186</v>
      </c>
    </row>
    <row r="83" spans="1:4" ht="15.75" customHeight="1">
      <c r="A83" s="54" t="s">
        <v>37</v>
      </c>
      <c r="B83" s="30">
        <f>(30355449-(14788511+1263020))/1000</f>
        <v>14303.918</v>
      </c>
      <c r="C83" s="31">
        <f>(29520986-(14865014+2308206))/1000</f>
        <v>12347.766</v>
      </c>
      <c r="D83" s="32">
        <f>((12347766)-(30355449-(14788511+1263020)))/1000</f>
        <v>-1956.152</v>
      </c>
    </row>
    <row r="84" spans="1:4" ht="15.75" customHeight="1">
      <c r="A84" s="55" t="s">
        <v>38</v>
      </c>
      <c r="B84" s="78">
        <v>30355.449</v>
      </c>
      <c r="C84" s="33">
        <v>29520.986</v>
      </c>
      <c r="D84" s="37">
        <f>(29520986-30355449)/1000</f>
        <v>-834.463</v>
      </c>
    </row>
    <row r="85" spans="1:4" ht="10.5">
      <c r="A85" s="1" t="s">
        <v>58</v>
      </c>
      <c r="B85" s="56"/>
      <c r="C85" s="56"/>
      <c r="D85" s="56"/>
    </row>
    <row r="86" spans="1:4" ht="9.75" customHeight="1">
      <c r="A86" s="57"/>
      <c r="B86" s="56"/>
      <c r="C86" s="56"/>
      <c r="D86" s="56"/>
    </row>
    <row r="87" ht="14.25">
      <c r="A87" s="6" t="s">
        <v>57</v>
      </c>
    </row>
    <row r="88" ht="10.5" customHeight="1">
      <c r="A88" s="6"/>
    </row>
    <row r="89" spans="1:11" ht="21.75" thickBot="1">
      <c r="A89" s="48" t="s">
        <v>33</v>
      </c>
      <c r="B89" s="49" t="s">
        <v>69</v>
      </c>
      <c r="C89" s="50" t="s">
        <v>70</v>
      </c>
      <c r="D89" s="50" t="s">
        <v>50</v>
      </c>
      <c r="E89" s="58" t="s">
        <v>31</v>
      </c>
      <c r="F89" s="51" t="s">
        <v>32</v>
      </c>
      <c r="G89" s="122" t="s">
        <v>40</v>
      </c>
      <c r="H89" s="123"/>
      <c r="I89" s="49" t="s">
        <v>69</v>
      </c>
      <c r="J89" s="50" t="s">
        <v>70</v>
      </c>
      <c r="K89" s="51" t="s">
        <v>50</v>
      </c>
    </row>
    <row r="90" spans="1:11" ht="15.75" customHeight="1" thickTop="1">
      <c r="A90" s="52" t="s">
        <v>25</v>
      </c>
      <c r="B90" s="59">
        <v>4.07</v>
      </c>
      <c r="C90" s="60">
        <v>3.41</v>
      </c>
      <c r="D90" s="60">
        <f aca="true" t="shared" si="1" ref="D90:D95">C90-B90</f>
        <v>-0.6600000000000001</v>
      </c>
      <c r="E90" s="128" t="s">
        <v>131</v>
      </c>
      <c r="F90" s="129" t="s">
        <v>132</v>
      </c>
      <c r="G90" s="126" t="s">
        <v>80</v>
      </c>
      <c r="H90" s="127"/>
      <c r="I90" s="81" t="s">
        <v>95</v>
      </c>
      <c r="J90" s="61" t="s">
        <v>95</v>
      </c>
      <c r="K90" s="83" t="s">
        <v>95</v>
      </c>
    </row>
    <row r="91" spans="1:11" ht="15.75" customHeight="1">
      <c r="A91" s="53" t="s">
        <v>26</v>
      </c>
      <c r="B91" s="79">
        <v>12.06</v>
      </c>
      <c r="C91" s="62">
        <v>12.15</v>
      </c>
      <c r="D91" s="62">
        <f t="shared" si="1"/>
        <v>0.08999999999999986</v>
      </c>
      <c r="E91" s="130" t="s">
        <v>133</v>
      </c>
      <c r="F91" s="131" t="s">
        <v>134</v>
      </c>
      <c r="G91" s="126" t="s">
        <v>81</v>
      </c>
      <c r="H91" s="127"/>
      <c r="I91" s="79" t="s">
        <v>95</v>
      </c>
      <c r="J91" s="63" t="s">
        <v>95</v>
      </c>
      <c r="K91" s="84" t="s">
        <v>95</v>
      </c>
    </row>
    <row r="92" spans="1:11" ht="15.75" customHeight="1">
      <c r="A92" s="53" t="s">
        <v>27</v>
      </c>
      <c r="B92" s="64">
        <v>12.8</v>
      </c>
      <c r="C92" s="63">
        <v>12.5</v>
      </c>
      <c r="D92" s="63">
        <f t="shared" si="1"/>
        <v>-0.3000000000000007</v>
      </c>
      <c r="E92" s="65">
        <v>25</v>
      </c>
      <c r="F92" s="66">
        <v>35</v>
      </c>
      <c r="G92" s="126" t="s">
        <v>82</v>
      </c>
      <c r="H92" s="127"/>
      <c r="I92" s="79" t="s">
        <v>130</v>
      </c>
      <c r="J92" s="63" t="s">
        <v>130</v>
      </c>
      <c r="K92" s="84" t="s">
        <v>130</v>
      </c>
    </row>
    <row r="93" spans="1:11" ht="15.75" customHeight="1">
      <c r="A93" s="53" t="s">
        <v>28</v>
      </c>
      <c r="B93" s="80">
        <v>89.9</v>
      </c>
      <c r="C93" s="63">
        <v>86.2</v>
      </c>
      <c r="D93" s="63">
        <f t="shared" si="1"/>
        <v>-3.700000000000003</v>
      </c>
      <c r="E93" s="65">
        <v>400</v>
      </c>
      <c r="F93" s="67"/>
      <c r="G93" s="126" t="s">
        <v>83</v>
      </c>
      <c r="H93" s="127"/>
      <c r="I93" s="79" t="s">
        <v>130</v>
      </c>
      <c r="J93" s="63" t="s">
        <v>130</v>
      </c>
      <c r="K93" s="84" t="s">
        <v>130</v>
      </c>
    </row>
    <row r="94" spans="1:11" ht="15.75" customHeight="1">
      <c r="A94" s="53" t="s">
        <v>29</v>
      </c>
      <c r="B94" s="73">
        <v>0.93</v>
      </c>
      <c r="C94" s="62">
        <v>0.91</v>
      </c>
      <c r="D94" s="62">
        <f t="shared" si="1"/>
        <v>-0.020000000000000018</v>
      </c>
      <c r="E94" s="68"/>
      <c r="F94" s="69"/>
      <c r="G94" s="126" t="s">
        <v>126</v>
      </c>
      <c r="H94" s="127"/>
      <c r="I94" s="79" t="s">
        <v>130</v>
      </c>
      <c r="J94" s="63" t="s">
        <v>130</v>
      </c>
      <c r="K94" s="84" t="s">
        <v>130</v>
      </c>
    </row>
    <row r="95" spans="1:11" ht="15.75" customHeight="1">
      <c r="A95" s="53" t="s">
        <v>30</v>
      </c>
      <c r="B95" s="64">
        <v>86.1</v>
      </c>
      <c r="C95" s="63">
        <v>89.2</v>
      </c>
      <c r="D95" s="63">
        <f t="shared" si="1"/>
        <v>3.1000000000000085</v>
      </c>
      <c r="E95" s="68"/>
      <c r="F95" s="69"/>
      <c r="G95" s="126" t="s">
        <v>127</v>
      </c>
      <c r="H95" s="127"/>
      <c r="I95" s="79" t="s">
        <v>130</v>
      </c>
      <c r="J95" s="63" t="s">
        <v>130</v>
      </c>
      <c r="K95" s="84" t="s">
        <v>130</v>
      </c>
    </row>
    <row r="96" spans="1:11" ht="15.75" customHeight="1">
      <c r="A96" s="102"/>
      <c r="B96" s="100"/>
      <c r="C96" s="68"/>
      <c r="D96" s="68"/>
      <c r="E96" s="68"/>
      <c r="F96" s="69"/>
      <c r="G96" s="126" t="s">
        <v>128</v>
      </c>
      <c r="H96" s="127"/>
      <c r="I96" s="79" t="s">
        <v>130</v>
      </c>
      <c r="J96" s="63" t="s">
        <v>130</v>
      </c>
      <c r="K96" s="84" t="s">
        <v>130</v>
      </c>
    </row>
    <row r="97" spans="1:11" ht="15.75" customHeight="1">
      <c r="A97" s="103"/>
      <c r="B97" s="101"/>
      <c r="C97" s="71"/>
      <c r="D97" s="71"/>
      <c r="E97" s="71"/>
      <c r="F97" s="72"/>
      <c r="G97" s="124" t="s">
        <v>129</v>
      </c>
      <c r="H97" s="125"/>
      <c r="I97" s="82" t="s">
        <v>130</v>
      </c>
      <c r="J97" s="70" t="s">
        <v>130</v>
      </c>
      <c r="K97" s="85" t="s">
        <v>130</v>
      </c>
    </row>
    <row r="98" ht="10.5">
      <c r="A98" s="1" t="s">
        <v>64</v>
      </c>
    </row>
    <row r="99" ht="10.5">
      <c r="A99" s="1" t="s">
        <v>65</v>
      </c>
    </row>
    <row r="100" ht="10.5">
      <c r="A100" s="1" t="s">
        <v>63</v>
      </c>
    </row>
    <row r="101" ht="10.5" customHeight="1">
      <c r="A101" s="1" t="s">
        <v>68</v>
      </c>
    </row>
  </sheetData>
  <sheetProtection/>
  <mergeCells count="45">
    <mergeCell ref="G89:H89"/>
    <mergeCell ref="G97:H97"/>
    <mergeCell ref="G94:H94"/>
    <mergeCell ref="G93:H93"/>
    <mergeCell ref="G92:H92"/>
    <mergeCell ref="G91:H91"/>
    <mergeCell ref="G90:H90"/>
    <mergeCell ref="G95:H95"/>
    <mergeCell ref="G96:H96"/>
    <mergeCell ref="A8:A9"/>
    <mergeCell ref="H8:H9"/>
    <mergeCell ref="A21:A22"/>
    <mergeCell ref="B21:B22"/>
    <mergeCell ref="C21:C22"/>
    <mergeCell ref="B8:B9"/>
    <mergeCell ref="G21:G22"/>
    <mergeCell ref="H21:H22"/>
    <mergeCell ref="G8:G9"/>
    <mergeCell ref="F8:F9"/>
    <mergeCell ref="C8:C9"/>
    <mergeCell ref="D21:D22"/>
    <mergeCell ref="E21:E22"/>
    <mergeCell ref="E8:E9"/>
    <mergeCell ref="I21:I22"/>
    <mergeCell ref="D8:D9"/>
    <mergeCell ref="F21:F22"/>
    <mergeCell ref="H45:H46"/>
    <mergeCell ref="I45:I46"/>
    <mergeCell ref="G45:G46"/>
    <mergeCell ref="F45:F46"/>
    <mergeCell ref="D45:D46"/>
    <mergeCell ref="E45:E46"/>
    <mergeCell ref="D58:D59"/>
    <mergeCell ref="E58:E59"/>
    <mergeCell ref="H58:H59"/>
    <mergeCell ref="J58:J59"/>
    <mergeCell ref="F58:F59"/>
    <mergeCell ref="G58:G59"/>
    <mergeCell ref="I58:I59"/>
    <mergeCell ref="A45:A46"/>
    <mergeCell ref="B45:B46"/>
    <mergeCell ref="C45:C46"/>
    <mergeCell ref="A58:A59"/>
    <mergeCell ref="B58:B59"/>
    <mergeCell ref="C58:C59"/>
  </mergeCells>
  <printOptions/>
  <pageMargins left="0.4330708661417323" right="0.3937007874015748" top="0.7086614173228347" bottom="0.31496062992125984" header="0.4330708661417323" footer="0.1968503937007874"/>
  <pageSetup fitToHeight="2" horizontalDpi="300" verticalDpi="300" orientation="portrait" paperSize="9" scale="91" r:id="rId1"/>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2011-03-02T06:18:59Z</cp:lastPrinted>
  <dcterms:created xsi:type="dcterms:W3CDTF">1997-01-08T22:48:59Z</dcterms:created>
  <dcterms:modified xsi:type="dcterms:W3CDTF">2011-03-29T02:55:53Z</dcterms:modified>
  <cp:category/>
  <cp:version/>
  <cp:contentType/>
  <cp:contentStatus/>
</cp:coreProperties>
</file>