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6_{C18D5640-5B35-4B81-9229-61E7D043D264}" xr6:coauthVersionLast="47" xr6:coauthVersionMax="47" xr10:uidLastSave="{00000000-0000-0000-0000-000000000000}"/>
  <bookViews>
    <workbookView xWindow="-14700" yWindow="2625" windowWidth="14400" windowHeight="8175" tabRatio="882" xr2:uid="{00000000-000D-0000-FFFF-FFFF00000000}"/>
  </bookViews>
  <sheets>
    <sheet name="1ＩＴ投資（日本）" sheetId="4" r:id="rId1"/>
    <sheet name="2ＩＴ投資（米国）" sheetId="5" r:id="rId2"/>
    <sheet name="3ＩＴストック（日本）" sheetId="6" r:id="rId3"/>
    <sheet name="4ＩＴストック（米国）" sheetId="7" r:id="rId4"/>
    <sheet name="5名目国内生産額（日本）" sheetId="8" r:id="rId5"/>
    <sheet name="6実質国内生産額（日本）" sheetId="9" r:id="rId6"/>
    <sheet name="7名目GDP（日本）" sheetId="10" r:id="rId7"/>
    <sheet name="8実質GDP（日本）" sheetId="11" r:id="rId8"/>
    <sheet name="9雇用（日本）" sheetId="12" r:id="rId9"/>
    <sheet name="10労働生産性（日本）" sheetId="13" r:id="rId10"/>
    <sheet name="11米国実質生産額" sheetId="14" r:id="rId11"/>
    <sheet name="12米国実質GDP" sheetId="15" r:id="rId12"/>
    <sheet name="13米国雇用者数" sheetId="16" r:id="rId13"/>
    <sheet name="14名目産出額（他産業）" sheetId="17" r:id="rId14"/>
    <sheet name="15実質産出額（他産業）" sheetId="18" r:id="rId15"/>
    <sheet name="16名目GDP(他産業）" sheetId="19" r:id="rId16"/>
    <sheet name="17実質GDP（他産業）" sheetId="20" r:id="rId17"/>
    <sheet name="18雇用者数（他産業）" sheetId="21" r:id="rId18"/>
    <sheet name="19労働生産性（GDP)（他産業）" sheetId="22" r:id="rId19"/>
  </sheets>
  <definedNames>
    <definedName name="A">#REF!</definedName>
    <definedName name="dadada">#REF!</definedName>
    <definedName name="dadadadadaa">#REF!</definedName>
    <definedName name="dadadadadada">#REF!</definedName>
    <definedName name="data" localSheetId="11">#REF!</definedName>
    <definedName name="data">#REF!</definedName>
    <definedName name="Data2">#REF!</definedName>
    <definedName name="datetete">#REF!</definedName>
    <definedName name="ddd">#REF!</definedName>
    <definedName name="department" localSheetId="11">#REF!</definedName>
    <definedName name="department">#REF!</definedName>
    <definedName name="M">#REF!</definedName>
    <definedName name="_xlnm.Print_Area" localSheetId="9">'10労働生産性（日本）'!$C$2:$Z$90</definedName>
    <definedName name="_xlnm.Print_Area" localSheetId="10">'11米国実質生産額'!$C$1:$Y$77</definedName>
    <definedName name="_xlnm.Print_Area" localSheetId="11">'12米国実質GDP'!$C$1:$Y$77</definedName>
    <definedName name="_xlnm.Print_Area" localSheetId="12">'13米国雇用者数'!$C$1:$Y$77</definedName>
    <definedName name="_xlnm.Print_Area" localSheetId="13">'14名目産出額（他産業）'!$C$3:$X$63</definedName>
    <definedName name="_xlnm.Print_Area" localSheetId="14">'15実質産出額（他産業）'!$C$3:$W$63</definedName>
    <definedName name="_xlnm.Print_Area" localSheetId="15">'16名目GDP(他産業）'!$C$3:$R$63</definedName>
    <definedName name="_xlnm.Print_Area" localSheetId="16">'17実質GDP（他産業）'!$C$3:$W$64</definedName>
    <definedName name="_xlnm.Print_Area" localSheetId="17">'18雇用者数（他産業）'!$C$3:$Y$63</definedName>
    <definedName name="_xlnm.Print_Area" localSheetId="18">'19労働生産性（GDP)（他産業）'!$C$3:$Y$52</definedName>
    <definedName name="_xlnm.Print_Area" localSheetId="0">'1ＩＴ投資（日本）'!$B$2:$K$51</definedName>
    <definedName name="_xlnm.Print_Area" localSheetId="1">'2ＩＴ投資（米国）'!$B$2:$K$42</definedName>
    <definedName name="_xlnm.Print_Area" localSheetId="2">'3ＩＴストック（日本）'!$B$2:$H$50</definedName>
    <definedName name="_xlnm.Print_Area" localSheetId="3">'4ＩＴストック（米国）'!$B$2:$H$51</definedName>
    <definedName name="_xlnm.Print_Area" localSheetId="4">'5名目国内生産額（日本）'!$C$2:$Y$88</definedName>
    <definedName name="_xlnm.Print_Area" localSheetId="5">'6実質国内生産額（日本）'!$C$2:$Y$88</definedName>
    <definedName name="_xlnm.Print_Area" localSheetId="6">'7名目GDP（日本）'!$C$2:$Y$88</definedName>
    <definedName name="_xlnm.Print_Area" localSheetId="7">'8実質GDP（日本）'!$C$2:$Y$88</definedName>
    <definedName name="_xlnm.Print_Area" localSheetId="8">'9雇用（日本）'!$B$2:$Z$90</definedName>
    <definedName name="rerwrwr">#REF!</definedName>
    <definedName name="rrr">#REF!</definedName>
    <definedName name="rrrr">#REF!</definedName>
    <definedName name="wwww">#REF!</definedName>
    <definedName name="year" localSheetId="9">#REF!</definedName>
    <definedName name="year" localSheetId="11">#REF!</definedName>
    <definedName name="year" localSheetId="4">#REF!</definedName>
    <definedName name="year" localSheetId="6">#REF!</definedName>
    <definedName name="year">#REF!</definedName>
    <definedName name="っっっっｒ">#REF!</definedName>
    <definedName name="那覇">#REF!</definedName>
    <definedName name="分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0" i="21" l="1"/>
  <c r="AC49" i="21"/>
  <c r="AC48" i="21"/>
  <c r="AC47" i="21"/>
  <c r="AC46" i="21"/>
  <c r="AC45" i="21"/>
  <c r="AC44" i="21"/>
  <c r="AC43" i="21"/>
  <c r="AC42" i="21"/>
  <c r="Z67" i="12" l="1"/>
  <c r="AC62" i="21"/>
  <c r="AC61" i="21"/>
  <c r="AC60" i="21"/>
  <c r="AC59" i="21"/>
  <c r="AC58" i="21"/>
  <c r="AC57" i="21"/>
  <c r="AC56" i="21"/>
  <c r="AC55" i="21"/>
  <c r="AC54" i="21"/>
  <c r="AC35" i="22"/>
  <c r="AC38" i="22"/>
  <c r="AC37" i="22"/>
  <c r="AC36" i="22"/>
  <c r="AC34" i="22"/>
  <c r="AC33" i="22"/>
  <c r="AC32" i="22"/>
  <c r="AC31" i="22"/>
  <c r="AC30" i="22"/>
  <c r="F85" i="13" l="1"/>
  <c r="U85" i="13"/>
  <c r="F80" i="13"/>
  <c r="AD76" i="13"/>
  <c r="AC76" i="13"/>
  <c r="AB76" i="13"/>
  <c r="AA76" i="13"/>
  <c r="Z76" i="13"/>
  <c r="Y76" i="13"/>
  <c r="X76" i="13"/>
  <c r="W76" i="13"/>
  <c r="V76" i="13"/>
  <c r="U76" i="13"/>
  <c r="T76" i="13"/>
  <c r="S76" i="13"/>
  <c r="R76" i="13"/>
  <c r="Q76" i="13"/>
  <c r="P76" i="13"/>
  <c r="O76" i="13"/>
  <c r="N76" i="13"/>
  <c r="M76" i="13"/>
  <c r="L76" i="13"/>
  <c r="K76" i="13"/>
  <c r="J76" i="13"/>
  <c r="I76" i="13"/>
  <c r="H76" i="13"/>
  <c r="G76" i="13"/>
  <c r="F76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T67" i="13"/>
  <c r="U67" i="13"/>
  <c r="V67" i="13"/>
  <c r="W67" i="13"/>
  <c r="X67" i="13"/>
  <c r="Y67" i="13"/>
  <c r="Z67" i="13"/>
  <c r="AA67" i="13"/>
  <c r="AB67" i="13"/>
  <c r="AC67" i="13"/>
  <c r="AD67" i="13"/>
  <c r="G68" i="13"/>
  <c r="H68" i="13"/>
  <c r="I68" i="13"/>
  <c r="J68" i="13"/>
  <c r="K68" i="13"/>
  <c r="L68" i="13"/>
  <c r="M68" i="13"/>
  <c r="N68" i="13"/>
  <c r="O68" i="13"/>
  <c r="P68" i="13"/>
  <c r="Q68" i="13"/>
  <c r="R68" i="13"/>
  <c r="S68" i="13"/>
  <c r="T68" i="13"/>
  <c r="U68" i="13"/>
  <c r="V68" i="13"/>
  <c r="W68" i="13"/>
  <c r="X68" i="13"/>
  <c r="Y68" i="13"/>
  <c r="Z68" i="13"/>
  <c r="AA68" i="13"/>
  <c r="AB68" i="13"/>
  <c r="AC68" i="13"/>
  <c r="AD68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T69" i="13"/>
  <c r="U69" i="13"/>
  <c r="V69" i="13"/>
  <c r="W69" i="13"/>
  <c r="X69" i="13"/>
  <c r="Y69" i="13"/>
  <c r="Z69" i="13"/>
  <c r="AA69" i="13"/>
  <c r="AB69" i="13"/>
  <c r="AC69" i="13"/>
  <c r="AD69" i="13"/>
  <c r="G70" i="13"/>
  <c r="H70" i="13"/>
  <c r="I70" i="13"/>
  <c r="J70" i="13"/>
  <c r="K70" i="13"/>
  <c r="L70" i="13"/>
  <c r="M70" i="13"/>
  <c r="N70" i="13"/>
  <c r="O70" i="13"/>
  <c r="P70" i="13"/>
  <c r="Q70" i="13"/>
  <c r="R70" i="13"/>
  <c r="S70" i="13"/>
  <c r="T70" i="13"/>
  <c r="U70" i="13"/>
  <c r="V70" i="13"/>
  <c r="W70" i="13"/>
  <c r="X70" i="13"/>
  <c r="Y70" i="13"/>
  <c r="Z70" i="13"/>
  <c r="AA70" i="13"/>
  <c r="AB70" i="13"/>
  <c r="AC70" i="13"/>
  <c r="AD70" i="13"/>
  <c r="G71" i="13"/>
  <c r="H71" i="13"/>
  <c r="I71" i="13"/>
  <c r="J71" i="13"/>
  <c r="K71" i="13"/>
  <c r="L71" i="13"/>
  <c r="M71" i="13"/>
  <c r="N71" i="13"/>
  <c r="O71" i="13"/>
  <c r="P71" i="13"/>
  <c r="Q71" i="13"/>
  <c r="R71" i="13"/>
  <c r="S71" i="13"/>
  <c r="T71" i="13"/>
  <c r="U71" i="13"/>
  <c r="V71" i="13"/>
  <c r="W71" i="13"/>
  <c r="X71" i="13"/>
  <c r="Y71" i="13"/>
  <c r="Z71" i="13"/>
  <c r="AA71" i="13"/>
  <c r="AB71" i="13"/>
  <c r="AC71" i="13"/>
  <c r="AD71" i="13"/>
  <c r="G72" i="13"/>
  <c r="H72" i="13"/>
  <c r="I72" i="13"/>
  <c r="J72" i="13"/>
  <c r="K72" i="13"/>
  <c r="L72" i="13"/>
  <c r="M72" i="13"/>
  <c r="N72" i="13"/>
  <c r="O72" i="13"/>
  <c r="P72" i="13"/>
  <c r="Q72" i="13"/>
  <c r="R72" i="13"/>
  <c r="S72" i="13"/>
  <c r="T72" i="13"/>
  <c r="U72" i="13"/>
  <c r="V72" i="13"/>
  <c r="W72" i="13"/>
  <c r="X72" i="13"/>
  <c r="Y72" i="13"/>
  <c r="Z72" i="13"/>
  <c r="AA72" i="13"/>
  <c r="AB72" i="13"/>
  <c r="AC72" i="13"/>
  <c r="AD72" i="13"/>
  <c r="G73" i="13"/>
  <c r="H73" i="13"/>
  <c r="I73" i="13"/>
  <c r="J73" i="13"/>
  <c r="K73" i="13"/>
  <c r="L73" i="13"/>
  <c r="M73" i="13"/>
  <c r="N73" i="13"/>
  <c r="O73" i="13"/>
  <c r="P73" i="13"/>
  <c r="Q73" i="13"/>
  <c r="R73" i="13"/>
  <c r="S73" i="13"/>
  <c r="T73" i="13"/>
  <c r="U73" i="13"/>
  <c r="V73" i="13"/>
  <c r="W73" i="13"/>
  <c r="X73" i="13"/>
  <c r="Y73" i="13"/>
  <c r="Z73" i="13"/>
  <c r="AA73" i="13"/>
  <c r="AB73" i="13"/>
  <c r="AC73" i="13"/>
  <c r="AD73" i="13"/>
  <c r="G74" i="13"/>
  <c r="H74" i="13"/>
  <c r="I74" i="13"/>
  <c r="J74" i="13"/>
  <c r="K74" i="13"/>
  <c r="L74" i="13"/>
  <c r="M74" i="13"/>
  <c r="N74" i="13"/>
  <c r="O74" i="13"/>
  <c r="P74" i="13"/>
  <c r="Q74" i="13"/>
  <c r="R74" i="13"/>
  <c r="S74" i="13"/>
  <c r="T74" i="13"/>
  <c r="U74" i="13"/>
  <c r="V74" i="13"/>
  <c r="W74" i="13"/>
  <c r="X74" i="13"/>
  <c r="Y74" i="13"/>
  <c r="Z74" i="13"/>
  <c r="AA74" i="13"/>
  <c r="AB74" i="13"/>
  <c r="AC74" i="13"/>
  <c r="AD74" i="13"/>
  <c r="G75" i="13"/>
  <c r="H75" i="13"/>
  <c r="I75" i="13"/>
  <c r="J75" i="13"/>
  <c r="K75" i="13"/>
  <c r="L75" i="13"/>
  <c r="M75" i="13"/>
  <c r="N75" i="13"/>
  <c r="O75" i="13"/>
  <c r="P75" i="13"/>
  <c r="Q75" i="13"/>
  <c r="R75" i="13"/>
  <c r="S75" i="13"/>
  <c r="T75" i="13"/>
  <c r="U75" i="13"/>
  <c r="V75" i="13"/>
  <c r="W75" i="13"/>
  <c r="X75" i="13"/>
  <c r="Y75" i="13"/>
  <c r="Z75" i="13"/>
  <c r="AA75" i="13"/>
  <c r="AB75" i="13"/>
  <c r="AC75" i="13"/>
  <c r="AD75" i="13"/>
  <c r="F67" i="13"/>
  <c r="F68" i="13"/>
  <c r="F69" i="13"/>
  <c r="F70" i="13"/>
  <c r="F71" i="13"/>
  <c r="F72" i="13"/>
  <c r="F73" i="13"/>
  <c r="F74" i="13"/>
  <c r="F75" i="13"/>
  <c r="AB54" i="12" l="1"/>
  <c r="F5" i="13"/>
  <c r="G5" i="13"/>
  <c r="H5" i="13"/>
  <c r="I5" i="13"/>
  <c r="J5" i="13"/>
  <c r="F6" i="13"/>
  <c r="G6" i="13"/>
  <c r="H6" i="13"/>
  <c r="I6" i="13"/>
  <c r="J6" i="13"/>
  <c r="F7" i="13"/>
  <c r="G7" i="13"/>
  <c r="H7" i="13"/>
  <c r="I7" i="13"/>
  <c r="J7" i="13"/>
  <c r="F8" i="13"/>
  <c r="G8" i="13"/>
  <c r="H8" i="13"/>
  <c r="I8" i="13"/>
  <c r="J8" i="13"/>
  <c r="F9" i="13"/>
  <c r="G9" i="13"/>
  <c r="H9" i="13"/>
  <c r="I9" i="13"/>
  <c r="J9" i="13"/>
  <c r="F10" i="13"/>
  <c r="G10" i="13"/>
  <c r="H10" i="13"/>
  <c r="I10" i="13"/>
  <c r="J10" i="13"/>
  <c r="F11" i="13"/>
  <c r="G11" i="13"/>
  <c r="H11" i="13"/>
  <c r="I11" i="13"/>
  <c r="J11" i="13"/>
  <c r="F12" i="13"/>
  <c r="G12" i="13"/>
  <c r="H12" i="13"/>
  <c r="I12" i="13"/>
  <c r="J12" i="13"/>
  <c r="F13" i="13"/>
  <c r="G13" i="13"/>
  <c r="H13" i="13"/>
  <c r="I13" i="13"/>
  <c r="J13" i="13"/>
  <c r="F14" i="13"/>
  <c r="G14" i="13"/>
  <c r="H14" i="13"/>
  <c r="I14" i="13"/>
  <c r="J14" i="13"/>
  <c r="F15" i="13"/>
  <c r="G15" i="13"/>
  <c r="H15" i="13"/>
  <c r="I15" i="13"/>
  <c r="J15" i="13"/>
  <c r="F16" i="13"/>
  <c r="G16" i="13"/>
  <c r="H16" i="13"/>
  <c r="I16" i="13"/>
  <c r="J16" i="13"/>
  <c r="F17" i="13"/>
  <c r="G17" i="13"/>
  <c r="H17" i="13"/>
  <c r="I17" i="13"/>
  <c r="J17" i="13"/>
  <c r="F18" i="13"/>
  <c r="G18" i="13"/>
  <c r="H18" i="13"/>
  <c r="I18" i="13"/>
  <c r="J18" i="13"/>
  <c r="F19" i="13"/>
  <c r="G19" i="13"/>
  <c r="H19" i="13"/>
  <c r="I19" i="13"/>
  <c r="J19" i="13"/>
  <c r="F20" i="13"/>
  <c r="G20" i="13"/>
  <c r="H20" i="13"/>
  <c r="I20" i="13"/>
  <c r="J20" i="13"/>
  <c r="F21" i="13"/>
  <c r="G21" i="13"/>
  <c r="H21" i="13"/>
  <c r="I21" i="13"/>
  <c r="J21" i="13"/>
  <c r="F22" i="13"/>
  <c r="G22" i="13"/>
  <c r="H22" i="13"/>
  <c r="I22" i="13"/>
  <c r="J22" i="13"/>
  <c r="F23" i="13"/>
  <c r="G23" i="13"/>
  <c r="H23" i="13"/>
  <c r="I23" i="13"/>
  <c r="J23" i="13"/>
  <c r="F24" i="13"/>
  <c r="G24" i="13"/>
  <c r="H24" i="13"/>
  <c r="I24" i="13"/>
  <c r="J24" i="13"/>
  <c r="F25" i="13"/>
  <c r="G25" i="13"/>
  <c r="H25" i="13"/>
  <c r="I25" i="13"/>
  <c r="J25" i="13"/>
  <c r="F26" i="13"/>
  <c r="G26" i="13"/>
  <c r="H26" i="13"/>
  <c r="I26" i="13"/>
  <c r="J26" i="13"/>
  <c r="F27" i="13"/>
  <c r="G27" i="13"/>
  <c r="H27" i="13"/>
  <c r="I27" i="13"/>
  <c r="J27" i="13"/>
  <c r="F28" i="13"/>
  <c r="G28" i="13"/>
  <c r="H28" i="13"/>
  <c r="I28" i="13"/>
  <c r="J28" i="13"/>
  <c r="F29" i="13"/>
  <c r="G29" i="13"/>
  <c r="H29" i="13"/>
  <c r="I29" i="13"/>
  <c r="J29" i="13"/>
  <c r="F30" i="13"/>
  <c r="G30" i="13"/>
  <c r="H30" i="13"/>
  <c r="I30" i="13"/>
  <c r="J30" i="13"/>
  <c r="F31" i="13"/>
  <c r="G31" i="13"/>
  <c r="H31" i="13"/>
  <c r="I31" i="13"/>
  <c r="J31" i="13"/>
  <c r="F32" i="13"/>
  <c r="G32" i="13"/>
  <c r="H32" i="13"/>
  <c r="I32" i="13"/>
  <c r="J32" i="13"/>
  <c r="F33" i="13"/>
  <c r="G33" i="13"/>
  <c r="H33" i="13"/>
  <c r="I33" i="13"/>
  <c r="J33" i="13"/>
  <c r="F34" i="13"/>
  <c r="G34" i="13"/>
  <c r="H34" i="13"/>
  <c r="I34" i="13"/>
  <c r="J34" i="13"/>
  <c r="F35" i="13"/>
  <c r="G35" i="13"/>
  <c r="H35" i="13"/>
  <c r="I35" i="13"/>
  <c r="J35" i="13"/>
  <c r="F36" i="13"/>
  <c r="G36" i="13"/>
  <c r="H36" i="13"/>
  <c r="I36" i="13"/>
  <c r="J36" i="13"/>
  <c r="F37" i="13"/>
  <c r="G37" i="13"/>
  <c r="H37" i="13"/>
  <c r="I37" i="13"/>
  <c r="J37" i="13"/>
  <c r="F38" i="13"/>
  <c r="G38" i="13"/>
  <c r="H38" i="13"/>
  <c r="I38" i="13"/>
  <c r="J38" i="13"/>
  <c r="F39" i="13"/>
  <c r="G39" i="13"/>
  <c r="H39" i="13"/>
  <c r="I39" i="13"/>
  <c r="J39" i="13"/>
  <c r="F40" i="13"/>
  <c r="G40" i="13"/>
  <c r="H40" i="13"/>
  <c r="I40" i="13"/>
  <c r="J40" i="13"/>
  <c r="F41" i="13"/>
  <c r="G41" i="13"/>
  <c r="H41" i="13"/>
  <c r="I41" i="13"/>
  <c r="J41" i="13"/>
  <c r="F42" i="13"/>
  <c r="G42" i="13"/>
  <c r="H42" i="13"/>
  <c r="I42" i="13"/>
  <c r="J42" i="13"/>
  <c r="F43" i="13"/>
  <c r="G43" i="13"/>
  <c r="H43" i="13"/>
  <c r="I43" i="13"/>
  <c r="J43" i="13"/>
  <c r="F44" i="13"/>
  <c r="G44" i="13"/>
  <c r="H44" i="13"/>
  <c r="I44" i="13"/>
  <c r="J44" i="13"/>
  <c r="F45" i="13"/>
  <c r="G45" i="13"/>
  <c r="H45" i="13"/>
  <c r="I45" i="13"/>
  <c r="J45" i="13"/>
  <c r="F46" i="13"/>
  <c r="G46" i="13"/>
  <c r="H46" i="13"/>
  <c r="I46" i="13"/>
  <c r="J46" i="13"/>
  <c r="F47" i="13"/>
  <c r="G47" i="13"/>
  <c r="H47" i="13"/>
  <c r="I47" i="13"/>
  <c r="J47" i="13"/>
  <c r="F48" i="13"/>
  <c r="G48" i="13"/>
  <c r="H48" i="13"/>
  <c r="I48" i="13"/>
  <c r="J48" i="13"/>
  <c r="F49" i="13"/>
  <c r="G49" i="13"/>
  <c r="H49" i="13"/>
  <c r="I49" i="13"/>
  <c r="J49" i="13"/>
  <c r="E6" i="22"/>
  <c r="F6" i="22"/>
  <c r="G6" i="22"/>
  <c r="G30" i="22" s="1"/>
  <c r="H6" i="22"/>
  <c r="I6" i="22"/>
  <c r="E7" i="22"/>
  <c r="F7" i="22"/>
  <c r="G7" i="22"/>
  <c r="H7" i="22"/>
  <c r="I7" i="22"/>
  <c r="E8" i="22"/>
  <c r="F8" i="22"/>
  <c r="G8" i="22"/>
  <c r="H8" i="22"/>
  <c r="I8" i="22"/>
  <c r="H32" i="22" s="1"/>
  <c r="E9" i="22"/>
  <c r="F9" i="22"/>
  <c r="G9" i="22"/>
  <c r="H9" i="22"/>
  <c r="I9" i="22"/>
  <c r="E10" i="22"/>
  <c r="E34" i="22" s="1"/>
  <c r="F10" i="22"/>
  <c r="G10" i="22"/>
  <c r="F34" i="22" s="1"/>
  <c r="H10" i="22"/>
  <c r="I10" i="22"/>
  <c r="E11" i="22"/>
  <c r="F11" i="22"/>
  <c r="F35" i="22" s="1"/>
  <c r="G11" i="22"/>
  <c r="H11" i="22"/>
  <c r="I11" i="22"/>
  <c r="E12" i="22"/>
  <c r="F12" i="22"/>
  <c r="G12" i="22"/>
  <c r="G36" i="22" s="1"/>
  <c r="H12" i="22"/>
  <c r="I12" i="22"/>
  <c r="E13" i="22"/>
  <c r="F13" i="22"/>
  <c r="G13" i="22"/>
  <c r="H13" i="22"/>
  <c r="I13" i="22"/>
  <c r="E14" i="22"/>
  <c r="F14" i="22"/>
  <c r="G14" i="22"/>
  <c r="H14" i="22"/>
  <c r="I14" i="22"/>
  <c r="E42" i="21"/>
  <c r="F42" i="21"/>
  <c r="G42" i="21"/>
  <c r="H42" i="21"/>
  <c r="I42" i="21"/>
  <c r="E43" i="21"/>
  <c r="F43" i="21"/>
  <c r="G43" i="21"/>
  <c r="H43" i="21"/>
  <c r="I43" i="21"/>
  <c r="E44" i="21"/>
  <c r="F44" i="21"/>
  <c r="G44" i="21"/>
  <c r="H44" i="21"/>
  <c r="I44" i="21"/>
  <c r="E45" i="21"/>
  <c r="F45" i="21"/>
  <c r="G45" i="21"/>
  <c r="H45" i="21"/>
  <c r="I45" i="21"/>
  <c r="E46" i="21"/>
  <c r="F46" i="21"/>
  <c r="G46" i="21"/>
  <c r="H46" i="21"/>
  <c r="I46" i="21"/>
  <c r="E47" i="21"/>
  <c r="F47" i="21"/>
  <c r="G47" i="21"/>
  <c r="H47" i="21"/>
  <c r="I47" i="21"/>
  <c r="E48" i="21"/>
  <c r="F48" i="21"/>
  <c r="G48" i="21"/>
  <c r="H48" i="21"/>
  <c r="I48" i="21"/>
  <c r="E49" i="21"/>
  <c r="F49" i="21"/>
  <c r="G49" i="21"/>
  <c r="H49" i="21"/>
  <c r="I49" i="21"/>
  <c r="E50" i="21"/>
  <c r="E62" i="21" s="1"/>
  <c r="E50" i="22" s="1"/>
  <c r="F50" i="21"/>
  <c r="F62" i="21" s="1"/>
  <c r="F50" i="22" s="1"/>
  <c r="G50" i="21"/>
  <c r="G62" i="21" s="1"/>
  <c r="G50" i="22" s="1"/>
  <c r="H50" i="21"/>
  <c r="H62" i="21" s="1"/>
  <c r="H50" i="22" s="1"/>
  <c r="I50" i="21"/>
  <c r="I62" i="21" s="1"/>
  <c r="I50" i="22" s="1"/>
  <c r="E30" i="21"/>
  <c r="F30" i="21"/>
  <c r="G30" i="21"/>
  <c r="H30" i="21"/>
  <c r="I30" i="21"/>
  <c r="E31" i="21"/>
  <c r="F31" i="21"/>
  <c r="G31" i="21"/>
  <c r="H31" i="21"/>
  <c r="I31" i="21"/>
  <c r="E32" i="21"/>
  <c r="F32" i="21"/>
  <c r="G32" i="21"/>
  <c r="H32" i="21"/>
  <c r="I32" i="21"/>
  <c r="E33" i="21"/>
  <c r="F33" i="21"/>
  <c r="G33" i="21"/>
  <c r="H33" i="21"/>
  <c r="I33" i="21"/>
  <c r="E34" i="21"/>
  <c r="F34" i="21"/>
  <c r="G34" i="21"/>
  <c r="H34" i="21"/>
  <c r="I34" i="21"/>
  <c r="E35" i="21"/>
  <c r="F35" i="21"/>
  <c r="G35" i="21"/>
  <c r="H35" i="21"/>
  <c r="I35" i="21"/>
  <c r="E36" i="21"/>
  <c r="F36" i="21"/>
  <c r="G36" i="21"/>
  <c r="H36" i="21"/>
  <c r="I36" i="21"/>
  <c r="E37" i="21"/>
  <c r="F37" i="21"/>
  <c r="G37" i="21"/>
  <c r="H37" i="21"/>
  <c r="I37" i="21"/>
  <c r="E38" i="21"/>
  <c r="F38" i="21"/>
  <c r="G38" i="21"/>
  <c r="H38" i="21"/>
  <c r="I38" i="21"/>
  <c r="E18" i="21"/>
  <c r="E54" i="21" s="1"/>
  <c r="E42" i="22" s="1"/>
  <c r="F18" i="21"/>
  <c r="F54" i="21" s="1"/>
  <c r="F42" i="22" s="1"/>
  <c r="G18" i="21"/>
  <c r="G54" i="21" s="1"/>
  <c r="G42" i="22" s="1"/>
  <c r="H18" i="21"/>
  <c r="H54" i="21" s="1"/>
  <c r="H42" i="22" s="1"/>
  <c r="I18" i="21"/>
  <c r="I54" i="21" s="1"/>
  <c r="I42" i="22" s="1"/>
  <c r="E19" i="21"/>
  <c r="E55" i="21" s="1"/>
  <c r="E43" i="22" s="1"/>
  <c r="F19" i="21"/>
  <c r="F55" i="21" s="1"/>
  <c r="F43" i="22" s="1"/>
  <c r="G19" i="21"/>
  <c r="G55" i="21" s="1"/>
  <c r="G43" i="22" s="1"/>
  <c r="H19" i="21"/>
  <c r="H55" i="21" s="1"/>
  <c r="H43" i="22" s="1"/>
  <c r="I19" i="21"/>
  <c r="I55" i="21" s="1"/>
  <c r="I43" i="22" s="1"/>
  <c r="E20" i="21"/>
  <c r="E56" i="21" s="1"/>
  <c r="E44" i="22" s="1"/>
  <c r="F20" i="21"/>
  <c r="F56" i="21" s="1"/>
  <c r="F44" i="22" s="1"/>
  <c r="G20" i="21"/>
  <c r="G56" i="21" s="1"/>
  <c r="G44" i="22" s="1"/>
  <c r="H20" i="21"/>
  <c r="I20" i="21"/>
  <c r="I56" i="21" s="1"/>
  <c r="I44" i="22" s="1"/>
  <c r="E21" i="21"/>
  <c r="E57" i="21" s="1"/>
  <c r="E45" i="22" s="1"/>
  <c r="F21" i="21"/>
  <c r="F57" i="21" s="1"/>
  <c r="F45" i="22" s="1"/>
  <c r="G21" i="21"/>
  <c r="G57" i="21" s="1"/>
  <c r="G45" i="22" s="1"/>
  <c r="H21" i="21"/>
  <c r="H57" i="21" s="1"/>
  <c r="H45" i="22" s="1"/>
  <c r="I21" i="21"/>
  <c r="I57" i="21" s="1"/>
  <c r="I45" i="22" s="1"/>
  <c r="E22" i="21"/>
  <c r="E58" i="21" s="1"/>
  <c r="E46" i="22" s="1"/>
  <c r="F22" i="21"/>
  <c r="F58" i="21" s="1"/>
  <c r="F46" i="22" s="1"/>
  <c r="G22" i="21"/>
  <c r="G58" i="21" s="1"/>
  <c r="G46" i="22" s="1"/>
  <c r="H22" i="21"/>
  <c r="H58" i="21" s="1"/>
  <c r="H46" i="22" s="1"/>
  <c r="I22" i="21"/>
  <c r="I58" i="21" s="1"/>
  <c r="I46" i="22" s="1"/>
  <c r="E23" i="21"/>
  <c r="E59" i="21" s="1"/>
  <c r="E47" i="22" s="1"/>
  <c r="F23" i="21"/>
  <c r="F59" i="21" s="1"/>
  <c r="F47" i="22" s="1"/>
  <c r="G23" i="21"/>
  <c r="G59" i="21" s="1"/>
  <c r="G47" i="22" s="1"/>
  <c r="H23" i="21"/>
  <c r="H59" i="21" s="1"/>
  <c r="H47" i="22" s="1"/>
  <c r="I23" i="21"/>
  <c r="I59" i="21" s="1"/>
  <c r="I47" i="22" s="1"/>
  <c r="E24" i="21"/>
  <c r="E60" i="21" s="1"/>
  <c r="E48" i="22" s="1"/>
  <c r="F24" i="21"/>
  <c r="F60" i="21" s="1"/>
  <c r="F48" i="22" s="1"/>
  <c r="G24" i="21"/>
  <c r="G60" i="21" s="1"/>
  <c r="G48" i="22" s="1"/>
  <c r="H24" i="21"/>
  <c r="H60" i="21" s="1"/>
  <c r="H48" i="22" s="1"/>
  <c r="I24" i="21"/>
  <c r="I60" i="21" s="1"/>
  <c r="I48" i="22" s="1"/>
  <c r="E25" i="21"/>
  <c r="E61" i="21" s="1"/>
  <c r="E49" i="22" s="1"/>
  <c r="F25" i="21"/>
  <c r="F61" i="21" s="1"/>
  <c r="F49" i="22" s="1"/>
  <c r="G25" i="21"/>
  <c r="G61" i="21" s="1"/>
  <c r="G49" i="22" s="1"/>
  <c r="H25" i="21"/>
  <c r="H61" i="21" s="1"/>
  <c r="H49" i="22" s="1"/>
  <c r="I25" i="21"/>
  <c r="I61" i="21" s="1"/>
  <c r="I49" i="22" s="1"/>
  <c r="E26" i="21"/>
  <c r="F26" i="21"/>
  <c r="G26" i="21"/>
  <c r="H26" i="21"/>
  <c r="I26" i="21"/>
  <c r="F54" i="12"/>
  <c r="G54" i="12"/>
  <c r="H54" i="12"/>
  <c r="H54" i="13" s="1"/>
  <c r="I54" i="12"/>
  <c r="J54" i="12"/>
  <c r="F55" i="12"/>
  <c r="G55" i="12"/>
  <c r="H55" i="12"/>
  <c r="H55" i="13" s="1"/>
  <c r="I55" i="12"/>
  <c r="I55" i="13" s="1"/>
  <c r="J55" i="12"/>
  <c r="F56" i="12"/>
  <c r="G56" i="12"/>
  <c r="H56" i="12"/>
  <c r="I56" i="12"/>
  <c r="J56" i="12"/>
  <c r="J56" i="13" s="1"/>
  <c r="F57" i="12"/>
  <c r="G57" i="12"/>
  <c r="H57" i="12"/>
  <c r="I57" i="12"/>
  <c r="I57" i="13" s="1"/>
  <c r="J57" i="12"/>
  <c r="J57" i="13" s="1"/>
  <c r="F58" i="12"/>
  <c r="F58" i="13" s="1"/>
  <c r="G58" i="12"/>
  <c r="H58" i="12"/>
  <c r="I58" i="12"/>
  <c r="J58" i="12"/>
  <c r="F59" i="12"/>
  <c r="F59" i="13" s="1"/>
  <c r="G59" i="12"/>
  <c r="G59" i="13" s="1"/>
  <c r="H59" i="12"/>
  <c r="I59" i="12"/>
  <c r="J59" i="12"/>
  <c r="J59" i="13" s="1"/>
  <c r="F60" i="12"/>
  <c r="G60" i="12"/>
  <c r="G60" i="13" s="1"/>
  <c r="H60" i="12"/>
  <c r="H60" i="13" s="1"/>
  <c r="I60" i="12"/>
  <c r="J60" i="12"/>
  <c r="F61" i="12"/>
  <c r="G61" i="12"/>
  <c r="H61" i="12"/>
  <c r="H61" i="13" s="1"/>
  <c r="I61" i="12"/>
  <c r="I61" i="13" s="1"/>
  <c r="J61" i="12"/>
  <c r="F62" i="12"/>
  <c r="G62" i="12"/>
  <c r="H62" i="12"/>
  <c r="I62" i="12"/>
  <c r="I62" i="13" s="1"/>
  <c r="J62" i="12"/>
  <c r="J62" i="13" s="1"/>
  <c r="G38" i="22" l="1"/>
  <c r="F37" i="22"/>
  <c r="E36" i="22"/>
  <c r="H33" i="22"/>
  <c r="G32" i="22"/>
  <c r="F31" i="22"/>
  <c r="E30" i="22"/>
  <c r="H56" i="21"/>
  <c r="H44" i="22" s="1"/>
  <c r="H62" i="13"/>
  <c r="J58" i="13"/>
  <c r="F54" i="13"/>
  <c r="G56" i="13"/>
  <c r="F62" i="13"/>
  <c r="J60" i="13"/>
  <c r="I59" i="13"/>
  <c r="H58" i="13"/>
  <c r="G57" i="13"/>
  <c r="F56" i="13"/>
  <c r="J54" i="13"/>
  <c r="G61" i="13"/>
  <c r="H56" i="13"/>
  <c r="F63" i="12"/>
  <c r="F73" i="12" s="1"/>
  <c r="I58" i="13"/>
  <c r="H63" i="12"/>
  <c r="H69" i="12" s="1"/>
  <c r="J61" i="13"/>
  <c r="I60" i="13"/>
  <c r="H59" i="13"/>
  <c r="G58" i="13"/>
  <c r="F57" i="13"/>
  <c r="J55" i="13"/>
  <c r="I54" i="13"/>
  <c r="F60" i="13"/>
  <c r="G55" i="13"/>
  <c r="F61" i="13"/>
  <c r="H57" i="13"/>
  <c r="J63" i="12"/>
  <c r="J74" i="12" s="1"/>
  <c r="G62" i="13"/>
  <c r="F55" i="13"/>
  <c r="I63" i="12"/>
  <c r="I67" i="12" s="1"/>
  <c r="G63" i="12"/>
  <c r="I56" i="13"/>
  <c r="G54" i="13"/>
  <c r="G35" i="22"/>
  <c r="E33" i="22"/>
  <c r="H37" i="22"/>
  <c r="H36" i="22"/>
  <c r="H31" i="22"/>
  <c r="H38" i="22"/>
  <c r="E35" i="22"/>
  <c r="F30" i="22"/>
  <c r="H30" i="22"/>
  <c r="G37" i="22"/>
  <c r="G31" i="22"/>
  <c r="H34" i="22"/>
  <c r="E31" i="22"/>
  <c r="F36" i="22"/>
  <c r="E37" i="22"/>
  <c r="F32" i="22"/>
  <c r="F38" i="22"/>
  <c r="G33" i="22"/>
  <c r="E38" i="22"/>
  <c r="H35" i="22"/>
  <c r="G34" i="22"/>
  <c r="F33" i="22"/>
  <c r="E32" i="22"/>
  <c r="J72" i="12" l="1"/>
  <c r="J73" i="12"/>
  <c r="J71" i="12"/>
  <c r="J68" i="12"/>
  <c r="F69" i="12"/>
  <c r="J67" i="12"/>
  <c r="I72" i="12"/>
  <c r="G67" i="12"/>
  <c r="G76" i="12"/>
  <c r="G73" i="12"/>
  <c r="G72" i="12"/>
  <c r="G63" i="13"/>
  <c r="H70" i="12"/>
  <c r="I73" i="12"/>
  <c r="I71" i="12"/>
  <c r="F76" i="12"/>
  <c r="F71" i="12"/>
  <c r="F63" i="13"/>
  <c r="F72" i="12"/>
  <c r="F67" i="12"/>
  <c r="G74" i="12"/>
  <c r="F75" i="12"/>
  <c r="F74" i="12"/>
  <c r="F70" i="12"/>
  <c r="G70" i="12"/>
  <c r="G69" i="12"/>
  <c r="H74" i="12"/>
  <c r="H67" i="12"/>
  <c r="H73" i="12"/>
  <c r="H76" i="12"/>
  <c r="H63" i="13"/>
  <c r="H68" i="12"/>
  <c r="H72" i="12"/>
  <c r="I69" i="12"/>
  <c r="I63" i="13"/>
  <c r="I74" i="12"/>
  <c r="I76" i="12"/>
  <c r="I75" i="12"/>
  <c r="I68" i="12"/>
  <c r="G68" i="12"/>
  <c r="H75" i="12"/>
  <c r="J63" i="13"/>
  <c r="J76" i="12"/>
  <c r="J69" i="12"/>
  <c r="J70" i="12"/>
  <c r="J75" i="12"/>
  <c r="F68" i="12"/>
  <c r="G75" i="12"/>
  <c r="I70" i="12"/>
  <c r="G71" i="12"/>
  <c r="H71" i="12"/>
  <c r="F70" i="15"/>
  <c r="G70" i="15"/>
  <c r="H70" i="15"/>
  <c r="I70" i="15"/>
  <c r="J70" i="15"/>
  <c r="F70" i="14" l="1"/>
  <c r="G70" i="14"/>
  <c r="H70" i="14"/>
  <c r="I70" i="14"/>
  <c r="J70" i="14"/>
  <c r="J47" i="14" l="1"/>
  <c r="T15" i="13"/>
  <c r="K9" i="13"/>
  <c r="AD70" i="15"/>
  <c r="AC70" i="15"/>
  <c r="AB70" i="15"/>
  <c r="AA70" i="15"/>
  <c r="Z70" i="15"/>
  <c r="Y70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AD70" i="14"/>
  <c r="AC70" i="14"/>
  <c r="AB70" i="14"/>
  <c r="AA70" i="14"/>
  <c r="Z70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AD49" i="13"/>
  <c r="AC49" i="13"/>
  <c r="AB49" i="13"/>
  <c r="AA49" i="13"/>
  <c r="Z49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AD48" i="13"/>
  <c r="AC48" i="13"/>
  <c r="AB48" i="13"/>
  <c r="AA48" i="13"/>
  <c r="Z48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AD46" i="13"/>
  <c r="AC46" i="13"/>
  <c r="AB46" i="13"/>
  <c r="AA46" i="13"/>
  <c r="Z46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AD45" i="13"/>
  <c r="AC45" i="13"/>
  <c r="AB45" i="13"/>
  <c r="AA45" i="13"/>
  <c r="Z45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AD44" i="13"/>
  <c r="AC44" i="13"/>
  <c r="AB44" i="13"/>
  <c r="AA44" i="13"/>
  <c r="Z44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AD43" i="13"/>
  <c r="AC43" i="13"/>
  <c r="AB43" i="13"/>
  <c r="AA43" i="13"/>
  <c r="Z43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AD42" i="13"/>
  <c r="AC42" i="13"/>
  <c r="AB42" i="13"/>
  <c r="AA42" i="13"/>
  <c r="Z42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AD41" i="13"/>
  <c r="AC41" i="13"/>
  <c r="AB41" i="13"/>
  <c r="AA41" i="13"/>
  <c r="Z41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AD39" i="13"/>
  <c r="AC39" i="13"/>
  <c r="AB39" i="13"/>
  <c r="AA39" i="13"/>
  <c r="Z39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AD37" i="13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AD36" i="13"/>
  <c r="AC36" i="13"/>
  <c r="AB36" i="13"/>
  <c r="AA36" i="13"/>
  <c r="Z36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AD35" i="13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AD34" i="13"/>
  <c r="AC34" i="13"/>
  <c r="AB34" i="13"/>
  <c r="AA34" i="13"/>
  <c r="Z34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AD33" i="13"/>
  <c r="AC33" i="13"/>
  <c r="AB33" i="13"/>
  <c r="AA33" i="13"/>
  <c r="Z33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AD32" i="13"/>
  <c r="AC32" i="13"/>
  <c r="AB32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AD30" i="13"/>
  <c r="AC30" i="13"/>
  <c r="AB30" i="13"/>
  <c r="AA30" i="13"/>
  <c r="Z30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AD29" i="13"/>
  <c r="AC29" i="13"/>
  <c r="AB29" i="13"/>
  <c r="AA29" i="13"/>
  <c r="Z29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AD28" i="13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AD27" i="13"/>
  <c r="AC27" i="13"/>
  <c r="AB27" i="13"/>
  <c r="AA27" i="13"/>
  <c r="Z27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AD24" i="13"/>
  <c r="AC24" i="13"/>
  <c r="AB24" i="13"/>
  <c r="AA24" i="13"/>
  <c r="Z24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AD23" i="13"/>
  <c r="AC23" i="13"/>
  <c r="AB23" i="13"/>
  <c r="AA23" i="13"/>
  <c r="Z23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AD22" i="13"/>
  <c r="AC22" i="13"/>
  <c r="AB22" i="13"/>
  <c r="AA22" i="13"/>
  <c r="Z22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AD21" i="13"/>
  <c r="AC21" i="13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AD19" i="13"/>
  <c r="AC19" i="13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K19" i="13"/>
  <c r="AD18" i="13"/>
  <c r="AC18" i="13"/>
  <c r="AB18" i="13"/>
  <c r="AA18" i="13"/>
  <c r="Z18" i="13"/>
  <c r="Y18" i="13"/>
  <c r="X18" i="13"/>
  <c r="W18" i="13"/>
  <c r="V18" i="13"/>
  <c r="U18" i="13"/>
  <c r="T18" i="13"/>
  <c r="S18" i="13"/>
  <c r="R18" i="13"/>
  <c r="Q18" i="13"/>
  <c r="P18" i="13"/>
  <c r="O18" i="13"/>
  <c r="N18" i="13"/>
  <c r="M18" i="13"/>
  <c r="L18" i="13"/>
  <c r="K18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AD16" i="13"/>
  <c r="AC16" i="13"/>
  <c r="AB16" i="13"/>
  <c r="AA16" i="13"/>
  <c r="Z16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AD15" i="13"/>
  <c r="AC15" i="13"/>
  <c r="AB15" i="13"/>
  <c r="AA15" i="13"/>
  <c r="Z15" i="13"/>
  <c r="Y15" i="13"/>
  <c r="X15" i="13"/>
  <c r="W15" i="13"/>
  <c r="V15" i="13"/>
  <c r="U15" i="13"/>
  <c r="S15" i="13"/>
  <c r="R15" i="13"/>
  <c r="Q15" i="13"/>
  <c r="P15" i="13"/>
  <c r="O15" i="13"/>
  <c r="N15" i="13"/>
  <c r="M15" i="13"/>
  <c r="L15" i="13"/>
  <c r="K15" i="13"/>
  <c r="AD14" i="13"/>
  <c r="AC14" i="13"/>
  <c r="AB14" i="13"/>
  <c r="AA14" i="13"/>
  <c r="Z14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AD8" i="13"/>
  <c r="AC8" i="13"/>
  <c r="AB8" i="13"/>
  <c r="AA8" i="13"/>
  <c r="Z8" i="13"/>
  <c r="Y8" i="13"/>
  <c r="X8" i="13"/>
  <c r="W8" i="13"/>
  <c r="V8" i="13"/>
  <c r="U8" i="13"/>
  <c r="T8" i="13"/>
  <c r="S8" i="13"/>
  <c r="R8" i="13"/>
  <c r="Q8" i="13"/>
  <c r="P8" i="13"/>
  <c r="O8" i="13"/>
  <c r="N8" i="13"/>
  <c r="M8" i="13"/>
  <c r="L8" i="13"/>
  <c r="K8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AD5" i="13"/>
  <c r="AC5" i="13"/>
  <c r="AB5" i="13"/>
  <c r="AA5" i="13"/>
  <c r="Z5" i="13"/>
  <c r="Y5" i="13"/>
  <c r="X5" i="13"/>
  <c r="W5" i="13"/>
  <c r="V5" i="13"/>
  <c r="U5" i="13"/>
  <c r="T5" i="13"/>
  <c r="S5" i="13"/>
  <c r="R5" i="13"/>
  <c r="Q5" i="13"/>
  <c r="P5" i="13"/>
  <c r="O5" i="13"/>
  <c r="N5" i="13"/>
  <c r="M5" i="13"/>
  <c r="L5" i="13"/>
  <c r="AC14" i="22" l="1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K5" i="13"/>
  <c r="J26" i="22" l="1"/>
  <c r="I26" i="22"/>
  <c r="H26" i="22"/>
  <c r="G26" i="22"/>
  <c r="F26" i="22"/>
  <c r="I38" i="22"/>
  <c r="E26" i="22"/>
  <c r="J18" i="22"/>
  <c r="H18" i="22"/>
  <c r="I30" i="22"/>
  <c r="F18" i="22"/>
  <c r="E18" i="22"/>
  <c r="I18" i="22"/>
  <c r="G18" i="22"/>
  <c r="J21" i="22"/>
  <c r="I33" i="22"/>
  <c r="E21" i="22"/>
  <c r="F21" i="22"/>
  <c r="I21" i="22"/>
  <c r="H21" i="22"/>
  <c r="G21" i="22"/>
  <c r="J24" i="22"/>
  <c r="I24" i="22"/>
  <c r="H24" i="22"/>
  <c r="I36" i="22"/>
  <c r="F24" i="22"/>
  <c r="E24" i="22"/>
  <c r="G24" i="22"/>
  <c r="J20" i="22"/>
  <c r="I32" i="22"/>
  <c r="I20" i="22"/>
  <c r="E20" i="22"/>
  <c r="F20" i="22"/>
  <c r="H20" i="22"/>
  <c r="G20" i="22"/>
  <c r="J19" i="22"/>
  <c r="I19" i="22"/>
  <c r="H19" i="22"/>
  <c r="I31" i="22"/>
  <c r="F19" i="22"/>
  <c r="E19" i="22"/>
  <c r="G19" i="22"/>
  <c r="J22" i="22"/>
  <c r="I22" i="22"/>
  <c r="I34" i="22"/>
  <c r="G22" i="22"/>
  <c r="F22" i="22"/>
  <c r="H22" i="22"/>
  <c r="E22" i="22"/>
  <c r="J25" i="22"/>
  <c r="I37" i="22"/>
  <c r="I25" i="22"/>
  <c r="F25" i="22"/>
  <c r="G25" i="22"/>
  <c r="E25" i="22"/>
  <c r="H25" i="22"/>
  <c r="J23" i="22"/>
  <c r="F23" i="22"/>
  <c r="G23" i="22"/>
  <c r="I35" i="22"/>
  <c r="E23" i="22"/>
  <c r="I23" i="22"/>
  <c r="H23" i="22"/>
  <c r="L20" i="22"/>
  <c r="L23" i="22"/>
  <c r="N25" i="22"/>
  <c r="T25" i="22"/>
  <c r="L26" i="22"/>
  <c r="M23" i="22"/>
  <c r="O25" i="22"/>
  <c r="M26" i="22"/>
  <c r="K19" i="22"/>
  <c r="K25" i="22"/>
  <c r="L19" i="22"/>
  <c r="L25" i="22"/>
  <c r="M19" i="22"/>
  <c r="K23" i="22"/>
  <c r="M25" i="22"/>
  <c r="K26" i="22"/>
  <c r="N18" i="22"/>
  <c r="T18" i="22"/>
  <c r="Z18" i="22"/>
  <c r="R19" i="22"/>
  <c r="X19" i="22"/>
  <c r="P20" i="22"/>
  <c r="V20" i="22"/>
  <c r="AB20" i="22"/>
  <c r="N21" i="22"/>
  <c r="T21" i="22"/>
  <c r="Z21" i="22"/>
  <c r="L22" i="22"/>
  <c r="R22" i="22"/>
  <c r="X22" i="22"/>
  <c r="P23" i="22"/>
  <c r="V23" i="22"/>
  <c r="AB23" i="22"/>
  <c r="N24" i="22"/>
  <c r="T24" i="22"/>
  <c r="Z24" i="22"/>
  <c r="R25" i="22"/>
  <c r="X25" i="22"/>
  <c r="P26" i="22"/>
  <c r="V26" i="22"/>
  <c r="AB26" i="22"/>
  <c r="O18" i="22"/>
  <c r="U18" i="22"/>
  <c r="AA18" i="22"/>
  <c r="S19" i="22"/>
  <c r="Y19" i="22"/>
  <c r="K20" i="22"/>
  <c r="Q20" i="22"/>
  <c r="W20" i="22"/>
  <c r="AC20" i="22"/>
  <c r="O21" i="22"/>
  <c r="U21" i="22"/>
  <c r="AA21" i="22"/>
  <c r="M22" i="22"/>
  <c r="S22" i="22"/>
  <c r="Y22" i="22"/>
  <c r="Q23" i="22"/>
  <c r="W23" i="22"/>
  <c r="O24" i="22"/>
  <c r="U24" i="22"/>
  <c r="AA24" i="22"/>
  <c r="S25" i="22"/>
  <c r="Y25" i="22"/>
  <c r="Q26" i="22"/>
  <c r="W26" i="22"/>
  <c r="AC26" i="22"/>
  <c r="P18" i="22"/>
  <c r="V18" i="22"/>
  <c r="AB18" i="22"/>
  <c r="N19" i="22"/>
  <c r="T19" i="22"/>
  <c r="Z19" i="22"/>
  <c r="R20" i="22"/>
  <c r="X20" i="22"/>
  <c r="P21" i="22"/>
  <c r="V21" i="22"/>
  <c r="AB21" i="22"/>
  <c r="N22" i="22"/>
  <c r="T22" i="22"/>
  <c r="Z22" i="22"/>
  <c r="R23" i="22"/>
  <c r="X23" i="22"/>
  <c r="P24" i="22"/>
  <c r="V24" i="22"/>
  <c r="AB24" i="22"/>
  <c r="Z25" i="22"/>
  <c r="R26" i="22"/>
  <c r="X26" i="22"/>
  <c r="K18" i="22"/>
  <c r="Q18" i="22"/>
  <c r="W18" i="22"/>
  <c r="O19" i="22"/>
  <c r="U19" i="22"/>
  <c r="AA19" i="22"/>
  <c r="M20" i="22"/>
  <c r="S20" i="22"/>
  <c r="Y20" i="22"/>
  <c r="K21" i="22"/>
  <c r="Q21" i="22"/>
  <c r="W21" i="22"/>
  <c r="AC21" i="22"/>
  <c r="O22" i="22"/>
  <c r="U22" i="22"/>
  <c r="AA22" i="22"/>
  <c r="S23" i="22"/>
  <c r="Y23" i="22"/>
  <c r="K24" i="22"/>
  <c r="Q24" i="22"/>
  <c r="W24" i="22"/>
  <c r="U25" i="22"/>
  <c r="AA25" i="22"/>
  <c r="S26" i="22"/>
  <c r="Y26" i="22"/>
  <c r="L18" i="22"/>
  <c r="R18" i="22"/>
  <c r="X18" i="22"/>
  <c r="P19" i="22"/>
  <c r="V19" i="22"/>
  <c r="AB19" i="22"/>
  <c r="N20" i="22"/>
  <c r="T20" i="22"/>
  <c r="Z20" i="22"/>
  <c r="L21" i="22"/>
  <c r="R21" i="22"/>
  <c r="X21" i="22"/>
  <c r="P22" i="22"/>
  <c r="V22" i="22"/>
  <c r="AB22" i="22"/>
  <c r="N23" i="22"/>
  <c r="T23" i="22"/>
  <c r="Z23" i="22"/>
  <c r="L24" i="22"/>
  <c r="R24" i="22"/>
  <c r="X24" i="22"/>
  <c r="P25" i="22"/>
  <c r="V25" i="22"/>
  <c r="AB25" i="22"/>
  <c r="N26" i="22"/>
  <c r="T26" i="22"/>
  <c r="Z26" i="22"/>
  <c r="M18" i="22"/>
  <c r="S18" i="22"/>
  <c r="Y18" i="22"/>
  <c r="Q19" i="22"/>
  <c r="W19" i="22"/>
  <c r="AC19" i="22"/>
  <c r="O20" i="22"/>
  <c r="U20" i="22"/>
  <c r="AA20" i="22"/>
  <c r="M21" i="22"/>
  <c r="S21" i="22"/>
  <c r="Y21" i="22"/>
  <c r="K22" i="22"/>
  <c r="Q22" i="22"/>
  <c r="W22" i="22"/>
  <c r="O23" i="22"/>
  <c r="U23" i="22"/>
  <c r="AA23" i="22"/>
  <c r="M24" i="22"/>
  <c r="S24" i="22"/>
  <c r="Y24" i="22"/>
  <c r="Q25" i="22"/>
  <c r="W25" i="22"/>
  <c r="AC25" i="22"/>
  <c r="O26" i="22"/>
  <c r="U26" i="22"/>
  <c r="AA26" i="22"/>
  <c r="AC24" i="22"/>
  <c r="AC22" i="22"/>
  <c r="AC18" i="22"/>
  <c r="AC23" i="22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J42" i="21"/>
  <c r="K55" i="12"/>
  <c r="K54" i="12"/>
  <c r="K62" i="12"/>
  <c r="K61" i="12"/>
  <c r="K60" i="12"/>
  <c r="K59" i="12"/>
  <c r="K58" i="12"/>
  <c r="K57" i="12"/>
  <c r="L57" i="12"/>
  <c r="L57" i="13" s="1"/>
  <c r="K55" i="13" l="1"/>
  <c r="J81" i="12"/>
  <c r="I81" i="12"/>
  <c r="H81" i="12"/>
  <c r="F81" i="12"/>
  <c r="G81" i="12"/>
  <c r="K57" i="13"/>
  <c r="J83" i="12"/>
  <c r="I83" i="12"/>
  <c r="F83" i="12"/>
  <c r="H83" i="12"/>
  <c r="G83" i="12"/>
  <c r="K54" i="13"/>
  <c r="J80" i="12"/>
  <c r="G80" i="12"/>
  <c r="I80" i="12"/>
  <c r="H80" i="12"/>
  <c r="F80" i="12"/>
  <c r="K58" i="13"/>
  <c r="K84" i="13" s="1"/>
  <c r="I84" i="12"/>
  <c r="H84" i="12"/>
  <c r="F84" i="12"/>
  <c r="J84" i="12"/>
  <c r="G84" i="12"/>
  <c r="K59" i="13"/>
  <c r="K85" i="13" s="1"/>
  <c r="F85" i="12"/>
  <c r="I85" i="12"/>
  <c r="J85" i="12"/>
  <c r="H85" i="12"/>
  <c r="G85" i="12"/>
  <c r="K60" i="13"/>
  <c r="J86" i="12"/>
  <c r="I86" i="12"/>
  <c r="G86" i="12"/>
  <c r="F86" i="12"/>
  <c r="H86" i="12"/>
  <c r="K61" i="13"/>
  <c r="F87" i="12"/>
  <c r="J87" i="12"/>
  <c r="G87" i="12"/>
  <c r="I87" i="12"/>
  <c r="H87" i="12"/>
  <c r="K62" i="13"/>
  <c r="H88" i="12"/>
  <c r="G88" i="12"/>
  <c r="F88" i="12"/>
  <c r="J88" i="12"/>
  <c r="I88" i="12"/>
  <c r="L83" i="13"/>
  <c r="K88" i="13" l="1"/>
  <c r="J88" i="13"/>
  <c r="I88" i="13"/>
  <c r="H88" i="13"/>
  <c r="G88" i="13"/>
  <c r="F88" i="13"/>
  <c r="K87" i="13"/>
  <c r="H87" i="13"/>
  <c r="I87" i="13"/>
  <c r="F87" i="13"/>
  <c r="G87" i="13"/>
  <c r="J87" i="13"/>
  <c r="K86" i="13"/>
  <c r="G86" i="13"/>
  <c r="H86" i="13"/>
  <c r="J86" i="13"/>
  <c r="F86" i="13"/>
  <c r="I86" i="13"/>
  <c r="J85" i="13"/>
  <c r="G85" i="13"/>
  <c r="I85" i="13"/>
  <c r="H85" i="13"/>
  <c r="F84" i="13"/>
  <c r="I84" i="13"/>
  <c r="H84" i="13"/>
  <c r="J84" i="13"/>
  <c r="G84" i="13"/>
  <c r="K80" i="13"/>
  <c r="H80" i="13"/>
  <c r="I80" i="13"/>
  <c r="J80" i="13"/>
  <c r="G80" i="13"/>
  <c r="K83" i="13"/>
  <c r="J83" i="13"/>
  <c r="I83" i="13"/>
  <c r="H83" i="13"/>
  <c r="G83" i="13"/>
  <c r="F83" i="13"/>
  <c r="K81" i="13"/>
  <c r="H81" i="13"/>
  <c r="I81" i="13"/>
  <c r="G81" i="13"/>
  <c r="F81" i="13"/>
  <c r="J81" i="13"/>
  <c r="K83" i="12"/>
  <c r="AD70" i="16" l="1"/>
  <c r="AC70" i="16"/>
  <c r="AB70" i="16"/>
  <c r="AA70" i="16"/>
  <c r="Z70" i="16"/>
  <c r="Y70" i="16"/>
  <c r="X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AD41" i="16"/>
  <c r="AD42" i="16"/>
  <c r="AD43" i="16"/>
  <c r="AD45" i="16"/>
  <c r="AD46" i="16"/>
  <c r="AD47" i="16"/>
  <c r="AD48" i="16"/>
  <c r="AD49" i="16"/>
  <c r="AD50" i="16"/>
  <c r="AD54" i="16" l="1"/>
  <c r="AD58" i="16"/>
  <c r="AD56" i="16"/>
  <c r="AD59" i="16"/>
  <c r="AD62" i="16"/>
  <c r="AD55" i="16"/>
  <c r="AD61" i="16"/>
  <c r="AD57" i="16"/>
  <c r="AD60" i="16"/>
  <c r="AD63" i="16"/>
  <c r="AD41" i="15"/>
  <c r="AD42" i="15"/>
  <c r="AD43" i="15"/>
  <c r="AD45" i="15"/>
  <c r="AD46" i="15"/>
  <c r="AD47" i="15"/>
  <c r="AD48" i="15"/>
  <c r="AD49" i="15"/>
  <c r="AD50" i="15"/>
  <c r="AD63" i="15" l="1"/>
  <c r="AD62" i="15"/>
  <c r="AD61" i="15"/>
  <c r="AD60" i="15"/>
  <c r="AD59" i="15"/>
  <c r="AD58" i="15"/>
  <c r="AD57" i="15"/>
  <c r="AD56" i="15"/>
  <c r="AD55" i="15"/>
  <c r="AD54" i="15"/>
  <c r="K41" i="15"/>
  <c r="L41" i="15"/>
  <c r="L67" i="15" s="1"/>
  <c r="M41" i="15"/>
  <c r="N41" i="15"/>
  <c r="O41" i="15"/>
  <c r="P41" i="15"/>
  <c r="Q41" i="15"/>
  <c r="R41" i="15"/>
  <c r="R67" i="15" s="1"/>
  <c r="S41" i="15"/>
  <c r="T41" i="15"/>
  <c r="U41" i="15"/>
  <c r="V41" i="15"/>
  <c r="W41" i="15"/>
  <c r="X41" i="15"/>
  <c r="X67" i="15" s="1"/>
  <c r="Y41" i="15"/>
  <c r="Z41" i="15"/>
  <c r="AA41" i="15"/>
  <c r="AB41" i="15"/>
  <c r="AC41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W42" i="15"/>
  <c r="X42" i="15"/>
  <c r="Y42" i="15"/>
  <c r="Z42" i="15"/>
  <c r="Z68" i="15" s="1"/>
  <c r="AA42" i="15"/>
  <c r="AB42" i="15"/>
  <c r="AC42" i="15"/>
  <c r="K43" i="15"/>
  <c r="L43" i="15"/>
  <c r="M43" i="15"/>
  <c r="N43" i="15"/>
  <c r="O43" i="15"/>
  <c r="P43" i="15"/>
  <c r="Q43" i="15"/>
  <c r="R43" i="15"/>
  <c r="S43" i="15"/>
  <c r="T43" i="15"/>
  <c r="U43" i="15"/>
  <c r="V43" i="15"/>
  <c r="W43" i="15"/>
  <c r="X43" i="15"/>
  <c r="Y43" i="15"/>
  <c r="Z43" i="15"/>
  <c r="AD69" i="15" s="1"/>
  <c r="AA43" i="15"/>
  <c r="AB43" i="15"/>
  <c r="AC43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X45" i="15"/>
  <c r="Y45" i="15"/>
  <c r="Z45" i="15"/>
  <c r="AA45" i="15"/>
  <c r="AB45" i="15"/>
  <c r="AC45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X46" i="15"/>
  <c r="Y46" i="15"/>
  <c r="Z46" i="15"/>
  <c r="AA46" i="15"/>
  <c r="AB46" i="15"/>
  <c r="AC46" i="15"/>
  <c r="K47" i="15"/>
  <c r="L47" i="15"/>
  <c r="M47" i="15"/>
  <c r="M73" i="15" s="1"/>
  <c r="N47" i="15"/>
  <c r="O47" i="15"/>
  <c r="P47" i="15"/>
  <c r="Q47" i="15"/>
  <c r="R47" i="15"/>
  <c r="S47" i="15"/>
  <c r="S73" i="15" s="1"/>
  <c r="T47" i="15"/>
  <c r="U47" i="15"/>
  <c r="V47" i="15"/>
  <c r="W47" i="15"/>
  <c r="X47" i="15"/>
  <c r="Y47" i="15"/>
  <c r="Y73" i="15" s="1"/>
  <c r="Z47" i="15"/>
  <c r="Z73" i="15" s="1"/>
  <c r="AA47" i="15"/>
  <c r="AB47" i="15"/>
  <c r="AC47" i="15"/>
  <c r="AC73" i="15" s="1"/>
  <c r="K48" i="15"/>
  <c r="L48" i="15"/>
  <c r="M48" i="15"/>
  <c r="N48" i="15"/>
  <c r="O48" i="15"/>
  <c r="P48" i="15"/>
  <c r="Q48" i="15"/>
  <c r="R48" i="15"/>
  <c r="S48" i="15"/>
  <c r="T48" i="15"/>
  <c r="U48" i="15"/>
  <c r="V48" i="15"/>
  <c r="W48" i="15"/>
  <c r="X48" i="15"/>
  <c r="Y48" i="15"/>
  <c r="Z48" i="15"/>
  <c r="Z74" i="15" s="1"/>
  <c r="AA48" i="15"/>
  <c r="AB48" i="15"/>
  <c r="AC48" i="15"/>
  <c r="K49" i="15"/>
  <c r="K75" i="15" s="1"/>
  <c r="L49" i="15"/>
  <c r="M49" i="15"/>
  <c r="N49" i="15"/>
  <c r="O49" i="15"/>
  <c r="P49" i="15"/>
  <c r="Q49" i="15"/>
  <c r="Q75" i="15" s="1"/>
  <c r="R49" i="15"/>
  <c r="S49" i="15"/>
  <c r="T49" i="15"/>
  <c r="U49" i="15"/>
  <c r="V49" i="15"/>
  <c r="W49" i="15"/>
  <c r="X49" i="15"/>
  <c r="Y49" i="15"/>
  <c r="Z49" i="15"/>
  <c r="Z75" i="15" s="1"/>
  <c r="AA49" i="15"/>
  <c r="AB49" i="15"/>
  <c r="AC49" i="15"/>
  <c r="AC75" i="15" s="1"/>
  <c r="K50" i="15"/>
  <c r="L50" i="15"/>
  <c r="M50" i="15"/>
  <c r="N50" i="15"/>
  <c r="N57" i="15" s="1"/>
  <c r="O50" i="15"/>
  <c r="P50" i="15"/>
  <c r="Q50" i="15"/>
  <c r="R50" i="15"/>
  <c r="S50" i="15"/>
  <c r="T50" i="15"/>
  <c r="U50" i="15"/>
  <c r="V50" i="15"/>
  <c r="W50" i="15"/>
  <c r="X50" i="15"/>
  <c r="Y50" i="15"/>
  <c r="Z50" i="15"/>
  <c r="AA50" i="15"/>
  <c r="AB50" i="15"/>
  <c r="AC50" i="15"/>
  <c r="AD41" i="14"/>
  <c r="AD42" i="14"/>
  <c r="AD43" i="14"/>
  <c r="AD45" i="14"/>
  <c r="AD46" i="14"/>
  <c r="AD47" i="14"/>
  <c r="AD48" i="14"/>
  <c r="AD49" i="14"/>
  <c r="AD50" i="14"/>
  <c r="AD57" i="14" s="1"/>
  <c r="AB73" i="15" l="1"/>
  <c r="V73" i="15"/>
  <c r="P73" i="15"/>
  <c r="S75" i="15"/>
  <c r="M75" i="15"/>
  <c r="AA73" i="15"/>
  <c r="U73" i="15"/>
  <c r="O73" i="15"/>
  <c r="AB72" i="15"/>
  <c r="M76" i="15"/>
  <c r="X71" i="15"/>
  <c r="S69" i="15"/>
  <c r="M69" i="15"/>
  <c r="V72" i="15"/>
  <c r="P72" i="15"/>
  <c r="AC71" i="15"/>
  <c r="W71" i="15"/>
  <c r="Q71" i="15"/>
  <c r="K71" i="15"/>
  <c r="X69" i="15"/>
  <c r="L69" i="15"/>
  <c r="Y68" i="15"/>
  <c r="S68" i="15"/>
  <c r="M68" i="15"/>
  <c r="L76" i="15"/>
  <c r="AC76" i="15"/>
  <c r="AB71" i="15"/>
  <c r="AC69" i="15"/>
  <c r="W69" i="15"/>
  <c r="N63" i="15"/>
  <c r="T72" i="15"/>
  <c r="AA71" i="15"/>
  <c r="U71" i="15"/>
  <c r="O71" i="15"/>
  <c r="AB69" i="15"/>
  <c r="V69" i="15"/>
  <c r="P69" i="15"/>
  <c r="AC68" i="15"/>
  <c r="W68" i="15"/>
  <c r="Q68" i="15"/>
  <c r="K68" i="15"/>
  <c r="AB76" i="15"/>
  <c r="V76" i="15"/>
  <c r="AA69" i="15"/>
  <c r="AD73" i="15"/>
  <c r="AD61" i="14"/>
  <c r="R63" i="15"/>
  <c r="R76" i="15"/>
  <c r="R56" i="15"/>
  <c r="R69" i="15"/>
  <c r="Z54" i="15"/>
  <c r="Z67" i="15"/>
  <c r="T67" i="15"/>
  <c r="N67" i="15"/>
  <c r="W63" i="15"/>
  <c r="W76" i="15"/>
  <c r="Q63" i="15"/>
  <c r="Q76" i="15"/>
  <c r="K63" i="15"/>
  <c r="K76" i="15"/>
  <c r="X75" i="15"/>
  <c r="R75" i="15"/>
  <c r="L75" i="15"/>
  <c r="Y74" i="15"/>
  <c r="S74" i="15"/>
  <c r="M74" i="15"/>
  <c r="T73" i="15"/>
  <c r="N73" i="15"/>
  <c r="AA72" i="15"/>
  <c r="U72" i="15"/>
  <c r="O72" i="15"/>
  <c r="V71" i="15"/>
  <c r="P71" i="15"/>
  <c r="Q69" i="15"/>
  <c r="K69" i="15"/>
  <c r="X68" i="15"/>
  <c r="R68" i="15"/>
  <c r="L68" i="15"/>
  <c r="Y54" i="15"/>
  <c r="Y67" i="15"/>
  <c r="S67" i="15"/>
  <c r="M67" i="15"/>
  <c r="Q56" i="15"/>
  <c r="AC63" i="15"/>
  <c r="X63" i="15"/>
  <c r="X76" i="15"/>
  <c r="T74" i="15"/>
  <c r="R61" i="15"/>
  <c r="R74" i="15"/>
  <c r="AD67" i="15"/>
  <c r="N61" i="15"/>
  <c r="N74" i="15"/>
  <c r="AD58" i="14"/>
  <c r="AA63" i="15"/>
  <c r="AA76" i="15"/>
  <c r="U76" i="15"/>
  <c r="O63" i="15"/>
  <c r="O76" i="15"/>
  <c r="AB62" i="15"/>
  <c r="AB75" i="15"/>
  <c r="V62" i="15"/>
  <c r="V75" i="15"/>
  <c r="P75" i="15"/>
  <c r="AC74" i="15"/>
  <c r="W61" i="15"/>
  <c r="W74" i="15"/>
  <c r="Q61" i="15"/>
  <c r="Q74" i="15"/>
  <c r="K61" i="15"/>
  <c r="K74" i="15"/>
  <c r="X73" i="15"/>
  <c r="R73" i="15"/>
  <c r="L60" i="15"/>
  <c r="L73" i="15"/>
  <c r="Y59" i="15"/>
  <c r="Y72" i="15"/>
  <c r="S59" i="15"/>
  <c r="S72" i="15"/>
  <c r="M72" i="15"/>
  <c r="Z58" i="15"/>
  <c r="Z71" i="15"/>
  <c r="T58" i="15"/>
  <c r="T71" i="15"/>
  <c r="N58" i="15"/>
  <c r="N71" i="15"/>
  <c r="U69" i="15"/>
  <c r="O69" i="15"/>
  <c r="AB68" i="15"/>
  <c r="V68" i="15"/>
  <c r="P68" i="15"/>
  <c r="AC67" i="15"/>
  <c r="W67" i="15"/>
  <c r="Q67" i="15"/>
  <c r="K67" i="15"/>
  <c r="AD71" i="15"/>
  <c r="AD74" i="15"/>
  <c r="Y62" i="15"/>
  <c r="Y75" i="15"/>
  <c r="P63" i="15"/>
  <c r="P76" i="15"/>
  <c r="W62" i="15"/>
  <c r="W75" i="15"/>
  <c r="X61" i="15"/>
  <c r="X74" i="15"/>
  <c r="Z59" i="15"/>
  <c r="Z72" i="15"/>
  <c r="N59" i="15"/>
  <c r="N72" i="15"/>
  <c r="Z63" i="15"/>
  <c r="Z76" i="15"/>
  <c r="T76" i="15"/>
  <c r="N76" i="15"/>
  <c r="AA75" i="15"/>
  <c r="U75" i="15"/>
  <c r="O75" i="15"/>
  <c r="AB74" i="15"/>
  <c r="V74" i="15"/>
  <c r="P74" i="15"/>
  <c r="W73" i="15"/>
  <c r="Q73" i="15"/>
  <c r="K73" i="15"/>
  <c r="X72" i="15"/>
  <c r="R72" i="15"/>
  <c r="L72" i="15"/>
  <c r="Y71" i="15"/>
  <c r="S71" i="15"/>
  <c r="M71" i="15"/>
  <c r="Z56" i="15"/>
  <c r="Z69" i="15"/>
  <c r="T69" i="15"/>
  <c r="N69" i="15"/>
  <c r="AA68" i="15"/>
  <c r="U68" i="15"/>
  <c r="O68" i="15"/>
  <c r="AB67" i="15"/>
  <c r="V67" i="15"/>
  <c r="P67" i="15"/>
  <c r="R54" i="15"/>
  <c r="R62" i="15"/>
  <c r="AD76" i="15"/>
  <c r="AD68" i="15"/>
  <c r="AD59" i="14"/>
  <c r="L74" i="15"/>
  <c r="AD62" i="14"/>
  <c r="Y63" i="15"/>
  <c r="Y76" i="15"/>
  <c r="S63" i="15"/>
  <c r="S76" i="15"/>
  <c r="T62" i="15"/>
  <c r="T75" i="15"/>
  <c r="N62" i="15"/>
  <c r="N75" i="15"/>
  <c r="AA74" i="15"/>
  <c r="U74" i="15"/>
  <c r="O74" i="15"/>
  <c r="AC72" i="15"/>
  <c r="W59" i="15"/>
  <c r="W72" i="15"/>
  <c r="Q59" i="15"/>
  <c r="Q72" i="15"/>
  <c r="K59" i="15"/>
  <c r="K72" i="15"/>
  <c r="R58" i="15"/>
  <c r="R71" i="15"/>
  <c r="L58" i="15"/>
  <c r="L71" i="15"/>
  <c r="Y56" i="15"/>
  <c r="Y69" i="15"/>
  <c r="T68" i="15"/>
  <c r="N68" i="15"/>
  <c r="AA67" i="15"/>
  <c r="U67" i="15"/>
  <c r="O67" i="15"/>
  <c r="Q58" i="15"/>
  <c r="AD72" i="15"/>
  <c r="AD75" i="15"/>
  <c r="M55" i="15"/>
  <c r="Y58" i="15"/>
  <c r="M61" i="15"/>
  <c r="U63" i="15"/>
  <c r="AD55" i="14"/>
  <c r="AA62" i="15"/>
  <c r="U62" i="15"/>
  <c r="O62" i="15"/>
  <c r="P61" i="15"/>
  <c r="W60" i="15"/>
  <c r="X59" i="15"/>
  <c r="R59" i="15"/>
  <c r="M58" i="15"/>
  <c r="Q54" i="15"/>
  <c r="N55" i="15"/>
  <c r="U57" i="15"/>
  <c r="Q60" i="15"/>
  <c r="V63" i="15"/>
  <c r="AB60" i="15"/>
  <c r="U55" i="15"/>
  <c r="V57" i="15"/>
  <c r="U61" i="15"/>
  <c r="AD54" i="14"/>
  <c r="S62" i="15"/>
  <c r="M62" i="15"/>
  <c r="Z61" i="15"/>
  <c r="AA60" i="15"/>
  <c r="U60" i="15"/>
  <c r="O60" i="15"/>
  <c r="P59" i="15"/>
  <c r="AC58" i="15"/>
  <c r="W58" i="15"/>
  <c r="V55" i="15"/>
  <c r="AC57" i="15"/>
  <c r="Y60" i="15"/>
  <c r="V61" i="15"/>
  <c r="AA61" i="15"/>
  <c r="O61" i="15"/>
  <c r="V60" i="15"/>
  <c r="M59" i="15"/>
  <c r="R60" i="15"/>
  <c r="Z62" i="15"/>
  <c r="L62" i="15"/>
  <c r="Y61" i="15"/>
  <c r="S61" i="15"/>
  <c r="T60" i="15"/>
  <c r="N60" i="15"/>
  <c r="AA59" i="15"/>
  <c r="O59" i="15"/>
  <c r="AB58" i="15"/>
  <c r="V58" i="15"/>
  <c r="AC55" i="15"/>
  <c r="U59" i="15"/>
  <c r="Z60" i="15"/>
  <c r="M63" i="15"/>
  <c r="S60" i="15"/>
  <c r="M60" i="15"/>
  <c r="U58" i="15"/>
  <c r="O58" i="15"/>
  <c r="M57" i="15"/>
  <c r="V59" i="15"/>
  <c r="Q62" i="15"/>
  <c r="AC59" i="15"/>
  <c r="AC60" i="15"/>
  <c r="AC62" i="15"/>
  <c r="AC61" i="15"/>
  <c r="P54" i="15"/>
  <c r="X54" i="15"/>
  <c r="L55" i="15"/>
  <c r="T55" i="15"/>
  <c r="AB55" i="15"/>
  <c r="P56" i="15"/>
  <c r="X56" i="15"/>
  <c r="L57" i="15"/>
  <c r="T57" i="15"/>
  <c r="AB57" i="15"/>
  <c r="P58" i="15"/>
  <c r="X58" i="15"/>
  <c r="L59" i="15"/>
  <c r="T59" i="15"/>
  <c r="AB59" i="15"/>
  <c r="P60" i="15"/>
  <c r="X60" i="15"/>
  <c r="L61" i="15"/>
  <c r="T61" i="15"/>
  <c r="AB61" i="15"/>
  <c r="P62" i="15"/>
  <c r="X62" i="15"/>
  <c r="L63" i="15"/>
  <c r="T63" i="15"/>
  <c r="AB63" i="15"/>
  <c r="K54" i="15"/>
  <c r="S54" i="15"/>
  <c r="AA54" i="15"/>
  <c r="O55" i="15"/>
  <c r="W55" i="15"/>
  <c r="K56" i="15"/>
  <c r="S56" i="15"/>
  <c r="AA56" i="15"/>
  <c r="O57" i="15"/>
  <c r="W57" i="15"/>
  <c r="K58" i="15"/>
  <c r="S58" i="15"/>
  <c r="AA58" i="15"/>
  <c r="K60" i="15"/>
  <c r="K62" i="15"/>
  <c r="L54" i="15"/>
  <c r="T54" i="15"/>
  <c r="AB54" i="15"/>
  <c r="P55" i="15"/>
  <c r="X55" i="15"/>
  <c r="L56" i="15"/>
  <c r="T56" i="15"/>
  <c r="AB56" i="15"/>
  <c r="P57" i="15"/>
  <c r="X57" i="15"/>
  <c r="M54" i="15"/>
  <c r="U54" i="15"/>
  <c r="AC54" i="15"/>
  <c r="Q55" i="15"/>
  <c r="Y55" i="15"/>
  <c r="M56" i="15"/>
  <c r="U56" i="15"/>
  <c r="AC56" i="15"/>
  <c r="Q57" i="15"/>
  <c r="Y57" i="15"/>
  <c r="N54" i="15"/>
  <c r="V54" i="15"/>
  <c r="R55" i="15"/>
  <c r="Z55" i="15"/>
  <c r="N56" i="15"/>
  <c r="V56" i="15"/>
  <c r="R57" i="15"/>
  <c r="Z57" i="15"/>
  <c r="O54" i="15"/>
  <c r="W54" i="15"/>
  <c r="K55" i="15"/>
  <c r="S55" i="15"/>
  <c r="AA55" i="15"/>
  <c r="O56" i="15"/>
  <c r="W56" i="15"/>
  <c r="K57" i="15"/>
  <c r="S57" i="15"/>
  <c r="AA57" i="15"/>
  <c r="AD60" i="14"/>
  <c r="AD56" i="14"/>
  <c r="AD63" i="14"/>
  <c r="AC50" i="22" l="1"/>
  <c r="AA42" i="21"/>
  <c r="AB42" i="21"/>
  <c r="AA43" i="21"/>
  <c r="AB43" i="21"/>
  <c r="AA44" i="21"/>
  <c r="AB44" i="21"/>
  <c r="AA45" i="21"/>
  <c r="AB45" i="21"/>
  <c r="AA46" i="21"/>
  <c r="AB46" i="21"/>
  <c r="AA47" i="21"/>
  <c r="AB47" i="21"/>
  <c r="AA48" i="21"/>
  <c r="AB48" i="21"/>
  <c r="AA49" i="21"/>
  <c r="AB49" i="21"/>
  <c r="AA50" i="21"/>
  <c r="AA62" i="21" s="1"/>
  <c r="AA50" i="22" s="1"/>
  <c r="AB50" i="21"/>
  <c r="AB62" i="21" s="1"/>
  <c r="AB50" i="22" s="1"/>
  <c r="AC26" i="21"/>
  <c r="AC25" i="21"/>
  <c r="AC24" i="21"/>
  <c r="AC23" i="21"/>
  <c r="AC22" i="21"/>
  <c r="AC21" i="21"/>
  <c r="AC20" i="21"/>
  <c r="AC19" i="21"/>
  <c r="AC18" i="21"/>
  <c r="AC50" i="16" l="1"/>
  <c r="AC49" i="16"/>
  <c r="AC48" i="16"/>
  <c r="AC47" i="16"/>
  <c r="AC46" i="16"/>
  <c r="AC45" i="16"/>
  <c r="AC43" i="16"/>
  <c r="AC42" i="16"/>
  <c r="AC41" i="16"/>
  <c r="AC50" i="14"/>
  <c r="AC49" i="14"/>
  <c r="AC48" i="14"/>
  <c r="AC47" i="14"/>
  <c r="AC46" i="14"/>
  <c r="AC45" i="14"/>
  <c r="AC43" i="14"/>
  <c r="AC42" i="14"/>
  <c r="AC41" i="14"/>
  <c r="AD62" i="12"/>
  <c r="AD62" i="13" s="1"/>
  <c r="AD88" i="13" s="1"/>
  <c r="AD61" i="12"/>
  <c r="AD61" i="13" s="1"/>
  <c r="AD87" i="13" s="1"/>
  <c r="AD60" i="12"/>
  <c r="AD60" i="13" s="1"/>
  <c r="AD86" i="13" s="1"/>
  <c r="AD59" i="12"/>
  <c r="AD59" i="13" s="1"/>
  <c r="AD85" i="13" s="1"/>
  <c r="AD58" i="12"/>
  <c r="AD58" i="13" s="1"/>
  <c r="AD84" i="13" s="1"/>
  <c r="AD57" i="12"/>
  <c r="AD83" i="12" s="1"/>
  <c r="AD56" i="12"/>
  <c r="AD56" i="13" s="1"/>
  <c r="AD55" i="12"/>
  <c r="AD55" i="13" s="1"/>
  <c r="AD81" i="13" s="1"/>
  <c r="AD54" i="12"/>
  <c r="AD54" i="13" s="1"/>
  <c r="AB38" i="22"/>
  <c r="AB32" i="22"/>
  <c r="AB30" i="22"/>
  <c r="AD57" i="13" l="1"/>
  <c r="AD83" i="13" s="1"/>
  <c r="AD80" i="13"/>
  <c r="W30" i="22"/>
  <c r="W33" i="22"/>
  <c r="W34" i="22"/>
  <c r="W35" i="22"/>
  <c r="W36" i="22"/>
  <c r="X30" i="22"/>
  <c r="X32" i="22"/>
  <c r="X34" i="22"/>
  <c r="X35" i="22"/>
  <c r="X38" i="22"/>
  <c r="W37" i="22"/>
  <c r="X33" i="22"/>
  <c r="X37" i="22"/>
  <c r="X31" i="22"/>
  <c r="X36" i="22"/>
  <c r="AC60" i="16"/>
  <c r="AC54" i="16"/>
  <c r="AC61" i="16"/>
  <c r="AC55" i="16"/>
  <c r="AC62" i="16"/>
  <c r="AC63" i="16"/>
  <c r="AC57" i="16"/>
  <c r="W31" i="22"/>
  <c r="AC58" i="16"/>
  <c r="AC56" i="16"/>
  <c r="AC59" i="16"/>
  <c r="AC55" i="14"/>
  <c r="AC56" i="14"/>
  <c r="Y31" i="22"/>
  <c r="Y33" i="22"/>
  <c r="Y35" i="22"/>
  <c r="Y37" i="22"/>
  <c r="Z30" i="22"/>
  <c r="Z32" i="22"/>
  <c r="Z33" i="22"/>
  <c r="Z34" i="22"/>
  <c r="Z36" i="22"/>
  <c r="Z37" i="22"/>
  <c r="AA30" i="22"/>
  <c r="AA31" i="22"/>
  <c r="AA32" i="22"/>
  <c r="AA33" i="22"/>
  <c r="AB33" i="22"/>
  <c r="AA34" i="22"/>
  <c r="AA35" i="22"/>
  <c r="AA36" i="22"/>
  <c r="AA37" i="22"/>
  <c r="AA38" i="22"/>
  <c r="AB37" i="22"/>
  <c r="AB35" i="22"/>
  <c r="AB31" i="22"/>
  <c r="W32" i="22"/>
  <c r="W38" i="22"/>
  <c r="AB36" i="22"/>
  <c r="Y30" i="22"/>
  <c r="Y32" i="22"/>
  <c r="Y34" i="22"/>
  <c r="Y36" i="22"/>
  <c r="Y38" i="22"/>
  <c r="Z31" i="22"/>
  <c r="Z35" i="22"/>
  <c r="Z38" i="22"/>
  <c r="AB34" i="22"/>
  <c r="AC58" i="14"/>
  <c r="AC59" i="14"/>
  <c r="AC54" i="14"/>
  <c r="AC60" i="14"/>
  <c r="AC61" i="14"/>
  <c r="AC62" i="14"/>
  <c r="AC57" i="14"/>
  <c r="AC63" i="14"/>
  <c r="AD63" i="12"/>
  <c r="AD63" i="13" s="1"/>
  <c r="Z50" i="21"/>
  <c r="Z62" i="21" s="1"/>
  <c r="Z50" i="22" s="1"/>
  <c r="Y50" i="21"/>
  <c r="Z49" i="21"/>
  <c r="Y49" i="21"/>
  <c r="Z48" i="21"/>
  <c r="Y48" i="21"/>
  <c r="Z47" i="21"/>
  <c r="Y47" i="21"/>
  <c r="Z46" i="21"/>
  <c r="Y46" i="21"/>
  <c r="Z45" i="21"/>
  <c r="Y45" i="21"/>
  <c r="Z44" i="21"/>
  <c r="Y44" i="21"/>
  <c r="Z43" i="21"/>
  <c r="Y43" i="21"/>
  <c r="Z42" i="21"/>
  <c r="Y42" i="21"/>
  <c r="AA18" i="21"/>
  <c r="AA54" i="21" s="1"/>
  <c r="AA42" i="22" s="1"/>
  <c r="AA19" i="21"/>
  <c r="AA55" i="21" s="1"/>
  <c r="AA43" i="22" s="1"/>
  <c r="AA20" i="21"/>
  <c r="AA56" i="21" s="1"/>
  <c r="AA44" i="22" s="1"/>
  <c r="AA21" i="21"/>
  <c r="AA57" i="21" s="1"/>
  <c r="AA45" i="22" s="1"/>
  <c r="AA22" i="21"/>
  <c r="AA58" i="21" s="1"/>
  <c r="AA46" i="22" s="1"/>
  <c r="AA23" i="21"/>
  <c r="AA59" i="21" s="1"/>
  <c r="AA47" i="22" s="1"/>
  <c r="AA24" i="21"/>
  <c r="AA60" i="21" s="1"/>
  <c r="AA48" i="22" s="1"/>
  <c r="AA25" i="21"/>
  <c r="AA61" i="21" s="1"/>
  <c r="AA49" i="22" s="1"/>
  <c r="AA26" i="21"/>
  <c r="AD69" i="12" l="1"/>
  <c r="AD73" i="12"/>
  <c r="AD67" i="12"/>
  <c r="AD75" i="12"/>
  <c r="AD71" i="12"/>
  <c r="AD74" i="12"/>
  <c r="AD76" i="12"/>
  <c r="AD68" i="12"/>
  <c r="AD72" i="12"/>
  <c r="AD70" i="12"/>
  <c r="AB41" i="16" l="1"/>
  <c r="AB42" i="16"/>
  <c r="AB43" i="16"/>
  <c r="AB45" i="16"/>
  <c r="AB46" i="16"/>
  <c r="AB47" i="16"/>
  <c r="AB48" i="16"/>
  <c r="AB49" i="16"/>
  <c r="AB50" i="16"/>
  <c r="AB60" i="16" l="1"/>
  <c r="AB55" i="16"/>
  <c r="AB59" i="16"/>
  <c r="AB58" i="16"/>
  <c r="AB63" i="16"/>
  <c r="AB57" i="16"/>
  <c r="AB56" i="16"/>
  <c r="AB62" i="16"/>
  <c r="AB61" i="16"/>
  <c r="AB54" i="16"/>
  <c r="AB41" i="14"/>
  <c r="AB42" i="14"/>
  <c r="AB43" i="14"/>
  <c r="AB45" i="14"/>
  <c r="AB46" i="14"/>
  <c r="AB47" i="14"/>
  <c r="AB48" i="14"/>
  <c r="AB49" i="14"/>
  <c r="AB50" i="14"/>
  <c r="AB57" i="14" l="1"/>
  <c r="AB61" i="14"/>
  <c r="AB58" i="14"/>
  <c r="AB62" i="14"/>
  <c r="AB56" i="14"/>
  <c r="AB55" i="14"/>
  <c r="AB60" i="14"/>
  <c r="AB54" i="14"/>
  <c r="AB59" i="14"/>
  <c r="AB63" i="14"/>
  <c r="AC54" i="12" l="1"/>
  <c r="AC54" i="13" s="1"/>
  <c r="AC80" i="13" s="1"/>
  <c r="AC55" i="12"/>
  <c r="AC55" i="13" s="1"/>
  <c r="AC81" i="13" s="1"/>
  <c r="AC56" i="12"/>
  <c r="AC56" i="13" s="1"/>
  <c r="AC57" i="12"/>
  <c r="AC58" i="12"/>
  <c r="AC58" i="13" s="1"/>
  <c r="AC84" i="13" s="1"/>
  <c r="AC59" i="12"/>
  <c r="AC59" i="13" s="1"/>
  <c r="AC85" i="13" s="1"/>
  <c r="AC60" i="12"/>
  <c r="AC60" i="13" s="1"/>
  <c r="AC86" i="13" s="1"/>
  <c r="AC61" i="12"/>
  <c r="AC61" i="13" s="1"/>
  <c r="AC87" i="13" s="1"/>
  <c r="AC62" i="12"/>
  <c r="AC62" i="13" s="1"/>
  <c r="AC88" i="13" s="1"/>
  <c r="AC83" i="12" l="1"/>
  <c r="AC57" i="13"/>
  <c r="AC83" i="13" s="1"/>
  <c r="AC63" i="12"/>
  <c r="AC63" i="13" s="1"/>
  <c r="AC69" i="12" l="1"/>
  <c r="AC75" i="12"/>
  <c r="AC74" i="12"/>
  <c r="AC76" i="12"/>
  <c r="AC67" i="12"/>
  <c r="AC73" i="12"/>
  <c r="AC68" i="12"/>
  <c r="AC72" i="12"/>
  <c r="AC70" i="12"/>
  <c r="AC71" i="12"/>
  <c r="AB18" i="21" l="1"/>
  <c r="AB19" i="21"/>
  <c r="AB20" i="21"/>
  <c r="AB21" i="21"/>
  <c r="AB22" i="21"/>
  <c r="AB23" i="21"/>
  <c r="AB24" i="21"/>
  <c r="AB25" i="21"/>
  <c r="AB26" i="21"/>
  <c r="AA41" i="16"/>
  <c r="AA42" i="16"/>
  <c r="AA43" i="16"/>
  <c r="AA45" i="16"/>
  <c r="AA46" i="16"/>
  <c r="AA47" i="16"/>
  <c r="AA48" i="16"/>
  <c r="AA49" i="16"/>
  <c r="AA50" i="16"/>
  <c r="AA41" i="14"/>
  <c r="AA42" i="14"/>
  <c r="AA43" i="14"/>
  <c r="AA45" i="14"/>
  <c r="AA46" i="14"/>
  <c r="AA47" i="14"/>
  <c r="AA48" i="14"/>
  <c r="AA49" i="14"/>
  <c r="AA50" i="14"/>
  <c r="AB54" i="13"/>
  <c r="AB80" i="13" s="1"/>
  <c r="AB55" i="12"/>
  <c r="AB55" i="13" s="1"/>
  <c r="AB81" i="13" s="1"/>
  <c r="AB56" i="12"/>
  <c r="AB56" i="13" s="1"/>
  <c r="AB57" i="12"/>
  <c r="AB58" i="12"/>
  <c r="AB58" i="13" s="1"/>
  <c r="AB84" i="13" s="1"/>
  <c r="AB59" i="12"/>
  <c r="AB59" i="13" s="1"/>
  <c r="AB85" i="13" s="1"/>
  <c r="AB60" i="12"/>
  <c r="AB60" i="13" s="1"/>
  <c r="AB86" i="13" s="1"/>
  <c r="AB61" i="12"/>
  <c r="AB61" i="13" s="1"/>
  <c r="AB87" i="13" s="1"/>
  <c r="AB62" i="12"/>
  <c r="AB62" i="13" s="1"/>
  <c r="AB88" i="13" s="1"/>
  <c r="AB83" i="12" l="1"/>
  <c r="AB57" i="13"/>
  <c r="AB83" i="13" s="1"/>
  <c r="AA61" i="16"/>
  <c r="AA54" i="16"/>
  <c r="AA62" i="14"/>
  <c r="AA59" i="16"/>
  <c r="AA60" i="16"/>
  <c r="AA58" i="16"/>
  <c r="AA58" i="14"/>
  <c r="AA63" i="16"/>
  <c r="AA57" i="16"/>
  <c r="AA56" i="16"/>
  <c r="AA57" i="14"/>
  <c r="AA59" i="14"/>
  <c r="AA62" i="16"/>
  <c r="AA55" i="16"/>
  <c r="AB57" i="21"/>
  <c r="AB45" i="22" s="1"/>
  <c r="AB56" i="21"/>
  <c r="AB44" i="22" s="1"/>
  <c r="AB61" i="21"/>
  <c r="AB49" i="22" s="1"/>
  <c r="AB55" i="21"/>
  <c r="AB43" i="22" s="1"/>
  <c r="AB60" i="21"/>
  <c r="AB48" i="22" s="1"/>
  <c r="AB54" i="21"/>
  <c r="AB42" i="22" s="1"/>
  <c r="AB59" i="21"/>
  <c r="AB47" i="22" s="1"/>
  <c r="AB58" i="21"/>
  <c r="AB46" i="22" s="1"/>
  <c r="AA61" i="14"/>
  <c r="AA54" i="14"/>
  <c r="AA60" i="14"/>
  <c r="AA56" i="14"/>
  <c r="AA55" i="14"/>
  <c r="AB63" i="12"/>
  <c r="AB63" i="13" s="1"/>
  <c r="AA63" i="14"/>
  <c r="Y62" i="21"/>
  <c r="Y50" i="22" s="1"/>
  <c r="Z18" i="21"/>
  <c r="Z54" i="21" s="1"/>
  <c r="Z42" i="22" s="1"/>
  <c r="Z19" i="21"/>
  <c r="Z55" i="21" s="1"/>
  <c r="Z43" i="22" s="1"/>
  <c r="Z20" i="21"/>
  <c r="Z56" i="21" s="1"/>
  <c r="Z44" i="22" s="1"/>
  <c r="Z21" i="21"/>
  <c r="Z57" i="21" s="1"/>
  <c r="Z45" i="22" s="1"/>
  <c r="Z22" i="21"/>
  <c r="Z58" i="21" s="1"/>
  <c r="Z46" i="22" s="1"/>
  <c r="Z23" i="21"/>
  <c r="Z59" i="21" s="1"/>
  <c r="Z47" i="22" s="1"/>
  <c r="Z24" i="21"/>
  <c r="Z60" i="21" s="1"/>
  <c r="Z48" i="22" s="1"/>
  <c r="Z25" i="21"/>
  <c r="Z61" i="21" s="1"/>
  <c r="Z49" i="22" s="1"/>
  <c r="Z26" i="21"/>
  <c r="Z41" i="16"/>
  <c r="Z42" i="16"/>
  <c r="Z43" i="16"/>
  <c r="Z45" i="16"/>
  <c r="Z46" i="16"/>
  <c r="Z47" i="16"/>
  <c r="Z48" i="16"/>
  <c r="Z49" i="16"/>
  <c r="Z50" i="16"/>
  <c r="Z41" i="14"/>
  <c r="Z42" i="14"/>
  <c r="Z43" i="14"/>
  <c r="Z45" i="14"/>
  <c r="AA71" i="14" s="1"/>
  <c r="Z46" i="14"/>
  <c r="Z47" i="14"/>
  <c r="J73" i="14" s="1"/>
  <c r="Z48" i="14"/>
  <c r="AA74" i="14" s="1"/>
  <c r="Z49" i="14"/>
  <c r="AA75" i="14" s="1"/>
  <c r="Z50" i="14"/>
  <c r="AA54" i="12"/>
  <c r="AA54" i="13" s="1"/>
  <c r="AA80" i="13" s="1"/>
  <c r="AA55" i="12"/>
  <c r="AA55" i="13" s="1"/>
  <c r="AA81" i="13" s="1"/>
  <c r="AA56" i="12"/>
  <c r="AA56" i="13" s="1"/>
  <c r="AA57" i="12"/>
  <c r="AA58" i="12"/>
  <c r="AA58" i="13" s="1"/>
  <c r="AA84" i="13" s="1"/>
  <c r="AA59" i="12"/>
  <c r="AA59" i="13" s="1"/>
  <c r="AA85" i="13" s="1"/>
  <c r="AA60" i="12"/>
  <c r="AA60" i="13" s="1"/>
  <c r="AA86" i="13" s="1"/>
  <c r="AA61" i="12"/>
  <c r="AA61" i="13" s="1"/>
  <c r="AA87" i="13" s="1"/>
  <c r="AA62" i="12"/>
  <c r="AA62" i="13" s="1"/>
  <c r="AA88" i="13" s="1"/>
  <c r="X50" i="21"/>
  <c r="X62" i="21" s="1"/>
  <c r="X50" i="22" s="1"/>
  <c r="W50" i="21"/>
  <c r="W62" i="21" s="1"/>
  <c r="W50" i="22" s="1"/>
  <c r="X49" i="21"/>
  <c r="W49" i="21"/>
  <c r="X48" i="21"/>
  <c r="W48" i="21"/>
  <c r="X47" i="21"/>
  <c r="W47" i="21"/>
  <c r="X46" i="21"/>
  <c r="W46" i="21"/>
  <c r="X45" i="21"/>
  <c r="W45" i="21"/>
  <c r="X44" i="21"/>
  <c r="W44" i="21"/>
  <c r="X43" i="21"/>
  <c r="W43" i="21"/>
  <c r="X42" i="21"/>
  <c r="W42" i="21"/>
  <c r="Z72" i="14" l="1"/>
  <c r="AD72" i="14"/>
  <c r="AC72" i="14"/>
  <c r="AB72" i="14"/>
  <c r="Z73" i="14"/>
  <c r="AD73" i="14"/>
  <c r="AC73" i="14"/>
  <c r="AB73" i="14"/>
  <c r="AA72" i="14"/>
  <c r="Z76" i="14"/>
  <c r="AD76" i="14"/>
  <c r="AC76" i="14"/>
  <c r="AB76" i="14"/>
  <c r="AA73" i="14"/>
  <c r="Z71" i="14"/>
  <c r="AD71" i="14"/>
  <c r="AC71" i="14"/>
  <c r="AB71" i="14"/>
  <c r="Z69" i="14"/>
  <c r="AD69" i="14"/>
  <c r="AC69" i="14"/>
  <c r="AB69" i="14"/>
  <c r="Z75" i="14"/>
  <c r="AD75" i="14"/>
  <c r="AC75" i="14"/>
  <c r="AB75" i="14"/>
  <c r="Z68" i="14"/>
  <c r="AD68" i="14"/>
  <c r="AC68" i="14"/>
  <c r="AB68" i="14"/>
  <c r="AA76" i="14"/>
  <c r="AA69" i="14"/>
  <c r="AA83" i="12"/>
  <c r="AA57" i="13"/>
  <c r="AA83" i="13" s="1"/>
  <c r="Z74" i="14"/>
  <c r="AD74" i="14"/>
  <c r="AC74" i="14"/>
  <c r="AB74" i="14"/>
  <c r="Z67" i="14"/>
  <c r="AD67" i="14"/>
  <c r="AC67" i="14"/>
  <c r="AB67" i="14"/>
  <c r="AA67" i="14"/>
  <c r="AA68" i="14"/>
  <c r="AB71" i="12"/>
  <c r="Z61" i="16"/>
  <c r="Z57" i="14"/>
  <c r="Z60" i="16"/>
  <c r="Z59" i="16"/>
  <c r="Z58" i="16"/>
  <c r="Z54" i="16"/>
  <c r="Z57" i="16"/>
  <c r="Z63" i="16"/>
  <c r="Z56" i="16"/>
  <c r="Z62" i="16"/>
  <c r="Z55" i="16"/>
  <c r="Z58" i="14"/>
  <c r="AB72" i="12"/>
  <c r="AB73" i="12"/>
  <c r="AB68" i="12"/>
  <c r="AB76" i="12"/>
  <c r="AB67" i="12"/>
  <c r="AB70" i="12"/>
  <c r="AB69" i="12"/>
  <c r="AB75" i="12"/>
  <c r="AB74" i="12"/>
  <c r="Z55" i="14"/>
  <c r="Z60" i="14"/>
  <c r="Z59" i="14"/>
  <c r="Z56" i="14"/>
  <c r="Z62" i="14"/>
  <c r="Z63" i="14"/>
  <c r="AA63" i="12"/>
  <c r="AA63" i="13" s="1"/>
  <c r="Z61" i="14"/>
  <c r="Z54" i="14"/>
  <c r="Y18" i="21"/>
  <c r="Y54" i="21" s="1"/>
  <c r="Y42" i="22" s="1"/>
  <c r="Y19" i="21"/>
  <c r="Y55" i="21" s="1"/>
  <c r="Y43" i="22" s="1"/>
  <c r="Y20" i="21"/>
  <c r="Y56" i="21" s="1"/>
  <c r="Y44" i="22" s="1"/>
  <c r="Y21" i="21"/>
  <c r="Y57" i="21" s="1"/>
  <c r="Y45" i="22" s="1"/>
  <c r="Y22" i="21"/>
  <c r="Y58" i="21" s="1"/>
  <c r="Y46" i="22" s="1"/>
  <c r="Y23" i="21"/>
  <c r="Y59" i="21" s="1"/>
  <c r="Y47" i="22" s="1"/>
  <c r="Y24" i="21"/>
  <c r="Y60" i="21" s="1"/>
  <c r="Y48" i="22" s="1"/>
  <c r="Y25" i="21"/>
  <c r="Y61" i="21" s="1"/>
  <c r="Y49" i="22" s="1"/>
  <c r="Y26" i="21"/>
  <c r="Y41" i="16"/>
  <c r="Y42" i="16"/>
  <c r="Y43" i="16"/>
  <c r="Y45" i="16"/>
  <c r="Y46" i="16"/>
  <c r="Y47" i="16"/>
  <c r="Y48" i="16"/>
  <c r="Y49" i="16"/>
  <c r="Y50" i="16"/>
  <c r="Y41" i="14"/>
  <c r="Y67" i="14" s="1"/>
  <c r="Y42" i="14"/>
  <c r="Y68" i="14" s="1"/>
  <c r="Y43" i="14"/>
  <c r="Y69" i="14" s="1"/>
  <c r="Y45" i="14"/>
  <c r="Y71" i="14" s="1"/>
  <c r="Y46" i="14"/>
  <c r="Y72" i="14" s="1"/>
  <c r="Y47" i="14"/>
  <c r="Y73" i="14" s="1"/>
  <c r="Y48" i="14"/>
  <c r="Y74" i="14" s="1"/>
  <c r="Y49" i="14"/>
  <c r="Y75" i="14" s="1"/>
  <c r="Y50" i="14"/>
  <c r="Y76" i="14" s="1"/>
  <c r="Z54" i="12"/>
  <c r="Z54" i="13" s="1"/>
  <c r="Z80" i="13" s="1"/>
  <c r="Z55" i="12"/>
  <c r="Z55" i="13" s="1"/>
  <c r="Z81" i="13" s="1"/>
  <c r="Z56" i="12"/>
  <c r="Z56" i="13" s="1"/>
  <c r="Z57" i="12"/>
  <c r="Z58" i="12"/>
  <c r="Z58" i="13" s="1"/>
  <c r="Z84" i="13" s="1"/>
  <c r="Z59" i="12"/>
  <c r="Z59" i="13" s="1"/>
  <c r="Z85" i="13" s="1"/>
  <c r="Z60" i="12"/>
  <c r="Z60" i="13" s="1"/>
  <c r="Z86" i="13" s="1"/>
  <c r="Z61" i="12"/>
  <c r="Z61" i="13" s="1"/>
  <c r="Z87" i="13" s="1"/>
  <c r="Z62" i="12"/>
  <c r="Z62" i="13" s="1"/>
  <c r="Z88" i="13" s="1"/>
  <c r="Z83" i="12" l="1"/>
  <c r="Z57" i="13"/>
  <c r="Z83" i="13" s="1"/>
  <c r="AA76" i="12"/>
  <c r="Y62" i="16"/>
  <c r="Y55" i="16"/>
  <c r="Y61" i="16"/>
  <c r="Y54" i="16"/>
  <c r="Y56" i="16"/>
  <c r="Y57" i="14"/>
  <c r="Y60" i="16"/>
  <c r="Y59" i="16"/>
  <c r="AA70" i="12"/>
  <c r="Y63" i="16"/>
  <c r="Y57" i="16"/>
  <c r="Y58" i="16"/>
  <c r="AA74" i="12"/>
  <c r="AA69" i="12"/>
  <c r="AA72" i="12"/>
  <c r="AA68" i="12"/>
  <c r="AA73" i="12"/>
  <c r="AA71" i="12"/>
  <c r="AA75" i="12"/>
  <c r="AA67" i="12"/>
  <c r="Y55" i="14"/>
  <c r="Y62" i="14"/>
  <c r="Y61" i="14"/>
  <c r="Y59" i="14"/>
  <c r="Y56" i="14"/>
  <c r="Y54" i="14"/>
  <c r="Y58" i="14"/>
  <c r="Z63" i="12"/>
  <c r="Z63" i="13" s="1"/>
  <c r="Y60" i="14"/>
  <c r="Y63" i="14"/>
  <c r="W26" i="21"/>
  <c r="V26" i="21"/>
  <c r="W25" i="21"/>
  <c r="W61" i="21" s="1"/>
  <c r="W49" i="22" s="1"/>
  <c r="V25" i="21"/>
  <c r="W24" i="21"/>
  <c r="W60" i="21" s="1"/>
  <c r="W48" i="22" s="1"/>
  <c r="V24" i="21"/>
  <c r="W23" i="21"/>
  <c r="W59" i="21" s="1"/>
  <c r="W47" i="22" s="1"/>
  <c r="V23" i="21"/>
  <c r="W22" i="21"/>
  <c r="W58" i="21" s="1"/>
  <c r="W46" i="22" s="1"/>
  <c r="V22" i="21"/>
  <c r="W21" i="21"/>
  <c r="W57" i="21" s="1"/>
  <c r="W45" i="22" s="1"/>
  <c r="V21" i="21"/>
  <c r="W20" i="21"/>
  <c r="W56" i="21" s="1"/>
  <c r="W44" i="22" s="1"/>
  <c r="V20" i="21"/>
  <c r="W19" i="21"/>
  <c r="W55" i="21" s="1"/>
  <c r="W43" i="22" s="1"/>
  <c r="V19" i="21"/>
  <c r="W18" i="21"/>
  <c r="W54" i="21" s="1"/>
  <c r="W42" i="22" s="1"/>
  <c r="V18" i="21"/>
  <c r="Z69" i="12" l="1"/>
  <c r="Z73" i="12"/>
  <c r="Z76" i="12"/>
  <c r="Z68" i="12"/>
  <c r="Z70" i="12"/>
  <c r="Z72" i="12"/>
  <c r="Z71" i="12"/>
  <c r="Z74" i="12"/>
  <c r="Z75" i="12"/>
  <c r="V30" i="22"/>
  <c r="V33" i="22"/>
  <c r="V36" i="22"/>
  <c r="V31" i="22"/>
  <c r="V34" i="22"/>
  <c r="V37" i="22"/>
  <c r="V35" i="22"/>
  <c r="V32" i="22"/>
  <c r="V38" i="22"/>
  <c r="V50" i="21"/>
  <c r="V62" i="21" s="1"/>
  <c r="V50" i="22" s="1"/>
  <c r="U50" i="21"/>
  <c r="V49" i="21"/>
  <c r="U49" i="21"/>
  <c r="V48" i="21"/>
  <c r="U48" i="21"/>
  <c r="V47" i="21"/>
  <c r="U47" i="21"/>
  <c r="V46" i="21"/>
  <c r="U46" i="21"/>
  <c r="V45" i="21"/>
  <c r="U45" i="21"/>
  <c r="V44" i="21"/>
  <c r="U44" i="21"/>
  <c r="V43" i="21"/>
  <c r="U43" i="21"/>
  <c r="V42" i="21"/>
  <c r="U42" i="21"/>
  <c r="W50" i="16"/>
  <c r="V50" i="16"/>
  <c r="W49" i="16"/>
  <c r="V49" i="16"/>
  <c r="W48" i="16"/>
  <c r="V48" i="16"/>
  <c r="W47" i="16"/>
  <c r="V47" i="16"/>
  <c r="W46" i="16"/>
  <c r="V46" i="16"/>
  <c r="W45" i="16"/>
  <c r="V45" i="16"/>
  <c r="W43" i="16"/>
  <c r="V43" i="16"/>
  <c r="W42" i="16"/>
  <c r="V42" i="16"/>
  <c r="W41" i="16"/>
  <c r="V41" i="16"/>
  <c r="W50" i="14"/>
  <c r="W76" i="14" s="1"/>
  <c r="W49" i="14"/>
  <c r="W75" i="14" s="1"/>
  <c r="W48" i="14"/>
  <c r="W74" i="14" s="1"/>
  <c r="W47" i="14"/>
  <c r="W73" i="14" s="1"/>
  <c r="W46" i="14"/>
  <c r="W72" i="14" s="1"/>
  <c r="W45" i="14"/>
  <c r="W71" i="14" s="1"/>
  <c r="W43" i="14"/>
  <c r="W69" i="14" s="1"/>
  <c r="W42" i="14"/>
  <c r="W68" i="14" s="1"/>
  <c r="W41" i="14"/>
  <c r="W67" i="14" s="1"/>
  <c r="X62" i="12"/>
  <c r="X62" i="13" s="1"/>
  <c r="X88" i="13" s="1"/>
  <c r="X61" i="12"/>
  <c r="X61" i="13" s="1"/>
  <c r="X87" i="13" s="1"/>
  <c r="X60" i="12"/>
  <c r="X60" i="13" s="1"/>
  <c r="X86" i="13" s="1"/>
  <c r="X59" i="12"/>
  <c r="X59" i="13" s="1"/>
  <c r="X85" i="13" s="1"/>
  <c r="X58" i="12"/>
  <c r="X58" i="13" s="1"/>
  <c r="X84" i="13" s="1"/>
  <c r="X57" i="12"/>
  <c r="X56" i="12"/>
  <c r="X56" i="13" s="1"/>
  <c r="X55" i="12"/>
  <c r="X55" i="13" s="1"/>
  <c r="X81" i="13" s="1"/>
  <c r="X54" i="12"/>
  <c r="X54" i="13" s="1"/>
  <c r="X80" i="13" s="1"/>
  <c r="X83" i="12" l="1"/>
  <c r="X57" i="13"/>
  <c r="X83" i="13" s="1"/>
  <c r="W63" i="14"/>
  <c r="W56" i="16"/>
  <c r="W60" i="16"/>
  <c r="W63" i="16"/>
  <c r="W57" i="16"/>
  <c r="V63" i="16"/>
  <c r="V57" i="16"/>
  <c r="V54" i="16"/>
  <c r="V58" i="16"/>
  <c r="V61" i="16"/>
  <c r="W54" i="16"/>
  <c r="W58" i="16"/>
  <c r="W61" i="16"/>
  <c r="V56" i="16"/>
  <c r="V55" i="16"/>
  <c r="V59" i="16"/>
  <c r="V62" i="16"/>
  <c r="V60" i="16"/>
  <c r="W55" i="16"/>
  <c r="W59" i="16"/>
  <c r="W62" i="16"/>
  <c r="W56" i="14"/>
  <c r="W58" i="14"/>
  <c r="W60" i="14"/>
  <c r="W59" i="14"/>
  <c r="W62" i="14"/>
  <c r="W54" i="14"/>
  <c r="W61" i="14"/>
  <c r="W55" i="14"/>
  <c r="W57" i="14"/>
  <c r="X63" i="12"/>
  <c r="X63" i="13" s="1"/>
  <c r="X74" i="12" l="1"/>
  <c r="X76" i="12"/>
  <c r="X71" i="12"/>
  <c r="X69" i="12"/>
  <c r="X75" i="12"/>
  <c r="X68" i="12"/>
  <c r="X72" i="12"/>
  <c r="X67" i="12"/>
  <c r="X73" i="12"/>
  <c r="X70" i="12"/>
  <c r="X41" i="16" l="1"/>
  <c r="X42" i="16"/>
  <c r="X43" i="16"/>
  <c r="X45" i="16"/>
  <c r="X46" i="16"/>
  <c r="X47" i="16"/>
  <c r="X48" i="16"/>
  <c r="X49" i="16"/>
  <c r="X50" i="16"/>
  <c r="X50" i="14"/>
  <c r="X76" i="14" s="1"/>
  <c r="X49" i="14"/>
  <c r="X75" i="14" s="1"/>
  <c r="X48" i="14"/>
  <c r="X74" i="14" s="1"/>
  <c r="X47" i="14"/>
  <c r="X73" i="14" s="1"/>
  <c r="X46" i="14"/>
  <c r="X72" i="14" s="1"/>
  <c r="X45" i="14"/>
  <c r="X71" i="14" s="1"/>
  <c r="X43" i="14"/>
  <c r="X69" i="14" s="1"/>
  <c r="X42" i="14"/>
  <c r="X68" i="14" s="1"/>
  <c r="X41" i="14"/>
  <c r="X67" i="14" s="1"/>
  <c r="X60" i="16" l="1"/>
  <c r="X58" i="16"/>
  <c r="X55" i="16"/>
  <c r="X59" i="16"/>
  <c r="X63" i="16"/>
  <c r="X57" i="16"/>
  <c r="X56" i="16"/>
  <c r="X62" i="16"/>
  <c r="X61" i="16"/>
  <c r="X54" i="16"/>
  <c r="X55" i="14"/>
  <c r="X57" i="14"/>
  <c r="X59" i="14"/>
  <c r="X61" i="14"/>
  <c r="X63" i="14"/>
  <c r="X54" i="14"/>
  <c r="X56" i="14"/>
  <c r="X58" i="14"/>
  <c r="X60" i="14"/>
  <c r="X62" i="14"/>
  <c r="X26" i="21" l="1"/>
  <c r="X25" i="21"/>
  <c r="X24" i="21"/>
  <c r="X23" i="21"/>
  <c r="X22" i="21"/>
  <c r="X21" i="21"/>
  <c r="X20" i="21"/>
  <c r="X19" i="21"/>
  <c r="X18" i="21"/>
  <c r="X61" i="21" l="1"/>
  <c r="X49" i="22" s="1"/>
  <c r="X56" i="21"/>
  <c r="X44" i="22" s="1"/>
  <c r="X55" i="21"/>
  <c r="X43" i="22" s="1"/>
  <c r="X57" i="21"/>
  <c r="X45" i="22" s="1"/>
  <c r="X58" i="21"/>
  <c r="X46" i="22" s="1"/>
  <c r="X59" i="21"/>
  <c r="X47" i="22" s="1"/>
  <c r="X54" i="21"/>
  <c r="X42" i="22" s="1"/>
  <c r="X60" i="21"/>
  <c r="X48" i="22" s="1"/>
  <c r="Y62" i="12" l="1"/>
  <c r="Y62" i="13" s="1"/>
  <c r="Y88" i="13" s="1"/>
  <c r="Y61" i="12"/>
  <c r="Y61" i="13" s="1"/>
  <c r="Y87" i="13" s="1"/>
  <c r="Y60" i="12"/>
  <c r="Y60" i="13" s="1"/>
  <c r="Y86" i="13" s="1"/>
  <c r="Y59" i="12"/>
  <c r="Y59" i="13" s="1"/>
  <c r="Y85" i="13" s="1"/>
  <c r="Y58" i="12"/>
  <c r="Y58" i="13" s="1"/>
  <c r="Y84" i="13" s="1"/>
  <c r="Y57" i="12"/>
  <c r="Y57" i="13" s="1"/>
  <c r="Y83" i="13" s="1"/>
  <c r="Y56" i="12"/>
  <c r="Y56" i="13" s="1"/>
  <c r="Y55" i="12"/>
  <c r="Y55" i="13" s="1"/>
  <c r="Y81" i="13" s="1"/>
  <c r="Y54" i="12"/>
  <c r="Y54" i="13" s="1"/>
  <c r="Y80" i="13" s="1"/>
  <c r="Y83" i="12" l="1"/>
  <c r="Y63" i="12"/>
  <c r="Y63" i="13" s="1"/>
  <c r="J70" i="16"/>
  <c r="I70" i="16"/>
  <c r="H70" i="16"/>
  <c r="G70" i="16"/>
  <c r="F70" i="16"/>
  <c r="Y72" i="12" l="1"/>
  <c r="Y71" i="12"/>
  <c r="Y76" i="12"/>
  <c r="Y67" i="12"/>
  <c r="Y70" i="12"/>
  <c r="Y73" i="12"/>
  <c r="Y69" i="12"/>
  <c r="Y68" i="12"/>
  <c r="Y74" i="12"/>
  <c r="Y75" i="12"/>
  <c r="U50" i="16" l="1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J50" i="15"/>
  <c r="I50" i="15"/>
  <c r="H50" i="15"/>
  <c r="G50" i="15"/>
  <c r="F50" i="15"/>
  <c r="J49" i="15"/>
  <c r="I49" i="15"/>
  <c r="H49" i="15"/>
  <c r="G49" i="15"/>
  <c r="F49" i="15"/>
  <c r="J48" i="15"/>
  <c r="I48" i="15"/>
  <c r="H48" i="15"/>
  <c r="G48" i="15"/>
  <c r="F48" i="15"/>
  <c r="J47" i="15"/>
  <c r="I47" i="15"/>
  <c r="H47" i="15"/>
  <c r="G47" i="15"/>
  <c r="F47" i="15"/>
  <c r="J46" i="15"/>
  <c r="I46" i="15"/>
  <c r="H46" i="15"/>
  <c r="G46" i="15"/>
  <c r="F46" i="15"/>
  <c r="J45" i="15"/>
  <c r="I45" i="15"/>
  <c r="H45" i="15"/>
  <c r="G45" i="15"/>
  <c r="F45" i="15"/>
  <c r="J43" i="15"/>
  <c r="I43" i="15"/>
  <c r="H43" i="15"/>
  <c r="G43" i="15"/>
  <c r="F43" i="15"/>
  <c r="J42" i="15"/>
  <c r="I42" i="15"/>
  <c r="H42" i="15"/>
  <c r="G42" i="15"/>
  <c r="F42" i="15"/>
  <c r="J41" i="15"/>
  <c r="I41" i="15"/>
  <c r="H41" i="15"/>
  <c r="G41" i="15"/>
  <c r="F41" i="15"/>
  <c r="V50" i="14"/>
  <c r="V76" i="14" s="1"/>
  <c r="U50" i="14"/>
  <c r="U76" i="14" s="1"/>
  <c r="T50" i="14"/>
  <c r="T76" i="14" s="1"/>
  <c r="S50" i="14"/>
  <c r="S76" i="14" s="1"/>
  <c r="R50" i="14"/>
  <c r="R76" i="14" s="1"/>
  <c r="Q50" i="14"/>
  <c r="Q76" i="14" s="1"/>
  <c r="P50" i="14"/>
  <c r="P76" i="14" s="1"/>
  <c r="O50" i="14"/>
  <c r="O76" i="14" s="1"/>
  <c r="N50" i="14"/>
  <c r="N76" i="14" s="1"/>
  <c r="M50" i="14"/>
  <c r="M76" i="14" s="1"/>
  <c r="L50" i="14"/>
  <c r="L76" i="14" s="1"/>
  <c r="K50" i="14"/>
  <c r="K76" i="14" s="1"/>
  <c r="J50" i="14"/>
  <c r="I50" i="14"/>
  <c r="H50" i="14"/>
  <c r="G50" i="14"/>
  <c r="V49" i="14"/>
  <c r="V75" i="14" s="1"/>
  <c r="U49" i="14"/>
  <c r="U75" i="14" s="1"/>
  <c r="T49" i="14"/>
  <c r="T75" i="14" s="1"/>
  <c r="S49" i="14"/>
  <c r="S75" i="14" s="1"/>
  <c r="R49" i="14"/>
  <c r="R75" i="14" s="1"/>
  <c r="Q49" i="14"/>
  <c r="Q75" i="14" s="1"/>
  <c r="P49" i="14"/>
  <c r="P75" i="14" s="1"/>
  <c r="O49" i="14"/>
  <c r="O75" i="14" s="1"/>
  <c r="N49" i="14"/>
  <c r="N75" i="14" s="1"/>
  <c r="M49" i="14"/>
  <c r="M75" i="14" s="1"/>
  <c r="L49" i="14"/>
  <c r="L75" i="14" s="1"/>
  <c r="K49" i="14"/>
  <c r="K75" i="14" s="1"/>
  <c r="J49" i="14"/>
  <c r="I49" i="14"/>
  <c r="H49" i="14"/>
  <c r="G49" i="14"/>
  <c r="V48" i="14"/>
  <c r="V74" i="14" s="1"/>
  <c r="U48" i="14"/>
  <c r="U74" i="14" s="1"/>
  <c r="T48" i="14"/>
  <c r="T74" i="14" s="1"/>
  <c r="S48" i="14"/>
  <c r="S74" i="14" s="1"/>
  <c r="R48" i="14"/>
  <c r="R74" i="14" s="1"/>
  <c r="Q48" i="14"/>
  <c r="Q74" i="14" s="1"/>
  <c r="P48" i="14"/>
  <c r="P74" i="14" s="1"/>
  <c r="O48" i="14"/>
  <c r="O74" i="14" s="1"/>
  <c r="N48" i="14"/>
  <c r="N74" i="14" s="1"/>
  <c r="M48" i="14"/>
  <c r="M74" i="14" s="1"/>
  <c r="L48" i="14"/>
  <c r="L74" i="14" s="1"/>
  <c r="K48" i="14"/>
  <c r="K74" i="14" s="1"/>
  <c r="J48" i="14"/>
  <c r="I48" i="14"/>
  <c r="H48" i="14"/>
  <c r="G48" i="14"/>
  <c r="V47" i="14"/>
  <c r="V73" i="14" s="1"/>
  <c r="U47" i="14"/>
  <c r="U73" i="14" s="1"/>
  <c r="T47" i="14"/>
  <c r="T73" i="14" s="1"/>
  <c r="S47" i="14"/>
  <c r="S73" i="14" s="1"/>
  <c r="R47" i="14"/>
  <c r="R73" i="14" s="1"/>
  <c r="Q47" i="14"/>
  <c r="Q73" i="14" s="1"/>
  <c r="P47" i="14"/>
  <c r="P73" i="14" s="1"/>
  <c r="O47" i="14"/>
  <c r="O73" i="14" s="1"/>
  <c r="N47" i="14"/>
  <c r="N73" i="14" s="1"/>
  <c r="M47" i="14"/>
  <c r="M73" i="14" s="1"/>
  <c r="L47" i="14"/>
  <c r="L73" i="14" s="1"/>
  <c r="K47" i="14"/>
  <c r="K73" i="14" s="1"/>
  <c r="I47" i="14"/>
  <c r="H47" i="14"/>
  <c r="G47" i="14"/>
  <c r="V46" i="14"/>
  <c r="V72" i="14" s="1"/>
  <c r="U46" i="14"/>
  <c r="U72" i="14" s="1"/>
  <c r="T46" i="14"/>
  <c r="T72" i="14" s="1"/>
  <c r="S46" i="14"/>
  <c r="S72" i="14" s="1"/>
  <c r="R46" i="14"/>
  <c r="R72" i="14" s="1"/>
  <c r="Q46" i="14"/>
  <c r="Q72" i="14" s="1"/>
  <c r="P46" i="14"/>
  <c r="P72" i="14" s="1"/>
  <c r="O46" i="14"/>
  <c r="O72" i="14" s="1"/>
  <c r="N46" i="14"/>
  <c r="N72" i="14" s="1"/>
  <c r="M46" i="14"/>
  <c r="M72" i="14" s="1"/>
  <c r="L46" i="14"/>
  <c r="L72" i="14" s="1"/>
  <c r="K46" i="14"/>
  <c r="K72" i="14" s="1"/>
  <c r="J46" i="14"/>
  <c r="I46" i="14"/>
  <c r="H46" i="14"/>
  <c r="G46" i="14"/>
  <c r="V45" i="14"/>
  <c r="V71" i="14" s="1"/>
  <c r="U45" i="14"/>
  <c r="U71" i="14" s="1"/>
  <c r="T45" i="14"/>
  <c r="T71" i="14" s="1"/>
  <c r="S45" i="14"/>
  <c r="S71" i="14" s="1"/>
  <c r="R45" i="14"/>
  <c r="R71" i="14" s="1"/>
  <c r="Q45" i="14"/>
  <c r="Q71" i="14" s="1"/>
  <c r="P45" i="14"/>
  <c r="P71" i="14" s="1"/>
  <c r="O45" i="14"/>
  <c r="O71" i="14" s="1"/>
  <c r="N45" i="14"/>
  <c r="N71" i="14" s="1"/>
  <c r="M45" i="14"/>
  <c r="M71" i="14" s="1"/>
  <c r="L45" i="14"/>
  <c r="L71" i="14" s="1"/>
  <c r="K45" i="14"/>
  <c r="K71" i="14" s="1"/>
  <c r="J45" i="14"/>
  <c r="I45" i="14"/>
  <c r="H45" i="14"/>
  <c r="G45" i="14"/>
  <c r="V43" i="14"/>
  <c r="V69" i="14" s="1"/>
  <c r="U43" i="14"/>
  <c r="U69" i="14" s="1"/>
  <c r="T43" i="14"/>
  <c r="T69" i="14" s="1"/>
  <c r="S43" i="14"/>
  <c r="S69" i="14" s="1"/>
  <c r="R43" i="14"/>
  <c r="R69" i="14" s="1"/>
  <c r="Q43" i="14"/>
  <c r="Q69" i="14" s="1"/>
  <c r="P43" i="14"/>
  <c r="P69" i="14" s="1"/>
  <c r="O43" i="14"/>
  <c r="O69" i="14" s="1"/>
  <c r="N43" i="14"/>
  <c r="N69" i="14" s="1"/>
  <c r="M43" i="14"/>
  <c r="M69" i="14" s="1"/>
  <c r="L43" i="14"/>
  <c r="L69" i="14" s="1"/>
  <c r="K43" i="14"/>
  <c r="K69" i="14" s="1"/>
  <c r="J43" i="14"/>
  <c r="I43" i="14"/>
  <c r="H43" i="14"/>
  <c r="G43" i="14"/>
  <c r="V42" i="14"/>
  <c r="V68" i="14" s="1"/>
  <c r="U42" i="14"/>
  <c r="U68" i="14" s="1"/>
  <c r="T42" i="14"/>
  <c r="T68" i="14" s="1"/>
  <c r="S42" i="14"/>
  <c r="S68" i="14" s="1"/>
  <c r="R42" i="14"/>
  <c r="R68" i="14" s="1"/>
  <c r="Q42" i="14"/>
  <c r="Q68" i="14" s="1"/>
  <c r="P42" i="14"/>
  <c r="P68" i="14" s="1"/>
  <c r="O42" i="14"/>
  <c r="O68" i="14" s="1"/>
  <c r="N42" i="14"/>
  <c r="N68" i="14" s="1"/>
  <c r="M42" i="14"/>
  <c r="M68" i="14" s="1"/>
  <c r="L42" i="14"/>
  <c r="L68" i="14" s="1"/>
  <c r="K42" i="14"/>
  <c r="K68" i="14" s="1"/>
  <c r="J42" i="14"/>
  <c r="I42" i="14"/>
  <c r="H42" i="14"/>
  <c r="G42" i="14"/>
  <c r="V41" i="14"/>
  <c r="V67" i="14" s="1"/>
  <c r="U41" i="14"/>
  <c r="U67" i="14" s="1"/>
  <c r="T41" i="14"/>
  <c r="T67" i="14" s="1"/>
  <c r="S41" i="14"/>
  <c r="S67" i="14" s="1"/>
  <c r="R41" i="14"/>
  <c r="R67" i="14" s="1"/>
  <c r="Q41" i="14"/>
  <c r="Q67" i="14" s="1"/>
  <c r="P41" i="14"/>
  <c r="P67" i="14" s="1"/>
  <c r="O41" i="14"/>
  <c r="O67" i="14" s="1"/>
  <c r="N41" i="14"/>
  <c r="N67" i="14" s="1"/>
  <c r="M41" i="14"/>
  <c r="M67" i="14" s="1"/>
  <c r="L41" i="14"/>
  <c r="L67" i="14" s="1"/>
  <c r="K41" i="14"/>
  <c r="K67" i="14" s="1"/>
  <c r="J41" i="14"/>
  <c r="I41" i="14"/>
  <c r="H41" i="14"/>
  <c r="G41" i="14"/>
  <c r="F50" i="14"/>
  <c r="F49" i="14"/>
  <c r="F48" i="14"/>
  <c r="F47" i="14"/>
  <c r="F46" i="14"/>
  <c r="F45" i="14"/>
  <c r="F43" i="14"/>
  <c r="F42" i="14"/>
  <c r="F41" i="14"/>
  <c r="G56" i="14" l="1"/>
  <c r="G69" i="14"/>
  <c r="I58" i="14"/>
  <c r="I71" i="14"/>
  <c r="G73" i="14"/>
  <c r="G60" i="14"/>
  <c r="J74" i="14"/>
  <c r="J61" i="14"/>
  <c r="H57" i="14"/>
  <c r="H63" i="14"/>
  <c r="H76" i="14"/>
  <c r="I67" i="15"/>
  <c r="I54" i="15"/>
  <c r="J68" i="15"/>
  <c r="J55" i="15"/>
  <c r="F71" i="15"/>
  <c r="F58" i="15"/>
  <c r="G72" i="15"/>
  <c r="G59" i="15"/>
  <c r="H73" i="15"/>
  <c r="H60" i="15"/>
  <c r="I74" i="15"/>
  <c r="I61" i="15"/>
  <c r="J75" i="15"/>
  <c r="J62" i="15"/>
  <c r="I67" i="14"/>
  <c r="I54" i="14"/>
  <c r="F61" i="14"/>
  <c r="F74" i="14"/>
  <c r="H69" i="14"/>
  <c r="H56" i="14"/>
  <c r="H73" i="14"/>
  <c r="H60" i="14"/>
  <c r="G62" i="14"/>
  <c r="G75" i="14"/>
  <c r="I57" i="14"/>
  <c r="I63" i="14"/>
  <c r="I76" i="14"/>
  <c r="J54" i="15"/>
  <c r="J67" i="15"/>
  <c r="F56" i="15"/>
  <c r="F69" i="15"/>
  <c r="G71" i="15"/>
  <c r="G58" i="15"/>
  <c r="H72" i="15"/>
  <c r="H59" i="15"/>
  <c r="I73" i="15"/>
  <c r="I60" i="15"/>
  <c r="J74" i="15"/>
  <c r="J61" i="15"/>
  <c r="F76" i="15"/>
  <c r="F57" i="15"/>
  <c r="F63" i="15"/>
  <c r="F73" i="14"/>
  <c r="F60" i="14"/>
  <c r="F62" i="14"/>
  <c r="F75" i="14"/>
  <c r="G72" i="14"/>
  <c r="G59" i="14"/>
  <c r="I73" i="14"/>
  <c r="I60" i="14"/>
  <c r="H62" i="14"/>
  <c r="H75" i="14"/>
  <c r="J76" i="14"/>
  <c r="J57" i="14"/>
  <c r="J63" i="14"/>
  <c r="J60" i="14"/>
  <c r="F55" i="15"/>
  <c r="F68" i="15"/>
  <c r="G56" i="15"/>
  <c r="G69" i="15"/>
  <c r="H58" i="15"/>
  <c r="H71" i="15"/>
  <c r="I59" i="15"/>
  <c r="I72" i="15"/>
  <c r="J60" i="15"/>
  <c r="J73" i="15"/>
  <c r="F62" i="15"/>
  <c r="F75" i="15"/>
  <c r="G57" i="15"/>
  <c r="G63" i="15"/>
  <c r="G76" i="15"/>
  <c r="F67" i="14"/>
  <c r="F54" i="14"/>
  <c r="F76" i="14"/>
  <c r="F63" i="14"/>
  <c r="F57" i="14"/>
  <c r="H68" i="14"/>
  <c r="H55" i="14"/>
  <c r="G61" i="14"/>
  <c r="G74" i="14"/>
  <c r="I75" i="14"/>
  <c r="I62" i="14"/>
  <c r="F54" i="15"/>
  <c r="F67" i="15"/>
  <c r="G55" i="15"/>
  <c r="G68" i="15"/>
  <c r="H56" i="15"/>
  <c r="H69" i="15"/>
  <c r="I58" i="15"/>
  <c r="I71" i="15"/>
  <c r="J59" i="15"/>
  <c r="J72" i="15"/>
  <c r="F61" i="15"/>
  <c r="F74" i="15"/>
  <c r="G62" i="15"/>
  <c r="G75" i="15"/>
  <c r="H57" i="15"/>
  <c r="H63" i="15"/>
  <c r="H76" i="15"/>
  <c r="J54" i="14"/>
  <c r="J67" i="14"/>
  <c r="J58" i="14"/>
  <c r="J71" i="14"/>
  <c r="F55" i="14"/>
  <c r="F68" i="14"/>
  <c r="G68" i="14"/>
  <c r="G55" i="14"/>
  <c r="J69" i="14"/>
  <c r="J56" i="14"/>
  <c r="I68" i="14"/>
  <c r="I55" i="14"/>
  <c r="G71" i="14"/>
  <c r="G58" i="14"/>
  <c r="I72" i="14"/>
  <c r="I59" i="14"/>
  <c r="H74" i="14"/>
  <c r="H61" i="14"/>
  <c r="J75" i="14"/>
  <c r="J62" i="14"/>
  <c r="G67" i="15"/>
  <c r="G54" i="15"/>
  <c r="H68" i="15"/>
  <c r="H55" i="15"/>
  <c r="I69" i="15"/>
  <c r="I56" i="15"/>
  <c r="J71" i="15"/>
  <c r="J58" i="15"/>
  <c r="F73" i="15"/>
  <c r="F60" i="15"/>
  <c r="G74" i="15"/>
  <c r="G61" i="15"/>
  <c r="H75" i="15"/>
  <c r="H62" i="15"/>
  <c r="I76" i="15"/>
  <c r="I57" i="15"/>
  <c r="I63" i="15"/>
  <c r="I69" i="14"/>
  <c r="I56" i="14"/>
  <c r="F69" i="14"/>
  <c r="F56" i="14"/>
  <c r="H72" i="14"/>
  <c r="H59" i="14"/>
  <c r="F71" i="14"/>
  <c r="F58" i="14"/>
  <c r="G67" i="14"/>
  <c r="G54" i="14"/>
  <c r="F72" i="14"/>
  <c r="F59" i="14"/>
  <c r="H67" i="14"/>
  <c r="H54" i="14"/>
  <c r="J68" i="14"/>
  <c r="J55" i="14"/>
  <c r="H71" i="14"/>
  <c r="H58" i="14"/>
  <c r="J59" i="14"/>
  <c r="J72" i="14"/>
  <c r="I74" i="14"/>
  <c r="I61" i="14"/>
  <c r="G57" i="14"/>
  <c r="G76" i="14"/>
  <c r="G63" i="14"/>
  <c r="H67" i="15"/>
  <c r="H54" i="15"/>
  <c r="I68" i="15"/>
  <c r="I55" i="15"/>
  <c r="J69" i="15"/>
  <c r="J56" i="15"/>
  <c r="F72" i="15"/>
  <c r="F59" i="15"/>
  <c r="G73" i="15"/>
  <c r="G60" i="15"/>
  <c r="H74" i="15"/>
  <c r="H61" i="15"/>
  <c r="I75" i="15"/>
  <c r="I62" i="15"/>
  <c r="J76" i="15"/>
  <c r="J57" i="15"/>
  <c r="J63" i="15"/>
  <c r="L54" i="16"/>
  <c r="L67" i="16"/>
  <c r="R54" i="16"/>
  <c r="R67" i="16"/>
  <c r="N68" i="16"/>
  <c r="N55" i="16"/>
  <c r="T68" i="16"/>
  <c r="T55" i="16"/>
  <c r="P69" i="16"/>
  <c r="P56" i="16"/>
  <c r="L71" i="16"/>
  <c r="L58" i="16"/>
  <c r="R58" i="16"/>
  <c r="R71" i="16"/>
  <c r="N72" i="16"/>
  <c r="N59" i="16"/>
  <c r="T72" i="16"/>
  <c r="T59" i="16"/>
  <c r="P73" i="16"/>
  <c r="P60" i="16"/>
  <c r="L61" i="16"/>
  <c r="L74" i="16"/>
  <c r="R74" i="16"/>
  <c r="R61" i="16"/>
  <c r="N75" i="16"/>
  <c r="N62" i="16"/>
  <c r="T75" i="16"/>
  <c r="T62" i="16"/>
  <c r="P76" i="16"/>
  <c r="P63" i="16"/>
  <c r="P57" i="16"/>
  <c r="M67" i="16"/>
  <c r="M54" i="16"/>
  <c r="S67" i="16"/>
  <c r="S54" i="16"/>
  <c r="O55" i="16"/>
  <c r="O68" i="16"/>
  <c r="U55" i="16"/>
  <c r="U68" i="16"/>
  <c r="K69" i="16"/>
  <c r="K56" i="16"/>
  <c r="AD69" i="16"/>
  <c r="AC69" i="16"/>
  <c r="AB69" i="16"/>
  <c r="AA69" i="16"/>
  <c r="Z69" i="16"/>
  <c r="Y69" i="16"/>
  <c r="V69" i="16"/>
  <c r="W69" i="16"/>
  <c r="X69" i="16"/>
  <c r="Q69" i="16"/>
  <c r="Q56" i="16"/>
  <c r="M71" i="16"/>
  <c r="M58" i="16"/>
  <c r="S71" i="16"/>
  <c r="S58" i="16"/>
  <c r="O72" i="16"/>
  <c r="O59" i="16"/>
  <c r="U72" i="16"/>
  <c r="U59" i="16"/>
  <c r="K73" i="16"/>
  <c r="K60" i="16"/>
  <c r="AD73" i="16"/>
  <c r="AC73" i="16"/>
  <c r="AB73" i="16"/>
  <c r="AA73" i="16"/>
  <c r="Z73" i="16"/>
  <c r="Y73" i="16"/>
  <c r="W73" i="16"/>
  <c r="V73" i="16"/>
  <c r="X73" i="16"/>
  <c r="Q73" i="16"/>
  <c r="Q60" i="16"/>
  <c r="M74" i="16"/>
  <c r="M61" i="16"/>
  <c r="S74" i="16"/>
  <c r="S61" i="16"/>
  <c r="O62" i="16"/>
  <c r="O75" i="16"/>
  <c r="U75" i="16"/>
  <c r="U62" i="16"/>
  <c r="K76" i="16"/>
  <c r="K63" i="16"/>
  <c r="K57" i="16"/>
  <c r="AD76" i="16"/>
  <c r="AC76" i="16"/>
  <c r="AB76" i="16"/>
  <c r="AA76" i="16"/>
  <c r="Z76" i="16"/>
  <c r="Y76" i="16"/>
  <c r="W76" i="16"/>
  <c r="V76" i="16"/>
  <c r="X76" i="16"/>
  <c r="Q76" i="16"/>
  <c r="Q63" i="16"/>
  <c r="Q57" i="16"/>
  <c r="K54" i="14"/>
  <c r="N54" i="16"/>
  <c r="N67" i="16"/>
  <c r="T67" i="16"/>
  <c r="T54" i="16"/>
  <c r="P55" i="16"/>
  <c r="P68" i="16"/>
  <c r="L69" i="16"/>
  <c r="L56" i="16"/>
  <c r="R69" i="16"/>
  <c r="R56" i="16"/>
  <c r="N71" i="16"/>
  <c r="N58" i="16"/>
  <c r="T71" i="16"/>
  <c r="T58" i="16"/>
  <c r="P72" i="16"/>
  <c r="P59" i="16"/>
  <c r="L73" i="16"/>
  <c r="L60" i="16"/>
  <c r="R73" i="16"/>
  <c r="R60" i="16"/>
  <c r="N74" i="16"/>
  <c r="N61" i="16"/>
  <c r="T74" i="16"/>
  <c r="T61" i="16"/>
  <c r="P75" i="16"/>
  <c r="P62" i="16"/>
  <c r="L76" i="16"/>
  <c r="L63" i="16"/>
  <c r="L57" i="16"/>
  <c r="R76" i="16"/>
  <c r="R63" i="16"/>
  <c r="R57" i="16"/>
  <c r="O67" i="16"/>
  <c r="O54" i="16"/>
  <c r="U67" i="16"/>
  <c r="U54" i="16"/>
  <c r="K68" i="16"/>
  <c r="K55" i="16"/>
  <c r="AD68" i="16"/>
  <c r="AC68" i="16"/>
  <c r="AB68" i="16"/>
  <c r="AA68" i="16"/>
  <c r="Z68" i="16"/>
  <c r="Y68" i="16"/>
  <c r="W68" i="16"/>
  <c r="V68" i="16"/>
  <c r="X68" i="16"/>
  <c r="Q68" i="16"/>
  <c r="Q55" i="16"/>
  <c r="M56" i="16"/>
  <c r="M69" i="16"/>
  <c r="S69" i="16"/>
  <c r="S56" i="16"/>
  <c r="O71" i="16"/>
  <c r="O58" i="16"/>
  <c r="U71" i="16"/>
  <c r="U58" i="16"/>
  <c r="K72" i="16"/>
  <c r="K59" i="16"/>
  <c r="AD72" i="16"/>
  <c r="AC72" i="16"/>
  <c r="AB72" i="16"/>
  <c r="AA72" i="16"/>
  <c r="Z72" i="16"/>
  <c r="Y72" i="16"/>
  <c r="W72" i="16"/>
  <c r="V72" i="16"/>
  <c r="X72" i="16"/>
  <c r="Q72" i="16"/>
  <c r="Q59" i="16"/>
  <c r="M60" i="16"/>
  <c r="M73" i="16"/>
  <c r="S60" i="16"/>
  <c r="S73" i="16"/>
  <c r="O74" i="16"/>
  <c r="O61" i="16"/>
  <c r="U74" i="16"/>
  <c r="U61" i="16"/>
  <c r="K75" i="16"/>
  <c r="K62" i="16"/>
  <c r="AD75" i="16"/>
  <c r="AC75" i="16"/>
  <c r="AB75" i="16"/>
  <c r="AA75" i="16"/>
  <c r="Z75" i="16"/>
  <c r="Y75" i="16"/>
  <c r="V75" i="16"/>
  <c r="W75" i="16"/>
  <c r="X75" i="16"/>
  <c r="Q75" i="16"/>
  <c r="Q62" i="16"/>
  <c r="M63" i="16"/>
  <c r="M76" i="16"/>
  <c r="M57" i="16"/>
  <c r="S76" i="16"/>
  <c r="S63" i="16"/>
  <c r="S57" i="16"/>
  <c r="P67" i="16"/>
  <c r="P54" i="16"/>
  <c r="L68" i="16"/>
  <c r="L55" i="16"/>
  <c r="R55" i="16"/>
  <c r="R68" i="16"/>
  <c r="N56" i="16"/>
  <c r="N69" i="16"/>
  <c r="T56" i="16"/>
  <c r="T69" i="16"/>
  <c r="P71" i="16"/>
  <c r="P58" i="16"/>
  <c r="L72" i="16"/>
  <c r="L59" i="16"/>
  <c r="R72" i="16"/>
  <c r="R59" i="16"/>
  <c r="N73" i="16"/>
  <c r="N60" i="16"/>
  <c r="T73" i="16"/>
  <c r="T60" i="16"/>
  <c r="P74" i="16"/>
  <c r="P61" i="16"/>
  <c r="L75" i="16"/>
  <c r="L62" i="16"/>
  <c r="R75" i="16"/>
  <c r="R62" i="16"/>
  <c r="N76" i="16"/>
  <c r="N63" i="16"/>
  <c r="N57" i="16"/>
  <c r="T63" i="16"/>
  <c r="T57" i="16"/>
  <c r="T76" i="16"/>
  <c r="K54" i="16"/>
  <c r="K67" i="16"/>
  <c r="AD67" i="16"/>
  <c r="AC67" i="16"/>
  <c r="AB67" i="16"/>
  <c r="AA67" i="16"/>
  <c r="Z67" i="16"/>
  <c r="Y67" i="16"/>
  <c r="W67" i="16"/>
  <c r="V67" i="16"/>
  <c r="X67" i="16"/>
  <c r="Q54" i="16"/>
  <c r="Q67" i="16"/>
  <c r="M68" i="16"/>
  <c r="M55" i="16"/>
  <c r="S68" i="16"/>
  <c r="S55" i="16"/>
  <c r="O69" i="16"/>
  <c r="O56" i="16"/>
  <c r="U69" i="16"/>
  <c r="U56" i="16"/>
  <c r="K71" i="16"/>
  <c r="K58" i="16"/>
  <c r="AD71" i="16"/>
  <c r="AC71" i="16"/>
  <c r="AB71" i="16"/>
  <c r="AA71" i="16"/>
  <c r="Z71" i="16"/>
  <c r="Y71" i="16"/>
  <c r="W71" i="16"/>
  <c r="V71" i="16"/>
  <c r="X71" i="16"/>
  <c r="Q71" i="16"/>
  <c r="Q58" i="16"/>
  <c r="M72" i="16"/>
  <c r="M59" i="16"/>
  <c r="S72" i="16"/>
  <c r="S59" i="16"/>
  <c r="O73" i="16"/>
  <c r="O60" i="16"/>
  <c r="U73" i="16"/>
  <c r="U60" i="16"/>
  <c r="K74" i="16"/>
  <c r="K61" i="16"/>
  <c r="AD74" i="16"/>
  <c r="AC74" i="16"/>
  <c r="AB74" i="16"/>
  <c r="AA74" i="16"/>
  <c r="Z74" i="16"/>
  <c r="Y74" i="16"/>
  <c r="V74" i="16"/>
  <c r="W74" i="16"/>
  <c r="X74" i="16"/>
  <c r="Q61" i="16"/>
  <c r="Q74" i="16"/>
  <c r="M75" i="16"/>
  <c r="M62" i="16"/>
  <c r="S75" i="16"/>
  <c r="S62" i="16"/>
  <c r="O76" i="16"/>
  <c r="O63" i="16"/>
  <c r="O57" i="16"/>
  <c r="U76" i="16"/>
  <c r="U63" i="16"/>
  <c r="U57" i="16"/>
  <c r="I68" i="16"/>
  <c r="I72" i="16"/>
  <c r="G69" i="16"/>
  <c r="H69" i="16"/>
  <c r="G68" i="16"/>
  <c r="I69" i="16"/>
  <c r="G72" i="16"/>
  <c r="I76" i="16"/>
  <c r="H68" i="16"/>
  <c r="J69" i="16"/>
  <c r="G67" i="16"/>
  <c r="H67" i="16"/>
  <c r="J68" i="16"/>
  <c r="F69" i="16"/>
  <c r="H71" i="16"/>
  <c r="F73" i="16"/>
  <c r="F67" i="16"/>
  <c r="G74" i="16"/>
  <c r="I67" i="16"/>
  <c r="I71" i="16"/>
  <c r="I74" i="16"/>
  <c r="G76" i="16"/>
  <c r="J67" i="16"/>
  <c r="F68" i="16"/>
  <c r="J71" i="16"/>
  <c r="F72" i="16"/>
  <c r="F75" i="16"/>
  <c r="F71" i="16"/>
  <c r="F74" i="16"/>
  <c r="G71" i="16"/>
  <c r="H73" i="16"/>
  <c r="J73" i="16"/>
  <c r="H75" i="16"/>
  <c r="J75" i="16"/>
  <c r="H72" i="16"/>
  <c r="J72" i="16"/>
  <c r="G73" i="16"/>
  <c r="I73" i="16"/>
  <c r="H74" i="16"/>
  <c r="J74" i="16"/>
  <c r="G75" i="16"/>
  <c r="I75" i="16"/>
  <c r="F57" i="16"/>
  <c r="F76" i="16"/>
  <c r="H57" i="16"/>
  <c r="H76" i="16"/>
  <c r="J57" i="16"/>
  <c r="J76" i="16"/>
  <c r="I55" i="16"/>
  <c r="G55" i="16"/>
  <c r="F55" i="16"/>
  <c r="H55" i="16"/>
  <c r="J55" i="16"/>
  <c r="F62" i="16"/>
  <c r="H62" i="16"/>
  <c r="J62" i="16"/>
  <c r="G63" i="16"/>
  <c r="I63" i="16"/>
  <c r="G56" i="16"/>
  <c r="I56" i="16"/>
  <c r="G58" i="16"/>
  <c r="I58" i="16"/>
  <c r="F59" i="16"/>
  <c r="H59" i="16"/>
  <c r="J59" i="16"/>
  <c r="G60" i="16"/>
  <c r="I60" i="16"/>
  <c r="F61" i="16"/>
  <c r="H61" i="16"/>
  <c r="J61" i="16"/>
  <c r="G62" i="16"/>
  <c r="I62" i="16"/>
  <c r="F63" i="16"/>
  <c r="H63" i="16"/>
  <c r="J63" i="16"/>
  <c r="F56" i="16"/>
  <c r="H56" i="16"/>
  <c r="J56" i="16"/>
  <c r="G57" i="16"/>
  <c r="I57" i="16"/>
  <c r="F58" i="16"/>
  <c r="H58" i="16"/>
  <c r="J58" i="16"/>
  <c r="G59" i="16"/>
  <c r="I59" i="16"/>
  <c r="F60" i="16"/>
  <c r="H60" i="16"/>
  <c r="J60" i="16"/>
  <c r="G61" i="16"/>
  <c r="I61" i="16"/>
  <c r="F54" i="16"/>
  <c r="H54" i="16"/>
  <c r="J54" i="16"/>
  <c r="G54" i="16"/>
  <c r="I54" i="16"/>
  <c r="V63" i="14"/>
  <c r="U63" i="14"/>
  <c r="T63" i="14"/>
  <c r="S63" i="14"/>
  <c r="R63" i="14"/>
  <c r="Q63" i="14"/>
  <c r="P63" i="14"/>
  <c r="O63" i="14"/>
  <c r="N63" i="14"/>
  <c r="M63" i="14"/>
  <c r="L63" i="14"/>
  <c r="K63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V54" i="14"/>
  <c r="U54" i="14"/>
  <c r="T54" i="14"/>
  <c r="S54" i="14"/>
  <c r="R54" i="14"/>
  <c r="Q54" i="14"/>
  <c r="P54" i="14"/>
  <c r="O54" i="14"/>
  <c r="N54" i="14"/>
  <c r="M54" i="14"/>
  <c r="L54" i="14"/>
  <c r="R37" i="22" l="1"/>
  <c r="P37" i="22"/>
  <c r="N37" i="22"/>
  <c r="L37" i="22"/>
  <c r="J37" i="22"/>
  <c r="S36" i="22"/>
  <c r="Q36" i="22"/>
  <c r="O36" i="22"/>
  <c r="M36" i="22"/>
  <c r="W62" i="12"/>
  <c r="W62" i="13" s="1"/>
  <c r="W88" i="13" s="1"/>
  <c r="V62" i="12"/>
  <c r="V62" i="13" s="1"/>
  <c r="V88" i="13" s="1"/>
  <c r="U62" i="12"/>
  <c r="U62" i="13" s="1"/>
  <c r="U88" i="13" s="1"/>
  <c r="T62" i="12"/>
  <c r="T62" i="13" s="1"/>
  <c r="T88" i="13" s="1"/>
  <c r="S62" i="12"/>
  <c r="S62" i="13" s="1"/>
  <c r="S88" i="13" s="1"/>
  <c r="R62" i="12"/>
  <c r="R62" i="13" s="1"/>
  <c r="R88" i="13" s="1"/>
  <c r="Q62" i="12"/>
  <c r="Q62" i="13" s="1"/>
  <c r="Q88" i="13" s="1"/>
  <c r="P62" i="12"/>
  <c r="P62" i="13" s="1"/>
  <c r="P88" i="13" s="1"/>
  <c r="O62" i="12"/>
  <c r="O62" i="13" s="1"/>
  <c r="O88" i="13" s="1"/>
  <c r="N62" i="12"/>
  <c r="N62" i="13" s="1"/>
  <c r="N88" i="13" s="1"/>
  <c r="M62" i="12"/>
  <c r="M62" i="13" s="1"/>
  <c r="M88" i="13" s="1"/>
  <c r="L62" i="12"/>
  <c r="L62" i="13" s="1"/>
  <c r="L88" i="13" s="1"/>
  <c r="W61" i="12"/>
  <c r="W61" i="13" s="1"/>
  <c r="W87" i="13" s="1"/>
  <c r="V61" i="12"/>
  <c r="V61" i="13" s="1"/>
  <c r="V87" i="13" s="1"/>
  <c r="U61" i="12"/>
  <c r="U61" i="13" s="1"/>
  <c r="U87" i="13" s="1"/>
  <c r="T61" i="12"/>
  <c r="T61" i="13" s="1"/>
  <c r="T87" i="13" s="1"/>
  <c r="S61" i="12"/>
  <c r="S61" i="13" s="1"/>
  <c r="S87" i="13" s="1"/>
  <c r="R61" i="12"/>
  <c r="R61" i="13" s="1"/>
  <c r="R87" i="13" s="1"/>
  <c r="Q61" i="12"/>
  <c r="Q61" i="13" s="1"/>
  <c r="Q87" i="13" s="1"/>
  <c r="P61" i="12"/>
  <c r="P61" i="13" s="1"/>
  <c r="P87" i="13" s="1"/>
  <c r="O61" i="12"/>
  <c r="O61" i="13" s="1"/>
  <c r="O87" i="13" s="1"/>
  <c r="N61" i="12"/>
  <c r="N61" i="13" s="1"/>
  <c r="N87" i="13" s="1"/>
  <c r="M61" i="12"/>
  <c r="M61" i="13" s="1"/>
  <c r="M87" i="13" s="1"/>
  <c r="L61" i="12"/>
  <c r="L61" i="13" s="1"/>
  <c r="L87" i="13" s="1"/>
  <c r="W60" i="12"/>
  <c r="W60" i="13" s="1"/>
  <c r="W86" i="13" s="1"/>
  <c r="V60" i="12"/>
  <c r="V60" i="13" s="1"/>
  <c r="V86" i="13" s="1"/>
  <c r="U60" i="12"/>
  <c r="U60" i="13" s="1"/>
  <c r="U86" i="13" s="1"/>
  <c r="T60" i="12"/>
  <c r="T60" i="13" s="1"/>
  <c r="T86" i="13" s="1"/>
  <c r="S60" i="12"/>
  <c r="S60" i="13" s="1"/>
  <c r="S86" i="13" s="1"/>
  <c r="R60" i="12"/>
  <c r="R60" i="13" s="1"/>
  <c r="R86" i="13" s="1"/>
  <c r="Q60" i="12"/>
  <c r="Q60" i="13" s="1"/>
  <c r="Q86" i="13" s="1"/>
  <c r="P60" i="12"/>
  <c r="P60" i="13" s="1"/>
  <c r="P86" i="13" s="1"/>
  <c r="O60" i="12"/>
  <c r="O60" i="13" s="1"/>
  <c r="O86" i="13" s="1"/>
  <c r="N60" i="12"/>
  <c r="N60" i="13" s="1"/>
  <c r="N86" i="13" s="1"/>
  <c r="M60" i="12"/>
  <c r="M60" i="13" s="1"/>
  <c r="M86" i="13" s="1"/>
  <c r="L60" i="12"/>
  <c r="L60" i="13" s="1"/>
  <c r="L86" i="13" s="1"/>
  <c r="W59" i="12"/>
  <c r="W59" i="13" s="1"/>
  <c r="W85" i="13" s="1"/>
  <c r="V59" i="12"/>
  <c r="V59" i="13" s="1"/>
  <c r="V85" i="13" s="1"/>
  <c r="U59" i="12"/>
  <c r="U59" i="13" s="1"/>
  <c r="T59" i="12"/>
  <c r="S59" i="12"/>
  <c r="S59" i="13" s="1"/>
  <c r="S85" i="13" s="1"/>
  <c r="R59" i="12"/>
  <c r="R59" i="13" s="1"/>
  <c r="R85" i="13" s="1"/>
  <c r="Q59" i="12"/>
  <c r="Q59" i="13" s="1"/>
  <c r="Q85" i="13" s="1"/>
  <c r="P59" i="12"/>
  <c r="O59" i="12"/>
  <c r="N59" i="12"/>
  <c r="M59" i="12"/>
  <c r="L59" i="12"/>
  <c r="L59" i="13" s="1"/>
  <c r="L85" i="13" s="1"/>
  <c r="W58" i="12"/>
  <c r="W58" i="13" s="1"/>
  <c r="W84" i="13" s="1"/>
  <c r="V58" i="12"/>
  <c r="U58" i="12"/>
  <c r="U58" i="13" s="1"/>
  <c r="U84" i="13" s="1"/>
  <c r="T58" i="12"/>
  <c r="T58" i="13" s="1"/>
  <c r="T84" i="13" s="1"/>
  <c r="S58" i="12"/>
  <c r="S58" i="13" s="1"/>
  <c r="S84" i="13" s="1"/>
  <c r="R58" i="12"/>
  <c r="R58" i="13" s="1"/>
  <c r="R84" i="13" s="1"/>
  <c r="Q58" i="12"/>
  <c r="Q58" i="13" s="1"/>
  <c r="Q84" i="13" s="1"/>
  <c r="P58" i="12"/>
  <c r="O58" i="12"/>
  <c r="O58" i="13" s="1"/>
  <c r="O84" i="13" s="1"/>
  <c r="N58" i="12"/>
  <c r="N58" i="13" s="1"/>
  <c r="N84" i="13" s="1"/>
  <c r="M58" i="12"/>
  <c r="M58" i="13" s="1"/>
  <c r="M84" i="13" s="1"/>
  <c r="L58" i="12"/>
  <c r="L58" i="13" s="1"/>
  <c r="L84" i="13" s="1"/>
  <c r="W57" i="12"/>
  <c r="V57" i="12"/>
  <c r="U57" i="12"/>
  <c r="T57" i="12"/>
  <c r="S57" i="12"/>
  <c r="R57" i="12"/>
  <c r="Q57" i="12"/>
  <c r="P57" i="12"/>
  <c r="O57" i="12"/>
  <c r="N57" i="12"/>
  <c r="M57" i="12"/>
  <c r="L83" i="12"/>
  <c r="W56" i="12"/>
  <c r="W56" i="13" s="1"/>
  <c r="V56" i="12"/>
  <c r="V56" i="13" s="1"/>
  <c r="U56" i="12"/>
  <c r="U56" i="13" s="1"/>
  <c r="T56" i="12"/>
  <c r="T56" i="13" s="1"/>
  <c r="S56" i="12"/>
  <c r="S56" i="13" s="1"/>
  <c r="R56" i="12"/>
  <c r="R56" i="13" s="1"/>
  <c r="Q56" i="12"/>
  <c r="Q56" i="13" s="1"/>
  <c r="P56" i="12"/>
  <c r="O56" i="12"/>
  <c r="O56" i="13" s="1"/>
  <c r="N56" i="12"/>
  <c r="N56" i="13" s="1"/>
  <c r="M56" i="12"/>
  <c r="M56" i="13" s="1"/>
  <c r="L56" i="12"/>
  <c r="L56" i="13" s="1"/>
  <c r="K56" i="12"/>
  <c r="W55" i="12"/>
  <c r="W55" i="13" s="1"/>
  <c r="W81" i="13" s="1"/>
  <c r="V55" i="12"/>
  <c r="V55" i="13" s="1"/>
  <c r="V81" i="13" s="1"/>
  <c r="U55" i="12"/>
  <c r="U55" i="13" s="1"/>
  <c r="U81" i="13" s="1"/>
  <c r="T55" i="12"/>
  <c r="T55" i="13" s="1"/>
  <c r="T81" i="13" s="1"/>
  <c r="S55" i="12"/>
  <c r="S55" i="13" s="1"/>
  <c r="S81" i="13" s="1"/>
  <c r="R55" i="12"/>
  <c r="R55" i="13" s="1"/>
  <c r="R81" i="13" s="1"/>
  <c r="Q55" i="12"/>
  <c r="P55" i="12"/>
  <c r="P55" i="13" s="1"/>
  <c r="P81" i="13" s="1"/>
  <c r="O55" i="12"/>
  <c r="O55" i="13" s="1"/>
  <c r="O81" i="13" s="1"/>
  <c r="N55" i="12"/>
  <c r="N55" i="13" s="1"/>
  <c r="N81" i="13" s="1"/>
  <c r="M55" i="12"/>
  <c r="M55" i="13" s="1"/>
  <c r="M81" i="13" s="1"/>
  <c r="L55" i="12"/>
  <c r="L55" i="13" s="1"/>
  <c r="L81" i="13" s="1"/>
  <c r="W54" i="12"/>
  <c r="W54" i="13" s="1"/>
  <c r="W80" i="13" s="1"/>
  <c r="V54" i="12"/>
  <c r="V54" i="13" s="1"/>
  <c r="V80" i="13" s="1"/>
  <c r="U54" i="12"/>
  <c r="U54" i="13" s="1"/>
  <c r="U80" i="13" s="1"/>
  <c r="T54" i="12"/>
  <c r="T54" i="13" s="1"/>
  <c r="T80" i="13" s="1"/>
  <c r="S54" i="12"/>
  <c r="S54" i="13" s="1"/>
  <c r="S80" i="13" s="1"/>
  <c r="R54" i="12"/>
  <c r="R54" i="13" s="1"/>
  <c r="R80" i="13" s="1"/>
  <c r="Q54" i="12"/>
  <c r="Q54" i="13" s="1"/>
  <c r="Q80" i="13" s="1"/>
  <c r="P54" i="12"/>
  <c r="P54" i="13" s="1"/>
  <c r="P80" i="13" s="1"/>
  <c r="O54" i="12"/>
  <c r="O54" i="13" s="1"/>
  <c r="O80" i="13" s="1"/>
  <c r="N54" i="12"/>
  <c r="N54" i="13" s="1"/>
  <c r="N80" i="13" s="1"/>
  <c r="M54" i="12"/>
  <c r="M54" i="13" s="1"/>
  <c r="M80" i="13" s="1"/>
  <c r="L54" i="12"/>
  <c r="L54" i="13" s="1"/>
  <c r="L80" i="13" s="1"/>
  <c r="K80" i="12"/>
  <c r="Q55" i="13" l="1"/>
  <c r="Q81" i="13" s="1"/>
  <c r="Q81" i="12"/>
  <c r="J82" i="12"/>
  <c r="F82" i="12"/>
  <c r="I82" i="12"/>
  <c r="H82" i="12"/>
  <c r="G82" i="12"/>
  <c r="O83" i="12"/>
  <c r="O57" i="13"/>
  <c r="O83" i="13" s="1"/>
  <c r="U83" i="12"/>
  <c r="U57" i="13"/>
  <c r="U83" i="13" s="1"/>
  <c r="O85" i="12"/>
  <c r="O59" i="13"/>
  <c r="O85" i="13" s="1"/>
  <c r="K56" i="13"/>
  <c r="K63" i="12"/>
  <c r="R83" i="12"/>
  <c r="R57" i="13"/>
  <c r="R83" i="13" s="1"/>
  <c r="T83" i="12"/>
  <c r="T57" i="13"/>
  <c r="T83" i="13" s="1"/>
  <c r="N85" i="12"/>
  <c r="N59" i="13"/>
  <c r="N85" i="13" s="1"/>
  <c r="T85" i="12"/>
  <c r="T59" i="13"/>
  <c r="T85" i="13" s="1"/>
  <c r="P56" i="13"/>
  <c r="P82" i="13" s="1"/>
  <c r="P82" i="12"/>
  <c r="P83" i="12"/>
  <c r="P57" i="13"/>
  <c r="P83" i="13" s="1"/>
  <c r="V83" i="12"/>
  <c r="V57" i="13"/>
  <c r="V83" i="13" s="1"/>
  <c r="P84" i="12"/>
  <c r="P58" i="13"/>
  <c r="P84" i="13" s="1"/>
  <c r="V84" i="12"/>
  <c r="V58" i="13"/>
  <c r="V84" i="13" s="1"/>
  <c r="P85" i="12"/>
  <c r="P59" i="13"/>
  <c r="P85" i="13" s="1"/>
  <c r="Q83" i="12"/>
  <c r="Q57" i="13"/>
  <c r="Q83" i="13" s="1"/>
  <c r="W83" i="12"/>
  <c r="W57" i="13"/>
  <c r="W83" i="13" s="1"/>
  <c r="M83" i="12"/>
  <c r="M57" i="13"/>
  <c r="M83" i="13" s="1"/>
  <c r="S83" i="12"/>
  <c r="S57" i="13"/>
  <c r="S83" i="13" s="1"/>
  <c r="M85" i="12"/>
  <c r="M59" i="13"/>
  <c r="M85" i="13" s="1"/>
  <c r="N83" i="12"/>
  <c r="N57" i="13"/>
  <c r="N83" i="13" s="1"/>
  <c r="U85" i="12"/>
  <c r="V85" i="12"/>
  <c r="L87" i="12"/>
  <c r="R87" i="12"/>
  <c r="Q82" i="12"/>
  <c r="P80" i="12"/>
  <c r="V80" i="12"/>
  <c r="O81" i="12"/>
  <c r="U81" i="12"/>
  <c r="N82" i="12"/>
  <c r="T82" i="12"/>
  <c r="M84" i="12"/>
  <c r="S84" i="12"/>
  <c r="L85" i="12"/>
  <c r="R85" i="12"/>
  <c r="P87" i="12"/>
  <c r="V87" i="12"/>
  <c r="O88" i="12"/>
  <c r="U88" i="12"/>
  <c r="W80" i="12"/>
  <c r="P81" i="12"/>
  <c r="V81" i="12"/>
  <c r="O82" i="12"/>
  <c r="U82" i="12"/>
  <c r="N84" i="12"/>
  <c r="T84" i="12"/>
  <c r="S85" i="12"/>
  <c r="V82" i="12"/>
  <c r="O84" i="12"/>
  <c r="U84" i="12"/>
  <c r="L86" i="12"/>
  <c r="R86" i="12"/>
  <c r="K87" i="12"/>
  <c r="AD87" i="12"/>
  <c r="AC87" i="12"/>
  <c r="AB87" i="12"/>
  <c r="AA87" i="12"/>
  <c r="Z87" i="12"/>
  <c r="X87" i="12"/>
  <c r="Y87" i="12"/>
  <c r="Q87" i="12"/>
  <c r="W87" i="12"/>
  <c r="P88" i="12"/>
  <c r="V88" i="12"/>
  <c r="AD80" i="12"/>
  <c r="AC80" i="12"/>
  <c r="AB80" i="12"/>
  <c r="AA80" i="12"/>
  <c r="Z80" i="12"/>
  <c r="X80" i="12"/>
  <c r="Y80" i="12"/>
  <c r="L80" i="12"/>
  <c r="K81" i="12"/>
  <c r="AD81" i="12"/>
  <c r="AC81" i="12"/>
  <c r="AB81" i="12"/>
  <c r="AA81" i="12"/>
  <c r="Z81" i="12"/>
  <c r="X81" i="12"/>
  <c r="Y81" i="12"/>
  <c r="M86" i="12"/>
  <c r="S86" i="12"/>
  <c r="K88" i="12"/>
  <c r="AD88" i="12"/>
  <c r="AC88" i="12"/>
  <c r="AB88" i="12"/>
  <c r="AA88" i="12"/>
  <c r="Z88" i="12"/>
  <c r="X88" i="12"/>
  <c r="Y88" i="12"/>
  <c r="Q88" i="12"/>
  <c r="W88" i="12"/>
  <c r="Q86" i="12"/>
  <c r="L81" i="12"/>
  <c r="K82" i="12"/>
  <c r="AD82" i="12"/>
  <c r="AC82" i="12"/>
  <c r="AB82" i="12"/>
  <c r="AA82" i="12"/>
  <c r="Z82" i="12"/>
  <c r="X82" i="12"/>
  <c r="Y82" i="12"/>
  <c r="N86" i="12"/>
  <c r="T86" i="12"/>
  <c r="M87" i="12"/>
  <c r="S87" i="12"/>
  <c r="L88" i="12"/>
  <c r="R88" i="12"/>
  <c r="K86" i="12"/>
  <c r="AD86" i="12"/>
  <c r="AC86" i="12"/>
  <c r="AB86" i="12"/>
  <c r="AA86" i="12"/>
  <c r="Z86" i="12"/>
  <c r="X86" i="12"/>
  <c r="Y86" i="12"/>
  <c r="S80" i="12"/>
  <c r="M81" i="12"/>
  <c r="L82" i="12"/>
  <c r="R82" i="12"/>
  <c r="K84" i="12"/>
  <c r="AD84" i="12"/>
  <c r="AC84" i="12"/>
  <c r="AB84" i="12"/>
  <c r="AA84" i="12"/>
  <c r="Z84" i="12"/>
  <c r="X84" i="12"/>
  <c r="Y84" i="12"/>
  <c r="Q84" i="12"/>
  <c r="W84" i="12"/>
  <c r="O86" i="12"/>
  <c r="U86" i="12"/>
  <c r="N87" i="12"/>
  <c r="T87" i="12"/>
  <c r="M88" i="12"/>
  <c r="S88" i="12"/>
  <c r="W86" i="12"/>
  <c r="Q80" i="12"/>
  <c r="R80" i="12"/>
  <c r="W81" i="12"/>
  <c r="M80" i="12"/>
  <c r="R81" i="12"/>
  <c r="W82" i="12"/>
  <c r="N80" i="12"/>
  <c r="T80" i="12"/>
  <c r="S81" i="12"/>
  <c r="O80" i="12"/>
  <c r="U80" i="12"/>
  <c r="N81" i="12"/>
  <c r="T81" i="12"/>
  <c r="M82" i="12"/>
  <c r="S82" i="12"/>
  <c r="L84" i="12"/>
  <c r="R84" i="12"/>
  <c r="K85" i="12"/>
  <c r="AD85" i="12"/>
  <c r="AC85" i="12"/>
  <c r="AB85" i="12"/>
  <c r="AA85" i="12"/>
  <c r="Z85" i="12"/>
  <c r="X85" i="12"/>
  <c r="Y85" i="12"/>
  <c r="Q85" i="12"/>
  <c r="W85" i="12"/>
  <c r="P86" i="12"/>
  <c r="V86" i="12"/>
  <c r="O87" i="12"/>
  <c r="U87" i="12"/>
  <c r="N88" i="12"/>
  <c r="T88" i="12"/>
  <c r="M63" i="12"/>
  <c r="M63" i="13" s="1"/>
  <c r="Q63" i="12"/>
  <c r="Q63" i="13" s="1"/>
  <c r="U63" i="12"/>
  <c r="U63" i="13" s="1"/>
  <c r="L63" i="12"/>
  <c r="L63" i="13" s="1"/>
  <c r="N63" i="12"/>
  <c r="N63" i="13" s="1"/>
  <c r="P63" i="12"/>
  <c r="P63" i="13" s="1"/>
  <c r="R63" i="12"/>
  <c r="R63" i="13" s="1"/>
  <c r="T63" i="12"/>
  <c r="T63" i="13" s="1"/>
  <c r="V63" i="12"/>
  <c r="V63" i="13" s="1"/>
  <c r="O63" i="12"/>
  <c r="O63" i="13" s="1"/>
  <c r="S63" i="12"/>
  <c r="S63" i="13" s="1"/>
  <c r="W63" i="12"/>
  <c r="W63" i="13" s="1"/>
  <c r="J30" i="22"/>
  <c r="L30" i="22"/>
  <c r="N30" i="22"/>
  <c r="P30" i="22"/>
  <c r="R30" i="22"/>
  <c r="T30" i="22"/>
  <c r="K31" i="22"/>
  <c r="M31" i="22"/>
  <c r="O31" i="22"/>
  <c r="Q31" i="22"/>
  <c r="S31" i="22"/>
  <c r="U31" i="22"/>
  <c r="J32" i="22"/>
  <c r="L32" i="22"/>
  <c r="N32" i="22"/>
  <c r="P32" i="22"/>
  <c r="R32" i="22"/>
  <c r="T32" i="22"/>
  <c r="K33" i="22"/>
  <c r="M33" i="22"/>
  <c r="O33" i="22"/>
  <c r="Q33" i="22"/>
  <c r="S33" i="22"/>
  <c r="U33" i="22"/>
  <c r="J34" i="22"/>
  <c r="L34" i="22"/>
  <c r="N34" i="22"/>
  <c r="P34" i="22"/>
  <c r="R34" i="22"/>
  <c r="T34" i="22"/>
  <c r="K35" i="22"/>
  <c r="M35" i="22"/>
  <c r="O35" i="22"/>
  <c r="Q35" i="22"/>
  <c r="S35" i="22"/>
  <c r="U35" i="22"/>
  <c r="K30" i="22"/>
  <c r="M30" i="22"/>
  <c r="O30" i="22"/>
  <c r="Q30" i="22"/>
  <c r="S30" i="22"/>
  <c r="U30" i="22"/>
  <c r="J31" i="22"/>
  <c r="L31" i="22"/>
  <c r="N31" i="22"/>
  <c r="P31" i="22"/>
  <c r="R31" i="22"/>
  <c r="T31" i="22"/>
  <c r="K32" i="22"/>
  <c r="M32" i="22"/>
  <c r="O32" i="22"/>
  <c r="Q32" i="22"/>
  <c r="S32" i="22"/>
  <c r="U32" i="22"/>
  <c r="J33" i="22"/>
  <c r="L33" i="22"/>
  <c r="N33" i="22"/>
  <c r="P33" i="22"/>
  <c r="R33" i="22"/>
  <c r="T33" i="22"/>
  <c r="K34" i="22"/>
  <c r="M34" i="22"/>
  <c r="O34" i="22"/>
  <c r="Q34" i="22"/>
  <c r="S34" i="22"/>
  <c r="U34" i="22"/>
  <c r="J35" i="22"/>
  <c r="L35" i="22"/>
  <c r="N35" i="22"/>
  <c r="P35" i="22"/>
  <c r="R35" i="22"/>
  <c r="T35" i="22"/>
  <c r="K36" i="22"/>
  <c r="J36" i="22"/>
  <c r="L36" i="22"/>
  <c r="N36" i="22"/>
  <c r="P36" i="22"/>
  <c r="R36" i="22"/>
  <c r="T36" i="22"/>
  <c r="K37" i="22"/>
  <c r="M37" i="22"/>
  <c r="O37" i="22"/>
  <c r="Q37" i="22"/>
  <c r="S37" i="22"/>
  <c r="U37" i="22"/>
  <c r="J38" i="22"/>
  <c r="L38" i="22"/>
  <c r="N38" i="22"/>
  <c r="P38" i="22"/>
  <c r="R38" i="22"/>
  <c r="T38" i="22"/>
  <c r="U36" i="22"/>
  <c r="T37" i="22"/>
  <c r="K38" i="22"/>
  <c r="M38" i="22"/>
  <c r="O38" i="22"/>
  <c r="Q38" i="22"/>
  <c r="S38" i="22"/>
  <c r="U38" i="22"/>
  <c r="U62" i="21"/>
  <c r="U50" i="22" s="1"/>
  <c r="T50" i="21"/>
  <c r="T62" i="21" s="1"/>
  <c r="T50" i="22" s="1"/>
  <c r="S50" i="21"/>
  <c r="S62" i="21" s="1"/>
  <c r="S50" i="22" s="1"/>
  <c r="R50" i="21"/>
  <c r="R62" i="21" s="1"/>
  <c r="R50" i="22" s="1"/>
  <c r="Q50" i="21"/>
  <c r="Q62" i="21" s="1"/>
  <c r="Q50" i="22" s="1"/>
  <c r="P50" i="21"/>
  <c r="P62" i="21" s="1"/>
  <c r="P50" i="22" s="1"/>
  <c r="O50" i="21"/>
  <c r="O62" i="21" s="1"/>
  <c r="O50" i="22" s="1"/>
  <c r="N50" i="21"/>
  <c r="N62" i="21" s="1"/>
  <c r="N50" i="22" s="1"/>
  <c r="M50" i="21"/>
  <c r="M62" i="21" s="1"/>
  <c r="M50" i="22" s="1"/>
  <c r="L50" i="21"/>
  <c r="L62" i="21" s="1"/>
  <c r="L50" i="22" s="1"/>
  <c r="K50" i="21"/>
  <c r="K62" i="21" s="1"/>
  <c r="K50" i="22" s="1"/>
  <c r="J50" i="21"/>
  <c r="J62" i="21" s="1"/>
  <c r="J50" i="22" s="1"/>
  <c r="T49" i="21"/>
  <c r="S49" i="21"/>
  <c r="R49" i="21"/>
  <c r="Q49" i="21"/>
  <c r="P49" i="21"/>
  <c r="O49" i="21"/>
  <c r="N49" i="21"/>
  <c r="M49" i="21"/>
  <c r="L49" i="21"/>
  <c r="K49" i="21"/>
  <c r="J49" i="21"/>
  <c r="T48" i="21"/>
  <c r="S48" i="21"/>
  <c r="R48" i="21"/>
  <c r="Q48" i="21"/>
  <c r="P48" i="21"/>
  <c r="O48" i="21"/>
  <c r="N48" i="21"/>
  <c r="M48" i="21"/>
  <c r="L48" i="21"/>
  <c r="K48" i="21"/>
  <c r="J48" i="21"/>
  <c r="T47" i="21"/>
  <c r="S47" i="21"/>
  <c r="R47" i="21"/>
  <c r="Q47" i="21"/>
  <c r="P47" i="21"/>
  <c r="O47" i="21"/>
  <c r="N47" i="21"/>
  <c r="M47" i="21"/>
  <c r="L47" i="21"/>
  <c r="K47" i="21"/>
  <c r="J47" i="21"/>
  <c r="T46" i="21"/>
  <c r="S46" i="21"/>
  <c r="R46" i="21"/>
  <c r="Q46" i="21"/>
  <c r="P46" i="21"/>
  <c r="O46" i="21"/>
  <c r="N46" i="21"/>
  <c r="M46" i="21"/>
  <c r="L46" i="21"/>
  <c r="K46" i="21"/>
  <c r="J46" i="21"/>
  <c r="T45" i="21"/>
  <c r="S45" i="21"/>
  <c r="R45" i="21"/>
  <c r="Q45" i="21"/>
  <c r="P45" i="21"/>
  <c r="O45" i="21"/>
  <c r="N45" i="21"/>
  <c r="M45" i="21"/>
  <c r="L45" i="21"/>
  <c r="K45" i="21"/>
  <c r="J45" i="21"/>
  <c r="T44" i="21"/>
  <c r="S44" i="21"/>
  <c r="R44" i="21"/>
  <c r="Q44" i="21"/>
  <c r="P44" i="21"/>
  <c r="O44" i="21"/>
  <c r="N44" i="21"/>
  <c r="M44" i="21"/>
  <c r="L44" i="21"/>
  <c r="K44" i="21"/>
  <c r="J44" i="21"/>
  <c r="T43" i="21"/>
  <c r="S43" i="21"/>
  <c r="R43" i="21"/>
  <c r="Q43" i="21"/>
  <c r="P43" i="21"/>
  <c r="O43" i="21"/>
  <c r="N43" i="21"/>
  <c r="M43" i="21"/>
  <c r="L43" i="21"/>
  <c r="K43" i="21"/>
  <c r="J43" i="21"/>
  <c r="T42" i="21"/>
  <c r="S42" i="21"/>
  <c r="R42" i="21"/>
  <c r="Q42" i="21"/>
  <c r="P42" i="21"/>
  <c r="O42" i="21"/>
  <c r="N42" i="21"/>
  <c r="M42" i="21"/>
  <c r="L42" i="21"/>
  <c r="K42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V61" i="21"/>
  <c r="V49" i="22" s="1"/>
  <c r="U25" i="21"/>
  <c r="U61" i="21" s="1"/>
  <c r="U49" i="22" s="1"/>
  <c r="T25" i="21"/>
  <c r="S25" i="21"/>
  <c r="R25" i="21"/>
  <c r="Q25" i="21"/>
  <c r="P25" i="21"/>
  <c r="O25" i="21"/>
  <c r="N25" i="21"/>
  <c r="M25" i="21"/>
  <c r="L25" i="21"/>
  <c r="K25" i="21"/>
  <c r="J25" i="21"/>
  <c r="V60" i="21"/>
  <c r="V48" i="22" s="1"/>
  <c r="U24" i="21"/>
  <c r="U60" i="21" s="1"/>
  <c r="U48" i="22" s="1"/>
  <c r="T24" i="21"/>
  <c r="S24" i="21"/>
  <c r="R24" i="21"/>
  <c r="Q24" i="21"/>
  <c r="P24" i="21"/>
  <c r="O24" i="21"/>
  <c r="N24" i="21"/>
  <c r="M24" i="21"/>
  <c r="L24" i="21"/>
  <c r="K24" i="21"/>
  <c r="J24" i="21"/>
  <c r="V59" i="21"/>
  <c r="V47" i="22" s="1"/>
  <c r="U23" i="21"/>
  <c r="U59" i="21" s="1"/>
  <c r="U47" i="22" s="1"/>
  <c r="T23" i="21"/>
  <c r="S23" i="21"/>
  <c r="R23" i="21"/>
  <c r="Q23" i="21"/>
  <c r="P23" i="21"/>
  <c r="O23" i="21"/>
  <c r="N23" i="21"/>
  <c r="M23" i="21"/>
  <c r="L23" i="21"/>
  <c r="K23" i="21"/>
  <c r="J23" i="21"/>
  <c r="V58" i="21"/>
  <c r="V46" i="22" s="1"/>
  <c r="U22" i="21"/>
  <c r="U58" i="21" s="1"/>
  <c r="U46" i="22" s="1"/>
  <c r="T22" i="21"/>
  <c r="S22" i="21"/>
  <c r="R22" i="21"/>
  <c r="Q22" i="21"/>
  <c r="P22" i="21"/>
  <c r="O22" i="21"/>
  <c r="N22" i="21"/>
  <c r="M22" i="21"/>
  <c r="L22" i="21"/>
  <c r="K22" i="21"/>
  <c r="J22" i="21"/>
  <c r="V57" i="21"/>
  <c r="V45" i="22" s="1"/>
  <c r="U21" i="21"/>
  <c r="U57" i="21" s="1"/>
  <c r="U45" i="22" s="1"/>
  <c r="T21" i="21"/>
  <c r="S21" i="21"/>
  <c r="R21" i="21"/>
  <c r="Q21" i="21"/>
  <c r="P21" i="21"/>
  <c r="O21" i="21"/>
  <c r="N21" i="21"/>
  <c r="M21" i="21"/>
  <c r="L21" i="21"/>
  <c r="K21" i="21"/>
  <c r="J21" i="21"/>
  <c r="V56" i="21"/>
  <c r="V44" i="22" s="1"/>
  <c r="U20" i="21"/>
  <c r="U56" i="21" s="1"/>
  <c r="U44" i="22" s="1"/>
  <c r="T20" i="21"/>
  <c r="S20" i="21"/>
  <c r="R20" i="21"/>
  <c r="Q20" i="21"/>
  <c r="P20" i="21"/>
  <c r="O20" i="21"/>
  <c r="N20" i="21"/>
  <c r="M20" i="21"/>
  <c r="L20" i="21"/>
  <c r="K20" i="21"/>
  <c r="J20" i="21"/>
  <c r="V55" i="21"/>
  <c r="V43" i="22" s="1"/>
  <c r="U19" i="21"/>
  <c r="U55" i="21" s="1"/>
  <c r="U43" i="22" s="1"/>
  <c r="T19" i="21"/>
  <c r="S19" i="21"/>
  <c r="R19" i="21"/>
  <c r="Q19" i="21"/>
  <c r="P19" i="21"/>
  <c r="O19" i="21"/>
  <c r="N19" i="21"/>
  <c r="M19" i="21"/>
  <c r="L19" i="21"/>
  <c r="K19" i="21"/>
  <c r="J19" i="21"/>
  <c r="V54" i="21"/>
  <c r="V42" i="22" s="1"/>
  <c r="U18" i="21"/>
  <c r="U54" i="21" s="1"/>
  <c r="U42" i="22" s="1"/>
  <c r="T18" i="21"/>
  <c r="S18" i="21"/>
  <c r="R18" i="21"/>
  <c r="Q18" i="21"/>
  <c r="Q54" i="21" s="1"/>
  <c r="Q42" i="22" s="1"/>
  <c r="P18" i="21"/>
  <c r="O18" i="21"/>
  <c r="N18" i="21"/>
  <c r="M18" i="21"/>
  <c r="L18" i="21"/>
  <c r="K18" i="21"/>
  <c r="K54" i="21" s="1"/>
  <c r="K42" i="22" s="1"/>
  <c r="J18" i="21"/>
  <c r="J54" i="21" s="1"/>
  <c r="J42" i="22" s="1"/>
  <c r="R82" i="13" l="1"/>
  <c r="J82" i="13"/>
  <c r="H82" i="13"/>
  <c r="I82" i="13"/>
  <c r="G82" i="13"/>
  <c r="F82" i="13"/>
  <c r="K63" i="13"/>
  <c r="N89" i="13" s="1"/>
  <c r="F89" i="12"/>
  <c r="I89" i="12"/>
  <c r="G89" i="12"/>
  <c r="H89" i="12"/>
  <c r="J89" i="12"/>
  <c r="W82" i="13"/>
  <c r="K70" i="12"/>
  <c r="Q82" i="13"/>
  <c r="S82" i="13"/>
  <c r="M82" i="13"/>
  <c r="V82" i="13"/>
  <c r="L82" i="13"/>
  <c r="N82" i="13"/>
  <c r="J55" i="21"/>
  <c r="J43" i="22" s="1"/>
  <c r="P55" i="21"/>
  <c r="P43" i="22" s="1"/>
  <c r="N57" i="21"/>
  <c r="N45" i="22" s="1"/>
  <c r="T57" i="21"/>
  <c r="T45" i="22" s="1"/>
  <c r="M58" i="21"/>
  <c r="M46" i="22" s="1"/>
  <c r="S58" i="21"/>
  <c r="S46" i="22" s="1"/>
  <c r="K60" i="21"/>
  <c r="K48" i="22" s="1"/>
  <c r="Q60" i="21"/>
  <c r="Q48" i="22" s="1"/>
  <c r="J61" i="21"/>
  <c r="J49" i="22" s="1"/>
  <c r="P61" i="21"/>
  <c r="P49" i="22" s="1"/>
  <c r="K89" i="13"/>
  <c r="AA89" i="13"/>
  <c r="R61" i="21"/>
  <c r="R49" i="22" s="1"/>
  <c r="K82" i="13"/>
  <c r="AD82" i="13"/>
  <c r="AC82" i="13"/>
  <c r="AB82" i="13"/>
  <c r="AA82" i="13"/>
  <c r="Z82" i="13"/>
  <c r="X82" i="13"/>
  <c r="Y82" i="13"/>
  <c r="L55" i="21"/>
  <c r="L43" i="22" s="1"/>
  <c r="R55" i="21"/>
  <c r="R43" i="22" s="1"/>
  <c r="O58" i="21"/>
  <c r="O46" i="22" s="1"/>
  <c r="L61" i="21"/>
  <c r="L49" i="22" s="1"/>
  <c r="T82" i="13"/>
  <c r="U82" i="13"/>
  <c r="O82" i="13"/>
  <c r="N61" i="21"/>
  <c r="N49" i="22" s="1"/>
  <c r="T61" i="21"/>
  <c r="T49" i="22" s="1"/>
  <c r="AC43" i="22"/>
  <c r="AC49" i="22"/>
  <c r="N55" i="21"/>
  <c r="N43" i="22" s="1"/>
  <c r="T55" i="21"/>
  <c r="T43" i="22" s="1"/>
  <c r="K58" i="21"/>
  <c r="K46" i="22" s="1"/>
  <c r="Q58" i="21"/>
  <c r="Q46" i="22" s="1"/>
  <c r="K67" i="12"/>
  <c r="K89" i="12"/>
  <c r="AD89" i="12"/>
  <c r="AC89" i="12"/>
  <c r="AB89" i="12"/>
  <c r="AA89" i="12"/>
  <c r="Z89" i="12"/>
  <c r="X89" i="12"/>
  <c r="Y89" i="12"/>
  <c r="L70" i="12"/>
  <c r="L89" i="12"/>
  <c r="N67" i="12"/>
  <c r="N89" i="12"/>
  <c r="V67" i="12"/>
  <c r="V89" i="12"/>
  <c r="U71" i="12"/>
  <c r="U89" i="12"/>
  <c r="T67" i="12"/>
  <c r="T89" i="12"/>
  <c r="Q71" i="12"/>
  <c r="Q89" i="12"/>
  <c r="W67" i="12"/>
  <c r="W89" i="12"/>
  <c r="R67" i="12"/>
  <c r="R89" i="12"/>
  <c r="M71" i="12"/>
  <c r="M89" i="12"/>
  <c r="O68" i="12"/>
  <c r="O89" i="12"/>
  <c r="S69" i="12"/>
  <c r="S89" i="12"/>
  <c r="P71" i="12"/>
  <c r="P89" i="12"/>
  <c r="AC44" i="22"/>
  <c r="AC42" i="22"/>
  <c r="AC48" i="22"/>
  <c r="AC47" i="22"/>
  <c r="AC46" i="22"/>
  <c r="AC45" i="22"/>
  <c r="K74" i="12"/>
  <c r="M68" i="12"/>
  <c r="K72" i="12"/>
  <c r="V68" i="12"/>
  <c r="K71" i="12"/>
  <c r="K68" i="12"/>
  <c r="U74" i="12"/>
  <c r="U73" i="12"/>
  <c r="U69" i="12"/>
  <c r="M72" i="12"/>
  <c r="L72" i="12"/>
  <c r="L75" i="12"/>
  <c r="U68" i="12"/>
  <c r="V73" i="12"/>
  <c r="V74" i="12"/>
  <c r="K76" i="12"/>
  <c r="P74" i="12"/>
  <c r="P68" i="12"/>
  <c r="L74" i="12"/>
  <c r="L71" i="12"/>
  <c r="L67" i="12"/>
  <c r="V75" i="12"/>
  <c r="P73" i="12"/>
  <c r="M73" i="12"/>
  <c r="P70" i="12"/>
  <c r="L69" i="12"/>
  <c r="K69" i="12"/>
  <c r="P75" i="12"/>
  <c r="L73" i="12"/>
  <c r="M75" i="12"/>
  <c r="V72" i="12"/>
  <c r="V71" i="12"/>
  <c r="M67" i="12"/>
  <c r="M74" i="12"/>
  <c r="R71" i="12"/>
  <c r="M70" i="12"/>
  <c r="M69" i="12"/>
  <c r="R70" i="12"/>
  <c r="K56" i="21"/>
  <c r="K44" i="22" s="1"/>
  <c r="Q56" i="21"/>
  <c r="Q44" i="22" s="1"/>
  <c r="N59" i="21"/>
  <c r="N47" i="22" s="1"/>
  <c r="T59" i="21"/>
  <c r="T47" i="22" s="1"/>
  <c r="O56" i="21"/>
  <c r="O44" i="22" s="1"/>
  <c r="M56" i="21"/>
  <c r="M44" i="22" s="1"/>
  <c r="S56" i="21"/>
  <c r="S44" i="22" s="1"/>
  <c r="J59" i="21"/>
  <c r="J47" i="22" s="1"/>
  <c r="P59" i="21"/>
  <c r="P47" i="22" s="1"/>
  <c r="M54" i="21"/>
  <c r="M42" i="22" s="1"/>
  <c r="S54" i="21"/>
  <c r="S42" i="22" s="1"/>
  <c r="J57" i="21"/>
  <c r="J45" i="22" s="1"/>
  <c r="P57" i="21"/>
  <c r="P45" i="22" s="1"/>
  <c r="L59" i="21"/>
  <c r="L47" i="22" s="1"/>
  <c r="R59" i="21"/>
  <c r="R47" i="22" s="1"/>
  <c r="M60" i="21"/>
  <c r="M48" i="22" s="1"/>
  <c r="S60" i="21"/>
  <c r="S48" i="22" s="1"/>
  <c r="L57" i="21"/>
  <c r="L45" i="22" s="1"/>
  <c r="R57" i="21"/>
  <c r="R45" i="22" s="1"/>
  <c r="O60" i="21"/>
  <c r="O48" i="22" s="1"/>
  <c r="O54" i="21"/>
  <c r="O42" i="22" s="1"/>
  <c r="T73" i="12"/>
  <c r="P69" i="12"/>
  <c r="T74" i="12"/>
  <c r="T72" i="12"/>
  <c r="O67" i="12"/>
  <c r="N73" i="12"/>
  <c r="T71" i="12"/>
  <c r="T70" i="12"/>
  <c r="O74" i="12"/>
  <c r="O75" i="12"/>
  <c r="O70" i="12"/>
  <c r="O69" i="12"/>
  <c r="K73" i="12"/>
  <c r="T75" i="12"/>
  <c r="U72" i="12"/>
  <c r="U75" i="12"/>
  <c r="N74" i="12"/>
  <c r="R72" i="12"/>
  <c r="U70" i="12"/>
  <c r="N68" i="12"/>
  <c r="P67" i="12"/>
  <c r="U67" i="12"/>
  <c r="R75" i="12"/>
  <c r="P72" i="12"/>
  <c r="Q70" i="12"/>
  <c r="T68" i="12"/>
  <c r="T69" i="12"/>
  <c r="S72" i="12"/>
  <c r="Q74" i="12"/>
  <c r="S75" i="12"/>
  <c r="O73" i="12"/>
  <c r="N72" i="12"/>
  <c r="V70" i="12"/>
  <c r="V69" i="12"/>
  <c r="Q67" i="12"/>
  <c r="N71" i="12"/>
  <c r="N69" i="12"/>
  <c r="N75" i="12"/>
  <c r="R68" i="12"/>
  <c r="L68" i="12"/>
  <c r="S73" i="12"/>
  <c r="N70" i="12"/>
  <c r="R69" i="12"/>
  <c r="R73" i="12"/>
  <c r="O72" i="12"/>
  <c r="R74" i="12"/>
  <c r="Q73" i="12"/>
  <c r="S67" i="12"/>
  <c r="S74" i="12"/>
  <c r="Q72" i="12"/>
  <c r="Q69" i="12"/>
  <c r="Q68" i="12"/>
  <c r="Q75" i="12"/>
  <c r="S70" i="12"/>
  <c r="L54" i="21"/>
  <c r="L42" i="22" s="1"/>
  <c r="N54" i="21"/>
  <c r="N42" i="22" s="1"/>
  <c r="P54" i="21"/>
  <c r="P42" i="22" s="1"/>
  <c r="R54" i="21"/>
  <c r="R42" i="22" s="1"/>
  <c r="T54" i="21"/>
  <c r="T42" i="22" s="1"/>
  <c r="K55" i="21"/>
  <c r="K43" i="22" s="1"/>
  <c r="M55" i="21"/>
  <c r="M43" i="22" s="1"/>
  <c r="O55" i="21"/>
  <c r="O43" i="22" s="1"/>
  <c r="Q55" i="21"/>
  <c r="Q43" i="22" s="1"/>
  <c r="S55" i="21"/>
  <c r="S43" i="22" s="1"/>
  <c r="J56" i="21"/>
  <c r="J44" i="22" s="1"/>
  <c r="L56" i="21"/>
  <c r="L44" i="22" s="1"/>
  <c r="N56" i="21"/>
  <c r="N44" i="22" s="1"/>
  <c r="P56" i="21"/>
  <c r="P44" i="22" s="1"/>
  <c r="R56" i="21"/>
  <c r="R44" i="22" s="1"/>
  <c r="T56" i="21"/>
  <c r="T44" i="22" s="1"/>
  <c r="K57" i="21"/>
  <c r="K45" i="22" s="1"/>
  <c r="M57" i="21"/>
  <c r="M45" i="22" s="1"/>
  <c r="O57" i="21"/>
  <c r="O45" i="22" s="1"/>
  <c r="Q57" i="21"/>
  <c r="Q45" i="22" s="1"/>
  <c r="S57" i="21"/>
  <c r="S45" i="22" s="1"/>
  <c r="J58" i="21"/>
  <c r="J46" i="22" s="1"/>
  <c r="L58" i="21"/>
  <c r="L46" i="22" s="1"/>
  <c r="N58" i="21"/>
  <c r="N46" i="22" s="1"/>
  <c r="P58" i="21"/>
  <c r="P46" i="22" s="1"/>
  <c r="R58" i="21"/>
  <c r="R46" i="22" s="1"/>
  <c r="T58" i="21"/>
  <c r="T46" i="22" s="1"/>
  <c r="K59" i="21"/>
  <c r="K47" i="22" s="1"/>
  <c r="M59" i="21"/>
  <c r="M47" i="22" s="1"/>
  <c r="O59" i="21"/>
  <c r="O47" i="22" s="1"/>
  <c r="Q59" i="21"/>
  <c r="Q47" i="22" s="1"/>
  <c r="S59" i="21"/>
  <c r="S47" i="22" s="1"/>
  <c r="J60" i="21"/>
  <c r="J48" i="22" s="1"/>
  <c r="L60" i="21"/>
  <c r="L48" i="22" s="1"/>
  <c r="N60" i="21"/>
  <c r="N48" i="22" s="1"/>
  <c r="P60" i="21"/>
  <c r="P48" i="22" s="1"/>
  <c r="R60" i="21"/>
  <c r="R48" i="22" s="1"/>
  <c r="T60" i="21"/>
  <c r="T48" i="22" s="1"/>
  <c r="K61" i="21"/>
  <c r="K49" i="22" s="1"/>
  <c r="M61" i="21"/>
  <c r="M49" i="22" s="1"/>
  <c r="O61" i="21"/>
  <c r="O49" i="22" s="1"/>
  <c r="Q61" i="21"/>
  <c r="Q49" i="22" s="1"/>
  <c r="S61" i="21"/>
  <c r="S49" i="22" s="1"/>
  <c r="S76" i="12"/>
  <c r="S68" i="12"/>
  <c r="T76" i="12"/>
  <c r="P76" i="12"/>
  <c r="L76" i="12"/>
  <c r="Q76" i="12"/>
  <c r="O76" i="12"/>
  <c r="K75" i="12"/>
  <c r="S71" i="12"/>
  <c r="O71" i="12"/>
  <c r="V76" i="12"/>
  <c r="R76" i="12"/>
  <c r="N76" i="12"/>
  <c r="U76" i="12"/>
  <c r="M76" i="12"/>
  <c r="W75" i="12"/>
  <c r="W71" i="12"/>
  <c r="W68" i="12"/>
  <c r="W72" i="12"/>
  <c r="W76" i="12"/>
  <c r="W73" i="12"/>
  <c r="W70" i="12"/>
  <c r="W74" i="12"/>
  <c r="W69" i="12"/>
  <c r="M89" i="13" l="1"/>
  <c r="W89" i="13"/>
  <c r="Y89" i="13"/>
  <c r="AD89" i="13"/>
  <c r="L89" i="13"/>
  <c r="S89" i="13"/>
  <c r="Q89" i="13"/>
  <c r="X89" i="13"/>
  <c r="J89" i="13"/>
  <c r="F89" i="13"/>
  <c r="G89" i="13"/>
  <c r="H89" i="13"/>
  <c r="I89" i="13"/>
  <c r="V89" i="13"/>
  <c r="Z89" i="13"/>
  <c r="O89" i="13"/>
  <c r="AB89" i="13"/>
  <c r="AC89" i="13"/>
  <c r="T89" i="13"/>
  <c r="P89" i="13"/>
  <c r="U89" i="13"/>
  <c r="R89" i="13"/>
</calcChain>
</file>

<file path=xl/sharedStrings.xml><?xml version="1.0" encoding="utf-8"?>
<sst xmlns="http://schemas.openxmlformats.org/spreadsheetml/2006/main" count="3007" uniqueCount="377">
  <si>
    <t>1.情報化投資（日本）</t>
    <rPh sb="2" eb="5">
      <t>ジョウホウカ</t>
    </rPh>
    <rPh sb="5" eb="7">
      <t>トウシ</t>
    </rPh>
    <rPh sb="8" eb="10">
      <t>ニホン</t>
    </rPh>
    <phoneticPr fontId="6"/>
  </si>
  <si>
    <t>情報化投資</t>
    <rPh sb="0" eb="3">
      <t>ジョウホウカ</t>
    </rPh>
    <rPh sb="3" eb="5">
      <t>トウシ</t>
    </rPh>
    <phoneticPr fontId="7"/>
  </si>
  <si>
    <t>民間企業
設備投資</t>
    <rPh sb="0" eb="2">
      <t>ミンカン</t>
    </rPh>
    <rPh sb="2" eb="4">
      <t>キギョウ</t>
    </rPh>
    <rPh sb="5" eb="7">
      <t>セツビ</t>
    </rPh>
    <rPh sb="7" eb="9">
      <t>トウシ</t>
    </rPh>
    <phoneticPr fontId="8"/>
  </si>
  <si>
    <t>ＧＤＰ</t>
    <phoneticPr fontId="8"/>
  </si>
  <si>
    <t>民間設備投資にしめる情報化投資（％）</t>
    <rPh sb="0" eb="2">
      <t>ミンカン</t>
    </rPh>
    <rPh sb="2" eb="4">
      <t>セツビ</t>
    </rPh>
    <rPh sb="4" eb="6">
      <t>トウシ</t>
    </rPh>
    <rPh sb="10" eb="13">
      <t>ジョウホウカ</t>
    </rPh>
    <rPh sb="13" eb="15">
      <t>トウシ</t>
    </rPh>
    <phoneticPr fontId="8"/>
  </si>
  <si>
    <t>ＧＤＰにしめる情報化投資（％）</t>
    <rPh sb="7" eb="10">
      <t>ジョウホウカ</t>
    </rPh>
    <rPh sb="10" eb="12">
      <t>トウシ</t>
    </rPh>
    <phoneticPr fontId="8"/>
  </si>
  <si>
    <t>電気通信機器</t>
    <rPh sb="0" eb="2">
      <t>デンキ</t>
    </rPh>
    <rPh sb="2" eb="4">
      <t>ツウシン</t>
    </rPh>
    <rPh sb="4" eb="6">
      <t>キキ</t>
    </rPh>
    <phoneticPr fontId="8"/>
  </si>
  <si>
    <t>電子計算機本体
同付属装置</t>
    <phoneticPr fontId="7"/>
  </si>
  <si>
    <t>ソフトウェア</t>
  </si>
  <si>
    <t>1980年</t>
  </si>
  <si>
    <t>1981年</t>
  </si>
  <si>
    <t>1982年</t>
  </si>
  <si>
    <t>1983年</t>
  </si>
  <si>
    <t>1984年</t>
  </si>
  <si>
    <t>1985年</t>
  </si>
  <si>
    <t>1986年</t>
  </si>
  <si>
    <t>1987年</t>
  </si>
  <si>
    <t>1988年</t>
  </si>
  <si>
    <t>1989年</t>
  </si>
  <si>
    <t>1990年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</si>
  <si>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</si>
  <si>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</si>
  <si>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</si>
  <si>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</si>
  <si>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</si>
  <si>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</si>
  <si>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</si>
  <si>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</si>
  <si>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</si>
  <si>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</si>
  <si>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</si>
  <si>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</si>
  <si>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</si>
  <si>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</si>
  <si>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2006年</t>
  </si>
  <si>
    <t>2007年</t>
  </si>
  <si>
    <t>2008年</t>
  </si>
  <si>
    <t>2.情報化投資（米国）</t>
    <rPh sb="2" eb="5">
      <t>ジョウホウカ</t>
    </rPh>
    <rPh sb="5" eb="7">
      <t>トウシ</t>
    </rPh>
    <rPh sb="8" eb="10">
      <t>ベイコク</t>
    </rPh>
    <phoneticPr fontId="6"/>
  </si>
  <si>
    <t>情報化投資
指数
（2000年＝100）</t>
    <rPh sb="0" eb="3">
      <t>ジョウホウカ</t>
    </rPh>
    <rPh sb="3" eb="5">
      <t>トウシ</t>
    </rPh>
    <phoneticPr fontId="7"/>
  </si>
  <si>
    <t>民間企業設備投資
（Private Finxed Investment:Nonresidential equipment and software</t>
    <rPh sb="0" eb="2">
      <t>ミンカン</t>
    </rPh>
    <rPh sb="2" eb="4">
      <t>キギョウ</t>
    </rPh>
    <rPh sb="4" eb="6">
      <t>セツビ</t>
    </rPh>
    <rPh sb="6" eb="8">
      <t>トウシ</t>
    </rPh>
    <phoneticPr fontId="8"/>
  </si>
  <si>
    <t>ＧＤＰ</t>
    <phoneticPr fontId="8"/>
  </si>
  <si>
    <t>ＧＤＰにしめる
情報化投資（％）</t>
    <rPh sb="8" eb="11">
      <t>ジョウホウカ</t>
    </rPh>
    <rPh sb="11" eb="13">
      <t>トウシ</t>
    </rPh>
    <phoneticPr fontId="8"/>
  </si>
  <si>
    <t>電子計算機本体
同付属装置</t>
    <phoneticPr fontId="7"/>
  </si>
  <si>
    <t>2005年</t>
  </si>
  <si>
    <t>2009年</t>
  </si>
  <si>
    <t>2010年</t>
  </si>
  <si>
    <t>2011年</t>
  </si>
  <si>
    <t>2012年</t>
  </si>
  <si>
    <t>2013年</t>
  </si>
  <si>
    <t>2014年</t>
  </si>
  <si>
    <t>2015年</t>
  </si>
  <si>
    <t>3.情報通信資本ストック（日本）</t>
    <rPh sb="2" eb="4">
      <t>ジョウホウ</t>
    </rPh>
    <rPh sb="4" eb="6">
      <t>ツウシン</t>
    </rPh>
    <rPh sb="6" eb="8">
      <t>シホン</t>
    </rPh>
    <rPh sb="13" eb="15">
      <t>ニホン</t>
    </rPh>
    <phoneticPr fontId="6"/>
  </si>
  <si>
    <t>情報通信ストック</t>
    <rPh sb="0" eb="2">
      <t>ジョウホウ</t>
    </rPh>
    <rPh sb="2" eb="4">
      <t>ツウシン</t>
    </rPh>
    <phoneticPr fontId="7"/>
  </si>
  <si>
    <t>固定資本ストックに占める情報通信ストック（％）</t>
    <rPh sb="0" eb="2">
      <t>コテイ</t>
    </rPh>
    <rPh sb="2" eb="4">
      <t>シホン</t>
    </rPh>
    <rPh sb="9" eb="10">
      <t>シ</t>
    </rPh>
    <rPh sb="12" eb="14">
      <t>ジョウホウ</t>
    </rPh>
    <rPh sb="14" eb="16">
      <t>ツウシン</t>
    </rPh>
    <phoneticPr fontId="8"/>
  </si>
  <si>
    <t>2005年</t>
    <phoneticPr fontId="7"/>
  </si>
  <si>
    <t>2010年</t>
    <phoneticPr fontId="7"/>
  </si>
  <si>
    <t>4.情報通信資本ストック（米国）</t>
    <rPh sb="2" eb="4">
      <t>ジョウホウ</t>
    </rPh>
    <rPh sb="4" eb="6">
      <t>ツウシン</t>
    </rPh>
    <rPh sb="6" eb="8">
      <t>シホン</t>
    </rPh>
    <rPh sb="13" eb="15">
      <t>ベイコク</t>
    </rPh>
    <phoneticPr fontId="6"/>
  </si>
  <si>
    <t>民間企業
資本ストック
（Real Net Stock of Fixed Assets）</t>
    <rPh sb="0" eb="2">
      <t>ミンカン</t>
    </rPh>
    <rPh sb="2" eb="4">
      <t>キギョウ</t>
    </rPh>
    <rPh sb="5" eb="7">
      <t>シホン</t>
    </rPh>
    <phoneticPr fontId="8"/>
  </si>
  <si>
    <t>民間企業資本ストックにしめる情報通信ストック（％）</t>
    <rPh sb="0" eb="2">
      <t>ミンカン</t>
    </rPh>
    <rPh sb="2" eb="4">
      <t>キギョウ</t>
    </rPh>
    <rPh sb="4" eb="6">
      <t>シホン</t>
    </rPh>
    <rPh sb="14" eb="16">
      <t>ジョウホウ</t>
    </rPh>
    <rPh sb="16" eb="18">
      <t>ツウシン</t>
    </rPh>
    <phoneticPr fontId="8"/>
  </si>
  <si>
    <t>2006年</t>
    <phoneticPr fontId="7"/>
  </si>
  <si>
    <t>2008年</t>
    <phoneticPr fontId="7"/>
  </si>
  <si>
    <t>2014年</t>
    <rPh sb="4" eb="5">
      <t>ネン</t>
    </rPh>
    <phoneticPr fontId="7"/>
  </si>
  <si>
    <t>※民間企業資本ストックはBEA"Real Net Stock of Fixed Assets and Consumer Durable Goods"より、"Private Nonresidential Fixed Assets"の系列を取った。</t>
    <rPh sb="1" eb="3">
      <t>ミンカン</t>
    </rPh>
    <rPh sb="3" eb="5">
      <t>キギョウ</t>
    </rPh>
    <rPh sb="5" eb="7">
      <t>シホン</t>
    </rPh>
    <rPh sb="115" eb="117">
      <t>ケイレツ</t>
    </rPh>
    <rPh sb="118" eb="119">
      <t>ト</t>
    </rPh>
    <phoneticPr fontId="7"/>
  </si>
  <si>
    <t>この場合、設備（Equipment)、ソフトウェアのほか、建物（Structures)、ソフトウェア以外の知財（特許権等）を含むことになる。</t>
    <rPh sb="2" eb="4">
      <t>バアイ</t>
    </rPh>
    <rPh sb="5" eb="7">
      <t>セツビ</t>
    </rPh>
    <rPh sb="29" eb="31">
      <t>タテモノ</t>
    </rPh>
    <rPh sb="50" eb="52">
      <t>イガイ</t>
    </rPh>
    <rPh sb="53" eb="55">
      <t>チザイ</t>
    </rPh>
    <rPh sb="56" eb="59">
      <t>トッキョケン</t>
    </rPh>
    <rPh sb="59" eb="60">
      <t>トウ</t>
    </rPh>
    <rPh sb="62" eb="63">
      <t>フク</t>
    </rPh>
    <phoneticPr fontId="7"/>
  </si>
  <si>
    <t>5.名目国内生産額（日本）</t>
    <rPh sb="2" eb="4">
      <t>メイモク</t>
    </rPh>
    <rPh sb="4" eb="6">
      <t>コクナイ</t>
    </rPh>
    <rPh sb="6" eb="8">
      <t>セイサン</t>
    </rPh>
    <rPh sb="8" eb="9">
      <t>ガク</t>
    </rPh>
    <rPh sb="10" eb="12">
      <t>ニホン</t>
    </rPh>
    <phoneticPr fontId="7"/>
  </si>
  <si>
    <t>（単位：10億円）</t>
  </si>
  <si>
    <t>2005年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</si>
  <si>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</si>
  <si>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</si>
  <si>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</si>
  <si>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</si>
  <si>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</si>
  <si>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</si>
  <si>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１．通信業</t>
  </si>
  <si>
    <t>２．放送業</t>
  </si>
  <si>
    <t>３．情報サービス業</t>
  </si>
  <si>
    <t>情報処理・提供サービス</t>
  </si>
  <si>
    <t>映像・音声・文字情報制作（除、ニュース供給）</t>
  </si>
  <si>
    <t>新聞</t>
  </si>
  <si>
    <t>出版</t>
  </si>
  <si>
    <t>ニュース供給</t>
  </si>
  <si>
    <t>通信ケーブル製造</t>
  </si>
  <si>
    <t>有線通信機械器具製造</t>
  </si>
  <si>
    <t>無線通信機械器具製造</t>
  </si>
  <si>
    <t>ラジオ・テレビ受信機・ビデオ機器製造</t>
  </si>
  <si>
    <t>電気音響機械器具製造</t>
  </si>
  <si>
    <t>電子計算機・同付属装置製造</t>
  </si>
  <si>
    <t>半導体素子製造</t>
  </si>
  <si>
    <t>集積回路製造</t>
  </si>
  <si>
    <t>液晶パネル製造</t>
  </si>
  <si>
    <t>その他の電子部品製造</t>
  </si>
  <si>
    <t>事務用機械器具製造</t>
  </si>
  <si>
    <t>情報記録物製造</t>
  </si>
  <si>
    <t>情報通信機器賃貸業</t>
  </si>
  <si>
    <t>広告業</t>
  </si>
  <si>
    <t>印刷・製版・製本業</t>
  </si>
  <si>
    <t>映画・劇場等</t>
  </si>
  <si>
    <t>情報通信産業合計</t>
  </si>
  <si>
    <t>１．通信業</t>
    <rPh sb="2" eb="5">
      <t>ツウシンギョウ</t>
    </rPh>
    <phoneticPr fontId="7"/>
  </si>
  <si>
    <t>２．放送業</t>
    <rPh sb="2" eb="5">
      <t>ホウソウギョウ</t>
    </rPh>
    <phoneticPr fontId="7"/>
  </si>
  <si>
    <t>３．情報サービス業</t>
    <rPh sb="2" eb="4">
      <t>ジョウホウ</t>
    </rPh>
    <rPh sb="8" eb="9">
      <t>ギョウ</t>
    </rPh>
    <phoneticPr fontId="7"/>
  </si>
  <si>
    <t>５．映像・音声・文字情報制作業</t>
    <rPh sb="2" eb="4">
      <t>エイゾウ</t>
    </rPh>
    <rPh sb="5" eb="7">
      <t>オンセイ</t>
    </rPh>
    <rPh sb="8" eb="10">
      <t>モジ</t>
    </rPh>
    <rPh sb="10" eb="12">
      <t>ジョウホウ</t>
    </rPh>
    <rPh sb="12" eb="14">
      <t>セイサク</t>
    </rPh>
    <rPh sb="14" eb="15">
      <t>ギョウ</t>
    </rPh>
    <phoneticPr fontId="7"/>
  </si>
  <si>
    <t>６．情報通信関連製造業</t>
    <rPh sb="2" eb="4">
      <t>ジョウホウ</t>
    </rPh>
    <rPh sb="4" eb="6">
      <t>ツウシン</t>
    </rPh>
    <rPh sb="6" eb="8">
      <t>カンレン</t>
    </rPh>
    <rPh sb="8" eb="11">
      <t>セイゾウギョウ</t>
    </rPh>
    <phoneticPr fontId="7"/>
  </si>
  <si>
    <t>７．情報通信関連サービス業</t>
    <rPh sb="2" eb="4">
      <t>ジョウホウ</t>
    </rPh>
    <rPh sb="4" eb="6">
      <t>ツウシン</t>
    </rPh>
    <rPh sb="6" eb="8">
      <t>カンレン</t>
    </rPh>
    <rPh sb="12" eb="13">
      <t>ギョウ</t>
    </rPh>
    <phoneticPr fontId="7"/>
  </si>
  <si>
    <t>８．情報通信関連建設業</t>
    <rPh sb="2" eb="4">
      <t>ジョウホウ</t>
    </rPh>
    <rPh sb="4" eb="6">
      <t>ツウシン</t>
    </rPh>
    <rPh sb="6" eb="8">
      <t>カンレン</t>
    </rPh>
    <rPh sb="8" eb="11">
      <t>ケンセツギョウ</t>
    </rPh>
    <phoneticPr fontId="7"/>
  </si>
  <si>
    <t>９．研究</t>
    <rPh sb="2" eb="4">
      <t>ケンキュウ</t>
    </rPh>
    <phoneticPr fontId="7"/>
  </si>
  <si>
    <t>構成</t>
    <rPh sb="0" eb="2">
      <t>コウセイ</t>
    </rPh>
    <phoneticPr fontId="7"/>
  </si>
  <si>
    <t>（単位：％）</t>
  </si>
  <si>
    <t>6.実質国内生産額（日本）</t>
    <rPh sb="2" eb="4">
      <t>ジッシツ</t>
    </rPh>
    <rPh sb="4" eb="6">
      <t>コクナイ</t>
    </rPh>
    <rPh sb="6" eb="8">
      <t>セイサン</t>
    </rPh>
    <rPh sb="8" eb="9">
      <t>ガク</t>
    </rPh>
    <rPh sb="10" eb="12">
      <t>ニホン</t>
    </rPh>
    <phoneticPr fontId="7"/>
  </si>
  <si>
    <t>-</t>
  </si>
  <si>
    <t>7.名目GDP（日本）</t>
    <rPh sb="2" eb="4">
      <t>メイモク</t>
    </rPh>
    <rPh sb="8" eb="10">
      <t>ニホン</t>
    </rPh>
    <phoneticPr fontId="7"/>
  </si>
  <si>
    <t>8.実質GDP（日本）</t>
    <rPh sb="2" eb="4">
      <t>ジッシツ</t>
    </rPh>
    <rPh sb="8" eb="10">
      <t>ニホン</t>
    </rPh>
    <phoneticPr fontId="7"/>
  </si>
  <si>
    <t>固定電気通信</t>
    <rPh sb="0" eb="2">
      <t>コテイ</t>
    </rPh>
    <rPh sb="2" eb="4">
      <t>デンキ</t>
    </rPh>
    <rPh sb="4" eb="6">
      <t>ツウシン</t>
    </rPh>
    <phoneticPr fontId="26"/>
  </si>
  <si>
    <t>移動電気通信</t>
    <rPh sb="0" eb="2">
      <t>イドウ</t>
    </rPh>
    <rPh sb="2" eb="4">
      <t>デンキ</t>
    </rPh>
    <rPh sb="4" eb="6">
      <t>ツウシン</t>
    </rPh>
    <phoneticPr fontId="26"/>
  </si>
  <si>
    <t>電気通信に付帯するサービス</t>
    <rPh sb="0" eb="2">
      <t>デンキ</t>
    </rPh>
    <rPh sb="2" eb="4">
      <t>ツウシン</t>
    </rPh>
    <rPh sb="5" eb="7">
      <t>フタイ</t>
    </rPh>
    <phoneticPr fontId="26"/>
  </si>
  <si>
    <t>公共放送</t>
    <rPh sb="0" eb="2">
      <t>コウキョウ</t>
    </rPh>
    <rPh sb="2" eb="4">
      <t>ホウソウ</t>
    </rPh>
    <phoneticPr fontId="26"/>
  </si>
  <si>
    <t>民間放送</t>
    <rPh sb="0" eb="2">
      <t>ミンカン</t>
    </rPh>
    <rPh sb="2" eb="4">
      <t>ホウソウ</t>
    </rPh>
    <phoneticPr fontId="26"/>
  </si>
  <si>
    <t>有線放送</t>
    <rPh sb="0" eb="2">
      <t>ユウセン</t>
    </rPh>
    <rPh sb="2" eb="4">
      <t>ホウソウ</t>
    </rPh>
    <phoneticPr fontId="26"/>
  </si>
  <si>
    <t>５．映像・音声・文字情報制作業</t>
    <phoneticPr fontId="7"/>
  </si>
  <si>
    <t>映像・音声・文字情報制作（除、ニュース供給）</t>
    <phoneticPr fontId="28"/>
  </si>
  <si>
    <t>６．情報通信関連製造業</t>
    <phoneticPr fontId="7"/>
  </si>
  <si>
    <t>その他の電気通信機器製造</t>
    <rPh sb="10" eb="12">
      <t>セイゾウ</t>
    </rPh>
    <phoneticPr fontId="28"/>
  </si>
  <si>
    <t>７．情報通信関連サービス業</t>
    <phoneticPr fontId="7"/>
  </si>
  <si>
    <t>８．情報通信関連建設業</t>
    <phoneticPr fontId="7"/>
  </si>
  <si>
    <t>電気通信施設建設業</t>
    <rPh sb="0" eb="2">
      <t>デンキ</t>
    </rPh>
    <rPh sb="2" eb="4">
      <t>ツウシン</t>
    </rPh>
    <rPh sb="4" eb="6">
      <t>シセツ</t>
    </rPh>
    <rPh sb="6" eb="8">
      <t>ケンセツ</t>
    </rPh>
    <rPh sb="8" eb="9">
      <t>ギョウ</t>
    </rPh>
    <phoneticPr fontId="26"/>
  </si>
  <si>
    <t>９．研究</t>
    <phoneticPr fontId="7"/>
  </si>
  <si>
    <t>研究</t>
    <rPh sb="0" eb="2">
      <t>ケンキュウ</t>
    </rPh>
    <phoneticPr fontId="26"/>
  </si>
  <si>
    <t>10.労働生産性（GDPベース）（日本）</t>
    <rPh sb="3" eb="5">
      <t>ロウドウ</t>
    </rPh>
    <rPh sb="5" eb="8">
      <t>セイサンセイ</t>
    </rPh>
    <rPh sb="17" eb="19">
      <t>ニホン</t>
    </rPh>
    <phoneticPr fontId="7"/>
  </si>
  <si>
    <t>比較（情報通信産業合計＝100）</t>
    <rPh sb="0" eb="2">
      <t>ヒカク</t>
    </rPh>
    <rPh sb="3" eb="5">
      <t>ジョウホウ</t>
    </rPh>
    <rPh sb="5" eb="7">
      <t>ツウシン</t>
    </rPh>
    <rPh sb="7" eb="9">
      <t>サンギョウ</t>
    </rPh>
    <rPh sb="9" eb="11">
      <t>ゴウケイ</t>
    </rPh>
    <phoneticPr fontId="7"/>
  </si>
  <si>
    <t>11.実質国内生産額（米国）</t>
    <rPh sb="3" eb="5">
      <t>ジッシツ</t>
    </rPh>
    <rPh sb="5" eb="7">
      <t>コクナイ</t>
    </rPh>
    <rPh sb="7" eb="9">
      <t>セイサン</t>
    </rPh>
    <rPh sb="9" eb="10">
      <t>ガク</t>
    </rPh>
    <rPh sb="11" eb="13">
      <t>ベイコク</t>
    </rPh>
    <phoneticPr fontId="7"/>
  </si>
  <si>
    <t>電気通信</t>
    <phoneticPr fontId="7"/>
  </si>
  <si>
    <t>２．放送業</t>
    <rPh sb="4" eb="5">
      <t>ギョウ</t>
    </rPh>
    <phoneticPr fontId="7"/>
  </si>
  <si>
    <t>３．情報サービス業</t>
    <rPh sb="8" eb="9">
      <t>ギョウ</t>
    </rPh>
    <phoneticPr fontId="7"/>
  </si>
  <si>
    <t>ソフトウェア業</t>
  </si>
  <si>
    <t>情報サービス
(ソフトウェアを除く）</t>
  </si>
  <si>
    <t>映画ビデオ制作</t>
  </si>
  <si>
    <t>音声情報制作業</t>
  </si>
  <si>
    <t xml:space="preserve">新聞                 </t>
  </si>
  <si>
    <t xml:space="preserve">出版                 </t>
  </si>
  <si>
    <t>ニュース供給業</t>
  </si>
  <si>
    <t>６．情報通信関連製造業</t>
    <rPh sb="4" eb="6">
      <t>ツウシン</t>
    </rPh>
    <rPh sb="8" eb="11">
      <t>セイゾウギョウ</t>
    </rPh>
    <phoneticPr fontId="7"/>
  </si>
  <si>
    <t>事務用機械</t>
  </si>
  <si>
    <t>コンピュータ</t>
  </si>
  <si>
    <t>通信機器</t>
  </si>
  <si>
    <t>音響機器・ビデオ（家庭用）</t>
  </si>
  <si>
    <t>磁気及び光学的記録媒体</t>
  </si>
  <si>
    <t>通信ケーブル</t>
  </si>
  <si>
    <t>情報記録物製造業</t>
  </si>
  <si>
    <t>半導体</t>
    <rPh sb="0" eb="3">
      <t>ハンドウタイ</t>
    </rPh>
    <phoneticPr fontId="3"/>
  </si>
  <si>
    <t>集積回路（プリント回路）</t>
    <rPh sb="0" eb="2">
      <t>シュウセキ</t>
    </rPh>
    <rPh sb="2" eb="4">
      <t>カイロ</t>
    </rPh>
    <rPh sb="9" eb="11">
      <t>カイロ</t>
    </rPh>
    <phoneticPr fontId="3"/>
  </si>
  <si>
    <t>電子管・液晶・その他電子部品</t>
    <rPh sb="0" eb="3">
      <t>デンシカン</t>
    </rPh>
    <rPh sb="4" eb="6">
      <t>エキショウ</t>
    </rPh>
    <rPh sb="9" eb="10">
      <t>タ</t>
    </rPh>
    <rPh sb="10" eb="12">
      <t>デンシ</t>
    </rPh>
    <rPh sb="12" eb="14">
      <t>ブヒン</t>
    </rPh>
    <phoneticPr fontId="3"/>
  </si>
  <si>
    <t>情報通信機器賃貸業</t>
    <rPh sb="0" eb="2">
      <t>ジョウホウ</t>
    </rPh>
    <rPh sb="2" eb="4">
      <t>ツウシン</t>
    </rPh>
    <rPh sb="4" eb="6">
      <t>キキ</t>
    </rPh>
    <rPh sb="6" eb="9">
      <t>チンタイギョウ</t>
    </rPh>
    <phoneticPr fontId="7"/>
  </si>
  <si>
    <t>広告</t>
  </si>
  <si>
    <t xml:space="preserve">印刷･製版･製本等     </t>
  </si>
  <si>
    <t>映画館・劇業</t>
  </si>
  <si>
    <t>（再掲）　情報通信産業　実質国内生産額（米国）</t>
    <rPh sb="1" eb="3">
      <t>サイケイ</t>
    </rPh>
    <rPh sb="5" eb="7">
      <t>ジョウホウ</t>
    </rPh>
    <rPh sb="7" eb="9">
      <t>ツウシン</t>
    </rPh>
    <rPh sb="9" eb="11">
      <t>サンギョウ</t>
    </rPh>
    <rPh sb="12" eb="14">
      <t>ジッシツ</t>
    </rPh>
    <rPh sb="14" eb="16">
      <t>コクナイ</t>
    </rPh>
    <rPh sb="16" eb="18">
      <t>セイサン</t>
    </rPh>
    <rPh sb="18" eb="19">
      <t>ガク</t>
    </rPh>
    <rPh sb="20" eb="22">
      <t>ベイコク</t>
    </rPh>
    <phoneticPr fontId="7"/>
  </si>
  <si>
    <t>構成</t>
  </si>
  <si>
    <t>2005年</t>
    <phoneticPr fontId="7"/>
  </si>
  <si>
    <t>2006年</t>
    <phoneticPr fontId="7"/>
  </si>
  <si>
    <t>2008年</t>
    <phoneticPr fontId="7"/>
  </si>
  <si>
    <t>12.実質GDP（米国）</t>
    <rPh sb="3" eb="5">
      <t>ジッシツ</t>
    </rPh>
    <rPh sb="9" eb="11">
      <t>ベイコク</t>
    </rPh>
    <phoneticPr fontId="7"/>
  </si>
  <si>
    <t>電気通信</t>
    <phoneticPr fontId="7"/>
  </si>
  <si>
    <t>５．映像・音声・文字情報制作業</t>
    <phoneticPr fontId="7"/>
  </si>
  <si>
    <t>半導体</t>
    <rPh sb="0" eb="3">
      <t>ハンドウタイ</t>
    </rPh>
    <phoneticPr fontId="30"/>
  </si>
  <si>
    <t>集積回路（プリント回路）</t>
    <rPh sb="0" eb="2">
      <t>シュウセキ</t>
    </rPh>
    <rPh sb="2" eb="4">
      <t>カイロ</t>
    </rPh>
    <rPh sb="9" eb="11">
      <t>カイロ</t>
    </rPh>
    <phoneticPr fontId="30"/>
  </si>
  <si>
    <t>（再掲）　情報通信産業　実質GDP（米国）　</t>
    <rPh sb="1" eb="3">
      <t>サイケイ</t>
    </rPh>
    <rPh sb="5" eb="7">
      <t>ジョウホウ</t>
    </rPh>
    <rPh sb="7" eb="9">
      <t>ツウシン</t>
    </rPh>
    <rPh sb="9" eb="11">
      <t>サンギョウ</t>
    </rPh>
    <rPh sb="12" eb="14">
      <t>ジッシツ</t>
    </rPh>
    <rPh sb="18" eb="20">
      <t>ベイコク</t>
    </rPh>
    <phoneticPr fontId="7"/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</si>
  <si>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</si>
  <si>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</si>
  <si>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</si>
  <si>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</si>
  <si>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</si>
  <si>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</si>
  <si>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</si>
  <si>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情報通信産業</t>
  </si>
  <si>
    <t>全産業</t>
  </si>
  <si>
    <t>（単位：％）</t>
    <phoneticPr fontId="7"/>
  </si>
  <si>
    <t>05～'06</t>
  </si>
  <si>
    <t>（単位：万人）</t>
  </si>
  <si>
    <t>19.労働生産性（GDPベース）の他産業との比較</t>
    <rPh sb="3" eb="5">
      <t>ロウドウ</t>
    </rPh>
    <rPh sb="5" eb="8">
      <t>セイサンセイ</t>
    </rPh>
    <rPh sb="17" eb="18">
      <t>タ</t>
    </rPh>
    <rPh sb="18" eb="20">
      <t>サンギョウ</t>
    </rPh>
    <phoneticPr fontId="7"/>
  </si>
  <si>
    <t>（単位：万円/人）</t>
    <rPh sb="5" eb="6">
      <t>エン</t>
    </rPh>
    <rPh sb="7" eb="8">
      <t>ニン</t>
    </rPh>
    <phoneticPr fontId="7"/>
  </si>
  <si>
    <t>労働生産性（GDPベース）の比較（指数）</t>
    <rPh sb="17" eb="19">
      <t>シスウ</t>
    </rPh>
    <phoneticPr fontId="7"/>
  </si>
  <si>
    <t>労働生産性（GDPベース）成長率の比較</t>
    <rPh sb="13" eb="16">
      <t>セイチョウリツ</t>
    </rPh>
    <phoneticPr fontId="7"/>
  </si>
  <si>
    <t>実質GDP寄与度の比較（全産業成長率への寄与度）</t>
    <rPh sb="0" eb="2">
      <t>ジッシツ</t>
    </rPh>
    <rPh sb="5" eb="8">
      <t>キヨド</t>
    </rPh>
    <rPh sb="12" eb="15">
      <t>ゼンサンギョウ</t>
    </rPh>
    <rPh sb="15" eb="18">
      <t>セイチョウリツ</t>
    </rPh>
    <rPh sb="20" eb="23">
      <t>キヨド</t>
    </rPh>
    <phoneticPr fontId="7"/>
  </si>
  <si>
    <t>（単位：万円/人）</t>
    <rPh sb="4" eb="6">
      <t>マンエン</t>
    </rPh>
    <rPh sb="7" eb="8">
      <t>ニン</t>
    </rPh>
    <phoneticPr fontId="29"/>
  </si>
  <si>
    <t>2005年</t>
    <phoneticPr fontId="7"/>
  </si>
  <si>
    <t>2006年</t>
    <phoneticPr fontId="7"/>
  </si>
  <si>
    <t>2008年</t>
    <phoneticPr fontId="7"/>
  </si>
  <si>
    <t>全産業</t>
    <phoneticPr fontId="7"/>
  </si>
  <si>
    <t>不動産</t>
    <phoneticPr fontId="7"/>
  </si>
  <si>
    <t>情報記録物製造業</t>
    <phoneticPr fontId="30"/>
  </si>
  <si>
    <t>（単位：万円/人）</t>
    <rPh sb="4" eb="6">
      <t>マンエン</t>
    </rPh>
    <rPh sb="7" eb="8">
      <t>ニン</t>
    </rPh>
    <phoneticPr fontId="7"/>
  </si>
  <si>
    <t>（再掲）　情報通信産業　労働生産性（GDPベース）（日本）</t>
    <rPh sb="1" eb="3">
      <t>サイケイ</t>
    </rPh>
    <rPh sb="5" eb="7">
      <t>ジョウホウ</t>
    </rPh>
    <rPh sb="7" eb="9">
      <t>ツウシン</t>
    </rPh>
    <rPh sb="9" eb="11">
      <t>サンギョウ</t>
    </rPh>
    <rPh sb="12" eb="14">
      <t>ロウドウ</t>
    </rPh>
    <rPh sb="14" eb="17">
      <t>セイサンセイ</t>
    </rPh>
    <phoneticPr fontId="7"/>
  </si>
  <si>
    <t>（単位：千人）</t>
    <rPh sb="4" eb="6">
      <t>センニン</t>
    </rPh>
    <phoneticPr fontId="7"/>
  </si>
  <si>
    <t>2016年</t>
    <rPh sb="4" eb="5">
      <t>ネン</t>
    </rPh>
    <phoneticPr fontId="7"/>
  </si>
  <si>
    <t>2015年</t>
    <phoneticPr fontId="7"/>
  </si>
  <si>
    <t>2016年</t>
    <rPh sb="4" eb="5">
      <t>ネン</t>
    </rPh>
    <phoneticPr fontId="3"/>
  </si>
  <si>
    <t>固定資本ストック
（民間住宅を除く）</t>
    <rPh sb="0" eb="2">
      <t>コテイ</t>
    </rPh>
    <rPh sb="2" eb="4">
      <t>シホン</t>
    </rPh>
    <rPh sb="10" eb="12">
      <t>ミンカン</t>
    </rPh>
    <rPh sb="12" eb="14">
      <t>ジュウタク</t>
    </rPh>
    <rPh sb="15" eb="16">
      <t>ノゾ</t>
    </rPh>
    <phoneticPr fontId="8"/>
  </si>
  <si>
    <t>（単位：％）</t>
    <rPh sb="1" eb="3">
      <t>タンイ</t>
    </rPh>
    <phoneticPr fontId="4"/>
  </si>
  <si>
    <t>（単位：％）</t>
    <phoneticPr fontId="4"/>
  </si>
  <si>
    <t>（単位：千人）</t>
    <rPh sb="1" eb="3">
      <t>タンイ</t>
    </rPh>
    <rPh sb="4" eb="6">
      <t>センニン</t>
    </rPh>
    <phoneticPr fontId="7"/>
  </si>
  <si>
    <t>-</t>
    <phoneticPr fontId="4"/>
  </si>
  <si>
    <t>７．情報通信関連サービス業</t>
    <rPh sb="6" eb="8">
      <t>カンレン</t>
    </rPh>
    <rPh sb="12" eb="13">
      <t>ギョウ</t>
    </rPh>
    <phoneticPr fontId="7"/>
  </si>
  <si>
    <t>９．研究</t>
    <phoneticPr fontId="7"/>
  </si>
  <si>
    <t>４．インターネット附随サービス業</t>
    <rPh sb="15" eb="16">
      <t>ギョウ</t>
    </rPh>
    <phoneticPr fontId="7"/>
  </si>
  <si>
    <t>インターネット附随サービス</t>
    <phoneticPr fontId="26"/>
  </si>
  <si>
    <t>2017年</t>
  </si>
  <si>
    <t>2017年</t>
    <rPh sb="4" eb="5">
      <t>ネン</t>
    </rPh>
    <phoneticPr fontId="3"/>
  </si>
  <si>
    <t>2005年</t>
    <rPh sb="4" eb="5">
      <t>ネン</t>
    </rPh>
    <phoneticPr fontId="22"/>
  </si>
  <si>
    <t>2006年</t>
    <rPh sb="4" eb="5">
      <t>ネン</t>
    </rPh>
    <phoneticPr fontId="22"/>
  </si>
  <si>
    <t>2007年</t>
    <rPh sb="4" eb="5">
      <t>ネン</t>
    </rPh>
    <phoneticPr fontId="22"/>
  </si>
  <si>
    <t>2008年</t>
    <rPh sb="4" eb="5">
      <t>ネン</t>
    </rPh>
    <phoneticPr fontId="22"/>
  </si>
  <si>
    <t>2009年</t>
    <rPh sb="4" eb="5">
      <t>ネン</t>
    </rPh>
    <phoneticPr fontId="22"/>
  </si>
  <si>
    <t>2010年</t>
    <rPh sb="4" eb="5">
      <t>ネン</t>
    </rPh>
    <phoneticPr fontId="22"/>
  </si>
  <si>
    <t>2011年</t>
    <rPh sb="4" eb="5">
      <t>ネン</t>
    </rPh>
    <phoneticPr fontId="22"/>
  </si>
  <si>
    <t>2012年</t>
    <rPh sb="4" eb="5">
      <t>ネン</t>
    </rPh>
    <phoneticPr fontId="22"/>
  </si>
  <si>
    <t>2013年</t>
    <rPh sb="4" eb="5">
      <t>ネン</t>
    </rPh>
    <phoneticPr fontId="22"/>
  </si>
  <si>
    <t>2014年</t>
    <rPh sb="4" eb="5">
      <t>ネン</t>
    </rPh>
    <phoneticPr fontId="22"/>
  </si>
  <si>
    <t>2015年</t>
    <rPh sb="4" eb="5">
      <t>ネン</t>
    </rPh>
    <phoneticPr fontId="22"/>
  </si>
  <si>
    <t>2016年</t>
    <rPh sb="4" eb="5">
      <t>ネン</t>
    </rPh>
    <phoneticPr fontId="22"/>
  </si>
  <si>
    <t>2016年</t>
  </si>
  <si>
    <t>2018年</t>
  </si>
  <si>
    <t>2018年</t>
    <rPh sb="4" eb="5">
      <t>ネン</t>
    </rPh>
    <phoneticPr fontId="3"/>
  </si>
  <si>
    <t>2019年</t>
    <rPh sb="4" eb="5">
      <t>ネン</t>
    </rPh>
    <phoneticPr fontId="3"/>
  </si>
  <si>
    <t>フラットパネル・電子管製造</t>
  </si>
  <si>
    <t>その他の電気通信機器製造</t>
  </si>
  <si>
    <t>2018年</t>
    <rPh sb="4" eb="5">
      <t>ネン</t>
    </rPh>
    <phoneticPr fontId="22"/>
  </si>
  <si>
    <t>情報化投資
指数
（2015年＝100）</t>
    <rPh sb="0" eb="3">
      <t>ジョウホウカ</t>
    </rPh>
    <rPh sb="3" eb="5">
      <t>トウシ</t>
    </rPh>
    <phoneticPr fontId="7"/>
  </si>
  <si>
    <t>※平成27年基準「国民経済計算年報」では、固定資本ストックは1994年以降のみ公表されている。</t>
    <rPh sb="1" eb="3">
      <t>ヘイセイ</t>
    </rPh>
    <rPh sb="5" eb="6">
      <t>ネン</t>
    </rPh>
    <rPh sb="6" eb="8">
      <t>キジュン</t>
    </rPh>
    <rPh sb="9" eb="11">
      <t>コクミン</t>
    </rPh>
    <rPh sb="11" eb="13">
      <t>ケイザイ</t>
    </rPh>
    <rPh sb="13" eb="15">
      <t>ケイサン</t>
    </rPh>
    <rPh sb="15" eb="17">
      <t>ネンポウ</t>
    </rPh>
    <rPh sb="21" eb="23">
      <t>コテイ</t>
    </rPh>
    <rPh sb="23" eb="25">
      <t>シホン</t>
    </rPh>
    <rPh sb="34" eb="35">
      <t>ネン</t>
    </rPh>
    <rPh sb="35" eb="37">
      <t>イコウ</t>
    </rPh>
    <rPh sb="39" eb="41">
      <t>コウヒョウ</t>
    </rPh>
    <phoneticPr fontId="7"/>
  </si>
  <si>
    <t>2020年</t>
    <rPh sb="4" eb="5">
      <t>ネン</t>
    </rPh>
    <phoneticPr fontId="3"/>
  </si>
  <si>
    <t>2019年</t>
    <rPh sb="4" eb="5">
      <t>ネン</t>
    </rPh>
    <phoneticPr fontId="22"/>
  </si>
  <si>
    <t>2020年</t>
  </si>
  <si>
    <t>2021年</t>
    <rPh sb="4" eb="5">
      <t>ネン</t>
    </rPh>
    <phoneticPr fontId="3"/>
  </si>
  <si>
    <t>2020年</t>
    <rPh sb="4" eb="5">
      <t>ネン</t>
    </rPh>
    <phoneticPr fontId="22"/>
  </si>
  <si>
    <t>2022年</t>
  </si>
  <si>
    <t>2022年</t>
    <rPh sb="4" eb="5">
      <t>ネン</t>
    </rPh>
    <phoneticPr fontId="3"/>
  </si>
  <si>
    <t>2021年</t>
    <rPh sb="4" eb="5">
      <t>ネン</t>
    </rPh>
    <phoneticPr fontId="22"/>
  </si>
  <si>
    <t>2023年</t>
  </si>
  <si>
    <t>2023年</t>
    <phoneticPr fontId="3"/>
  </si>
  <si>
    <t>2022年</t>
    <rPh sb="4" eb="5">
      <t>ネン</t>
    </rPh>
    <phoneticPr fontId="22"/>
  </si>
  <si>
    <t>単位：2020年価格、10億円</t>
    <rPh sb="7" eb="8">
      <t>ネン</t>
    </rPh>
    <rPh sb="8" eb="10">
      <t>カカク</t>
    </rPh>
    <rPh sb="13" eb="15">
      <t>オクエン</t>
    </rPh>
    <phoneticPr fontId="8"/>
  </si>
  <si>
    <t>2009年</t>
    <phoneticPr fontId="7"/>
  </si>
  <si>
    <t>2011年</t>
    <phoneticPr fontId="7"/>
  </si>
  <si>
    <t>2012年</t>
    <phoneticPr fontId="7"/>
  </si>
  <si>
    <t>2013年</t>
    <phoneticPr fontId="7"/>
  </si>
  <si>
    <t>2014年</t>
    <phoneticPr fontId="7"/>
  </si>
  <si>
    <t>2016年</t>
    <phoneticPr fontId="7"/>
  </si>
  <si>
    <t>2019年</t>
  </si>
  <si>
    <t>2021年</t>
    <phoneticPr fontId="7"/>
  </si>
  <si>
    <t>2024年</t>
  </si>
  <si>
    <t>1993年以前の民間企業設備投資とGDPは、平成12年基準の支出系列より簡便な方法で遡及推計したものである。</t>
    <rPh sb="4" eb="5">
      <t>ネン</t>
    </rPh>
    <rPh sb="5" eb="7">
      <t>イゼン</t>
    </rPh>
    <rPh sb="8" eb="10">
      <t>ミンカン</t>
    </rPh>
    <rPh sb="10" eb="12">
      <t>キギョウ</t>
    </rPh>
    <rPh sb="12" eb="14">
      <t>セツビ</t>
    </rPh>
    <rPh sb="14" eb="16">
      <t>トウシ</t>
    </rPh>
    <rPh sb="22" eb="24">
      <t>ヘイセイ</t>
    </rPh>
    <rPh sb="26" eb="27">
      <t>ネン</t>
    </rPh>
    <rPh sb="27" eb="29">
      <t>キジュン</t>
    </rPh>
    <rPh sb="30" eb="32">
      <t>シシュツ</t>
    </rPh>
    <rPh sb="32" eb="34">
      <t>ケイレツ</t>
    </rPh>
    <rPh sb="36" eb="38">
      <t>カンベン</t>
    </rPh>
    <rPh sb="39" eb="41">
      <t>ホウホウ</t>
    </rPh>
    <rPh sb="42" eb="44">
      <t>ソキュウ</t>
    </rPh>
    <rPh sb="44" eb="46">
      <t>スイケイ</t>
    </rPh>
    <phoneticPr fontId="7"/>
  </si>
  <si>
    <t>2021年</t>
  </si>
  <si>
    <t>2022年</t>
    <phoneticPr fontId="7"/>
  </si>
  <si>
    <t>単位：Millions of (2017) dollars</t>
    <phoneticPr fontId="8"/>
  </si>
  <si>
    <t>2023年</t>
    <rPh sb="4" eb="5">
      <t>ネン</t>
    </rPh>
    <phoneticPr fontId="3"/>
  </si>
  <si>
    <t>2024年</t>
    <rPh sb="4" eb="5">
      <t>ネン</t>
    </rPh>
    <phoneticPr fontId="3"/>
  </si>
  <si>
    <t>（単位：2017年価格、10億ドル）</t>
    <rPh sb="1" eb="3">
      <t>タンイ</t>
    </rPh>
    <rPh sb="14" eb="15">
      <t>オク</t>
    </rPh>
    <phoneticPr fontId="7"/>
  </si>
  <si>
    <t>－</t>
  </si>
  <si>
    <t>2024年</t>
    <phoneticPr fontId="3"/>
  </si>
  <si>
    <t>2005年</t>
    <rPh sb="4" eb="5">
      <t>ネン</t>
    </rPh>
    <phoneticPr fontId="17"/>
  </si>
  <si>
    <t>2006年</t>
    <rPh sb="4" eb="5">
      <t>ネン</t>
    </rPh>
    <phoneticPr fontId="17"/>
  </si>
  <si>
    <t>2007年</t>
    <rPh sb="4" eb="5">
      <t>ネン</t>
    </rPh>
    <phoneticPr fontId="17"/>
  </si>
  <si>
    <t>2008年</t>
    <rPh sb="4" eb="5">
      <t>ネン</t>
    </rPh>
    <phoneticPr fontId="17"/>
  </si>
  <si>
    <t>2009年</t>
    <rPh sb="4" eb="5">
      <t>ネン</t>
    </rPh>
    <phoneticPr fontId="17"/>
  </si>
  <si>
    <t>2010年</t>
    <rPh sb="4" eb="5">
      <t>ネン</t>
    </rPh>
    <phoneticPr fontId="17"/>
  </si>
  <si>
    <t>2011年</t>
    <rPh sb="4" eb="5">
      <t>ネン</t>
    </rPh>
    <phoneticPr fontId="17"/>
  </si>
  <si>
    <t>2012年</t>
    <rPh sb="4" eb="5">
      <t>ネン</t>
    </rPh>
    <phoneticPr fontId="17"/>
  </si>
  <si>
    <t>2013年</t>
    <rPh sb="4" eb="5">
      <t>ネン</t>
    </rPh>
    <phoneticPr fontId="17"/>
  </si>
  <si>
    <t>2014年</t>
    <rPh sb="4" eb="5">
      <t>ネン</t>
    </rPh>
    <phoneticPr fontId="17"/>
  </si>
  <si>
    <t>2015年</t>
    <rPh sb="4" eb="5">
      <t>ネン</t>
    </rPh>
    <phoneticPr fontId="17"/>
  </si>
  <si>
    <t>2016年</t>
    <rPh sb="4" eb="5">
      <t>ネン</t>
    </rPh>
    <phoneticPr fontId="17"/>
  </si>
  <si>
    <t>2017年</t>
    <rPh sb="4" eb="5">
      <t>ネン</t>
    </rPh>
    <phoneticPr fontId="17"/>
  </si>
  <si>
    <t>2017年</t>
    <rPh sb="4" eb="5">
      <t>ネン</t>
    </rPh>
    <phoneticPr fontId="22"/>
  </si>
  <si>
    <t>2018年</t>
    <rPh sb="4" eb="5">
      <t>ネン</t>
    </rPh>
    <phoneticPr fontId="17"/>
  </si>
  <si>
    <t>2019年</t>
    <rPh sb="4" eb="5">
      <t>ネン</t>
    </rPh>
    <phoneticPr fontId="17"/>
  </si>
  <si>
    <t>2020年</t>
    <rPh sb="4" eb="5">
      <t>ネン</t>
    </rPh>
    <phoneticPr fontId="17"/>
  </si>
  <si>
    <t>2021年</t>
    <rPh sb="4" eb="5">
      <t>ネン</t>
    </rPh>
    <phoneticPr fontId="17"/>
  </si>
  <si>
    <t>2022年</t>
    <rPh sb="4" eb="5">
      <t>ネン</t>
    </rPh>
    <phoneticPr fontId="17"/>
  </si>
  <si>
    <t>2023年</t>
    <rPh sb="4" eb="5">
      <t>ネン</t>
    </rPh>
    <phoneticPr fontId="17"/>
  </si>
  <si>
    <t>2023年</t>
    <rPh sb="4" eb="5">
      <t>ネン</t>
    </rPh>
    <phoneticPr fontId="22"/>
  </si>
  <si>
    <t>2024年</t>
    <rPh sb="4" eb="5">
      <t>ネン</t>
    </rPh>
    <phoneticPr fontId="17"/>
  </si>
  <si>
    <t>2024年</t>
    <rPh sb="4" eb="5">
      <t>ネン</t>
    </rPh>
    <phoneticPr fontId="22"/>
  </si>
  <si>
    <t>電気通信に附帯するサービス</t>
    <rPh sb="0" eb="2">
      <t>デンキ</t>
    </rPh>
    <rPh sb="2" eb="4">
      <t>ツウシン</t>
    </rPh>
    <phoneticPr fontId="26"/>
  </si>
  <si>
    <t>４．インターネット附随サービス</t>
    <phoneticPr fontId="7"/>
  </si>
  <si>
    <t>電子回路</t>
    <rPh sb="0" eb="4">
      <t>デンシカイロ</t>
    </rPh>
    <phoneticPr fontId="101"/>
  </si>
  <si>
    <t>映画館、劇場・興行場</t>
  </si>
  <si>
    <t>（再掲）情報通信産業　名目国内生産額</t>
    <rPh sb="1" eb="3">
      <t>サイケイ</t>
    </rPh>
    <rPh sb="4" eb="6">
      <t>ジョウホウ</t>
    </rPh>
    <rPh sb="6" eb="8">
      <t>ツウシン</t>
    </rPh>
    <rPh sb="8" eb="10">
      <t>サンギョウ</t>
    </rPh>
    <rPh sb="11" eb="13">
      <t>メイモク</t>
    </rPh>
    <rPh sb="13" eb="15">
      <t>コクナイ</t>
    </rPh>
    <rPh sb="15" eb="17">
      <t>セイサン</t>
    </rPh>
    <rPh sb="17" eb="18">
      <t>ガク</t>
    </rPh>
    <phoneticPr fontId="7"/>
  </si>
  <si>
    <t>指数（2020年＝100）</t>
    <rPh sb="0" eb="2">
      <t>シスウ</t>
    </rPh>
    <rPh sb="7" eb="8">
      <t>ネン</t>
    </rPh>
    <phoneticPr fontId="7"/>
  </si>
  <si>
    <t>14.名目国内生産額の比較</t>
    <rPh sb="3" eb="5">
      <t>メイモク</t>
    </rPh>
    <rPh sb="5" eb="7">
      <t>コクナイ</t>
    </rPh>
    <rPh sb="7" eb="9">
      <t>セイサン</t>
    </rPh>
    <rPh sb="9" eb="10">
      <t>ガク</t>
    </rPh>
    <phoneticPr fontId="10"/>
  </si>
  <si>
    <t>その他産業（上記以外）</t>
    <rPh sb="2" eb="3">
      <t>タ</t>
    </rPh>
    <rPh sb="3" eb="5">
      <t>サンギョウ</t>
    </rPh>
    <rPh sb="6" eb="8">
      <t>ジョウキ</t>
    </rPh>
    <rPh sb="8" eb="10">
      <t>イガイ</t>
    </rPh>
    <phoneticPr fontId="10"/>
  </si>
  <si>
    <t>名目国内生産額の比較（構成）</t>
    <rPh sb="0" eb="2">
      <t>メイモク</t>
    </rPh>
    <rPh sb="11" eb="13">
      <t>コウセイ</t>
    </rPh>
    <phoneticPr fontId="10"/>
  </si>
  <si>
    <t>名目国内生産額の比較（指数）</t>
    <rPh sb="0" eb="2">
      <t>メイモク</t>
    </rPh>
    <rPh sb="6" eb="7">
      <t>ガク</t>
    </rPh>
    <rPh sb="11" eb="13">
      <t>シスウ</t>
    </rPh>
    <phoneticPr fontId="10"/>
  </si>
  <si>
    <t>（単位：2020年＝100）</t>
    <rPh sb="8" eb="9">
      <t>ネン</t>
    </rPh>
    <phoneticPr fontId="10"/>
  </si>
  <si>
    <t>名目国内生産額成長率の比較</t>
    <rPh sb="0" eb="2">
      <t>メイモク</t>
    </rPh>
    <rPh sb="7" eb="10">
      <t>セイチョウリツ</t>
    </rPh>
    <rPh sb="11" eb="13">
      <t>ヒカク</t>
    </rPh>
    <phoneticPr fontId="10"/>
  </si>
  <si>
    <t>06～'07</t>
  </si>
  <si>
    <t>07～'08</t>
  </si>
  <si>
    <t>08～'09</t>
  </si>
  <si>
    <t>09～'10</t>
  </si>
  <si>
    <t>10～'11</t>
  </si>
  <si>
    <t>11～'12</t>
  </si>
  <si>
    <t>12～'13</t>
  </si>
  <si>
    <t>13～'14</t>
  </si>
  <si>
    <t>14～'15</t>
  </si>
  <si>
    <t>15～'16</t>
  </si>
  <si>
    <t>16～'17</t>
  </si>
  <si>
    <t>17～'18</t>
  </si>
  <si>
    <t>18～'19</t>
  </si>
  <si>
    <t>19～'20</t>
  </si>
  <si>
    <t>20～'21</t>
  </si>
  <si>
    <t>21～'22</t>
  </si>
  <si>
    <t>22～'23</t>
  </si>
  <si>
    <t>23～'24</t>
  </si>
  <si>
    <t>20～'24</t>
  </si>
  <si>
    <t>全産業成長率</t>
    <rPh sb="3" eb="6">
      <t>セイチョウリツ</t>
    </rPh>
    <phoneticPr fontId="10"/>
  </si>
  <si>
    <t>名目国内生産額寄与度の比較（全産業成長率への寄与度）</t>
    <rPh sb="0" eb="2">
      <t>メイモク</t>
    </rPh>
    <rPh sb="7" eb="10">
      <t>キヨド</t>
    </rPh>
    <rPh sb="14" eb="17">
      <t>ゼンサンギョウ</t>
    </rPh>
    <rPh sb="17" eb="20">
      <t>セイチョウリツ</t>
    </rPh>
    <rPh sb="22" eb="25">
      <t>キヨド</t>
    </rPh>
    <phoneticPr fontId="10"/>
  </si>
  <si>
    <t>鉄鋼</t>
  </si>
  <si>
    <t>電気機械（除情報通信機器）</t>
    <rPh sb="6" eb="8">
      <t>ジョウホウ</t>
    </rPh>
    <rPh sb="8" eb="10">
      <t>ツウシン</t>
    </rPh>
    <rPh sb="10" eb="12">
      <t>キキ</t>
    </rPh>
    <phoneticPr fontId="10"/>
  </si>
  <si>
    <t>建設（除電気通信施設建設）</t>
  </si>
  <si>
    <t>卸売</t>
  </si>
  <si>
    <t>小売</t>
  </si>
  <si>
    <t>運輸</t>
  </si>
  <si>
    <t>15.実質国内生産額の比較</t>
    <rPh sb="5" eb="7">
      <t>コクナイ</t>
    </rPh>
    <rPh sb="7" eb="9">
      <t>セイサン</t>
    </rPh>
    <rPh sb="9" eb="10">
      <t>ガク</t>
    </rPh>
    <phoneticPr fontId="10"/>
  </si>
  <si>
    <t>実質国内生産額の比較（構成）</t>
    <rPh sb="11" eb="13">
      <t>コウセイ</t>
    </rPh>
    <phoneticPr fontId="10"/>
  </si>
  <si>
    <t>実質国内生産額の比較（指数）</t>
    <rPh sb="6" eb="7">
      <t>ガク</t>
    </rPh>
    <rPh sb="11" eb="13">
      <t>シスウ</t>
    </rPh>
    <phoneticPr fontId="10"/>
  </si>
  <si>
    <t>実質国内生産額成長率の比較</t>
    <rPh sb="7" eb="10">
      <t>セイチョウリツ</t>
    </rPh>
    <rPh sb="11" eb="13">
      <t>ヒカク</t>
    </rPh>
    <phoneticPr fontId="10"/>
  </si>
  <si>
    <t>実質国内生産額寄与度の比較（全産業成長率への寄与度）</t>
    <rPh sb="7" eb="10">
      <t>キヨド</t>
    </rPh>
    <rPh sb="14" eb="17">
      <t>ゼンサンギョウ</t>
    </rPh>
    <rPh sb="17" eb="20">
      <t>セイチョウリツ</t>
    </rPh>
    <rPh sb="22" eb="25">
      <t>キヨド</t>
    </rPh>
    <phoneticPr fontId="10"/>
  </si>
  <si>
    <t>16.名目GDPの比較</t>
    <rPh sb="3" eb="5">
      <t>メイモク</t>
    </rPh>
    <phoneticPr fontId="10"/>
  </si>
  <si>
    <t>名目GDPの比較（構成）</t>
    <rPh sb="0" eb="2">
      <t>メイモク</t>
    </rPh>
    <rPh sb="9" eb="11">
      <t>コウセイ</t>
    </rPh>
    <phoneticPr fontId="10"/>
  </si>
  <si>
    <t>名目GDPの比較（指数）</t>
    <rPh sb="0" eb="2">
      <t>メイモク</t>
    </rPh>
    <rPh sb="9" eb="11">
      <t>シスウ</t>
    </rPh>
    <phoneticPr fontId="10"/>
  </si>
  <si>
    <t>名目GDP成長率の比較</t>
    <rPh sb="0" eb="2">
      <t>メイモク</t>
    </rPh>
    <rPh sb="5" eb="8">
      <t>セイチョウリツ</t>
    </rPh>
    <rPh sb="9" eb="11">
      <t>ヒカク</t>
    </rPh>
    <phoneticPr fontId="10"/>
  </si>
  <si>
    <t>名目GDP寄与度の比較（全産業成長率への寄与度）</t>
    <rPh sb="0" eb="2">
      <t>メイモク</t>
    </rPh>
    <rPh sb="5" eb="8">
      <t>キヨド</t>
    </rPh>
    <rPh sb="12" eb="15">
      <t>ゼンサンギョウ</t>
    </rPh>
    <rPh sb="15" eb="18">
      <t>セイチョウリツ</t>
    </rPh>
    <rPh sb="20" eb="23">
      <t>キヨド</t>
    </rPh>
    <phoneticPr fontId="10"/>
  </si>
  <si>
    <t>実質GDPの比較（構成）</t>
    <rPh sb="9" eb="11">
      <t>コウセイ</t>
    </rPh>
    <phoneticPr fontId="10"/>
  </si>
  <si>
    <t>実質GDPの比較（指数）</t>
    <rPh sb="9" eb="11">
      <t>シスウ</t>
    </rPh>
    <phoneticPr fontId="10"/>
  </si>
  <si>
    <t>実質GDP成長率の比較</t>
    <rPh sb="5" eb="8">
      <t>セイチョウリツ</t>
    </rPh>
    <rPh sb="9" eb="11">
      <t>ヒカク</t>
    </rPh>
    <phoneticPr fontId="10"/>
  </si>
  <si>
    <t>実質GDP寄与度の比較（全産業成長率への寄与度）</t>
    <rPh sb="5" eb="8">
      <t>キヨド</t>
    </rPh>
    <rPh sb="12" eb="15">
      <t>ゼンサンギョウ</t>
    </rPh>
    <rPh sb="15" eb="18">
      <t>セイチョウリツ</t>
    </rPh>
    <rPh sb="20" eb="23">
      <t>キヨド</t>
    </rPh>
    <phoneticPr fontId="10"/>
  </si>
  <si>
    <t>17.実質GDPの比較</t>
  </si>
  <si>
    <t>指数（2005年＝100）</t>
    <rPh sb="0" eb="2">
      <t>シスウ</t>
    </rPh>
    <rPh sb="7" eb="8">
      <t>ネン</t>
    </rPh>
    <phoneticPr fontId="7"/>
  </si>
  <si>
    <t>電子回路</t>
  </si>
  <si>
    <t>興行場（映画館を除く。）・興行団</t>
  </si>
  <si>
    <t>（単位：%）</t>
  </si>
  <si>
    <t>（単位：2020年価格、10億円）</t>
    <rPh sb="8" eb="9">
      <t>ネン</t>
    </rPh>
    <rPh sb="9" eb="11">
      <t>カカク</t>
    </rPh>
    <phoneticPr fontId="3"/>
  </si>
  <si>
    <t>インターネット附随サービス</t>
  </si>
  <si>
    <t>５．映像・音声・文字情報制作業</t>
  </si>
  <si>
    <t>６．情報通信関連製造業</t>
  </si>
  <si>
    <t>７．情報通信関連サービス業</t>
  </si>
  <si>
    <t>８．情報通信関連建設業</t>
  </si>
  <si>
    <t>９．研究</t>
  </si>
  <si>
    <t>（再掲）情報通信産業　実質国内生産額</t>
    <rPh sb="1" eb="3">
      <t>サイケイ</t>
    </rPh>
    <rPh sb="4" eb="6">
      <t>ジョウホウ</t>
    </rPh>
    <rPh sb="6" eb="8">
      <t>ツウシン</t>
    </rPh>
    <rPh sb="8" eb="10">
      <t>サンギョウ</t>
    </rPh>
    <rPh sb="11" eb="13">
      <t>ジッシツ</t>
    </rPh>
    <rPh sb="13" eb="15">
      <t>コクナイ</t>
    </rPh>
    <rPh sb="15" eb="17">
      <t>セイサン</t>
    </rPh>
    <rPh sb="17" eb="18">
      <t>ガク</t>
    </rPh>
    <phoneticPr fontId="7"/>
  </si>
  <si>
    <t>（再掲）情報通信産業　名目GDP</t>
    <rPh sb="1" eb="3">
      <t>サイケイ</t>
    </rPh>
    <rPh sb="4" eb="6">
      <t>ジョウホウ</t>
    </rPh>
    <rPh sb="6" eb="8">
      <t>ツウシン</t>
    </rPh>
    <rPh sb="8" eb="10">
      <t>サンギョウ</t>
    </rPh>
    <rPh sb="11" eb="13">
      <t>メイモク</t>
    </rPh>
    <phoneticPr fontId="7"/>
  </si>
  <si>
    <t>（再掲）情報通信産業　実質GDP</t>
    <rPh sb="1" eb="3">
      <t>サイケイ</t>
    </rPh>
    <rPh sb="4" eb="6">
      <t>ジョウホウ</t>
    </rPh>
    <rPh sb="6" eb="8">
      <t>ツウシン</t>
    </rPh>
    <rPh sb="8" eb="10">
      <t>サンギョウ</t>
    </rPh>
    <rPh sb="11" eb="13">
      <t>ジッシツ</t>
    </rPh>
    <phoneticPr fontId="7"/>
  </si>
  <si>
    <t>9.従業者数（日本）</t>
    <rPh sb="2" eb="5">
      <t>ジュウギョウシャ</t>
    </rPh>
    <rPh sb="5" eb="6">
      <t>スウ</t>
    </rPh>
    <rPh sb="7" eb="9">
      <t>ニホン</t>
    </rPh>
    <phoneticPr fontId="7"/>
  </si>
  <si>
    <t>（再掲）　情報通信産業　従業者数（日本）</t>
    <rPh sb="1" eb="3">
      <t>サイケイ</t>
    </rPh>
    <rPh sb="5" eb="7">
      <t>ジョウホウ</t>
    </rPh>
    <rPh sb="7" eb="9">
      <t>ツウシン</t>
    </rPh>
    <rPh sb="9" eb="11">
      <t>サンギョウ</t>
    </rPh>
    <rPh sb="12" eb="13">
      <t>ジュウ</t>
    </rPh>
    <rPh sb="13" eb="16">
      <t>ギョウシャスウ</t>
    </rPh>
    <rPh sb="15" eb="16">
      <t>スウ</t>
    </rPh>
    <phoneticPr fontId="7"/>
  </si>
  <si>
    <t>（再掲）　情報通信産業　従業者数（米国）</t>
    <rPh sb="1" eb="3">
      <t>サイケイ</t>
    </rPh>
    <rPh sb="5" eb="7">
      <t>ジョウホウ</t>
    </rPh>
    <rPh sb="7" eb="9">
      <t>ツウシン</t>
    </rPh>
    <rPh sb="9" eb="11">
      <t>サンギョウ</t>
    </rPh>
    <rPh sb="12" eb="13">
      <t>ジュウ</t>
    </rPh>
    <rPh sb="13" eb="16">
      <t>ギョウシャスウ</t>
    </rPh>
    <rPh sb="15" eb="16">
      <t>カズ</t>
    </rPh>
    <rPh sb="17" eb="19">
      <t>ベイコク</t>
    </rPh>
    <phoneticPr fontId="7"/>
  </si>
  <si>
    <t>13.従業者数（米国）</t>
    <rPh sb="3" eb="5">
      <t>ジュウギョウ</t>
    </rPh>
    <rPh sb="5" eb="6">
      <t>シャ</t>
    </rPh>
    <rPh sb="6" eb="7">
      <t>スウ</t>
    </rPh>
    <rPh sb="8" eb="10">
      <t>ベイコク</t>
    </rPh>
    <phoneticPr fontId="7"/>
  </si>
  <si>
    <t>18.従業者数の他産業との比較</t>
    <rPh sb="3" eb="5">
      <t>ジュウギョウ</t>
    </rPh>
    <rPh sb="8" eb="9">
      <t>タ</t>
    </rPh>
    <rPh sb="9" eb="11">
      <t>サンギョウ</t>
    </rPh>
    <rPh sb="13" eb="15">
      <t>ヒカク</t>
    </rPh>
    <phoneticPr fontId="7"/>
  </si>
  <si>
    <t>従業者数の比較（構成）</t>
    <rPh sb="0" eb="2">
      <t>ジュウギョウ</t>
    </rPh>
    <rPh sb="8" eb="10">
      <t>コウセイ</t>
    </rPh>
    <phoneticPr fontId="7"/>
  </si>
  <si>
    <t>従業者数の比較（指数）</t>
    <rPh sb="0" eb="2">
      <t>ジュウギョウ</t>
    </rPh>
    <rPh sb="8" eb="10">
      <t>シスウ</t>
    </rPh>
    <phoneticPr fontId="7"/>
  </si>
  <si>
    <t>従業者数成長率の比較</t>
    <rPh sb="0" eb="2">
      <t>ジュウギョウ</t>
    </rPh>
    <rPh sb="4" eb="7">
      <t>セイチョウリツ</t>
    </rPh>
    <rPh sb="8" eb="10">
      <t>ヒカク</t>
    </rPh>
    <phoneticPr fontId="7"/>
  </si>
  <si>
    <t>従業者数寄与度の比較（全産業成長率への寄与度）</t>
    <rPh sb="0" eb="3">
      <t>ジュウギョウシャ</t>
    </rPh>
    <rPh sb="4" eb="7">
      <t>キヨド</t>
    </rPh>
    <rPh sb="11" eb="14">
      <t>ゼンサンギョウ</t>
    </rPh>
    <rPh sb="14" eb="17">
      <t>セイチョウリツ</t>
    </rPh>
    <rPh sb="19" eb="22">
      <t>キヨド</t>
    </rPh>
    <phoneticPr fontId="7"/>
  </si>
  <si>
    <t>2000年</t>
    <rPh sb="4" eb="5">
      <t>ネン</t>
    </rPh>
    <phoneticPr fontId="17"/>
  </si>
  <si>
    <t>2001年</t>
    <rPh sb="4" eb="5">
      <t>ネン</t>
    </rPh>
    <phoneticPr fontId="17"/>
  </si>
  <si>
    <t>2002年</t>
    <rPh sb="4" eb="5">
      <t>ネン</t>
    </rPh>
    <phoneticPr fontId="17"/>
  </si>
  <si>
    <t>2003年</t>
    <rPh sb="4" eb="5">
      <t>ネン</t>
    </rPh>
    <phoneticPr fontId="17"/>
  </si>
  <si>
    <t>2004年</t>
    <rPh sb="4" eb="5">
      <t>ネン</t>
    </rPh>
    <phoneticPr fontId="17"/>
  </si>
  <si>
    <t>2000年</t>
    <rPh sb="4" eb="5">
      <t>ネン</t>
    </rPh>
    <phoneticPr fontId="22"/>
  </si>
  <si>
    <t>2001年</t>
    <rPh sb="4" eb="5">
      <t>ネン</t>
    </rPh>
    <phoneticPr fontId="22"/>
  </si>
  <si>
    <t>2002年</t>
    <rPh sb="4" eb="5">
      <t>ネン</t>
    </rPh>
    <phoneticPr fontId="22"/>
  </si>
  <si>
    <t>2003年</t>
    <rPh sb="4" eb="5">
      <t>ネン</t>
    </rPh>
    <phoneticPr fontId="22"/>
  </si>
  <si>
    <t>2004年</t>
    <rPh sb="4" eb="5">
      <t>ネン</t>
    </rPh>
    <phoneticPr fontId="22"/>
  </si>
  <si>
    <t>00～'01</t>
  </si>
  <si>
    <t>04～'05</t>
  </si>
  <si>
    <t>01～'02</t>
  </si>
  <si>
    <t>02～'03</t>
  </si>
  <si>
    <t>03～'04</t>
  </si>
  <si>
    <t>★数字を置いて自動算出</t>
    <rPh sb="1" eb="3">
      <t>スウジ</t>
    </rPh>
    <rPh sb="4" eb="5">
      <t>オ</t>
    </rPh>
    <rPh sb="7" eb="9">
      <t>ジドウ</t>
    </rPh>
    <rPh sb="9" eb="11">
      <t>サンシュツ</t>
    </rPh>
    <phoneticPr fontId="10"/>
  </si>
  <si>
    <t>（単位：2005年＝100）</t>
    <rPh sb="8" eb="9">
      <t>ネン</t>
    </rPh>
    <phoneticPr fontId="7"/>
  </si>
  <si>
    <t>（単位：2020年価格、10億円）</t>
    <rPh sb="8" eb="9">
      <t>ネン</t>
    </rPh>
    <rPh sb="9" eb="11">
      <t>カカク</t>
    </rPh>
    <rPh sb="14" eb="16">
      <t>オクエン</t>
    </rPh>
    <phoneticPr fontId="8"/>
  </si>
  <si>
    <t>（単位：Millions of (2017) dollars）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</si>
</sst>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.0;[Red]\-#,##0.0"/>
    <numFmt numFmtId="177" formatCode="0.0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#,##0.0"/>
    <numFmt numFmtId="181" formatCode="#,##0.000;[Red]\-#,##0.000"/>
    <numFmt numFmtId="182" formatCode="0.000"/>
  </numFmts>
  <fonts count="10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sz val="12"/>
      <name val="Arial Narrow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indexed="9"/>
      <name val="Times New Roman"/>
      <family val="1"/>
    </font>
    <font>
      <sz val="10"/>
      <color indexed="8"/>
      <name val="Verdana"/>
      <family val="2"/>
    </font>
    <font>
      <sz val="8"/>
      <color indexed="8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indexed="9"/>
      <name val="Calibri"/>
      <family val="2"/>
    </font>
    <font>
      <sz val="11"/>
      <color theme="0"/>
      <name val="ＭＳ Ｐゴシック"/>
      <family val="3"/>
      <charset val="128"/>
      <scheme val="minor"/>
    </font>
    <font>
      <sz val="11"/>
      <color indexed="20"/>
      <name val="Calibri"/>
      <family val="2"/>
    </font>
    <font>
      <sz val="8"/>
      <color indexed="20"/>
      <name val="Times New Roman"/>
      <family val="1"/>
    </font>
    <font>
      <b/>
      <sz val="11"/>
      <color indexed="52"/>
      <name val="Calibri"/>
      <family val="2"/>
    </font>
    <font>
      <b/>
      <sz val="8"/>
      <color indexed="52"/>
      <name val="Times New Roman"/>
      <family val="1"/>
    </font>
    <font>
      <b/>
      <sz val="11"/>
      <color indexed="9"/>
      <name val="Calibri"/>
      <family val="2"/>
    </font>
    <font>
      <b/>
      <sz val="8"/>
      <color indexed="9"/>
      <name val="Times New Roman"/>
      <family val="1"/>
    </font>
    <font>
      <b/>
      <sz val="10"/>
      <color indexed="8"/>
      <name val="Verdana"/>
      <family val="2"/>
    </font>
    <font>
      <i/>
      <sz val="11"/>
      <color indexed="23"/>
      <name val="Calibri"/>
      <family val="2"/>
    </font>
    <font>
      <i/>
      <sz val="8"/>
      <color indexed="23"/>
      <name val="Times New Roman"/>
      <family val="1"/>
    </font>
    <font>
      <sz val="11"/>
      <color indexed="17"/>
      <name val="Calibri"/>
      <family val="2"/>
    </font>
    <font>
      <sz val="8"/>
      <color indexed="17"/>
      <name val="Times New Roman"/>
      <family val="1"/>
    </font>
    <font>
      <b/>
      <sz val="15"/>
      <color indexed="56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Times New Roman"/>
      <family val="1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imes New Roman"/>
      <family val="1"/>
    </font>
    <font>
      <sz val="11"/>
      <color indexed="62"/>
      <name val="Calibri"/>
      <family val="2"/>
    </font>
    <font>
      <sz val="8"/>
      <color indexed="62"/>
      <name val="Times New Roman"/>
      <family val="1"/>
    </font>
    <font>
      <sz val="11"/>
      <color indexed="52"/>
      <name val="Calibri"/>
      <family val="2"/>
    </font>
    <font>
      <sz val="8"/>
      <color indexed="52"/>
      <name val="Times New Roman"/>
      <family val="1"/>
    </font>
    <font>
      <sz val="11"/>
      <color indexed="60"/>
      <name val="Calibri"/>
      <family val="2"/>
    </font>
    <font>
      <sz val="8"/>
      <color indexed="6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Times New Roman"/>
      <family val="1"/>
    </font>
    <font>
      <b/>
      <sz val="18"/>
      <color indexed="56"/>
      <name val="Cambria"/>
      <family val="1"/>
    </font>
    <font>
      <b/>
      <sz val="8"/>
      <color indexed="8"/>
      <name val="Times New Roman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10"/>
      <name val="Times New Roman"/>
      <family val="1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4"/>
      <color indexed="8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9"/>
      <color indexed="8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000000"/>
      <name val="Calibri"/>
      <family val="2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name val="ＭＳ Ｐゴシック"/>
      <family val="3"/>
      <charset val="128"/>
    </font>
    <font>
      <sz val="10"/>
      <color indexed="8"/>
      <name val="明朝"/>
      <family val="1"/>
      <charset val="128"/>
    </font>
    <font>
      <sz val="10"/>
      <name val="明朝"/>
      <family val="1"/>
      <charset val="128"/>
    </font>
    <font>
      <sz val="11"/>
      <color rgb="FF0000FF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068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7" fillId="0" borderId="0"/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8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4" fontId="16" fillId="0" borderId="0" applyFont="0" applyFill="0" applyBorder="0" applyAlignment="0" applyProtection="0"/>
    <xf numFmtId="2" fontId="1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ont="0" applyFill="0" applyAlignment="0" applyProtection="0"/>
    <xf numFmtId="0" fontId="20" fillId="0" borderId="0" applyNumberFormat="0" applyFont="0" applyFill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50" applyNumberFormat="0" applyFont="0" applyBorder="0" applyAlignment="0" applyProtection="0"/>
    <xf numFmtId="0" fontId="16" fillId="0" borderId="0">
      <alignment horizontal="left" wrapText="1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23" fillId="0" borderId="0"/>
    <xf numFmtId="0" fontId="1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22" fillId="0" borderId="0" applyFont="0" applyFill="0" applyBorder="0" applyAlignment="0" applyProtection="0">
      <alignment vertical="center"/>
    </xf>
    <xf numFmtId="0" fontId="22" fillId="35" borderId="0" applyNumberFormat="0" applyBorder="0" applyAlignment="0" applyProtection="0"/>
    <xf numFmtId="0" fontId="31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31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31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31" fillId="40" borderId="0" applyNumberFormat="0" applyBorder="0" applyAlignment="0" applyProtection="0"/>
    <xf numFmtId="0" fontId="22" fillId="40" borderId="0" applyNumberFormat="0" applyBorder="0" applyAlignment="0" applyProtection="0"/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2" fillId="41" borderId="0" applyNumberFormat="0" applyBorder="0" applyAlignment="0" applyProtection="0"/>
    <xf numFmtId="0" fontId="31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31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31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31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31" fillId="44" borderId="0" applyNumberFormat="0" applyBorder="0" applyAlignment="0" applyProtection="0"/>
    <xf numFmtId="0" fontId="22" fillId="44" borderId="0" applyNumberFormat="0" applyBorder="0" applyAlignment="0" applyProtection="0"/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45" borderId="0" applyNumberFormat="0" applyBorder="0" applyAlignment="0" applyProtection="0"/>
    <xf numFmtId="0" fontId="29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29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9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29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9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29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49" borderId="0" applyNumberFormat="0" applyBorder="0" applyAlignment="0" applyProtection="0"/>
    <xf numFmtId="0" fontId="29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29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9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46" borderId="0" applyNumberFormat="0" applyBorder="0" applyAlignment="0" applyProtection="0"/>
    <xf numFmtId="0" fontId="29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9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52" borderId="0" applyNumberFormat="0" applyBorder="0" applyAlignment="0" applyProtection="0"/>
    <xf numFmtId="0" fontId="29" fillId="52" borderId="0" applyNumberFormat="0" applyBorder="0" applyAlignment="0" applyProtection="0"/>
    <xf numFmtId="0" fontId="33" fillId="52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7" fillId="53" borderId="117" applyNumberFormat="0" applyAlignment="0" applyProtection="0"/>
    <xf numFmtId="0" fontId="38" fillId="53" borderId="117" applyNumberFormat="0" applyAlignment="0" applyProtection="0"/>
    <xf numFmtId="0" fontId="37" fillId="53" borderId="117" applyNumberFormat="0" applyAlignment="0" applyProtection="0"/>
    <xf numFmtId="0" fontId="37" fillId="53" borderId="117" applyNumberFormat="0" applyAlignment="0" applyProtection="0"/>
    <xf numFmtId="0" fontId="39" fillId="54" borderId="118" applyNumberFormat="0" applyAlignment="0" applyProtection="0"/>
    <xf numFmtId="0" fontId="40" fillId="54" borderId="118" applyNumberFormat="0" applyAlignment="0" applyProtection="0"/>
    <xf numFmtId="0" fontId="39" fillId="54" borderId="118" applyNumberFormat="0" applyAlignment="0" applyProtection="0"/>
    <xf numFmtId="0" fontId="39" fillId="54" borderId="118" applyNumberFormat="0" applyAlignment="0" applyProtection="0"/>
    <xf numFmtId="0" fontId="41" fillId="33" borderId="17">
      <alignment horizontal="left" vertical="top" indent="1"/>
    </xf>
    <xf numFmtId="0" fontId="30" fillId="0" borderId="17">
      <alignment horizontal="left" vertical="top" indent="1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6" fillId="0" borderId="119" applyNumberFormat="0" applyFill="0" applyAlignment="0" applyProtection="0"/>
    <xf numFmtId="0" fontId="47" fillId="0" borderId="119" applyNumberFormat="0" applyFill="0" applyAlignment="0" applyProtection="0"/>
    <xf numFmtId="0" fontId="19" fillId="0" borderId="0" applyNumberFormat="0" applyFont="0" applyFill="0" applyAlignment="0" applyProtection="0"/>
    <xf numFmtId="0" fontId="47" fillId="0" borderId="119" applyNumberFormat="0" applyFill="0" applyAlignment="0" applyProtection="0"/>
    <xf numFmtId="0" fontId="48" fillId="0" borderId="120" applyNumberFormat="0" applyFill="0" applyAlignment="0" applyProtection="0"/>
    <xf numFmtId="0" fontId="49" fillId="0" borderId="120" applyNumberFormat="0" applyFill="0" applyAlignment="0" applyProtection="0"/>
    <xf numFmtId="0" fontId="20" fillId="0" borderId="0" applyNumberFormat="0" applyFont="0" applyFill="0" applyAlignment="0" applyProtection="0"/>
    <xf numFmtId="0" fontId="49" fillId="0" borderId="120" applyNumberFormat="0" applyFill="0" applyAlignment="0" applyProtection="0"/>
    <xf numFmtId="0" fontId="50" fillId="0" borderId="121" applyNumberFormat="0" applyFill="0" applyAlignment="0" applyProtection="0"/>
    <xf numFmtId="0" fontId="51" fillId="0" borderId="121" applyNumberFormat="0" applyFill="0" applyAlignment="0" applyProtection="0"/>
    <xf numFmtId="0" fontId="50" fillId="0" borderId="121" applyNumberFormat="0" applyFill="0" applyAlignment="0" applyProtection="0"/>
    <xf numFmtId="0" fontId="50" fillId="0" borderId="121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2" fillId="40" borderId="117" applyNumberFormat="0" applyAlignment="0" applyProtection="0"/>
    <xf numFmtId="0" fontId="53" fillId="40" borderId="117" applyNumberFormat="0" applyAlignment="0" applyProtection="0"/>
    <xf numFmtId="0" fontId="52" fillId="40" borderId="117" applyNumberFormat="0" applyAlignment="0" applyProtection="0"/>
    <xf numFmtId="0" fontId="52" fillId="40" borderId="117" applyNumberFormat="0" applyAlignment="0" applyProtection="0"/>
    <xf numFmtId="0" fontId="54" fillId="0" borderId="122" applyNumberFormat="0" applyFill="0" applyAlignment="0" applyProtection="0"/>
    <xf numFmtId="0" fontId="55" fillId="0" borderId="122" applyNumberFormat="0" applyFill="0" applyAlignment="0" applyProtection="0"/>
    <xf numFmtId="0" fontId="54" fillId="0" borderId="122" applyNumberFormat="0" applyFill="0" applyAlignment="0" applyProtection="0"/>
    <xf numFmtId="0" fontId="54" fillId="0" borderId="122" applyNumberFormat="0" applyFill="0" applyAlignment="0" applyProtection="0"/>
    <xf numFmtId="0" fontId="56" fillId="55" borderId="0" applyNumberFormat="0" applyBorder="0" applyAlignment="0" applyProtection="0"/>
    <xf numFmtId="0" fontId="57" fillId="55" borderId="0" applyNumberFormat="0" applyBorder="0" applyAlignment="0" applyProtection="0"/>
    <xf numFmtId="0" fontId="56" fillId="55" borderId="0" applyNumberFormat="0" applyBorder="0" applyAlignment="0" applyProtection="0"/>
    <xf numFmtId="0" fontId="58" fillId="0" borderId="0"/>
    <xf numFmtId="0" fontId="16" fillId="0" borderId="0"/>
    <xf numFmtId="0" fontId="58" fillId="0" borderId="0"/>
    <xf numFmtId="0" fontId="3" fillId="0" borderId="0"/>
    <xf numFmtId="0" fontId="3" fillId="0" borderId="0"/>
    <xf numFmtId="0" fontId="59" fillId="0" borderId="0"/>
    <xf numFmtId="0" fontId="16" fillId="56" borderId="123" applyNumberFormat="0" applyFont="0" applyAlignment="0" applyProtection="0"/>
    <xf numFmtId="0" fontId="31" fillId="56" borderId="123" applyNumberFormat="0" applyFont="0" applyAlignment="0" applyProtection="0"/>
    <xf numFmtId="0" fontId="16" fillId="56" borderId="123" applyNumberFormat="0" applyFont="0" applyAlignment="0" applyProtection="0"/>
    <xf numFmtId="0" fontId="16" fillId="56" borderId="123" applyNumberFormat="0" applyFont="0" applyAlignment="0" applyProtection="0"/>
    <xf numFmtId="0" fontId="60" fillId="53" borderId="124" applyNumberFormat="0" applyAlignment="0" applyProtection="0"/>
    <xf numFmtId="0" fontId="61" fillId="53" borderId="124" applyNumberFormat="0" applyAlignment="0" applyProtection="0"/>
    <xf numFmtId="0" fontId="60" fillId="53" borderId="124" applyNumberFormat="0" applyAlignment="0" applyProtection="0"/>
    <xf numFmtId="0" fontId="60" fillId="53" borderId="12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25" applyNumberFormat="0" applyFill="0" applyAlignment="0" applyProtection="0"/>
    <xf numFmtId="0" fontId="64" fillId="0" borderId="125" applyNumberFormat="0" applyFill="0" applyAlignment="0" applyProtection="0"/>
    <xf numFmtId="0" fontId="16" fillId="0" borderId="50" applyNumberFormat="0" applyFont="0" applyBorder="0" applyAlignment="0" applyProtection="0"/>
    <xf numFmtId="0" fontId="64" fillId="0" borderId="125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7" borderId="7" applyNumberFormat="0" applyAlignment="0" applyProtection="0">
      <alignment vertical="center"/>
    </xf>
    <xf numFmtId="0" fontId="68" fillId="7" borderId="7" applyNumberFormat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5" fillId="0" borderId="6" applyNumberFormat="0" applyFill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7" fillId="6" borderId="4" applyNumberFormat="0" applyAlignment="0" applyProtection="0">
      <alignment vertical="center"/>
    </xf>
    <xf numFmtId="0" fontId="77" fillId="6" borderId="4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79" fillId="0" borderId="0" applyFont="0" applyFill="0" applyBorder="0" applyAlignment="0" applyProtection="0">
      <alignment vertical="center"/>
    </xf>
    <xf numFmtId="38" fontId="8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81" fillId="0" borderId="1" applyNumberFormat="0" applyFill="0" applyAlignment="0" applyProtection="0">
      <alignment vertical="center"/>
    </xf>
    <xf numFmtId="0" fontId="81" fillId="0" borderId="1" applyNumberFormat="0" applyFill="0" applyAlignment="0" applyProtection="0">
      <alignment vertical="center"/>
    </xf>
    <xf numFmtId="0" fontId="82" fillId="0" borderId="2" applyNumberFormat="0" applyFill="0" applyAlignment="0" applyProtection="0">
      <alignment vertical="center"/>
    </xf>
    <xf numFmtId="0" fontId="82" fillId="0" borderId="2" applyNumberFormat="0" applyFill="0" applyAlignment="0" applyProtection="0">
      <alignment vertical="center"/>
    </xf>
    <xf numFmtId="0" fontId="83" fillId="0" borderId="3" applyNumberFormat="0" applyFill="0" applyAlignment="0" applyProtection="0">
      <alignment vertical="center"/>
    </xf>
    <xf numFmtId="0" fontId="83" fillId="0" borderId="3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9" applyNumberFormat="0" applyFill="0" applyAlignment="0" applyProtection="0">
      <alignment vertical="center"/>
    </xf>
    <xf numFmtId="0" fontId="84" fillId="0" borderId="9" applyNumberFormat="0" applyFill="0" applyAlignment="0" applyProtection="0">
      <alignment vertical="center"/>
    </xf>
    <xf numFmtId="0" fontId="85" fillId="6" borderId="5" applyNumberFormat="0" applyAlignment="0" applyProtection="0">
      <alignment vertical="center"/>
    </xf>
    <xf numFmtId="0" fontId="85" fillId="6" borderId="5" applyNumberFormat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6" fontId="87" fillId="0" borderId="0" applyFont="0" applyFill="0" applyBorder="0" applyAlignment="0" applyProtection="0">
      <alignment vertical="center"/>
    </xf>
    <xf numFmtId="0" fontId="88" fillId="5" borderId="4" applyNumberFormat="0" applyAlignment="0" applyProtection="0">
      <alignment vertical="center"/>
    </xf>
    <xf numFmtId="0" fontId="88" fillId="5" borderId="4" applyNumberFormat="0" applyAlignment="0" applyProtection="0">
      <alignment vertical="center"/>
    </xf>
    <xf numFmtId="0" fontId="8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>
      <alignment vertical="center"/>
    </xf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0" fillId="0" borderId="0"/>
    <xf numFmtId="0" fontId="8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>
      <alignment vertical="center"/>
    </xf>
    <xf numFmtId="0" fontId="3" fillId="0" borderId="0"/>
    <xf numFmtId="0" fontId="3" fillId="0" borderId="0"/>
    <xf numFmtId="0" fontId="8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3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8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2" fillId="0" borderId="0">
      <alignment vertical="center"/>
    </xf>
    <xf numFmtId="0" fontId="9" fillId="0" borderId="0"/>
    <xf numFmtId="0" fontId="87" fillId="0" borderId="0">
      <alignment vertical="center"/>
    </xf>
    <xf numFmtId="0" fontId="3" fillId="0" borderId="0"/>
    <xf numFmtId="0" fontId="80" fillId="0" borderId="0">
      <alignment vertical="center"/>
    </xf>
    <xf numFmtId="0" fontId="3" fillId="0" borderId="0"/>
    <xf numFmtId="0" fontId="87" fillId="0" borderId="0">
      <alignment vertical="center"/>
    </xf>
    <xf numFmtId="0" fontId="80" fillId="0" borderId="0">
      <alignment vertical="center"/>
    </xf>
    <xf numFmtId="0" fontId="32" fillId="0" borderId="0">
      <alignment vertical="center"/>
    </xf>
    <xf numFmtId="0" fontId="8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2" fillId="2" borderId="0" applyNumberFormat="0" applyBorder="0" applyAlignment="0" applyProtection="0">
      <alignment vertical="center"/>
    </xf>
    <xf numFmtId="0" fontId="92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89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6" fontId="95" fillId="0" borderId="0" applyFont="0" applyFill="0" applyBorder="0" applyAlignment="0" applyProtection="0"/>
    <xf numFmtId="0" fontId="89" fillId="0" borderId="0"/>
    <xf numFmtId="0" fontId="3" fillId="0" borderId="0"/>
    <xf numFmtId="0" fontId="32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96" fillId="0" borderId="0"/>
    <xf numFmtId="0" fontId="3" fillId="0" borderId="0"/>
    <xf numFmtId="0" fontId="9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/>
    <xf numFmtId="0" fontId="32" fillId="0" borderId="0">
      <alignment vertical="center"/>
    </xf>
    <xf numFmtId="38" fontId="97" fillId="0" borderId="0" applyFont="0" applyFill="0" applyBorder="0" applyAlignment="0" applyProtection="0">
      <alignment vertical="center"/>
    </xf>
  </cellStyleXfs>
  <cellXfs count="764">
    <xf numFmtId="0" fontId="0" fillId="0" borderId="0" xfId="0"/>
    <xf numFmtId="0" fontId="25" fillId="34" borderId="55" xfId="3" applyFont="1" applyFill="1" applyBorder="1" applyAlignment="1">
      <alignment vertical="center"/>
    </xf>
    <xf numFmtId="0" fontId="25" fillId="34" borderId="57" xfId="3" applyFont="1" applyFill="1" applyBorder="1" applyAlignment="1">
      <alignment vertical="center"/>
    </xf>
    <xf numFmtId="0" fontId="25" fillId="34" borderId="60" xfId="3" applyFont="1" applyFill="1" applyBorder="1" applyAlignment="1">
      <alignment vertical="center"/>
    </xf>
    <xf numFmtId="0" fontId="25" fillId="34" borderId="0" xfId="3" applyFont="1" applyFill="1" applyAlignment="1">
      <alignment vertical="center"/>
    </xf>
    <xf numFmtId="0" fontId="25" fillId="34" borderId="74" xfId="3" applyFont="1" applyFill="1" applyBorder="1" applyAlignment="1">
      <alignment vertical="center"/>
    </xf>
    <xf numFmtId="0" fontId="25" fillId="34" borderId="57" xfId="41" applyFont="1" applyFill="1" applyBorder="1" applyAlignment="1">
      <alignment vertical="center"/>
    </xf>
    <xf numFmtId="0" fontId="25" fillId="34" borderId="58" xfId="41" applyFont="1" applyFill="1" applyBorder="1" applyAlignment="1">
      <alignment vertical="center"/>
    </xf>
    <xf numFmtId="0" fontId="25" fillId="34" borderId="60" xfId="41" applyFont="1" applyFill="1" applyBorder="1" applyAlignment="1">
      <alignment vertical="center"/>
    </xf>
    <xf numFmtId="0" fontId="3" fillId="34" borderId="57" xfId="41" applyFill="1" applyBorder="1" applyAlignment="1">
      <alignment vertical="center"/>
    </xf>
    <xf numFmtId="0" fontId="3" fillId="34" borderId="58" xfId="41" applyFill="1" applyBorder="1" applyAlignment="1">
      <alignment vertical="center"/>
    </xf>
    <xf numFmtId="0" fontId="25" fillId="34" borderId="74" xfId="41" applyFont="1" applyFill="1" applyBorder="1" applyAlignment="1">
      <alignment vertical="center"/>
    </xf>
    <xf numFmtId="0" fontId="25" fillId="34" borderId="77" xfId="41" applyFont="1" applyFill="1" applyBorder="1" applyAlignment="1">
      <alignment vertical="center" wrapText="1"/>
    </xf>
    <xf numFmtId="0" fontId="25" fillId="34" borderId="109" xfId="41" applyFont="1" applyFill="1" applyBorder="1" applyAlignment="1">
      <alignment vertical="center"/>
    </xf>
    <xf numFmtId="0" fontId="25" fillId="34" borderId="114" xfId="41" applyFont="1" applyFill="1" applyBorder="1" applyAlignment="1">
      <alignment vertical="center"/>
    </xf>
    <xf numFmtId="0" fontId="25" fillId="34" borderId="115" xfId="41" applyFont="1" applyFill="1" applyBorder="1" applyAlignment="1">
      <alignment vertical="center"/>
    </xf>
    <xf numFmtId="0" fontId="25" fillId="34" borderId="57" xfId="1624" applyFont="1" applyFill="1" applyBorder="1" applyAlignment="1">
      <alignment vertical="center"/>
    </xf>
    <xf numFmtId="0" fontId="25" fillId="34" borderId="74" xfId="1624" applyFont="1" applyFill="1" applyBorder="1" applyAlignment="1">
      <alignment vertical="center"/>
    </xf>
    <xf numFmtId="0" fontId="25" fillId="34" borderId="109" xfId="1624" applyFont="1" applyFill="1" applyBorder="1" applyAlignment="1">
      <alignment vertical="center"/>
    </xf>
    <xf numFmtId="0" fontId="25" fillId="34" borderId="126" xfId="1624" applyFont="1" applyFill="1" applyBorder="1" applyAlignment="1">
      <alignment vertical="center"/>
    </xf>
    <xf numFmtId="176" fontId="25" fillId="34" borderId="48" xfId="577" applyNumberFormat="1" applyFont="1" applyFill="1" applyBorder="1" applyAlignment="1">
      <alignment vertical="center"/>
    </xf>
    <xf numFmtId="176" fontId="25" fillId="34" borderId="76" xfId="577" applyNumberFormat="1" applyFont="1" applyFill="1" applyBorder="1" applyAlignment="1">
      <alignment vertical="center"/>
    </xf>
    <xf numFmtId="176" fontId="25" fillId="34" borderId="112" xfId="577" applyNumberFormat="1" applyFont="1" applyFill="1" applyBorder="1" applyAlignment="1">
      <alignment vertical="center"/>
    </xf>
    <xf numFmtId="176" fontId="25" fillId="34" borderId="127" xfId="577" applyNumberFormat="1" applyFont="1" applyFill="1" applyBorder="1" applyAlignment="1">
      <alignment vertical="center"/>
    </xf>
    <xf numFmtId="180" fontId="25" fillId="34" borderId="48" xfId="577" applyNumberFormat="1" applyFont="1" applyFill="1" applyBorder="1" applyAlignment="1">
      <alignment vertical="center"/>
    </xf>
    <xf numFmtId="180" fontId="25" fillId="34" borderId="76" xfId="577" applyNumberFormat="1" applyFont="1" applyFill="1" applyBorder="1" applyAlignment="1">
      <alignment vertical="center"/>
    </xf>
    <xf numFmtId="180" fontId="25" fillId="34" borderId="112" xfId="577" applyNumberFormat="1" applyFont="1" applyFill="1" applyBorder="1" applyAlignment="1">
      <alignment vertical="center"/>
    </xf>
    <xf numFmtId="180" fontId="25" fillId="34" borderId="127" xfId="577" applyNumberFormat="1" applyFont="1" applyFill="1" applyBorder="1" applyAlignment="1">
      <alignment vertical="center"/>
    </xf>
    <xf numFmtId="176" fontId="25" fillId="34" borderId="80" xfId="577" applyNumberFormat="1" applyFont="1" applyFill="1" applyBorder="1" applyAlignment="1">
      <alignment vertical="center"/>
    </xf>
    <xf numFmtId="176" fontId="25" fillId="34" borderId="78" xfId="577" applyNumberFormat="1" applyFont="1" applyFill="1" applyBorder="1" applyAlignment="1">
      <alignment vertical="center"/>
    </xf>
    <xf numFmtId="176" fontId="25" fillId="34" borderId="113" xfId="577" applyNumberFormat="1" applyFont="1" applyFill="1" applyBorder="1" applyAlignment="1">
      <alignment vertical="center"/>
    </xf>
    <xf numFmtId="176" fontId="25" fillId="34" borderId="128" xfId="577" applyNumberFormat="1" applyFont="1" applyFill="1" applyBorder="1" applyAlignment="1">
      <alignment vertical="center"/>
    </xf>
    <xf numFmtId="176" fontId="25" fillId="34" borderId="85" xfId="39" applyNumberFormat="1" applyFont="1" applyFill="1" applyBorder="1" applyAlignment="1">
      <alignment horizontal="right" vertical="center"/>
    </xf>
    <xf numFmtId="176" fontId="25" fillId="34" borderId="48" xfId="39" applyNumberFormat="1" applyFont="1" applyFill="1" applyBorder="1" applyAlignment="1">
      <alignment horizontal="right" vertical="center"/>
    </xf>
    <xf numFmtId="176" fontId="25" fillId="34" borderId="80" xfId="39" applyNumberFormat="1" applyFont="1" applyFill="1" applyBorder="1" applyAlignment="1">
      <alignment horizontal="right" vertical="center"/>
    </xf>
    <xf numFmtId="176" fontId="3" fillId="34" borderId="102" xfId="39" applyNumberFormat="1" applyFont="1" applyFill="1" applyBorder="1" applyAlignment="1">
      <alignment vertical="center"/>
    </xf>
    <xf numFmtId="176" fontId="3" fillId="34" borderId="39" xfId="39" applyNumberFormat="1" applyFont="1" applyFill="1" applyBorder="1" applyAlignment="1">
      <alignment vertical="center"/>
    </xf>
    <xf numFmtId="176" fontId="3" fillId="34" borderId="93" xfId="39" applyNumberFormat="1" applyFont="1" applyFill="1" applyBorder="1" applyAlignment="1">
      <alignment vertical="center"/>
    </xf>
    <xf numFmtId="176" fontId="25" fillId="34" borderId="85" xfId="39" applyNumberFormat="1" applyFont="1" applyFill="1" applyBorder="1" applyAlignment="1">
      <alignment vertical="center"/>
    </xf>
    <xf numFmtId="176" fontId="25" fillId="34" borderId="88" xfId="39" applyNumberFormat="1" applyFont="1" applyFill="1" applyBorder="1" applyAlignment="1">
      <alignment vertical="center"/>
    </xf>
    <xf numFmtId="176" fontId="25" fillId="34" borderId="48" xfId="39" applyNumberFormat="1" applyFont="1" applyFill="1" applyBorder="1" applyAlignment="1">
      <alignment vertical="center"/>
    </xf>
    <xf numFmtId="176" fontId="25" fillId="34" borderId="80" xfId="39" applyNumberFormat="1" applyFont="1" applyFill="1" applyBorder="1" applyAlignment="1">
      <alignment vertical="center"/>
    </xf>
    <xf numFmtId="176" fontId="25" fillId="34" borderId="83" xfId="39" applyNumberFormat="1" applyFont="1" applyFill="1" applyBorder="1" applyAlignment="1">
      <alignment vertical="center"/>
    </xf>
    <xf numFmtId="176" fontId="25" fillId="34" borderId="43" xfId="39" applyNumberFormat="1" applyFont="1" applyFill="1" applyBorder="1" applyAlignment="1">
      <alignment vertical="center"/>
    </xf>
    <xf numFmtId="176" fontId="25" fillId="34" borderId="73" xfId="39" applyNumberFormat="1" applyFont="1" applyFill="1" applyBorder="1" applyAlignment="1">
      <alignment vertical="center"/>
    </xf>
    <xf numFmtId="176" fontId="3" fillId="34" borderId="101" xfId="39" applyNumberFormat="1" applyFont="1" applyFill="1" applyBorder="1" applyAlignment="1">
      <alignment vertical="center"/>
    </xf>
    <xf numFmtId="176" fontId="3" fillId="34" borderId="64" xfId="39" applyNumberFormat="1" applyFont="1" applyFill="1" applyBorder="1" applyAlignment="1">
      <alignment vertical="center"/>
    </xf>
    <xf numFmtId="176" fontId="3" fillId="34" borderId="94" xfId="39" applyNumberFormat="1" applyFont="1" applyFill="1" applyBorder="1" applyAlignment="1">
      <alignment vertical="center"/>
    </xf>
    <xf numFmtId="176" fontId="25" fillId="34" borderId="84" xfId="39" applyNumberFormat="1" applyFont="1" applyFill="1" applyBorder="1" applyAlignment="1">
      <alignment vertical="center"/>
    </xf>
    <xf numFmtId="176" fontId="25" fillId="34" borderId="76" xfId="39" applyNumberFormat="1" applyFont="1" applyFill="1" applyBorder="1" applyAlignment="1">
      <alignment vertical="center"/>
    </xf>
    <xf numFmtId="176" fontId="25" fillId="34" borderId="78" xfId="39" applyNumberFormat="1" applyFont="1" applyFill="1" applyBorder="1" applyAlignment="1">
      <alignment vertical="center"/>
    </xf>
    <xf numFmtId="176" fontId="25" fillId="34" borderId="104" xfId="39" applyNumberFormat="1" applyFont="1" applyFill="1" applyBorder="1" applyAlignment="1">
      <alignment vertical="center"/>
    </xf>
    <xf numFmtId="176" fontId="25" fillId="34" borderId="106" xfId="39" applyNumberFormat="1" applyFont="1" applyFill="1" applyBorder="1" applyAlignment="1">
      <alignment vertical="center"/>
    </xf>
    <xf numFmtId="176" fontId="25" fillId="34" borderId="108" xfId="39" applyNumberFormat="1" applyFont="1" applyFill="1" applyBorder="1" applyAlignment="1">
      <alignment vertical="center"/>
    </xf>
    <xf numFmtId="176" fontId="3" fillId="34" borderId="100" xfId="39" applyNumberFormat="1" applyFont="1" applyFill="1" applyBorder="1" applyAlignment="1">
      <alignment vertical="center"/>
    </xf>
    <xf numFmtId="176" fontId="3" fillId="34" borderId="46" xfId="39" applyNumberFormat="1" applyFont="1" applyFill="1" applyBorder="1" applyAlignment="1">
      <alignment vertical="center"/>
    </xf>
    <xf numFmtId="176" fontId="3" fillId="34" borderId="92" xfId="39" applyNumberFormat="1" applyFont="1" applyFill="1" applyBorder="1" applyAlignment="1">
      <alignment vertical="center"/>
    </xf>
    <xf numFmtId="176" fontId="25" fillId="34" borderId="83" xfId="39" applyNumberFormat="1" applyFont="1" applyFill="1" applyBorder="1" applyAlignment="1">
      <alignment vertical="center" wrapText="1"/>
    </xf>
    <xf numFmtId="176" fontId="25" fillId="34" borderId="43" xfId="39" applyNumberFormat="1" applyFont="1" applyFill="1" applyBorder="1" applyAlignment="1">
      <alignment vertical="center" wrapText="1"/>
    </xf>
    <xf numFmtId="176" fontId="25" fillId="34" borderId="73" xfId="39" applyNumberFormat="1" applyFont="1" applyFill="1" applyBorder="1" applyAlignment="1">
      <alignment vertical="center" wrapText="1"/>
    </xf>
    <xf numFmtId="176" fontId="3" fillId="34" borderId="100" xfId="39" applyNumberFormat="1" applyFont="1" applyFill="1" applyBorder="1" applyAlignment="1">
      <alignment vertical="center" wrapText="1"/>
    </xf>
    <xf numFmtId="176" fontId="3" fillId="34" borderId="46" xfId="39" applyNumberFormat="1" applyFont="1" applyFill="1" applyBorder="1" applyAlignment="1">
      <alignment vertical="center" wrapText="1"/>
    </xf>
    <xf numFmtId="176" fontId="3" fillId="34" borderId="92" xfId="39" applyNumberFormat="1" applyFont="1" applyFill="1" applyBorder="1" applyAlignment="1">
      <alignment vertical="center" wrapText="1"/>
    </xf>
    <xf numFmtId="176" fontId="3" fillId="34" borderId="104" xfId="39" applyNumberFormat="1" applyFont="1" applyFill="1" applyBorder="1" applyAlignment="1">
      <alignment vertical="center" wrapText="1"/>
    </xf>
    <xf numFmtId="176" fontId="3" fillId="34" borderId="106" xfId="39" applyNumberFormat="1" applyFont="1" applyFill="1" applyBorder="1" applyAlignment="1">
      <alignment vertical="center" wrapText="1"/>
    </xf>
    <xf numFmtId="176" fontId="3" fillId="34" borderId="108" xfId="39" applyNumberFormat="1" applyFont="1" applyFill="1" applyBorder="1" applyAlignment="1">
      <alignment vertical="center" wrapText="1"/>
    </xf>
    <xf numFmtId="176" fontId="25" fillId="34" borderId="111" xfId="39" applyNumberFormat="1" applyFont="1" applyFill="1" applyBorder="1" applyAlignment="1">
      <alignment vertical="center"/>
    </xf>
    <xf numFmtId="176" fontId="25" fillId="34" borderId="112" xfId="39" applyNumberFormat="1" applyFont="1" applyFill="1" applyBorder="1" applyAlignment="1">
      <alignment vertical="center"/>
    </xf>
    <xf numFmtId="176" fontId="25" fillId="34" borderId="113" xfId="39" applyNumberFormat="1" applyFont="1" applyFill="1" applyBorder="1" applyAlignment="1">
      <alignment vertical="center"/>
    </xf>
    <xf numFmtId="176" fontId="25" fillId="34" borderId="86" xfId="39" applyNumberFormat="1" applyFont="1" applyFill="1" applyBorder="1" applyAlignment="1">
      <alignment vertical="center"/>
    </xf>
    <xf numFmtId="176" fontId="25" fillId="34" borderId="71" xfId="39" applyNumberFormat="1" applyFont="1" applyFill="1" applyBorder="1" applyAlignment="1">
      <alignment vertical="center"/>
    </xf>
    <xf numFmtId="176" fontId="25" fillId="34" borderId="81" xfId="39" applyNumberFormat="1" applyFont="1" applyFill="1" applyBorder="1" applyAlignment="1">
      <alignment vertical="center"/>
    </xf>
    <xf numFmtId="176" fontId="25" fillId="34" borderId="104" xfId="39" applyNumberFormat="1" applyFont="1" applyFill="1" applyBorder="1" applyAlignment="1">
      <alignment horizontal="right" vertical="center"/>
    </xf>
    <xf numFmtId="176" fontId="25" fillId="34" borderId="106" xfId="39" applyNumberFormat="1" applyFont="1" applyFill="1" applyBorder="1" applyAlignment="1">
      <alignment horizontal="right" vertical="center"/>
    </xf>
    <xf numFmtId="176" fontId="25" fillId="34" borderId="108" xfId="39" applyNumberFormat="1" applyFont="1" applyFill="1" applyBorder="1" applyAlignment="1">
      <alignment horizontal="right" vertical="center"/>
    </xf>
    <xf numFmtId="176" fontId="25" fillId="34" borderId="100" xfId="39" applyNumberFormat="1" applyFont="1" applyFill="1" applyBorder="1" applyAlignment="1">
      <alignment horizontal="right" vertical="center"/>
    </xf>
    <xf numFmtId="176" fontId="25" fillId="34" borderId="46" xfId="39" applyNumberFormat="1" applyFont="1" applyFill="1" applyBorder="1" applyAlignment="1">
      <alignment horizontal="right" vertical="center"/>
    </xf>
    <xf numFmtId="176" fontId="25" fillId="34" borderId="92" xfId="39" applyNumberFormat="1" applyFont="1" applyFill="1" applyBorder="1" applyAlignment="1">
      <alignment horizontal="right" vertical="center"/>
    </xf>
    <xf numFmtId="176" fontId="25" fillId="34" borderId="100" xfId="39" applyNumberFormat="1" applyFont="1" applyFill="1" applyBorder="1" applyAlignment="1">
      <alignment vertical="center"/>
    </xf>
    <xf numFmtId="176" fontId="25" fillId="34" borderId="46" xfId="39" applyNumberFormat="1" applyFont="1" applyFill="1" applyBorder="1" applyAlignment="1">
      <alignment vertical="center"/>
    </xf>
    <xf numFmtId="176" fontId="25" fillId="34" borderId="92" xfId="39" applyNumberFormat="1" applyFont="1" applyFill="1" applyBorder="1" applyAlignment="1">
      <alignment vertical="center"/>
    </xf>
    <xf numFmtId="0" fontId="3" fillId="34" borderId="0" xfId="41" applyFill="1" applyAlignment="1">
      <alignment vertical="center"/>
    </xf>
    <xf numFmtId="0" fontId="3" fillId="34" borderId="98" xfId="41" applyFill="1" applyBorder="1" applyAlignment="1">
      <alignment vertical="center"/>
    </xf>
    <xf numFmtId="0" fontId="3" fillId="34" borderId="79" xfId="41" applyFill="1" applyBorder="1" applyAlignment="1">
      <alignment vertical="center"/>
    </xf>
    <xf numFmtId="0" fontId="3" fillId="34" borderId="42" xfId="41" applyFill="1" applyBorder="1" applyAlignment="1">
      <alignment vertical="center"/>
    </xf>
    <xf numFmtId="0" fontId="3" fillId="34" borderId="99" xfId="41" applyFill="1" applyBorder="1" applyAlignment="1">
      <alignment vertical="center"/>
    </xf>
    <xf numFmtId="0" fontId="3" fillId="34" borderId="98" xfId="41" applyFill="1" applyBorder="1" applyAlignment="1">
      <alignment vertical="center" wrapText="1"/>
    </xf>
    <xf numFmtId="0" fontId="3" fillId="34" borderId="97" xfId="41" applyFill="1" applyBorder="1" applyAlignment="1">
      <alignment vertical="center"/>
    </xf>
    <xf numFmtId="0" fontId="3" fillId="34" borderId="105" xfId="41" applyFill="1" applyBorder="1" applyAlignment="1">
      <alignment vertical="center"/>
    </xf>
    <xf numFmtId="0" fontId="3" fillId="34" borderId="0" xfId="41" applyFill="1" applyAlignment="1">
      <alignment vertical="center" wrapText="1"/>
    </xf>
    <xf numFmtId="0" fontId="3" fillId="34" borderId="77" xfId="41" applyFill="1" applyBorder="1" applyAlignment="1">
      <alignment vertical="center"/>
    </xf>
    <xf numFmtId="0" fontId="3" fillId="34" borderId="110" xfId="41" applyFill="1" applyBorder="1" applyAlignment="1">
      <alignment vertical="center"/>
    </xf>
    <xf numFmtId="0" fontId="3" fillId="34" borderId="70" xfId="41" applyFill="1" applyBorder="1" applyAlignment="1">
      <alignment vertical="center"/>
    </xf>
    <xf numFmtId="0" fontId="24" fillId="34" borderId="0" xfId="3" applyFont="1" applyFill="1" applyAlignment="1">
      <alignment vertical="center"/>
    </xf>
    <xf numFmtId="0" fontId="2" fillId="34" borderId="0" xfId="38" applyFont="1" applyFill="1" applyAlignment="1">
      <alignment horizontal="right" vertical="center"/>
    </xf>
    <xf numFmtId="38" fontId="25" fillId="34" borderId="56" xfId="39" applyFont="1" applyFill="1" applyBorder="1" applyAlignment="1">
      <alignment vertical="center"/>
    </xf>
    <xf numFmtId="38" fontId="3" fillId="34" borderId="46" xfId="39" applyFont="1" applyFill="1" applyBorder="1" applyAlignment="1">
      <alignment vertical="center"/>
    </xf>
    <xf numFmtId="38" fontId="3" fillId="34" borderId="39" xfId="39" applyFont="1" applyFill="1" applyBorder="1" applyAlignment="1">
      <alignment vertical="center"/>
    </xf>
    <xf numFmtId="38" fontId="25" fillId="34" borderId="48" xfId="39" applyFont="1" applyFill="1" applyBorder="1" applyAlignment="1">
      <alignment vertical="center"/>
    </xf>
    <xf numFmtId="38" fontId="25" fillId="34" borderId="43" xfId="39" applyFont="1" applyFill="1" applyBorder="1" applyAlignment="1">
      <alignment vertical="center" wrapText="1"/>
    </xf>
    <xf numFmtId="38" fontId="3" fillId="34" borderId="48" xfId="39" applyFont="1" applyFill="1" applyBorder="1" applyAlignment="1">
      <alignment horizontal="right" vertical="center"/>
    </xf>
    <xf numFmtId="0" fontId="3" fillId="34" borderId="40" xfId="3" applyFill="1" applyBorder="1" applyAlignment="1">
      <alignment vertical="center"/>
    </xf>
    <xf numFmtId="38" fontId="3" fillId="34" borderId="39" xfId="39" applyFont="1" applyFill="1" applyBorder="1" applyAlignment="1">
      <alignment horizontal="right" vertical="center"/>
    </xf>
    <xf numFmtId="38" fontId="3" fillId="34" borderId="64" xfId="39" applyFont="1" applyFill="1" applyBorder="1" applyAlignment="1">
      <alignment vertical="center"/>
    </xf>
    <xf numFmtId="38" fontId="25" fillId="34" borderId="43" xfId="39" applyFont="1" applyFill="1" applyBorder="1" applyAlignment="1">
      <alignment vertical="center"/>
    </xf>
    <xf numFmtId="38" fontId="3" fillId="34" borderId="67" xfId="39" applyFont="1" applyFill="1" applyBorder="1" applyAlignment="1">
      <alignment vertical="center"/>
    </xf>
    <xf numFmtId="38" fontId="25" fillId="34" borderId="71" xfId="39" applyFont="1" applyFill="1" applyBorder="1" applyAlignment="1">
      <alignment vertical="center"/>
    </xf>
    <xf numFmtId="38" fontId="25" fillId="34" borderId="76" xfId="39" applyFont="1" applyFill="1" applyBorder="1" applyAlignment="1">
      <alignment vertical="center"/>
    </xf>
    <xf numFmtId="176" fontId="25" fillId="34" borderId="56" xfId="39" applyNumberFormat="1" applyFont="1" applyFill="1" applyBorder="1" applyAlignment="1">
      <alignment vertical="center"/>
    </xf>
    <xf numFmtId="176" fontId="3" fillId="34" borderId="87" xfId="39" applyNumberFormat="1" applyFont="1" applyFill="1" applyBorder="1" applyAlignment="1">
      <alignment vertical="center" wrapText="1"/>
    </xf>
    <xf numFmtId="176" fontId="3" fillId="34" borderId="88" xfId="39" applyNumberFormat="1" applyFont="1" applyFill="1" applyBorder="1" applyAlignment="1">
      <alignment vertical="center" wrapText="1"/>
    </xf>
    <xf numFmtId="176" fontId="3" fillId="34" borderId="89" xfId="39" applyNumberFormat="1" applyFont="1" applyFill="1" applyBorder="1" applyAlignment="1">
      <alignment vertical="center" wrapText="1"/>
    </xf>
    <xf numFmtId="38" fontId="25" fillId="34" borderId="48" xfId="577" applyFont="1" applyFill="1" applyBorder="1" applyAlignment="1">
      <alignment vertical="center"/>
    </xf>
    <xf numFmtId="38" fontId="25" fillId="34" borderId="76" xfId="577" applyFont="1" applyFill="1" applyBorder="1" applyAlignment="1">
      <alignment vertical="center"/>
    </xf>
    <xf numFmtId="38" fontId="25" fillId="34" borderId="112" xfId="577" applyFont="1" applyFill="1" applyBorder="1" applyAlignment="1">
      <alignment vertical="center"/>
    </xf>
    <xf numFmtId="38" fontId="25" fillId="34" borderId="127" xfId="577" applyFont="1" applyFill="1" applyBorder="1" applyAlignment="1">
      <alignment vertical="center"/>
    </xf>
    <xf numFmtId="0" fontId="3" fillId="34" borderId="103" xfId="41" applyFill="1" applyBorder="1" applyAlignment="1">
      <alignment vertical="center" wrapText="1"/>
    </xf>
    <xf numFmtId="0" fontId="3" fillId="34" borderId="47" xfId="41" applyFill="1" applyBorder="1" applyAlignment="1">
      <alignment vertical="center"/>
    </xf>
    <xf numFmtId="0" fontId="3" fillId="34" borderId="63" xfId="41" applyFill="1" applyBorder="1" applyAlignment="1">
      <alignment vertical="center"/>
    </xf>
    <xf numFmtId="0" fontId="3" fillId="34" borderId="97" xfId="41" applyFill="1" applyBorder="1" applyAlignment="1">
      <alignment vertical="center" wrapText="1"/>
    </xf>
    <xf numFmtId="0" fontId="25" fillId="34" borderId="68" xfId="41" applyFont="1" applyFill="1" applyBorder="1" applyAlignment="1">
      <alignment vertical="center"/>
    </xf>
    <xf numFmtId="0" fontId="3" fillId="34" borderId="107" xfId="41" applyFill="1" applyBorder="1" applyAlignment="1">
      <alignment vertical="center"/>
    </xf>
    <xf numFmtId="0" fontId="3" fillId="34" borderId="25" xfId="41" applyFill="1" applyBorder="1" applyAlignment="1">
      <alignment vertical="center"/>
    </xf>
    <xf numFmtId="0" fontId="3" fillId="34" borderId="103" xfId="41" applyFill="1" applyBorder="1" applyAlignment="1">
      <alignment vertical="center"/>
    </xf>
    <xf numFmtId="0" fontId="3" fillId="34" borderId="116" xfId="41" applyFill="1" applyBorder="1" applyAlignment="1">
      <alignment vertical="center"/>
    </xf>
    <xf numFmtId="0" fontId="3" fillId="34" borderId="51" xfId="3" applyFill="1" applyBorder="1" applyAlignment="1">
      <alignment vertical="center"/>
    </xf>
    <xf numFmtId="0" fontId="3" fillId="34" borderId="52" xfId="3" applyFill="1" applyBorder="1" applyAlignment="1">
      <alignment vertical="center"/>
    </xf>
    <xf numFmtId="0" fontId="3" fillId="34" borderId="12" xfId="3" applyFill="1" applyBorder="1" applyAlignment="1">
      <alignment vertical="center"/>
    </xf>
    <xf numFmtId="0" fontId="3" fillId="34" borderId="57" xfId="3" applyFill="1" applyBorder="1" applyAlignment="1">
      <alignment vertical="center"/>
    </xf>
    <xf numFmtId="0" fontId="3" fillId="34" borderId="47" xfId="3" applyFill="1" applyBorder="1" applyAlignment="1">
      <alignment vertical="center"/>
    </xf>
    <xf numFmtId="0" fontId="3" fillId="34" borderId="58" xfId="3" applyFill="1" applyBorder="1" applyAlignment="1">
      <alignment vertical="center"/>
    </xf>
    <xf numFmtId="0" fontId="3" fillId="34" borderId="59" xfId="3" applyFill="1" applyBorder="1" applyAlignment="1">
      <alignment vertical="center"/>
    </xf>
    <xf numFmtId="0" fontId="3" fillId="34" borderId="61" xfId="3" applyFill="1" applyBorder="1" applyAlignment="1">
      <alignment vertical="center"/>
    </xf>
    <xf numFmtId="0" fontId="3" fillId="34" borderId="62" xfId="3" applyFill="1" applyBorder="1" applyAlignment="1">
      <alignment vertical="center"/>
    </xf>
    <xf numFmtId="0" fontId="3" fillId="34" borderId="47" xfId="3" applyFill="1" applyBorder="1" applyAlignment="1">
      <alignment vertical="center" shrinkToFit="1"/>
    </xf>
    <xf numFmtId="0" fontId="3" fillId="34" borderId="63" xfId="3" applyFill="1" applyBorder="1" applyAlignment="1">
      <alignment vertical="center"/>
    </xf>
    <xf numFmtId="0" fontId="3" fillId="34" borderId="65" xfId="3" applyFill="1" applyBorder="1" applyAlignment="1">
      <alignment vertical="center"/>
    </xf>
    <xf numFmtId="0" fontId="3" fillId="34" borderId="66" xfId="3" applyFill="1" applyBorder="1" applyAlignment="1">
      <alignment vertical="center"/>
    </xf>
    <xf numFmtId="0" fontId="25" fillId="34" borderId="68" xfId="3" applyFont="1" applyFill="1" applyBorder="1" applyAlignment="1">
      <alignment vertical="center"/>
    </xf>
    <xf numFmtId="0" fontId="3" fillId="34" borderId="69" xfId="3" applyFill="1" applyBorder="1" applyAlignment="1">
      <alignment vertical="center"/>
    </xf>
    <xf numFmtId="0" fontId="3" fillId="34" borderId="0" xfId="3" applyFill="1" applyAlignment="1">
      <alignment vertical="center"/>
    </xf>
    <xf numFmtId="0" fontId="3" fillId="34" borderId="53" xfId="3" applyFill="1" applyBorder="1" applyAlignment="1">
      <alignment vertical="center"/>
    </xf>
    <xf numFmtId="0" fontId="3" fillId="34" borderId="72" xfId="3" applyFill="1" applyBorder="1" applyAlignment="1">
      <alignment vertical="center"/>
    </xf>
    <xf numFmtId="0" fontId="3" fillId="34" borderId="75" xfId="3" applyFill="1" applyBorder="1" applyAlignment="1">
      <alignment vertical="center"/>
    </xf>
    <xf numFmtId="0" fontId="3" fillId="34" borderId="79" xfId="3" applyFill="1" applyBorder="1" applyAlignment="1">
      <alignment vertical="center"/>
    </xf>
    <xf numFmtId="0" fontId="3" fillId="34" borderId="77" xfId="3" applyFill="1" applyBorder="1" applyAlignment="1">
      <alignment vertical="center"/>
    </xf>
    <xf numFmtId="0" fontId="3" fillId="34" borderId="70" xfId="3" applyFill="1" applyBorder="1" applyAlignment="1">
      <alignment vertical="center"/>
    </xf>
    <xf numFmtId="0" fontId="3" fillId="34" borderId="49" xfId="3" applyFill="1" applyBorder="1" applyAlignment="1">
      <alignment vertical="center"/>
    </xf>
    <xf numFmtId="0" fontId="3" fillId="34" borderId="0" xfId="1624" applyFill="1" applyAlignment="1">
      <alignment vertical="center"/>
    </xf>
    <xf numFmtId="0" fontId="3" fillId="34" borderId="69" xfId="41" applyFill="1" applyBorder="1" applyAlignment="1">
      <alignment vertical="center"/>
    </xf>
    <xf numFmtId="38" fontId="25" fillId="34" borderId="0" xfId="39" applyFont="1" applyFill="1" applyBorder="1" applyAlignment="1">
      <alignment vertical="center"/>
    </xf>
    <xf numFmtId="0" fontId="3" fillId="34" borderId="0" xfId="3" applyFill="1" applyAlignment="1">
      <alignment horizontal="right" vertical="center"/>
    </xf>
    <xf numFmtId="0" fontId="25" fillId="34" borderId="0" xfId="3" applyFont="1" applyFill="1" applyAlignment="1">
      <alignment horizontal="right" vertical="center"/>
    </xf>
    <xf numFmtId="0" fontId="27" fillId="34" borderId="0" xfId="1624" applyFont="1" applyFill="1" applyAlignment="1">
      <alignment vertical="center"/>
    </xf>
    <xf numFmtId="0" fontId="3" fillId="34" borderId="0" xfId="997" applyFill="1" applyAlignment="1">
      <alignment vertical="center"/>
    </xf>
    <xf numFmtId="0" fontId="25" fillId="34" borderId="0" xfId="1624" applyFont="1" applyFill="1" applyAlignment="1">
      <alignment vertical="center"/>
    </xf>
    <xf numFmtId="0" fontId="93" fillId="34" borderId="0" xfId="1624" quotePrefix="1" applyFont="1" applyFill="1" applyAlignment="1">
      <alignment horizontal="right" vertical="center"/>
    </xf>
    <xf numFmtId="0" fontId="3" fillId="34" borderId="0" xfId="1624" applyFill="1" applyAlignment="1">
      <alignment horizontal="right" vertical="center"/>
    </xf>
    <xf numFmtId="0" fontId="25" fillId="34" borderId="0" xfId="1624" applyFont="1" applyFill="1" applyAlignment="1">
      <alignment horizontal="right" vertical="center"/>
    </xf>
    <xf numFmtId="0" fontId="94" fillId="34" borderId="0" xfId="1624" applyFont="1" applyFill="1" applyAlignment="1">
      <alignment vertical="center"/>
    </xf>
    <xf numFmtId="38" fontId="94" fillId="34" borderId="0" xfId="577" applyFont="1" applyFill="1" applyBorder="1" applyAlignment="1">
      <alignment vertical="center"/>
    </xf>
    <xf numFmtId="0" fontId="3" fillId="34" borderId="38" xfId="1624" applyFill="1" applyBorder="1" applyAlignment="1">
      <alignment vertical="center"/>
    </xf>
    <xf numFmtId="38" fontId="12" fillId="34" borderId="0" xfId="577" applyFont="1" applyFill="1" applyAlignment="1">
      <alignment vertical="center"/>
    </xf>
    <xf numFmtId="0" fontId="3" fillId="34" borderId="0" xfId="1624" applyFill="1" applyAlignment="1">
      <alignment horizontal="center" vertical="center"/>
    </xf>
    <xf numFmtId="181" fontId="12" fillId="34" borderId="0" xfId="577" applyNumberFormat="1" applyFont="1" applyFill="1" applyAlignment="1">
      <alignment vertical="center"/>
    </xf>
    <xf numFmtId="181" fontId="3" fillId="34" borderId="0" xfId="577" applyNumberFormat="1" applyFont="1" applyFill="1" applyAlignment="1">
      <alignment vertical="center"/>
    </xf>
    <xf numFmtId="38" fontId="25" fillId="34" borderId="0" xfId="577" applyFont="1" applyFill="1" applyAlignment="1">
      <alignment vertical="center"/>
    </xf>
    <xf numFmtId="176" fontId="25" fillId="34" borderId="0" xfId="577" applyNumberFormat="1" applyFont="1" applyFill="1" applyAlignment="1">
      <alignment vertical="center"/>
    </xf>
    <xf numFmtId="181" fontId="3" fillId="34" borderId="0" xfId="1624" applyNumberFormat="1" applyFill="1" applyAlignment="1">
      <alignment vertical="center"/>
    </xf>
    <xf numFmtId="181" fontId="25" fillId="34" borderId="0" xfId="577" applyNumberFormat="1" applyFont="1" applyFill="1" applyAlignment="1">
      <alignment vertical="center"/>
    </xf>
    <xf numFmtId="181" fontId="3" fillId="34" borderId="0" xfId="577" applyNumberFormat="1" applyFont="1" applyFill="1" applyBorder="1" applyAlignment="1">
      <alignment vertical="center"/>
    </xf>
    <xf numFmtId="38" fontId="25" fillId="34" borderId="0" xfId="1624" applyNumberFormat="1" applyFont="1" applyFill="1" applyAlignment="1">
      <alignment vertical="center"/>
    </xf>
    <xf numFmtId="40" fontId="12" fillId="34" borderId="0" xfId="577" applyNumberFormat="1" applyFont="1" applyFill="1" applyAlignment="1">
      <alignment vertical="center"/>
    </xf>
    <xf numFmtId="0" fontId="24" fillId="34" borderId="0" xfId="41" applyFont="1" applyFill="1" applyAlignment="1">
      <alignment vertical="center"/>
    </xf>
    <xf numFmtId="0" fontId="27" fillId="34" borderId="0" xfId="41" applyFont="1" applyFill="1" applyAlignment="1">
      <alignment vertical="center"/>
    </xf>
    <xf numFmtId="0" fontId="3" fillId="34" borderId="0" xfId="41" applyFill="1" applyAlignment="1">
      <alignment horizontal="right" vertical="center"/>
    </xf>
    <xf numFmtId="0" fontId="25" fillId="34" borderId="0" xfId="41" applyFont="1" applyFill="1" applyAlignment="1">
      <alignment horizontal="right" vertical="center"/>
    </xf>
    <xf numFmtId="0" fontId="3" fillId="34" borderId="51" xfId="41" applyFill="1" applyBorder="1" applyAlignment="1">
      <alignment vertical="center"/>
    </xf>
    <xf numFmtId="0" fontId="3" fillId="34" borderId="53" xfId="41" applyFill="1" applyBorder="1" applyAlignment="1">
      <alignment vertical="center"/>
    </xf>
    <xf numFmtId="38" fontId="25" fillId="34" borderId="82" xfId="39" applyFont="1" applyFill="1" applyBorder="1" applyAlignment="1">
      <alignment horizontal="center" vertical="center"/>
    </xf>
    <xf numFmtId="38" fontId="25" fillId="34" borderId="54" xfId="39" applyFont="1" applyFill="1" applyBorder="1" applyAlignment="1">
      <alignment horizontal="center" vertical="center"/>
    </xf>
    <xf numFmtId="38" fontId="25" fillId="34" borderId="90" xfId="39" applyFont="1" applyFill="1" applyBorder="1" applyAlignment="1">
      <alignment horizontal="center" vertical="center"/>
    </xf>
    <xf numFmtId="38" fontId="25" fillId="34" borderId="0" xfId="39" applyFont="1" applyFill="1" applyAlignment="1">
      <alignment vertical="center"/>
    </xf>
    <xf numFmtId="0" fontId="25" fillId="34" borderId="0" xfId="41" applyFont="1" applyFill="1" applyAlignment="1">
      <alignment vertical="center"/>
    </xf>
    <xf numFmtId="0" fontId="3" fillId="34" borderId="52" xfId="41" applyFill="1" applyBorder="1" applyAlignment="1">
      <alignment vertical="center"/>
    </xf>
    <xf numFmtId="0" fontId="3" fillId="34" borderId="0" xfId="1" applyFill="1" applyAlignment="1">
      <alignment vertical="center"/>
    </xf>
    <xf numFmtId="0" fontId="5" fillId="34" borderId="0" xfId="3" applyFont="1" applyFill="1" applyAlignment="1">
      <alignment vertical="center"/>
    </xf>
    <xf numFmtId="38" fontId="3" fillId="34" borderId="0" xfId="4" applyFont="1" applyFill="1" applyAlignment="1">
      <alignment vertical="center"/>
    </xf>
    <xf numFmtId="3" fontId="3" fillId="34" borderId="0" xfId="3" applyNumberFormat="1" applyFill="1" applyAlignment="1">
      <alignment vertical="center"/>
    </xf>
    <xf numFmtId="0" fontId="11" fillId="34" borderId="0" xfId="3" applyFont="1" applyFill="1" applyAlignment="1">
      <alignment vertical="center"/>
    </xf>
    <xf numFmtId="0" fontId="5" fillId="34" borderId="0" xfId="1" applyFont="1" applyFill="1" applyAlignment="1">
      <alignment vertical="center"/>
    </xf>
    <xf numFmtId="0" fontId="3" fillId="34" borderId="0" xfId="1" applyFill="1" applyAlignment="1">
      <alignment horizontal="right" vertical="center"/>
    </xf>
    <xf numFmtId="38" fontId="3" fillId="34" borderId="0" xfId="2" applyFont="1" applyFill="1" applyAlignment="1">
      <alignment vertical="center"/>
    </xf>
    <xf numFmtId="0" fontId="11" fillId="34" borderId="0" xfId="1" applyFont="1" applyFill="1" applyAlignment="1">
      <alignment vertical="center"/>
    </xf>
    <xf numFmtId="38" fontId="11" fillId="34" borderId="0" xfId="2" applyFont="1" applyFill="1" applyAlignment="1">
      <alignment vertical="center"/>
    </xf>
    <xf numFmtId="38" fontId="13" fillId="34" borderId="0" xfId="2" applyFont="1" applyFill="1" applyAlignment="1">
      <alignment vertical="center"/>
    </xf>
    <xf numFmtId="0" fontId="3" fillId="34" borderId="0" xfId="1" applyFill="1" applyAlignment="1">
      <alignment vertical="center" wrapText="1"/>
    </xf>
    <xf numFmtId="177" fontId="3" fillId="34" borderId="0" xfId="1" applyNumberFormat="1" applyFill="1" applyAlignment="1">
      <alignment vertical="center"/>
    </xf>
    <xf numFmtId="176" fontId="3" fillId="34" borderId="0" xfId="2" applyNumberFormat="1" applyFont="1" applyFill="1" applyAlignment="1">
      <alignment vertical="center"/>
    </xf>
    <xf numFmtId="0" fontId="0" fillId="34" borderId="0" xfId="3" applyFont="1" applyFill="1" applyAlignment="1">
      <alignment horizontal="right" vertical="center"/>
    </xf>
    <xf numFmtId="38" fontId="3" fillId="34" borderId="92" xfId="39" applyFont="1" applyFill="1" applyBorder="1" applyAlignment="1">
      <alignment vertical="center"/>
    </xf>
    <xf numFmtId="38" fontId="3" fillId="34" borderId="93" xfId="39" applyFont="1" applyFill="1" applyBorder="1" applyAlignment="1">
      <alignment vertical="center"/>
    </xf>
    <xf numFmtId="38" fontId="25" fillId="34" borderId="80" xfId="39" applyFont="1" applyFill="1" applyBorder="1" applyAlignment="1">
      <alignment vertical="center"/>
    </xf>
    <xf numFmtId="38" fontId="25" fillId="34" borderId="73" xfId="39" applyFont="1" applyFill="1" applyBorder="1" applyAlignment="1">
      <alignment vertical="center"/>
    </xf>
    <xf numFmtId="38" fontId="3" fillId="34" borderId="95" xfId="39" applyFont="1" applyFill="1" applyBorder="1" applyAlignment="1">
      <alignment vertical="center"/>
    </xf>
    <xf numFmtId="38" fontId="25" fillId="34" borderId="81" xfId="39" applyFont="1" applyFill="1" applyBorder="1" applyAlignment="1">
      <alignment vertical="center"/>
    </xf>
    <xf numFmtId="38" fontId="25" fillId="34" borderId="78" xfId="39" applyFont="1" applyFill="1" applyBorder="1" applyAlignment="1">
      <alignment vertical="center"/>
    </xf>
    <xf numFmtId="38" fontId="25" fillId="34" borderId="80" xfId="577" applyFont="1" applyFill="1" applyBorder="1" applyAlignment="1">
      <alignment vertical="center"/>
    </xf>
    <xf numFmtId="38" fontId="25" fillId="34" borderId="78" xfId="577" applyFont="1" applyFill="1" applyBorder="1" applyAlignment="1">
      <alignment vertical="center"/>
    </xf>
    <xf numFmtId="38" fontId="25" fillId="34" borderId="113" xfId="577" applyFont="1" applyFill="1" applyBorder="1" applyAlignment="1">
      <alignment vertical="center"/>
    </xf>
    <xf numFmtId="38" fontId="25" fillId="34" borderId="128" xfId="577" applyFont="1" applyFill="1" applyBorder="1" applyAlignment="1">
      <alignment vertical="center"/>
    </xf>
    <xf numFmtId="180" fontId="25" fillId="34" borderId="80" xfId="577" applyNumberFormat="1" applyFont="1" applyFill="1" applyBorder="1" applyAlignment="1">
      <alignment vertical="center"/>
    </xf>
    <xf numFmtId="180" fontId="25" fillId="34" borderId="78" xfId="577" applyNumberFormat="1" applyFont="1" applyFill="1" applyBorder="1" applyAlignment="1">
      <alignment vertical="center"/>
    </xf>
    <xf numFmtId="180" fontId="25" fillId="34" borderId="113" xfId="577" applyNumberFormat="1" applyFont="1" applyFill="1" applyBorder="1" applyAlignment="1">
      <alignment vertical="center"/>
    </xf>
    <xf numFmtId="180" fontId="25" fillId="34" borderId="128" xfId="577" applyNumberFormat="1" applyFont="1" applyFill="1" applyBorder="1" applyAlignment="1">
      <alignment vertical="center"/>
    </xf>
    <xf numFmtId="176" fontId="25" fillId="34" borderId="71" xfId="39" applyNumberFormat="1" applyFont="1" applyFill="1" applyBorder="1" applyAlignment="1">
      <alignment horizontal="right" vertical="center"/>
    </xf>
    <xf numFmtId="176" fontId="25" fillId="34" borderId="81" xfId="39" applyNumberFormat="1" applyFont="1" applyFill="1" applyBorder="1" applyAlignment="1">
      <alignment horizontal="right" vertical="center"/>
    </xf>
    <xf numFmtId="176" fontId="25" fillId="34" borderId="84" xfId="39" applyNumberFormat="1" applyFont="1" applyFill="1" applyBorder="1" applyAlignment="1">
      <alignment horizontal="right" vertical="center"/>
    </xf>
    <xf numFmtId="176" fontId="25" fillId="34" borderId="76" xfId="39" applyNumberFormat="1" applyFont="1" applyFill="1" applyBorder="1" applyAlignment="1">
      <alignment horizontal="right" vertical="center"/>
    </xf>
    <xf numFmtId="176" fontId="25" fillId="34" borderId="78" xfId="39" applyNumberFormat="1" applyFont="1" applyFill="1" applyBorder="1" applyAlignment="1">
      <alignment horizontal="right" vertical="center"/>
    </xf>
    <xf numFmtId="176" fontId="25" fillId="34" borderId="48" xfId="2067" applyNumberFormat="1" applyFont="1" applyFill="1" applyBorder="1" applyAlignment="1">
      <alignment horizontal="right" vertical="center"/>
    </xf>
    <xf numFmtId="0" fontId="3" fillId="57" borderId="0" xfId="1624" applyFill="1" applyAlignment="1">
      <alignment vertical="center"/>
    </xf>
    <xf numFmtId="0" fontId="27" fillId="57" borderId="0" xfId="1624" applyFont="1" applyFill="1" applyAlignment="1">
      <alignment vertical="center"/>
    </xf>
    <xf numFmtId="0" fontId="93" fillId="57" borderId="0" xfId="1624" quotePrefix="1" applyFont="1" applyFill="1" applyAlignment="1">
      <alignment horizontal="right" vertical="center"/>
    </xf>
    <xf numFmtId="38" fontId="98" fillId="34" borderId="48" xfId="578" applyFont="1" applyFill="1" applyBorder="1" applyAlignment="1">
      <alignment vertical="center"/>
    </xf>
    <xf numFmtId="38" fontId="98" fillId="34" borderId="76" xfId="578" applyFont="1" applyFill="1" applyBorder="1" applyAlignment="1">
      <alignment vertical="center"/>
    </xf>
    <xf numFmtId="38" fontId="98" fillId="34" borderId="112" xfId="578" applyFont="1" applyFill="1" applyBorder="1" applyAlignment="1">
      <alignment vertical="center"/>
    </xf>
    <xf numFmtId="38" fontId="98" fillId="34" borderId="127" xfId="578" applyFont="1" applyFill="1" applyBorder="1" applyAlignment="1">
      <alignment vertical="center"/>
    </xf>
    <xf numFmtId="38" fontId="94" fillId="34" borderId="0" xfId="578" applyFont="1" applyFill="1" applyAlignment="1">
      <alignment vertical="center"/>
    </xf>
    <xf numFmtId="38" fontId="94" fillId="34" borderId="11" xfId="578" applyFont="1" applyFill="1" applyBorder="1" applyAlignment="1">
      <alignment vertical="center"/>
    </xf>
    <xf numFmtId="38" fontId="94" fillId="34" borderId="0" xfId="578" applyFont="1" applyFill="1" applyBorder="1" applyAlignment="1">
      <alignment vertical="center"/>
    </xf>
    <xf numFmtId="176" fontId="25" fillId="34" borderId="48" xfId="578" applyNumberFormat="1" applyFont="1" applyFill="1" applyBorder="1" applyAlignment="1">
      <alignment vertical="center"/>
    </xf>
    <xf numFmtId="176" fontId="25" fillId="34" borderId="76" xfId="578" applyNumberFormat="1" applyFont="1" applyFill="1" applyBorder="1" applyAlignment="1">
      <alignment vertical="center"/>
    </xf>
    <xf numFmtId="176" fontId="25" fillId="34" borderId="112" xfId="578" applyNumberFormat="1" applyFont="1" applyFill="1" applyBorder="1" applyAlignment="1">
      <alignment vertical="center"/>
    </xf>
    <xf numFmtId="176" fontId="25" fillId="34" borderId="127" xfId="578" applyNumberFormat="1" applyFont="1" applyFill="1" applyBorder="1" applyAlignment="1">
      <alignment vertical="center"/>
    </xf>
    <xf numFmtId="38" fontId="3" fillId="34" borderId="0" xfId="578" applyFill="1" applyAlignment="1">
      <alignment vertical="center"/>
    </xf>
    <xf numFmtId="0" fontId="25" fillId="34" borderId="54" xfId="1624" applyFont="1" applyFill="1" applyBorder="1" applyAlignment="1">
      <alignment horizontal="center" vertical="center"/>
    </xf>
    <xf numFmtId="0" fontId="25" fillId="34" borderId="53" xfId="1624" applyFont="1" applyFill="1" applyBorder="1" applyAlignment="1">
      <alignment horizontal="center" vertical="center"/>
    </xf>
    <xf numFmtId="0" fontId="25" fillId="34" borderId="131" xfId="1624" applyFont="1" applyFill="1" applyBorder="1" applyAlignment="1">
      <alignment horizontal="center" vertical="center"/>
    </xf>
    <xf numFmtId="0" fontId="25" fillId="34" borderId="132" xfId="1624" applyFont="1" applyFill="1" applyBorder="1" applyAlignment="1">
      <alignment horizontal="center" vertical="center"/>
    </xf>
    <xf numFmtId="180" fontId="25" fillId="34" borderId="48" xfId="578" applyNumberFormat="1" applyFont="1" applyFill="1" applyBorder="1" applyAlignment="1">
      <alignment vertical="center"/>
    </xf>
    <xf numFmtId="180" fontId="25" fillId="34" borderId="0" xfId="578" applyNumberFormat="1" applyFont="1" applyFill="1" applyBorder="1" applyAlignment="1">
      <alignment vertical="center"/>
    </xf>
    <xf numFmtId="180" fontId="25" fillId="34" borderId="133" xfId="578" applyNumberFormat="1" applyFont="1" applyFill="1" applyBorder="1" applyAlignment="1">
      <alignment vertical="center"/>
    </xf>
    <xf numFmtId="180" fontId="25" fillId="34" borderId="80" xfId="578" applyNumberFormat="1" applyFont="1" applyFill="1" applyBorder="1" applyAlignment="1">
      <alignment vertical="center"/>
    </xf>
    <xf numFmtId="180" fontId="25" fillId="34" borderId="76" xfId="578" applyNumberFormat="1" applyFont="1" applyFill="1" applyBorder="1" applyAlignment="1">
      <alignment vertical="center"/>
    </xf>
    <xf numFmtId="180" fontId="25" fillId="34" borderId="77" xfId="578" applyNumberFormat="1" applyFont="1" applyFill="1" applyBorder="1" applyAlignment="1">
      <alignment vertical="center"/>
    </xf>
    <xf numFmtId="180" fontId="25" fillId="34" borderId="134" xfId="578" applyNumberFormat="1" applyFont="1" applyFill="1" applyBorder="1" applyAlignment="1">
      <alignment vertical="center"/>
    </xf>
    <xf numFmtId="180" fontId="25" fillId="34" borderId="78" xfId="578" applyNumberFormat="1" applyFont="1" applyFill="1" applyBorder="1" applyAlignment="1">
      <alignment vertical="center"/>
    </xf>
    <xf numFmtId="180" fontId="25" fillId="34" borderId="112" xfId="578" applyNumberFormat="1" applyFont="1" applyFill="1" applyBorder="1" applyAlignment="1">
      <alignment vertical="center"/>
    </xf>
    <xf numFmtId="180" fontId="25" fillId="34" borderId="110" xfId="578" applyNumberFormat="1" applyFont="1" applyFill="1" applyBorder="1" applyAlignment="1">
      <alignment vertical="center"/>
    </xf>
    <xf numFmtId="180" fontId="25" fillId="34" borderId="135" xfId="578" applyNumberFormat="1" applyFont="1" applyFill="1" applyBorder="1" applyAlignment="1">
      <alignment vertical="center"/>
    </xf>
    <xf numFmtId="180" fontId="25" fillId="34" borderId="113" xfId="578" applyNumberFormat="1" applyFont="1" applyFill="1" applyBorder="1" applyAlignment="1">
      <alignment vertical="center"/>
    </xf>
    <xf numFmtId="180" fontId="25" fillId="34" borderId="127" xfId="578" applyNumberFormat="1" applyFont="1" applyFill="1" applyBorder="1" applyAlignment="1">
      <alignment vertical="center"/>
    </xf>
    <xf numFmtId="180" fontId="25" fillId="34" borderId="38" xfId="578" applyNumberFormat="1" applyFont="1" applyFill="1" applyBorder="1" applyAlignment="1">
      <alignment vertical="center"/>
    </xf>
    <xf numFmtId="180" fontId="25" fillId="34" borderId="136" xfId="578" applyNumberFormat="1" applyFont="1" applyFill="1" applyBorder="1" applyAlignment="1">
      <alignment vertical="center"/>
    </xf>
    <xf numFmtId="180" fontId="25" fillId="34" borderId="128" xfId="578" applyNumberFormat="1" applyFont="1" applyFill="1" applyBorder="1" applyAlignment="1">
      <alignment vertical="center"/>
    </xf>
    <xf numFmtId="40" fontId="3" fillId="57" borderId="0" xfId="1624" applyNumberFormat="1" applyFill="1" applyAlignment="1">
      <alignment vertical="center"/>
    </xf>
    <xf numFmtId="0" fontId="3" fillId="0" borderId="0" xfId="1624" applyAlignment="1">
      <alignment vertical="center"/>
    </xf>
    <xf numFmtId="0" fontId="3" fillId="57" borderId="0" xfId="1624" applyFill="1" applyAlignment="1">
      <alignment horizontal="center" vertical="center"/>
    </xf>
    <xf numFmtId="181" fontId="3" fillId="57" borderId="0" xfId="578" applyNumberFormat="1" applyFill="1" applyAlignment="1">
      <alignment vertical="center"/>
    </xf>
    <xf numFmtId="181" fontId="3" fillId="57" borderId="0" xfId="578" applyNumberFormat="1" applyFont="1" applyFill="1" applyAlignment="1">
      <alignment vertical="center"/>
    </xf>
    <xf numFmtId="38" fontId="25" fillId="57" borderId="0" xfId="578" applyFont="1" applyFill="1" applyAlignment="1">
      <alignment vertical="center"/>
    </xf>
    <xf numFmtId="182" fontId="3" fillId="57" borderId="0" xfId="1624" applyNumberFormat="1" applyFill="1" applyAlignment="1">
      <alignment vertical="center"/>
    </xf>
    <xf numFmtId="181" fontId="3" fillId="57" borderId="0" xfId="1624" applyNumberFormat="1" applyFill="1" applyAlignment="1">
      <alignment vertical="center"/>
    </xf>
    <xf numFmtId="181" fontId="25" fillId="57" borderId="0" xfId="578" applyNumberFormat="1" applyFont="1" applyFill="1" applyAlignment="1">
      <alignment vertical="center"/>
    </xf>
    <xf numFmtId="181" fontId="3" fillId="57" borderId="0" xfId="578" applyNumberFormat="1" applyFont="1" applyFill="1" applyBorder="1" applyAlignment="1">
      <alignment vertical="center"/>
    </xf>
    <xf numFmtId="38" fontId="3" fillId="57" borderId="0" xfId="1624" applyNumberFormat="1" applyFill="1" applyAlignment="1">
      <alignment vertical="center"/>
    </xf>
    <xf numFmtId="38" fontId="25" fillId="57" borderId="0" xfId="1624" applyNumberFormat="1" applyFont="1" applyFill="1" applyAlignment="1">
      <alignment vertical="center"/>
    </xf>
    <xf numFmtId="176" fontId="25" fillId="57" borderId="0" xfId="578" applyNumberFormat="1" applyFont="1" applyFill="1" applyAlignment="1">
      <alignment vertical="center"/>
    </xf>
    <xf numFmtId="40" fontId="3" fillId="57" borderId="0" xfId="578" applyNumberFormat="1" applyFill="1" applyAlignment="1">
      <alignment vertical="center"/>
    </xf>
    <xf numFmtId="0" fontId="25" fillId="34" borderId="21" xfId="1624" applyFont="1" applyFill="1" applyBorder="1" applyAlignment="1">
      <alignment vertical="center"/>
    </xf>
    <xf numFmtId="0" fontId="25" fillId="34" borderId="140" xfId="1624" applyFont="1" applyFill="1" applyBorder="1" applyAlignment="1">
      <alignment vertical="center"/>
    </xf>
    <xf numFmtId="0" fontId="25" fillId="34" borderId="141" xfId="1624" applyFont="1" applyFill="1" applyBorder="1" applyAlignment="1">
      <alignment vertical="center"/>
    </xf>
    <xf numFmtId="0" fontId="25" fillId="34" borderId="37" xfId="1624" applyFont="1" applyFill="1" applyBorder="1" applyAlignment="1">
      <alignment vertical="center"/>
    </xf>
    <xf numFmtId="0" fontId="25" fillId="34" borderId="137" xfId="1624" applyFont="1" applyFill="1" applyBorder="1" applyAlignment="1">
      <alignment vertical="center"/>
    </xf>
    <xf numFmtId="38" fontId="25" fillId="34" borderId="142" xfId="39" applyFont="1" applyFill="1" applyBorder="1" applyAlignment="1">
      <alignment vertical="center"/>
    </xf>
    <xf numFmtId="38" fontId="3" fillId="34" borderId="97" xfId="39" applyFont="1" applyFill="1" applyBorder="1" applyAlignment="1">
      <alignment vertical="center"/>
    </xf>
    <xf numFmtId="38" fontId="3" fillId="34" borderId="98" xfId="39" applyFont="1" applyFill="1" applyBorder="1" applyAlignment="1">
      <alignment vertical="center"/>
    </xf>
    <xf numFmtId="38" fontId="25" fillId="34" borderId="133" xfId="39" applyFont="1" applyFill="1" applyBorder="1" applyAlignment="1">
      <alignment vertical="center"/>
    </xf>
    <xf numFmtId="38" fontId="25" fillId="34" borderId="143" xfId="39" applyFont="1" applyFill="1" applyBorder="1" applyAlignment="1">
      <alignment vertical="center" wrapText="1"/>
    </xf>
    <xf numFmtId="38" fontId="3" fillId="34" borderId="99" xfId="39" applyFont="1" applyFill="1" applyBorder="1" applyAlignment="1">
      <alignment vertical="center"/>
    </xf>
    <xf numFmtId="38" fontId="25" fillId="34" borderId="143" xfId="39" applyFont="1" applyFill="1" applyBorder="1" applyAlignment="1">
      <alignment vertical="center"/>
    </xf>
    <xf numFmtId="38" fontId="3" fillId="34" borderId="144" xfId="39" applyFont="1" applyFill="1" applyBorder="1" applyAlignment="1">
      <alignment vertical="center"/>
    </xf>
    <xf numFmtId="38" fontId="25" fillId="34" borderId="145" xfId="39" applyFont="1" applyFill="1" applyBorder="1" applyAlignment="1">
      <alignment vertical="center"/>
    </xf>
    <xf numFmtId="176" fontId="25" fillId="34" borderId="143" xfId="39" applyNumberFormat="1" applyFont="1" applyFill="1" applyBorder="1" applyAlignment="1">
      <alignment vertical="center"/>
    </xf>
    <xf numFmtId="176" fontId="25" fillId="34" borderId="134" xfId="39" applyNumberFormat="1" applyFont="1" applyFill="1" applyBorder="1" applyAlignment="1">
      <alignment vertical="center"/>
    </xf>
    <xf numFmtId="176" fontId="25" fillId="34" borderId="133" xfId="39" applyNumberFormat="1" applyFont="1" applyFill="1" applyBorder="1" applyAlignment="1">
      <alignment vertical="center"/>
    </xf>
    <xf numFmtId="176" fontId="25" fillId="34" borderId="145" xfId="39" applyNumberFormat="1" applyFont="1" applyFill="1" applyBorder="1" applyAlignment="1">
      <alignment vertical="center"/>
    </xf>
    <xf numFmtId="38" fontId="98" fillId="34" borderId="133" xfId="578" applyFont="1" applyFill="1" applyBorder="1" applyAlignment="1">
      <alignment vertical="center"/>
    </xf>
    <xf numFmtId="38" fontId="98" fillId="34" borderId="134" xfId="578" applyFont="1" applyFill="1" applyBorder="1" applyAlignment="1">
      <alignment vertical="center"/>
    </xf>
    <xf numFmtId="38" fontId="98" fillId="34" borderId="135" xfId="578" applyFont="1" applyFill="1" applyBorder="1" applyAlignment="1">
      <alignment vertical="center"/>
    </xf>
    <xf numFmtId="38" fontId="98" fillId="34" borderId="136" xfId="578" applyFont="1" applyFill="1" applyBorder="1" applyAlignment="1">
      <alignment vertical="center"/>
    </xf>
    <xf numFmtId="176" fontId="25" fillId="34" borderId="54" xfId="39" applyNumberFormat="1" applyFont="1" applyFill="1" applyBorder="1" applyAlignment="1">
      <alignment horizontal="center" vertical="center"/>
    </xf>
    <xf numFmtId="176" fontId="25" fillId="34" borderId="133" xfId="39" applyNumberFormat="1" applyFont="1" applyFill="1" applyBorder="1" applyAlignment="1">
      <alignment horizontal="right" vertical="center"/>
    </xf>
    <xf numFmtId="176" fontId="3" fillId="34" borderId="98" xfId="39" applyNumberFormat="1" applyFont="1" applyFill="1" applyBorder="1" applyAlignment="1">
      <alignment vertical="center"/>
    </xf>
    <xf numFmtId="176" fontId="3" fillId="34" borderId="99" xfId="39" applyNumberFormat="1" applyFont="1" applyFill="1" applyBorder="1" applyAlignment="1">
      <alignment vertical="center"/>
    </xf>
    <xf numFmtId="176" fontId="25" fillId="34" borderId="134" xfId="39" applyNumberFormat="1" applyFont="1" applyFill="1" applyBorder="1" applyAlignment="1">
      <alignment horizontal="right" vertical="center"/>
    </xf>
    <xf numFmtId="176" fontId="25" fillId="34" borderId="105" xfId="39" applyNumberFormat="1" applyFont="1" applyFill="1" applyBorder="1" applyAlignment="1">
      <alignment vertical="center"/>
    </xf>
    <xf numFmtId="176" fontId="3" fillId="34" borderId="97" xfId="39" applyNumberFormat="1" applyFont="1" applyFill="1" applyBorder="1" applyAlignment="1">
      <alignment vertical="center"/>
    </xf>
    <xf numFmtId="176" fontId="25" fillId="34" borderId="143" xfId="39" applyNumberFormat="1" applyFont="1" applyFill="1" applyBorder="1" applyAlignment="1">
      <alignment vertical="center" wrapText="1"/>
    </xf>
    <xf numFmtId="176" fontId="3" fillId="34" borderId="97" xfId="39" applyNumberFormat="1" applyFont="1" applyFill="1" applyBorder="1" applyAlignment="1">
      <alignment vertical="center" wrapText="1"/>
    </xf>
    <xf numFmtId="176" fontId="3" fillId="34" borderId="105" xfId="39" applyNumberFormat="1" applyFont="1" applyFill="1" applyBorder="1" applyAlignment="1">
      <alignment vertical="center" wrapText="1"/>
    </xf>
    <xf numFmtId="176" fontId="3" fillId="34" borderId="146" xfId="39" applyNumberFormat="1" applyFont="1" applyFill="1" applyBorder="1" applyAlignment="1">
      <alignment vertical="center" wrapText="1"/>
    </xf>
    <xf numFmtId="176" fontId="25" fillId="34" borderId="135" xfId="39" applyNumberFormat="1" applyFont="1" applyFill="1" applyBorder="1" applyAlignment="1">
      <alignment vertical="center"/>
    </xf>
    <xf numFmtId="176" fontId="3" fillId="34" borderId="39" xfId="2067" applyNumberFormat="1" applyFont="1" applyFill="1" applyBorder="1" applyAlignment="1">
      <alignment vertical="center"/>
    </xf>
    <xf numFmtId="176" fontId="25" fillId="34" borderId="48" xfId="2067" applyNumberFormat="1" applyFont="1" applyFill="1" applyBorder="1" applyAlignment="1">
      <alignment vertical="center"/>
    </xf>
    <xf numFmtId="176" fontId="25" fillId="34" borderId="43" xfId="2067" applyNumberFormat="1" applyFont="1" applyFill="1" applyBorder="1" applyAlignment="1">
      <alignment vertical="center"/>
    </xf>
    <xf numFmtId="176" fontId="3" fillId="34" borderId="64" xfId="2067" applyNumberFormat="1" applyFont="1" applyFill="1" applyBorder="1" applyAlignment="1">
      <alignment vertical="center"/>
    </xf>
    <xf numFmtId="176" fontId="25" fillId="34" borderId="85" xfId="2067" applyNumberFormat="1" applyFont="1" applyFill="1" applyBorder="1" applyAlignment="1">
      <alignment horizontal="right" vertical="center"/>
    </xf>
    <xf numFmtId="176" fontId="25" fillId="34" borderId="133" xfId="2067" applyNumberFormat="1" applyFont="1" applyFill="1" applyBorder="1" applyAlignment="1">
      <alignment horizontal="right" vertical="center"/>
    </xf>
    <xf numFmtId="176" fontId="25" fillId="34" borderId="80" xfId="2067" applyNumberFormat="1" applyFont="1" applyFill="1" applyBorder="1" applyAlignment="1">
      <alignment horizontal="right" vertical="center"/>
    </xf>
    <xf numFmtId="176" fontId="3" fillId="34" borderId="102" xfId="2067" applyNumberFormat="1" applyFont="1" applyFill="1" applyBorder="1" applyAlignment="1">
      <alignment vertical="center"/>
    </xf>
    <xf numFmtId="176" fontId="3" fillId="34" borderId="98" xfId="2067" applyNumberFormat="1" applyFont="1" applyFill="1" applyBorder="1" applyAlignment="1">
      <alignment vertical="center"/>
    </xf>
    <xf numFmtId="176" fontId="3" fillId="34" borderId="93" xfId="2067" applyNumberFormat="1" applyFont="1" applyFill="1" applyBorder="1" applyAlignment="1">
      <alignment vertical="center"/>
    </xf>
    <xf numFmtId="176" fontId="25" fillId="34" borderId="85" xfId="2067" applyNumberFormat="1" applyFont="1" applyFill="1" applyBorder="1" applyAlignment="1">
      <alignment vertical="center"/>
    </xf>
    <xf numFmtId="176" fontId="25" fillId="34" borderId="88" xfId="2067" applyNumberFormat="1" applyFont="1" applyFill="1" applyBorder="1" applyAlignment="1">
      <alignment vertical="center"/>
    </xf>
    <xf numFmtId="176" fontId="25" fillId="34" borderId="133" xfId="2067" applyNumberFormat="1" applyFont="1" applyFill="1" applyBorder="1" applyAlignment="1">
      <alignment vertical="center"/>
    </xf>
    <xf numFmtId="176" fontId="25" fillId="34" borderId="80" xfId="2067" applyNumberFormat="1" applyFont="1" applyFill="1" applyBorder="1" applyAlignment="1">
      <alignment vertical="center"/>
    </xf>
    <xf numFmtId="176" fontId="25" fillId="34" borderId="83" xfId="2067" applyNumberFormat="1" applyFont="1" applyFill="1" applyBorder="1" applyAlignment="1">
      <alignment vertical="center"/>
    </xf>
    <xf numFmtId="176" fontId="25" fillId="34" borderId="143" xfId="2067" applyNumberFormat="1" applyFont="1" applyFill="1" applyBorder="1" applyAlignment="1">
      <alignment vertical="center"/>
    </xf>
    <xf numFmtId="176" fontId="25" fillId="34" borderId="73" xfId="2067" applyNumberFormat="1" applyFont="1" applyFill="1" applyBorder="1" applyAlignment="1">
      <alignment vertical="center"/>
    </xf>
    <xf numFmtId="176" fontId="3" fillId="34" borderId="101" xfId="2067" applyNumberFormat="1" applyFont="1" applyFill="1" applyBorder="1" applyAlignment="1">
      <alignment vertical="center"/>
    </xf>
    <xf numFmtId="176" fontId="3" fillId="34" borderId="99" xfId="2067" applyNumberFormat="1" applyFont="1" applyFill="1" applyBorder="1" applyAlignment="1">
      <alignment vertical="center"/>
    </xf>
    <xf numFmtId="176" fontId="3" fillId="34" borderId="94" xfId="2067" applyNumberFormat="1" applyFont="1" applyFill="1" applyBorder="1" applyAlignment="1">
      <alignment vertical="center"/>
    </xf>
    <xf numFmtId="38" fontId="3" fillId="34" borderId="0" xfId="3" applyNumberFormat="1" applyFill="1" applyAlignment="1">
      <alignment vertical="center"/>
    </xf>
    <xf numFmtId="0" fontId="0" fillId="57" borderId="0" xfId="0" applyFill="1"/>
    <xf numFmtId="0" fontId="0" fillId="57" borderId="0" xfId="0" applyFill="1" applyAlignment="1">
      <alignment horizontal="right"/>
    </xf>
    <xf numFmtId="0" fontId="0" fillId="57" borderId="21" xfId="0" applyFill="1" applyBorder="1" applyAlignment="1">
      <alignment vertical="center"/>
    </xf>
    <xf numFmtId="38" fontId="11" fillId="57" borderId="0" xfId="392" applyFont="1" applyFill="1" applyBorder="1" applyAlignment="1">
      <alignment vertical="center"/>
    </xf>
    <xf numFmtId="38" fontId="11" fillId="57" borderId="22" xfId="392" applyFont="1" applyFill="1" applyBorder="1" applyAlignment="1">
      <alignment vertical="center"/>
    </xf>
    <xf numFmtId="176" fontId="11" fillId="57" borderId="22" xfId="392" applyNumberFormat="1" applyFont="1" applyFill="1" applyBorder="1" applyAlignment="1">
      <alignment vertical="center"/>
    </xf>
    <xf numFmtId="3" fontId="11" fillId="57" borderId="0" xfId="0" applyNumberFormat="1" applyFont="1" applyFill="1" applyAlignment="1">
      <alignment vertical="center"/>
    </xf>
    <xf numFmtId="3" fontId="11" fillId="57" borderId="22" xfId="0" applyNumberFormat="1" applyFont="1" applyFill="1" applyBorder="1" applyAlignment="1">
      <alignment vertical="center"/>
    </xf>
    <xf numFmtId="176" fontId="11" fillId="57" borderId="0" xfId="392" applyNumberFormat="1" applyFont="1" applyFill="1" applyBorder="1" applyAlignment="1">
      <alignment vertical="center"/>
    </xf>
    <xf numFmtId="176" fontId="11" fillId="57" borderId="23" xfId="392" applyNumberFormat="1" applyFont="1" applyFill="1" applyBorder="1" applyAlignment="1">
      <alignment vertical="center"/>
    </xf>
    <xf numFmtId="0" fontId="0" fillId="57" borderId="24" xfId="0" applyFill="1" applyBorder="1" applyAlignment="1">
      <alignment vertical="center"/>
    </xf>
    <xf numFmtId="38" fontId="11" fillId="57" borderId="25" xfId="392" applyFont="1" applyFill="1" applyBorder="1" applyAlignment="1">
      <alignment vertical="center"/>
    </xf>
    <xf numFmtId="38" fontId="11" fillId="57" borderId="26" xfId="392" applyFont="1" applyFill="1" applyBorder="1" applyAlignment="1">
      <alignment vertical="center"/>
    </xf>
    <xf numFmtId="176" fontId="11" fillId="57" borderId="26" xfId="392" applyNumberFormat="1" applyFont="1" applyFill="1" applyBorder="1" applyAlignment="1">
      <alignment vertical="center"/>
    </xf>
    <xf numFmtId="3" fontId="11" fillId="57" borderId="25" xfId="0" applyNumberFormat="1" applyFont="1" applyFill="1" applyBorder="1" applyAlignment="1">
      <alignment vertical="center"/>
    </xf>
    <xf numFmtId="3" fontId="11" fillId="57" borderId="26" xfId="0" applyNumberFormat="1" applyFont="1" applyFill="1" applyBorder="1" applyAlignment="1">
      <alignment vertical="center"/>
    </xf>
    <xf numFmtId="176" fontId="11" fillId="57" borderId="25" xfId="392" applyNumberFormat="1" applyFont="1" applyFill="1" applyBorder="1" applyAlignment="1">
      <alignment vertical="center"/>
    </xf>
    <xf numFmtId="176" fontId="11" fillId="57" borderId="27" xfId="392" applyNumberFormat="1" applyFont="1" applyFill="1" applyBorder="1" applyAlignment="1">
      <alignment vertical="center"/>
    </xf>
    <xf numFmtId="0" fontId="12" fillId="57" borderId="24" xfId="0" applyFont="1" applyFill="1" applyBorder="1" applyAlignment="1">
      <alignment vertical="center"/>
    </xf>
    <xf numFmtId="0" fontId="12" fillId="57" borderId="28" xfId="0" applyFont="1" applyFill="1" applyBorder="1" applyAlignment="1">
      <alignment vertical="center"/>
    </xf>
    <xf numFmtId="38" fontId="11" fillId="57" borderId="29" xfId="392" applyFont="1" applyFill="1" applyBorder="1" applyAlignment="1">
      <alignment vertical="center"/>
    </xf>
    <xf numFmtId="38" fontId="11" fillId="57" borderId="30" xfId="392" applyFont="1" applyFill="1" applyBorder="1" applyAlignment="1">
      <alignment vertical="center"/>
    </xf>
    <xf numFmtId="176" fontId="11" fillId="57" borderId="30" xfId="392" applyNumberFormat="1" applyFont="1" applyFill="1" applyBorder="1" applyAlignment="1">
      <alignment vertical="center"/>
    </xf>
    <xf numFmtId="176" fontId="11" fillId="57" borderId="29" xfId="392" applyNumberFormat="1" applyFont="1" applyFill="1" applyBorder="1" applyAlignment="1">
      <alignment vertical="center"/>
    </xf>
    <xf numFmtId="176" fontId="11" fillId="57" borderId="31" xfId="392" applyNumberFormat="1" applyFont="1" applyFill="1" applyBorder="1" applyAlignment="1">
      <alignment vertical="center"/>
    </xf>
    <xf numFmtId="0" fontId="12" fillId="57" borderId="33" xfId="0" applyFont="1" applyFill="1" applyBorder="1" applyAlignment="1">
      <alignment vertical="center"/>
    </xf>
    <xf numFmtId="38" fontId="11" fillId="57" borderId="34" xfId="392" applyFont="1" applyFill="1" applyBorder="1" applyAlignment="1">
      <alignment vertical="center"/>
    </xf>
    <xf numFmtId="38" fontId="11" fillId="57" borderId="35" xfId="392" applyFont="1" applyFill="1" applyBorder="1" applyAlignment="1">
      <alignment vertical="center"/>
    </xf>
    <xf numFmtId="176" fontId="11" fillId="57" borderId="35" xfId="392" applyNumberFormat="1" applyFont="1" applyFill="1" applyBorder="1" applyAlignment="1">
      <alignment vertical="center"/>
    </xf>
    <xf numFmtId="176" fontId="11" fillId="57" borderId="34" xfId="392" applyNumberFormat="1" applyFont="1" applyFill="1" applyBorder="1" applyAlignment="1">
      <alignment vertical="center"/>
    </xf>
    <xf numFmtId="176" fontId="11" fillId="57" borderId="36" xfId="392" applyNumberFormat="1" applyFont="1" applyFill="1" applyBorder="1" applyAlignment="1">
      <alignment vertical="center"/>
    </xf>
    <xf numFmtId="38" fontId="99" fillId="57" borderId="0" xfId="392" applyFont="1" applyFill="1" applyBorder="1" applyAlignment="1">
      <alignment vertical="center"/>
    </xf>
    <xf numFmtId="38" fontId="99" fillId="57" borderId="22" xfId="392" applyFont="1" applyFill="1" applyBorder="1" applyAlignment="1">
      <alignment vertical="center"/>
    </xf>
    <xf numFmtId="3" fontId="99" fillId="33" borderId="0" xfId="0" applyNumberFormat="1" applyFont="1" applyFill="1" applyAlignment="1">
      <alignment vertical="center"/>
    </xf>
    <xf numFmtId="176" fontId="99" fillId="33" borderId="32" xfId="392" applyNumberFormat="1" applyFont="1" applyFill="1" applyBorder="1" applyAlignment="1">
      <alignment vertical="center"/>
    </xf>
    <xf numFmtId="38" fontId="99" fillId="57" borderId="25" xfId="392" applyFont="1" applyFill="1" applyBorder="1" applyAlignment="1">
      <alignment vertical="center"/>
    </xf>
    <xf numFmtId="38" fontId="99" fillId="57" borderId="26" xfId="392" applyFont="1" applyFill="1" applyBorder="1" applyAlignment="1">
      <alignment vertical="center"/>
    </xf>
    <xf numFmtId="3" fontId="99" fillId="33" borderId="25" xfId="0" applyNumberFormat="1" applyFont="1" applyFill="1" applyBorder="1" applyAlignment="1">
      <alignment vertical="center"/>
    </xf>
    <xf numFmtId="176" fontId="99" fillId="33" borderId="27" xfId="392" applyNumberFormat="1" applyFont="1" applyFill="1" applyBorder="1" applyAlignment="1">
      <alignment vertical="center"/>
    </xf>
    <xf numFmtId="176" fontId="99" fillId="57" borderId="27" xfId="392" applyNumberFormat="1" applyFont="1" applyFill="1" applyBorder="1" applyAlignment="1">
      <alignment vertical="center"/>
    </xf>
    <xf numFmtId="38" fontId="99" fillId="57" borderId="29" xfId="392" applyFont="1" applyFill="1" applyBorder="1" applyAlignment="1">
      <alignment vertical="center"/>
    </xf>
    <xf numFmtId="38" fontId="99" fillId="57" borderId="30" xfId="392" applyFont="1" applyFill="1" applyBorder="1" applyAlignment="1">
      <alignment vertical="center"/>
    </xf>
    <xf numFmtId="176" fontId="99" fillId="57" borderId="31" xfId="392" applyNumberFormat="1" applyFont="1" applyFill="1" applyBorder="1" applyAlignment="1">
      <alignment vertical="center"/>
    </xf>
    <xf numFmtId="0" fontId="12" fillId="57" borderId="21" xfId="0" applyFont="1" applyFill="1" applyBorder="1" applyAlignment="1">
      <alignment vertical="center"/>
    </xf>
    <xf numFmtId="176" fontId="99" fillId="57" borderId="32" xfId="392" applyNumberFormat="1" applyFont="1" applyFill="1" applyBorder="1" applyAlignment="1">
      <alignment vertical="center"/>
    </xf>
    <xf numFmtId="38" fontId="99" fillId="57" borderId="34" xfId="392" applyFont="1" applyFill="1" applyBorder="1" applyAlignment="1">
      <alignment vertical="center"/>
    </xf>
    <xf numFmtId="38" fontId="99" fillId="57" borderId="35" xfId="392" applyFont="1" applyFill="1" applyBorder="1" applyAlignment="1">
      <alignment vertical="center"/>
    </xf>
    <xf numFmtId="176" fontId="99" fillId="57" borderId="36" xfId="392" applyNumberFormat="1" applyFont="1" applyFill="1" applyBorder="1" applyAlignment="1">
      <alignment vertical="center"/>
    </xf>
    <xf numFmtId="0" fontId="9" fillId="57" borderId="0" xfId="0" applyFont="1" applyFill="1"/>
    <xf numFmtId="0" fontId="97" fillId="34" borderId="0" xfId="3" applyFont="1" applyFill="1" applyAlignment="1">
      <alignment horizontal="right" vertical="center"/>
    </xf>
    <xf numFmtId="38" fontId="25" fillId="34" borderId="131" xfId="39" applyFont="1" applyFill="1" applyBorder="1" applyAlignment="1">
      <alignment horizontal="center" vertical="center"/>
    </xf>
    <xf numFmtId="176" fontId="25" fillId="34" borderId="105" xfId="39" applyNumberFormat="1" applyFont="1" applyFill="1" applyBorder="1" applyAlignment="1">
      <alignment horizontal="right" vertical="center"/>
    </xf>
    <xf numFmtId="176" fontId="25" fillId="34" borderId="97" xfId="39" applyNumberFormat="1" applyFont="1" applyFill="1" applyBorder="1" applyAlignment="1">
      <alignment horizontal="right" vertical="center"/>
    </xf>
    <xf numFmtId="176" fontId="25" fillId="34" borderId="145" xfId="39" applyNumberFormat="1" applyFont="1" applyFill="1" applyBorder="1" applyAlignment="1">
      <alignment horizontal="right" vertical="center"/>
    </xf>
    <xf numFmtId="176" fontId="25" fillId="34" borderId="97" xfId="39" applyNumberFormat="1" applyFont="1" applyFill="1" applyBorder="1" applyAlignment="1">
      <alignment vertical="center"/>
    </xf>
    <xf numFmtId="38" fontId="25" fillId="34" borderId="54" xfId="39" applyFont="1" applyFill="1" applyBorder="1" applyAlignment="1">
      <alignment horizontal="right" vertical="center"/>
    </xf>
    <xf numFmtId="38" fontId="25" fillId="34" borderId="131" xfId="39" applyFont="1" applyFill="1" applyBorder="1" applyAlignment="1">
      <alignment horizontal="right" vertical="center"/>
    </xf>
    <xf numFmtId="38" fontId="25" fillId="34" borderId="151" xfId="39" applyFont="1" applyFill="1" applyBorder="1" applyAlignment="1">
      <alignment horizontal="right" vertical="center"/>
    </xf>
    <xf numFmtId="38" fontId="25" fillId="34" borderId="152" xfId="39" applyFont="1" applyFill="1" applyBorder="1" applyAlignment="1">
      <alignment vertical="center"/>
    </xf>
    <xf numFmtId="38" fontId="3" fillId="34" borderId="153" xfId="39" applyFont="1" applyFill="1" applyBorder="1" applyAlignment="1">
      <alignment vertical="center"/>
    </xf>
    <xf numFmtId="38" fontId="3" fillId="34" borderId="154" xfId="39" applyFont="1" applyFill="1" applyBorder="1" applyAlignment="1">
      <alignment vertical="center"/>
    </xf>
    <xf numFmtId="38" fontId="25" fillId="34" borderId="155" xfId="39" applyFont="1" applyFill="1" applyBorder="1" applyAlignment="1">
      <alignment vertical="center"/>
    </xf>
    <xf numFmtId="38" fontId="25" fillId="34" borderId="42" xfId="39" applyFont="1" applyFill="1" applyBorder="1" applyAlignment="1">
      <alignment vertical="center"/>
    </xf>
    <xf numFmtId="38" fontId="25" fillId="34" borderId="156" xfId="39" applyFont="1" applyFill="1" applyBorder="1" applyAlignment="1">
      <alignment vertical="center" wrapText="1"/>
    </xf>
    <xf numFmtId="38" fontId="3" fillId="34" borderId="133" xfId="39" applyFont="1" applyFill="1" applyBorder="1" applyAlignment="1">
      <alignment horizontal="right" vertical="center"/>
    </xf>
    <xf numFmtId="38" fontId="3" fillId="34" borderId="155" xfId="39" applyFont="1" applyFill="1" applyBorder="1" applyAlignment="1">
      <alignment horizontal="right" vertical="center"/>
    </xf>
    <xf numFmtId="38" fontId="3" fillId="34" borderId="98" xfId="39" applyFont="1" applyFill="1" applyBorder="1" applyAlignment="1">
      <alignment horizontal="right" vertical="center"/>
    </xf>
    <xf numFmtId="38" fontId="3" fillId="34" borderId="154" xfId="39" applyFont="1" applyFill="1" applyBorder="1" applyAlignment="1">
      <alignment horizontal="right" vertical="center"/>
    </xf>
    <xf numFmtId="38" fontId="3" fillId="34" borderId="157" xfId="39" applyFont="1" applyFill="1" applyBorder="1" applyAlignment="1">
      <alignment vertical="center"/>
    </xf>
    <xf numFmtId="38" fontId="25" fillId="34" borderId="156" xfId="39" applyFont="1" applyFill="1" applyBorder="1" applyAlignment="1">
      <alignment vertical="center"/>
    </xf>
    <xf numFmtId="38" fontId="3" fillId="34" borderId="158" xfId="39" applyFont="1" applyFill="1" applyBorder="1" applyAlignment="1">
      <alignment vertical="center"/>
    </xf>
    <xf numFmtId="0" fontId="102" fillId="34" borderId="68" xfId="3" applyFont="1" applyFill="1" applyBorder="1" applyAlignment="1">
      <alignment vertical="center"/>
    </xf>
    <xf numFmtId="38" fontId="25" fillId="34" borderId="70" xfId="39" applyFont="1" applyFill="1" applyBorder="1" applyAlignment="1">
      <alignment vertical="center"/>
    </xf>
    <xf numFmtId="38" fontId="25" fillId="34" borderId="159" xfId="39" applyFont="1" applyFill="1" applyBorder="1" applyAlignment="1">
      <alignment vertical="center"/>
    </xf>
    <xf numFmtId="0" fontId="102" fillId="34" borderId="0" xfId="3" applyFont="1" applyFill="1" applyAlignment="1">
      <alignment vertical="center"/>
    </xf>
    <xf numFmtId="0" fontId="102" fillId="34" borderId="57" xfId="3" applyFont="1" applyFill="1" applyBorder="1" applyAlignment="1">
      <alignment vertical="center"/>
    </xf>
    <xf numFmtId="0" fontId="103" fillId="34" borderId="147" xfId="3" applyFont="1" applyFill="1" applyBorder="1" applyAlignment="1">
      <alignment vertical="center"/>
    </xf>
    <xf numFmtId="38" fontId="25" fillId="34" borderId="160" xfId="39" applyFont="1" applyFill="1" applyBorder="1" applyAlignment="1">
      <alignment vertical="center"/>
    </xf>
    <xf numFmtId="0" fontId="102" fillId="34" borderId="74" xfId="3" applyFont="1" applyFill="1" applyBorder="1" applyAlignment="1">
      <alignment vertical="center"/>
    </xf>
    <xf numFmtId="0" fontId="103" fillId="34" borderId="17" xfId="3" applyFont="1" applyFill="1" applyBorder="1" applyAlignment="1">
      <alignment vertical="center"/>
    </xf>
    <xf numFmtId="38" fontId="25" fillId="34" borderId="77" xfId="39" applyFont="1" applyFill="1" applyBorder="1" applyAlignment="1">
      <alignment vertical="center"/>
    </xf>
    <xf numFmtId="38" fontId="25" fillId="34" borderId="139" xfId="39" applyFont="1" applyFill="1" applyBorder="1" applyAlignment="1">
      <alignment vertical="center"/>
    </xf>
    <xf numFmtId="38" fontId="25" fillId="34" borderId="134" xfId="39" applyFont="1" applyFill="1" applyBorder="1" applyAlignment="1">
      <alignment vertical="center"/>
    </xf>
    <xf numFmtId="38" fontId="25" fillId="34" borderId="161" xfId="39" applyFont="1" applyFill="1" applyBorder="1" applyAlignment="1">
      <alignment vertical="center"/>
    </xf>
    <xf numFmtId="0" fontId="103" fillId="34" borderId="162" xfId="3" applyFont="1" applyFill="1" applyBorder="1" applyAlignment="1">
      <alignment vertical="center"/>
    </xf>
    <xf numFmtId="0" fontId="103" fillId="34" borderId="59" xfId="3" applyFont="1" applyFill="1" applyBorder="1" applyAlignment="1">
      <alignment vertical="center"/>
    </xf>
    <xf numFmtId="38" fontId="25" fillId="34" borderId="138" xfId="39" applyFont="1" applyFill="1" applyBorder="1" applyAlignment="1">
      <alignment vertical="center"/>
    </xf>
    <xf numFmtId="38" fontId="25" fillId="34" borderId="163" xfId="39" applyFont="1" applyFill="1" applyBorder="1" applyAlignment="1">
      <alignment vertical="center"/>
    </xf>
    <xf numFmtId="0" fontId="3" fillId="34" borderId="147" xfId="3" applyFill="1" applyBorder="1" applyAlignment="1">
      <alignment vertical="center"/>
    </xf>
    <xf numFmtId="176" fontId="25" fillId="34" borderId="156" xfId="39" applyNumberFormat="1" applyFont="1" applyFill="1" applyBorder="1" applyAlignment="1">
      <alignment vertical="center"/>
    </xf>
    <xf numFmtId="0" fontId="3" fillId="34" borderId="17" xfId="3" applyFill="1" applyBorder="1" applyAlignment="1">
      <alignment vertical="center"/>
    </xf>
    <xf numFmtId="176" fontId="25" fillId="34" borderId="161" xfId="39" applyNumberFormat="1" applyFont="1" applyFill="1" applyBorder="1" applyAlignment="1">
      <alignment vertical="center"/>
    </xf>
    <xf numFmtId="0" fontId="3" fillId="34" borderId="22" xfId="3" applyFill="1" applyBorder="1" applyAlignment="1">
      <alignment vertical="center"/>
    </xf>
    <xf numFmtId="176" fontId="25" fillId="34" borderId="155" xfId="39" applyNumberFormat="1" applyFont="1" applyFill="1" applyBorder="1" applyAlignment="1">
      <alignment vertical="center"/>
    </xf>
    <xf numFmtId="0" fontId="3" fillId="34" borderId="162" xfId="3" applyFill="1" applyBorder="1" applyAlignment="1">
      <alignment vertical="center"/>
    </xf>
    <xf numFmtId="176" fontId="25" fillId="34" borderId="159" xfId="39" applyNumberFormat="1" applyFont="1" applyFill="1" applyBorder="1" applyAlignment="1">
      <alignment vertical="center"/>
    </xf>
    <xf numFmtId="176" fontId="25" fillId="34" borderId="146" xfId="39" applyNumberFormat="1" applyFont="1" applyFill="1" applyBorder="1" applyAlignment="1">
      <alignment vertical="center"/>
    </xf>
    <xf numFmtId="176" fontId="25" fillId="34" borderId="164" xfId="39" applyNumberFormat="1" applyFont="1" applyFill="1" applyBorder="1" applyAlignment="1">
      <alignment vertical="center"/>
    </xf>
    <xf numFmtId="0" fontId="25" fillId="57" borderId="0" xfId="1624" applyFont="1" applyFill="1" applyAlignment="1">
      <alignment vertical="center"/>
    </xf>
    <xf numFmtId="38" fontId="98" fillId="34" borderId="155" xfId="578" applyFont="1" applyFill="1" applyBorder="1" applyAlignment="1">
      <alignment vertical="center"/>
    </xf>
    <xf numFmtId="38" fontId="98" fillId="34" borderId="161" xfId="578" applyFont="1" applyFill="1" applyBorder="1" applyAlignment="1">
      <alignment vertical="center"/>
    </xf>
    <xf numFmtId="38" fontId="98" fillId="34" borderId="165" xfId="578" applyFont="1" applyFill="1" applyBorder="1" applyAlignment="1">
      <alignment vertical="center"/>
    </xf>
    <xf numFmtId="38" fontId="98" fillId="34" borderId="166" xfId="578" applyFont="1" applyFill="1" applyBorder="1" applyAlignment="1">
      <alignment vertical="center"/>
    </xf>
    <xf numFmtId="176" fontId="25" fillId="34" borderId="133" xfId="578" applyNumberFormat="1" applyFont="1" applyFill="1" applyBorder="1" applyAlignment="1">
      <alignment vertical="center"/>
    </xf>
    <xf numFmtId="176" fontId="25" fillId="34" borderId="155" xfId="578" applyNumberFormat="1" applyFont="1" applyFill="1" applyBorder="1" applyAlignment="1">
      <alignment vertical="center"/>
    </xf>
    <xf numFmtId="176" fontId="25" fillId="34" borderId="134" xfId="578" applyNumberFormat="1" applyFont="1" applyFill="1" applyBorder="1" applyAlignment="1">
      <alignment vertical="center"/>
    </xf>
    <xf numFmtId="176" fontId="25" fillId="34" borderId="161" xfId="578" applyNumberFormat="1" applyFont="1" applyFill="1" applyBorder="1" applyAlignment="1">
      <alignment vertical="center"/>
    </xf>
    <xf numFmtId="176" fontId="25" fillId="34" borderId="135" xfId="578" applyNumberFormat="1" applyFont="1" applyFill="1" applyBorder="1" applyAlignment="1">
      <alignment vertical="center"/>
    </xf>
    <xf numFmtId="176" fontId="25" fillId="34" borderId="165" xfId="578" applyNumberFormat="1" applyFont="1" applyFill="1" applyBorder="1" applyAlignment="1">
      <alignment vertical="center"/>
    </xf>
    <xf numFmtId="176" fontId="25" fillId="34" borderId="136" xfId="578" applyNumberFormat="1" applyFont="1" applyFill="1" applyBorder="1" applyAlignment="1">
      <alignment vertical="center"/>
    </xf>
    <xf numFmtId="176" fontId="25" fillId="34" borderId="166" xfId="578" applyNumberFormat="1" applyFont="1" applyFill="1" applyBorder="1" applyAlignment="1">
      <alignment vertical="center"/>
    </xf>
    <xf numFmtId="0" fontId="25" fillId="34" borderId="151" xfId="1624" applyFont="1" applyFill="1" applyBorder="1" applyAlignment="1">
      <alignment horizontal="center" vertical="center"/>
    </xf>
    <xf numFmtId="180" fontId="25" fillId="34" borderId="155" xfId="578" applyNumberFormat="1" applyFont="1" applyFill="1" applyBorder="1" applyAlignment="1">
      <alignment vertical="center"/>
    </xf>
    <xf numFmtId="180" fontId="25" fillId="34" borderId="161" xfId="578" applyNumberFormat="1" applyFont="1" applyFill="1" applyBorder="1" applyAlignment="1">
      <alignment vertical="center"/>
    </xf>
    <xf numFmtId="180" fontId="25" fillId="34" borderId="165" xfId="578" applyNumberFormat="1" applyFont="1" applyFill="1" applyBorder="1" applyAlignment="1">
      <alignment vertical="center"/>
    </xf>
    <xf numFmtId="180" fontId="25" fillId="34" borderId="166" xfId="578" applyNumberFormat="1" applyFont="1" applyFill="1" applyBorder="1" applyAlignment="1">
      <alignment vertical="center"/>
    </xf>
    <xf numFmtId="176" fontId="25" fillId="34" borderId="76" xfId="2067" applyNumberFormat="1" applyFont="1" applyFill="1" applyBorder="1" applyAlignment="1">
      <alignment vertical="center"/>
    </xf>
    <xf numFmtId="176" fontId="25" fillId="34" borderId="78" xfId="2067" applyNumberFormat="1" applyFont="1" applyFill="1" applyBorder="1" applyAlignment="1">
      <alignment vertical="center"/>
    </xf>
    <xf numFmtId="176" fontId="25" fillId="34" borderId="76" xfId="2067" applyNumberFormat="1" applyFont="1" applyFill="1" applyBorder="1" applyAlignment="1">
      <alignment horizontal="right" vertical="center"/>
    </xf>
    <xf numFmtId="176" fontId="25" fillId="34" borderId="78" xfId="2067" applyNumberFormat="1" applyFont="1" applyFill="1" applyBorder="1" applyAlignment="1">
      <alignment horizontal="right" vertical="center"/>
    </xf>
    <xf numFmtId="176" fontId="25" fillId="34" borderId="71" xfId="2067" applyNumberFormat="1" applyFont="1" applyFill="1" applyBorder="1" applyAlignment="1">
      <alignment vertical="center"/>
    </xf>
    <xf numFmtId="176" fontId="25" fillId="34" borderId="81" xfId="2067" applyNumberFormat="1" applyFont="1" applyFill="1" applyBorder="1" applyAlignment="1">
      <alignment vertical="center"/>
    </xf>
    <xf numFmtId="0" fontId="3" fillId="0" borderId="41" xfId="3" applyBorder="1" applyAlignment="1">
      <alignment vertical="center"/>
    </xf>
    <xf numFmtId="38" fontId="11" fillId="0" borderId="42" xfId="4" applyFont="1" applyFill="1" applyBorder="1" applyAlignment="1">
      <alignment vertical="center"/>
    </xf>
    <xf numFmtId="38" fontId="11" fillId="0" borderId="147" xfId="4" applyFont="1" applyFill="1" applyBorder="1" applyAlignment="1">
      <alignment vertical="center"/>
    </xf>
    <xf numFmtId="176" fontId="11" fillId="0" borderId="147" xfId="4" applyNumberFormat="1" applyFont="1" applyFill="1" applyBorder="1" applyAlignment="1">
      <alignment vertical="center"/>
    </xf>
    <xf numFmtId="38" fontId="11" fillId="0" borderId="42" xfId="3" applyNumberFormat="1" applyFont="1" applyBorder="1" applyAlignment="1">
      <alignment vertical="center"/>
    </xf>
    <xf numFmtId="3" fontId="11" fillId="0" borderId="147" xfId="3" applyNumberFormat="1" applyFont="1" applyBorder="1" applyAlignment="1">
      <alignment vertical="center"/>
    </xf>
    <xf numFmtId="176" fontId="11" fillId="0" borderId="42" xfId="4" applyNumberFormat="1" applyFont="1" applyFill="1" applyBorder="1" applyAlignment="1">
      <alignment vertical="center"/>
    </xf>
    <xf numFmtId="176" fontId="11" fillId="0" borderId="45" xfId="4" applyNumberFormat="1" applyFont="1" applyFill="1" applyBorder="1" applyAlignment="1">
      <alignment vertical="center"/>
    </xf>
    <xf numFmtId="0" fontId="3" fillId="0" borderId="24" xfId="3" applyBorder="1" applyAlignment="1">
      <alignment vertical="center"/>
    </xf>
    <xf numFmtId="38" fontId="11" fillId="0" borderId="25" xfId="4" applyFont="1" applyFill="1" applyBorder="1" applyAlignment="1">
      <alignment vertical="center"/>
    </xf>
    <xf numFmtId="38" fontId="11" fillId="0" borderId="26" xfId="4" applyFont="1" applyFill="1" applyBorder="1" applyAlignment="1">
      <alignment vertical="center"/>
    </xf>
    <xf numFmtId="176" fontId="11" fillId="0" borderId="26" xfId="4" applyNumberFormat="1" applyFont="1" applyFill="1" applyBorder="1" applyAlignment="1">
      <alignment vertical="center"/>
    </xf>
    <xf numFmtId="38" fontId="11" fillId="0" borderId="25" xfId="3" applyNumberFormat="1" applyFont="1" applyBorder="1" applyAlignment="1">
      <alignment vertical="center"/>
    </xf>
    <xf numFmtId="3" fontId="11" fillId="0" borderId="26" xfId="3" applyNumberFormat="1" applyFont="1" applyBorder="1" applyAlignment="1">
      <alignment vertical="center"/>
    </xf>
    <xf numFmtId="176" fontId="11" fillId="0" borderId="25" xfId="4" applyNumberFormat="1" applyFont="1" applyFill="1" applyBorder="1" applyAlignment="1">
      <alignment vertical="center"/>
    </xf>
    <xf numFmtId="176" fontId="11" fillId="0" borderId="27" xfId="4" applyNumberFormat="1" applyFont="1" applyFill="1" applyBorder="1" applyAlignment="1">
      <alignment vertical="center"/>
    </xf>
    <xf numFmtId="0" fontId="12" fillId="0" borderId="24" xfId="3" applyFont="1" applyBorder="1" applyAlignment="1">
      <alignment vertical="center"/>
    </xf>
    <xf numFmtId="0" fontId="12" fillId="0" borderId="21" xfId="3" applyFont="1" applyBorder="1" applyAlignment="1">
      <alignment vertical="center"/>
    </xf>
    <xf numFmtId="38" fontId="11" fillId="0" borderId="0" xfId="4" applyFont="1" applyFill="1" applyBorder="1" applyAlignment="1">
      <alignment vertical="center"/>
    </xf>
    <xf numFmtId="38" fontId="11" fillId="0" borderId="22" xfId="4" applyFont="1" applyFill="1" applyBorder="1" applyAlignment="1">
      <alignment vertical="center"/>
    </xf>
    <xf numFmtId="38" fontId="11" fillId="0" borderId="0" xfId="3" applyNumberFormat="1" applyFont="1" applyAlignment="1">
      <alignment vertical="center"/>
    </xf>
    <xf numFmtId="3" fontId="11" fillId="0" borderId="22" xfId="3" applyNumberFormat="1" applyFont="1" applyBorder="1" applyAlignment="1">
      <alignment vertical="center"/>
    </xf>
    <xf numFmtId="176" fontId="11" fillId="0" borderId="32" xfId="4" applyNumberFormat="1" applyFont="1" applyFill="1" applyBorder="1" applyAlignment="1">
      <alignment vertical="center"/>
    </xf>
    <xf numFmtId="38" fontId="11" fillId="0" borderId="25" xfId="2" applyFont="1" applyFill="1" applyBorder="1" applyAlignment="1">
      <alignment vertical="center"/>
    </xf>
    <xf numFmtId="38" fontId="11" fillId="0" borderId="26" xfId="2" applyFont="1" applyFill="1" applyBorder="1" applyAlignment="1">
      <alignment vertical="center"/>
    </xf>
    <xf numFmtId="176" fontId="11" fillId="0" borderId="25" xfId="2" applyNumberFormat="1" applyFont="1" applyFill="1" applyBorder="1" applyAlignment="1">
      <alignment vertical="center"/>
    </xf>
    <xf numFmtId="0" fontId="12" fillId="0" borderId="33" xfId="3" applyFont="1" applyBorder="1" applyAlignment="1">
      <alignment vertical="center"/>
    </xf>
    <xf numFmtId="38" fontId="11" fillId="0" borderId="34" xfId="2" applyFont="1" applyFill="1" applyBorder="1" applyAlignment="1">
      <alignment vertical="center"/>
    </xf>
    <xf numFmtId="38" fontId="11" fillId="0" borderId="35" xfId="2" applyFont="1" applyFill="1" applyBorder="1" applyAlignment="1">
      <alignment vertical="center"/>
    </xf>
    <xf numFmtId="176" fontId="11" fillId="0" borderId="35" xfId="4" applyNumberFormat="1" applyFont="1" applyFill="1" applyBorder="1" applyAlignment="1">
      <alignment vertical="center"/>
    </xf>
    <xf numFmtId="38" fontId="11" fillId="0" borderId="34" xfId="3" applyNumberFormat="1" applyFont="1" applyBorder="1" applyAlignment="1">
      <alignment vertical="center"/>
    </xf>
    <xf numFmtId="3" fontId="11" fillId="0" borderId="35" xfId="3" applyNumberFormat="1" applyFont="1" applyBorder="1" applyAlignment="1">
      <alignment vertical="center"/>
    </xf>
    <xf numFmtId="176" fontId="11" fillId="0" borderId="34" xfId="2" applyNumberFormat="1" applyFont="1" applyFill="1" applyBorder="1" applyAlignment="1">
      <alignment vertical="center"/>
    </xf>
    <xf numFmtId="176" fontId="11" fillId="0" borderId="36" xfId="4" applyNumberFormat="1" applyFont="1" applyFill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11" fillId="0" borderId="29" xfId="0" applyNumberFormat="1" applyFont="1" applyBorder="1" applyAlignment="1">
      <alignment vertical="center"/>
    </xf>
    <xf numFmtId="3" fontId="11" fillId="0" borderId="30" xfId="0" applyNumberFormat="1" applyFont="1" applyBorder="1" applyAlignment="1">
      <alignment vertical="center"/>
    </xf>
    <xf numFmtId="3" fontId="11" fillId="0" borderId="34" xfId="0" applyNumberFormat="1" applyFont="1" applyBorder="1" applyAlignment="1">
      <alignment vertical="center"/>
    </xf>
    <xf numFmtId="3" fontId="11" fillId="0" borderId="35" xfId="0" applyNumberFormat="1" applyFont="1" applyBorder="1" applyAlignment="1">
      <alignment vertical="center"/>
    </xf>
    <xf numFmtId="0" fontId="3" fillId="58" borderId="129" xfId="1" applyFill="1" applyBorder="1" applyAlignment="1">
      <alignment horizontal="left" vertical="center"/>
    </xf>
    <xf numFmtId="0" fontId="3" fillId="58" borderId="11" xfId="1" applyFill="1" applyBorder="1" applyAlignment="1">
      <alignment horizontal="center" vertical="center"/>
    </xf>
    <xf numFmtId="0" fontId="3" fillId="58" borderId="11" xfId="1" applyFill="1" applyBorder="1" applyAlignment="1">
      <alignment horizontal="left" vertical="center"/>
    </xf>
    <xf numFmtId="0" fontId="3" fillId="58" borderId="12" xfId="1" applyFill="1" applyBorder="1" applyAlignment="1">
      <alignment horizontal="center" vertical="center"/>
    </xf>
    <xf numFmtId="0" fontId="3" fillId="58" borderId="130" xfId="1" applyFill="1" applyBorder="1" applyAlignment="1">
      <alignment horizontal="left" vertical="center"/>
    </xf>
    <xf numFmtId="0" fontId="3" fillId="58" borderId="17" xfId="1" applyFill="1" applyBorder="1" applyAlignment="1">
      <alignment horizontal="center" vertical="center" wrapText="1"/>
    </xf>
    <xf numFmtId="0" fontId="9" fillId="58" borderId="17" xfId="1" applyFont="1" applyFill="1" applyBorder="1" applyAlignment="1">
      <alignment horizontal="center" vertical="center" wrapText="1"/>
    </xf>
    <xf numFmtId="0" fontId="3" fillId="58" borderId="129" xfId="3" applyFill="1" applyBorder="1" applyAlignment="1">
      <alignment horizontal="left" vertical="center"/>
    </xf>
    <xf numFmtId="0" fontId="3" fillId="58" borderId="11" xfId="3" applyFill="1" applyBorder="1" applyAlignment="1">
      <alignment horizontal="centerContinuous" vertical="center"/>
    </xf>
    <xf numFmtId="0" fontId="3" fillId="58" borderId="11" xfId="3" applyFill="1" applyBorder="1" applyAlignment="1">
      <alignment horizontal="left" vertical="center"/>
    </xf>
    <xf numFmtId="0" fontId="3" fillId="58" borderId="12" xfId="3" applyFill="1" applyBorder="1" applyAlignment="1">
      <alignment horizontal="centerContinuous" vertical="center"/>
    </xf>
    <xf numFmtId="0" fontId="9" fillId="58" borderId="130" xfId="3" applyFont="1" applyFill="1" applyBorder="1" applyAlignment="1">
      <alignment vertical="center"/>
    </xf>
    <xf numFmtId="0" fontId="3" fillId="58" borderId="17" xfId="3" applyFill="1" applyBorder="1" applyAlignment="1">
      <alignment horizontal="center" vertical="center" wrapText="1"/>
    </xf>
    <xf numFmtId="0" fontId="9" fillId="58" borderId="17" xfId="3" applyFont="1" applyFill="1" applyBorder="1" applyAlignment="1">
      <alignment horizontal="center" vertical="center" wrapText="1"/>
    </xf>
    <xf numFmtId="38" fontId="100" fillId="0" borderId="26" xfId="392" applyFont="1" applyFill="1" applyBorder="1" applyAlignment="1">
      <alignment vertical="center"/>
    </xf>
    <xf numFmtId="38" fontId="100" fillId="0" borderId="30" xfId="392" applyFont="1" applyFill="1" applyBorder="1" applyAlignment="1">
      <alignment vertical="center"/>
    </xf>
    <xf numFmtId="38" fontId="100" fillId="0" borderId="22" xfId="392" applyFont="1" applyFill="1" applyBorder="1" applyAlignment="1">
      <alignment vertical="center"/>
    </xf>
    <xf numFmtId="38" fontId="100" fillId="0" borderId="35" xfId="392" applyFont="1" applyFill="1" applyBorder="1" applyAlignment="1">
      <alignment vertical="center"/>
    </xf>
    <xf numFmtId="0" fontId="3" fillId="58" borderId="11" xfId="1" applyFill="1" applyBorder="1" applyAlignment="1">
      <alignment horizontal="centerContinuous" vertical="center"/>
    </xf>
    <xf numFmtId="0" fontId="3" fillId="58" borderId="12" xfId="1" applyFill="1" applyBorder="1" applyAlignment="1">
      <alignment horizontal="centerContinuous" vertical="center"/>
    </xf>
    <xf numFmtId="0" fontId="3" fillId="58" borderId="16" xfId="1" applyFill="1" applyBorder="1" applyAlignment="1">
      <alignment horizontal="left" vertical="center"/>
    </xf>
    <xf numFmtId="0" fontId="3" fillId="58" borderId="11" xfId="3" applyFill="1" applyBorder="1" applyAlignment="1">
      <alignment horizontal="center" vertical="center"/>
    </xf>
    <xf numFmtId="0" fontId="3" fillId="58" borderId="12" xfId="3" applyFill="1" applyBorder="1" applyAlignment="1">
      <alignment horizontal="center" vertical="center"/>
    </xf>
    <xf numFmtId="0" fontId="3" fillId="58" borderId="16" xfId="3" applyFill="1" applyBorder="1" applyAlignment="1">
      <alignment horizontal="left" vertical="center"/>
    </xf>
    <xf numFmtId="0" fontId="3" fillId="58" borderId="39" xfId="3" applyFill="1" applyBorder="1" applyAlignment="1">
      <alignment horizontal="center" vertical="center" wrapText="1"/>
    </xf>
    <xf numFmtId="0" fontId="9" fillId="58" borderId="39" xfId="3" applyFont="1" applyFill="1" applyBorder="1" applyAlignment="1">
      <alignment horizontal="center" vertical="center" wrapText="1"/>
    </xf>
    <xf numFmtId="0" fontId="3" fillId="58" borderId="40" xfId="3" applyFill="1" applyBorder="1" applyAlignment="1">
      <alignment horizontal="center" vertical="center" wrapText="1"/>
    </xf>
    <xf numFmtId="38" fontId="11" fillId="0" borderId="43" xfId="4" applyFont="1" applyFill="1" applyBorder="1" applyAlignment="1">
      <alignment vertical="center"/>
    </xf>
    <xf numFmtId="38" fontId="11" fillId="0" borderId="44" xfId="4" applyFont="1" applyFill="1" applyBorder="1" applyAlignment="1">
      <alignment vertical="center"/>
    </xf>
    <xf numFmtId="38" fontId="11" fillId="0" borderId="46" xfId="4" applyFont="1" applyFill="1" applyBorder="1" applyAlignment="1">
      <alignment vertical="center"/>
    </xf>
    <xf numFmtId="38" fontId="11" fillId="0" borderId="47" xfId="4" applyFont="1" applyFill="1" applyBorder="1" applyAlignment="1">
      <alignment vertical="center"/>
    </xf>
    <xf numFmtId="3" fontId="11" fillId="0" borderId="25" xfId="3" applyNumberFormat="1" applyFont="1" applyBorder="1" applyAlignment="1">
      <alignment vertical="center"/>
    </xf>
    <xf numFmtId="176" fontId="11" fillId="0" borderId="27" xfId="2" applyNumberFormat="1" applyFont="1" applyFill="1" applyBorder="1" applyAlignment="1">
      <alignment vertical="center"/>
    </xf>
    <xf numFmtId="38" fontId="11" fillId="0" borderId="48" xfId="4" applyFont="1" applyFill="1" applyBorder="1" applyAlignment="1">
      <alignment vertical="center"/>
    </xf>
    <xf numFmtId="38" fontId="11" fillId="0" borderId="49" xfId="4" applyFont="1" applyFill="1" applyBorder="1" applyAlignment="1">
      <alignment vertical="center"/>
    </xf>
    <xf numFmtId="3" fontId="11" fillId="0" borderId="0" xfId="3" applyNumberFormat="1" applyFont="1" applyAlignment="1">
      <alignment vertical="center"/>
    </xf>
    <xf numFmtId="0" fontId="12" fillId="0" borderId="148" xfId="3" applyFont="1" applyBorder="1" applyAlignment="1">
      <alignment vertical="center"/>
    </xf>
    <xf numFmtId="38" fontId="11" fillId="0" borderId="149" xfId="4" applyFont="1" applyFill="1" applyBorder="1" applyAlignment="1">
      <alignment vertical="center"/>
    </xf>
    <xf numFmtId="38" fontId="11" fillId="0" borderId="39" xfId="4" applyFont="1" applyFill="1" applyBorder="1" applyAlignment="1">
      <alignment vertical="center"/>
    </xf>
    <xf numFmtId="38" fontId="11" fillId="0" borderId="40" xfId="4" applyFont="1" applyFill="1" applyBorder="1" applyAlignment="1">
      <alignment vertical="center"/>
    </xf>
    <xf numFmtId="3" fontId="11" fillId="0" borderId="149" xfId="3" applyNumberFormat="1" applyFont="1" applyBorder="1" applyAlignment="1">
      <alignment vertical="center"/>
    </xf>
    <xf numFmtId="176" fontId="11" fillId="0" borderId="150" xfId="4" applyNumberFormat="1" applyFont="1" applyFill="1" applyBorder="1" applyAlignment="1">
      <alignment vertical="center"/>
    </xf>
    <xf numFmtId="3" fontId="11" fillId="0" borderId="42" xfId="3" applyNumberFormat="1" applyFont="1" applyBorder="1" applyAlignment="1">
      <alignment horizontal="right" vertical="center"/>
    </xf>
    <xf numFmtId="176" fontId="11" fillId="0" borderId="45" xfId="4" applyNumberFormat="1" applyFont="1" applyFill="1" applyBorder="1" applyAlignment="1">
      <alignment horizontal="right" vertical="center"/>
    </xf>
    <xf numFmtId="3" fontId="11" fillId="0" borderId="25" xfId="3" applyNumberFormat="1" applyFont="1" applyBorder="1" applyAlignment="1">
      <alignment horizontal="right" vertical="center"/>
    </xf>
    <xf numFmtId="176" fontId="11" fillId="0" borderId="27" xfId="4" applyNumberFormat="1" applyFont="1" applyFill="1" applyBorder="1" applyAlignment="1">
      <alignment horizontal="right" vertical="center"/>
    </xf>
    <xf numFmtId="38" fontId="25" fillId="0" borderId="54" xfId="39" applyFont="1" applyFill="1" applyBorder="1" applyAlignment="1">
      <alignment horizontal="center" vertical="center"/>
    </xf>
    <xf numFmtId="38" fontId="25" fillId="0" borderId="90" xfId="39" applyFont="1" applyFill="1" applyBorder="1" applyAlignment="1">
      <alignment horizontal="center" vertical="center"/>
    </xf>
    <xf numFmtId="0" fontId="3" fillId="0" borderId="0" xfId="41" applyAlignment="1">
      <alignment vertical="center"/>
    </xf>
    <xf numFmtId="0" fontId="3" fillId="0" borderId="0" xfId="41" applyAlignment="1">
      <alignment horizontal="right" vertical="center"/>
    </xf>
    <xf numFmtId="0" fontId="25" fillId="0" borderId="0" xfId="41" applyFont="1" applyAlignment="1">
      <alignment horizontal="right" vertical="center"/>
    </xf>
    <xf numFmtId="0" fontId="3" fillId="0" borderId="51" xfId="41" applyBorder="1" applyAlignment="1">
      <alignment vertical="center"/>
    </xf>
    <xf numFmtId="0" fontId="3" fillId="0" borderId="53" xfId="41" applyBorder="1" applyAlignment="1">
      <alignment vertical="center"/>
    </xf>
    <xf numFmtId="38" fontId="25" fillId="0" borderId="82" xfId="39" applyFont="1" applyFill="1" applyBorder="1" applyAlignment="1">
      <alignment horizontal="center" vertical="center"/>
    </xf>
    <xf numFmtId="38" fontId="25" fillId="0" borderId="131" xfId="39" applyFont="1" applyFill="1" applyBorder="1" applyAlignment="1">
      <alignment horizontal="center" vertical="center"/>
    </xf>
    <xf numFmtId="0" fontId="25" fillId="0" borderId="57" xfId="41" applyFont="1" applyBorder="1" applyAlignment="1">
      <alignment vertical="center"/>
    </xf>
    <xf numFmtId="176" fontId="25" fillId="0" borderId="85" xfId="39" applyNumberFormat="1" applyFont="1" applyFill="1" applyBorder="1" applyAlignment="1">
      <alignment horizontal="right" vertical="center"/>
    </xf>
    <xf numFmtId="176" fontId="25" fillId="0" borderId="48" xfId="39" applyNumberFormat="1" applyFont="1" applyFill="1" applyBorder="1" applyAlignment="1">
      <alignment horizontal="right" vertical="center"/>
    </xf>
    <xf numFmtId="176" fontId="25" fillId="0" borderId="133" xfId="39" applyNumberFormat="1" applyFont="1" applyFill="1" applyBorder="1" applyAlignment="1">
      <alignment horizontal="right" vertical="center"/>
    </xf>
    <xf numFmtId="176" fontId="25" fillId="0" borderId="80" xfId="39" applyNumberFormat="1" applyFont="1" applyFill="1" applyBorder="1" applyAlignment="1">
      <alignment horizontal="right" vertical="center"/>
    </xf>
    <xf numFmtId="0" fontId="25" fillId="0" borderId="58" xfId="41" applyFont="1" applyBorder="1" applyAlignment="1">
      <alignment vertical="center"/>
    </xf>
    <xf numFmtId="0" fontId="3" fillId="0" borderId="98" xfId="41" applyBorder="1" applyAlignment="1">
      <alignment vertical="center"/>
    </xf>
    <xf numFmtId="176" fontId="3" fillId="0" borderId="102" xfId="39" applyNumberFormat="1" applyFont="1" applyFill="1" applyBorder="1" applyAlignment="1">
      <alignment vertical="center"/>
    </xf>
    <xf numFmtId="176" fontId="3" fillId="0" borderId="39" xfId="39" applyNumberFormat="1" applyFont="1" applyFill="1" applyBorder="1" applyAlignment="1">
      <alignment vertical="center"/>
    </xf>
    <xf numFmtId="176" fontId="3" fillId="0" borderId="98" xfId="39" applyNumberFormat="1" applyFont="1" applyFill="1" applyBorder="1" applyAlignment="1">
      <alignment vertical="center"/>
    </xf>
    <xf numFmtId="176" fontId="3" fillId="0" borderId="93" xfId="39" applyNumberFormat="1" applyFont="1" applyFill="1" applyBorder="1" applyAlignment="1">
      <alignment vertical="center"/>
    </xf>
    <xf numFmtId="0" fontId="3" fillId="0" borderId="79" xfId="41" applyBorder="1" applyAlignment="1">
      <alignment vertical="center"/>
    </xf>
    <xf numFmtId="176" fontId="25" fillId="0" borderId="85" xfId="39" applyNumberFormat="1" applyFont="1" applyFill="1" applyBorder="1" applyAlignment="1">
      <alignment vertical="center"/>
    </xf>
    <xf numFmtId="176" fontId="25" fillId="0" borderId="88" xfId="39" applyNumberFormat="1" applyFont="1" applyFill="1" applyBorder="1" applyAlignment="1">
      <alignment vertical="center"/>
    </xf>
    <xf numFmtId="176" fontId="25" fillId="0" borderId="48" xfId="39" applyNumberFormat="1" applyFont="1" applyFill="1" applyBorder="1" applyAlignment="1">
      <alignment vertical="center"/>
    </xf>
    <xf numFmtId="176" fontId="25" fillId="0" borderId="133" xfId="39" applyNumberFormat="1" applyFont="1" applyFill="1" applyBorder="1" applyAlignment="1">
      <alignment vertical="center"/>
    </xf>
    <xf numFmtId="176" fontId="25" fillId="0" borderId="80" xfId="39" applyNumberFormat="1" applyFont="1" applyFill="1" applyBorder="1" applyAlignment="1">
      <alignment vertical="center"/>
    </xf>
    <xf numFmtId="0" fontId="25" fillId="0" borderId="60" xfId="41" applyFont="1" applyBorder="1" applyAlignment="1">
      <alignment vertical="center"/>
    </xf>
    <xf numFmtId="0" fontId="3" fillId="0" borderId="42" xfId="41" applyBorder="1" applyAlignment="1">
      <alignment vertical="center"/>
    </xf>
    <xf numFmtId="176" fontId="25" fillId="0" borderId="83" xfId="39" applyNumberFormat="1" applyFont="1" applyFill="1" applyBorder="1" applyAlignment="1">
      <alignment vertical="center"/>
    </xf>
    <xf numFmtId="176" fontId="25" fillId="0" borderId="43" xfId="39" applyNumberFormat="1" applyFont="1" applyFill="1" applyBorder="1" applyAlignment="1">
      <alignment vertical="center"/>
    </xf>
    <xf numFmtId="176" fontId="25" fillId="0" borderId="143" xfId="39" applyNumberFormat="1" applyFont="1" applyFill="1" applyBorder="1" applyAlignment="1">
      <alignment vertical="center"/>
    </xf>
    <xf numFmtId="176" fontId="25" fillId="0" borderId="73" xfId="39" applyNumberFormat="1" applyFont="1" applyFill="1" applyBorder="1" applyAlignment="1">
      <alignment vertical="center"/>
    </xf>
    <xf numFmtId="0" fontId="3" fillId="0" borderId="57" xfId="41" applyBorder="1" applyAlignment="1">
      <alignment vertical="center"/>
    </xf>
    <xf numFmtId="0" fontId="3" fillId="0" borderId="99" xfId="41" applyBorder="1" applyAlignment="1">
      <alignment vertical="center"/>
    </xf>
    <xf numFmtId="176" fontId="3" fillId="0" borderId="101" xfId="39" applyNumberFormat="1" applyFont="1" applyFill="1" applyBorder="1" applyAlignment="1">
      <alignment vertical="center"/>
    </xf>
    <xf numFmtId="176" fontId="3" fillId="0" borderId="64" xfId="39" applyNumberFormat="1" applyFont="1" applyFill="1" applyBorder="1" applyAlignment="1">
      <alignment vertical="center"/>
    </xf>
    <xf numFmtId="176" fontId="3" fillId="0" borderId="99" xfId="39" applyNumberFormat="1" applyFont="1" applyFill="1" applyBorder="1" applyAlignment="1">
      <alignment vertical="center"/>
    </xf>
    <xf numFmtId="176" fontId="3" fillId="0" borderId="94" xfId="39" applyNumberFormat="1" applyFont="1" applyFill="1" applyBorder="1" applyAlignment="1">
      <alignment vertical="center"/>
    </xf>
    <xf numFmtId="0" fontId="3" fillId="0" borderId="58" xfId="41" applyBorder="1" applyAlignment="1">
      <alignment vertical="center"/>
    </xf>
    <xf numFmtId="0" fontId="25" fillId="0" borderId="74" xfId="41" applyFont="1" applyBorder="1" applyAlignment="1">
      <alignment vertical="center"/>
    </xf>
    <xf numFmtId="0" fontId="25" fillId="0" borderId="77" xfId="41" applyFont="1" applyBorder="1" applyAlignment="1">
      <alignment vertical="center" wrapText="1"/>
    </xf>
    <xf numFmtId="176" fontId="25" fillId="0" borderId="84" xfId="39" applyNumberFormat="1" applyFont="1" applyFill="1" applyBorder="1" applyAlignment="1">
      <alignment horizontal="right" vertical="center"/>
    </xf>
    <xf numFmtId="176" fontId="25" fillId="0" borderId="76" xfId="39" applyNumberFormat="1" applyFont="1" applyFill="1" applyBorder="1" applyAlignment="1">
      <alignment horizontal="right" vertical="center"/>
    </xf>
    <xf numFmtId="176" fontId="25" fillId="0" borderId="134" xfId="39" applyNumberFormat="1" applyFont="1" applyFill="1" applyBorder="1" applyAlignment="1">
      <alignment horizontal="right" vertical="center"/>
    </xf>
    <xf numFmtId="176" fontId="25" fillId="0" borderId="78" xfId="39" applyNumberFormat="1" applyFont="1" applyFill="1" applyBorder="1" applyAlignment="1">
      <alignment horizontal="right" vertical="center"/>
    </xf>
    <xf numFmtId="0" fontId="3" fillId="0" borderId="107" xfId="41" applyBorder="1" applyAlignment="1">
      <alignment vertical="center" wrapText="1"/>
    </xf>
    <xf numFmtId="176" fontId="25" fillId="0" borderId="104" xfId="39" applyNumberFormat="1" applyFont="1" applyFill="1" applyBorder="1" applyAlignment="1">
      <alignment vertical="center"/>
    </xf>
    <xf numFmtId="176" fontId="25" fillId="0" borderId="106" xfId="39" applyNumberFormat="1" applyFont="1" applyFill="1" applyBorder="1" applyAlignment="1">
      <alignment vertical="center"/>
    </xf>
    <xf numFmtId="176" fontId="25" fillId="0" borderId="105" xfId="39" applyNumberFormat="1" applyFont="1" applyFill="1" applyBorder="1" applyAlignment="1">
      <alignment vertical="center"/>
    </xf>
    <xf numFmtId="176" fontId="25" fillId="0" borderId="108" xfId="39" applyNumberFormat="1" applyFont="1" applyFill="1" applyBorder="1" applyAlignment="1">
      <alignment vertical="center"/>
    </xf>
    <xf numFmtId="0" fontId="3" fillId="0" borderId="97" xfId="41" applyBorder="1" applyAlignment="1">
      <alignment vertical="center"/>
    </xf>
    <xf numFmtId="176" fontId="3" fillId="0" borderId="100" xfId="39" applyNumberFormat="1" applyFont="1" applyFill="1" applyBorder="1" applyAlignment="1">
      <alignment vertical="center"/>
    </xf>
    <xf numFmtId="176" fontId="3" fillId="0" borderId="46" xfId="39" applyNumberFormat="1" applyFont="1" applyFill="1" applyBorder="1" applyAlignment="1">
      <alignment vertical="center"/>
    </xf>
    <xf numFmtId="176" fontId="3" fillId="0" borderId="97" xfId="39" applyNumberFormat="1" applyFont="1" applyFill="1" applyBorder="1" applyAlignment="1">
      <alignment vertical="center"/>
    </xf>
    <xf numFmtId="176" fontId="3" fillId="0" borderId="92" xfId="39" applyNumberFormat="1" applyFont="1" applyFill="1" applyBorder="1" applyAlignment="1">
      <alignment vertical="center"/>
    </xf>
    <xf numFmtId="176" fontId="25" fillId="0" borderId="83" xfId="39" applyNumberFormat="1" applyFont="1" applyFill="1" applyBorder="1" applyAlignment="1">
      <alignment vertical="center" wrapText="1"/>
    </xf>
    <xf numFmtId="176" fontId="25" fillId="0" borderId="43" xfId="39" applyNumberFormat="1" applyFont="1" applyFill="1" applyBorder="1" applyAlignment="1">
      <alignment vertical="center" wrapText="1"/>
    </xf>
    <xf numFmtId="176" fontId="25" fillId="0" borderId="143" xfId="39" applyNumberFormat="1" applyFont="1" applyFill="1" applyBorder="1" applyAlignment="1">
      <alignment vertical="center" wrapText="1"/>
    </xf>
    <xf numFmtId="176" fontId="25" fillId="0" borderId="73" xfId="39" applyNumberFormat="1" applyFont="1" applyFill="1" applyBorder="1" applyAlignment="1">
      <alignment vertical="center" wrapText="1"/>
    </xf>
    <xf numFmtId="176" fontId="3" fillId="0" borderId="100" xfId="39" applyNumberFormat="1" applyFont="1" applyFill="1" applyBorder="1" applyAlignment="1">
      <alignment vertical="center" wrapText="1"/>
    </xf>
    <xf numFmtId="176" fontId="3" fillId="0" borderId="46" xfId="39" applyNumberFormat="1" applyFont="1" applyFill="1" applyBorder="1" applyAlignment="1">
      <alignment vertical="center" wrapText="1"/>
    </xf>
    <xf numFmtId="176" fontId="3" fillId="0" borderId="97" xfId="39" applyNumberFormat="1" applyFont="1" applyFill="1" applyBorder="1" applyAlignment="1">
      <alignment vertical="center" wrapText="1"/>
    </xf>
    <xf numFmtId="176" fontId="3" fillId="0" borderId="92" xfId="39" applyNumberFormat="1" applyFont="1" applyFill="1" applyBorder="1" applyAlignment="1">
      <alignment vertical="center" wrapText="1"/>
    </xf>
    <xf numFmtId="0" fontId="3" fillId="0" borderId="105" xfId="41" applyBorder="1" applyAlignment="1">
      <alignment vertical="center"/>
    </xf>
    <xf numFmtId="176" fontId="3" fillId="0" borderId="104" xfId="39" applyNumberFormat="1" applyFont="1" applyFill="1" applyBorder="1" applyAlignment="1">
      <alignment vertical="center" wrapText="1"/>
    </xf>
    <xf numFmtId="176" fontId="3" fillId="0" borderId="106" xfId="39" applyNumberFormat="1" applyFont="1" applyFill="1" applyBorder="1" applyAlignment="1">
      <alignment vertical="center" wrapText="1"/>
    </xf>
    <xf numFmtId="176" fontId="3" fillId="0" borderId="105" xfId="39" applyNumberFormat="1" applyFont="1" applyFill="1" applyBorder="1" applyAlignment="1">
      <alignment vertical="center" wrapText="1"/>
    </xf>
    <xf numFmtId="176" fontId="3" fillId="0" borderId="108" xfId="39" applyNumberFormat="1" applyFont="1" applyFill="1" applyBorder="1" applyAlignment="1">
      <alignment vertical="center" wrapText="1"/>
    </xf>
    <xf numFmtId="0" fontId="3" fillId="0" borderId="98" xfId="41" applyBorder="1" applyAlignment="1">
      <alignment vertical="center" wrapText="1"/>
    </xf>
    <xf numFmtId="176" fontId="3" fillId="0" borderId="87" xfId="39" applyNumberFormat="1" applyFont="1" applyFill="1" applyBorder="1" applyAlignment="1">
      <alignment vertical="center" wrapText="1"/>
    </xf>
    <xf numFmtId="176" fontId="3" fillId="0" borderId="88" xfId="39" applyNumberFormat="1" applyFont="1" applyFill="1" applyBorder="1" applyAlignment="1">
      <alignment vertical="center" wrapText="1"/>
    </xf>
    <xf numFmtId="176" fontId="3" fillId="0" borderId="146" xfId="39" applyNumberFormat="1" applyFont="1" applyFill="1" applyBorder="1" applyAlignment="1">
      <alignment vertical="center" wrapText="1"/>
    </xf>
    <xf numFmtId="176" fontId="3" fillId="0" borderId="89" xfId="39" applyNumberFormat="1" applyFont="1" applyFill="1" applyBorder="1" applyAlignment="1">
      <alignment vertical="center" wrapText="1"/>
    </xf>
    <xf numFmtId="0" fontId="3" fillId="0" borderId="0" xfId="41" applyAlignment="1">
      <alignment vertical="center" wrapText="1"/>
    </xf>
    <xf numFmtId="0" fontId="3" fillId="0" borderId="77" xfId="41" applyBorder="1" applyAlignment="1">
      <alignment vertical="center"/>
    </xf>
    <xf numFmtId="176" fontId="25" fillId="0" borderId="84" xfId="39" applyNumberFormat="1" applyFont="1" applyFill="1" applyBorder="1" applyAlignment="1">
      <alignment vertical="center"/>
    </xf>
    <xf numFmtId="176" fontId="25" fillId="0" borderId="76" xfId="39" applyNumberFormat="1" applyFont="1" applyFill="1" applyBorder="1" applyAlignment="1">
      <alignment vertical="center"/>
    </xf>
    <xf numFmtId="176" fontId="25" fillId="0" borderId="134" xfId="39" applyNumberFormat="1" applyFont="1" applyFill="1" applyBorder="1" applyAlignment="1">
      <alignment vertical="center"/>
    </xf>
    <xf numFmtId="176" fontId="25" fillId="0" borderId="78" xfId="39" applyNumberFormat="1" applyFont="1" applyFill="1" applyBorder="1" applyAlignment="1">
      <alignment vertical="center"/>
    </xf>
    <xf numFmtId="0" fontId="25" fillId="0" borderId="109" xfId="41" applyFont="1" applyBorder="1" applyAlignment="1">
      <alignment vertical="center"/>
    </xf>
    <xf numFmtId="0" fontId="3" fillId="0" borderId="110" xfId="41" applyBorder="1" applyAlignment="1">
      <alignment vertical="center"/>
    </xf>
    <xf numFmtId="176" fontId="25" fillId="0" borderId="111" xfId="39" applyNumberFormat="1" applyFont="1" applyFill="1" applyBorder="1" applyAlignment="1">
      <alignment vertical="center"/>
    </xf>
    <xf numFmtId="176" fontId="25" fillId="0" borderId="112" xfId="39" applyNumberFormat="1" applyFont="1" applyFill="1" applyBorder="1" applyAlignment="1">
      <alignment vertical="center"/>
    </xf>
    <xf numFmtId="176" fontId="25" fillId="0" borderId="135" xfId="39" applyNumberFormat="1" applyFont="1" applyFill="1" applyBorder="1" applyAlignment="1">
      <alignment vertical="center"/>
    </xf>
    <xf numFmtId="176" fontId="25" fillId="0" borderId="113" xfId="39" applyNumberFormat="1" applyFont="1" applyFill="1" applyBorder="1" applyAlignment="1">
      <alignment vertical="center"/>
    </xf>
    <xf numFmtId="0" fontId="25" fillId="0" borderId="68" xfId="41" applyFont="1" applyBorder="1" applyAlignment="1">
      <alignment vertical="center"/>
    </xf>
    <xf numFmtId="0" fontId="3" fillId="0" borderId="70" xfId="41" applyBorder="1" applyAlignment="1">
      <alignment vertical="center"/>
    </xf>
    <xf numFmtId="176" fontId="25" fillId="0" borderId="86" xfId="39" applyNumberFormat="1" applyFont="1" applyFill="1" applyBorder="1" applyAlignment="1">
      <alignment vertical="center"/>
    </xf>
    <xf numFmtId="176" fontId="25" fillId="0" borderId="71" xfId="39" applyNumberFormat="1" applyFont="1" applyFill="1" applyBorder="1" applyAlignment="1">
      <alignment vertical="center"/>
    </xf>
    <xf numFmtId="176" fontId="25" fillId="0" borderId="145" xfId="39" applyNumberFormat="1" applyFont="1" applyFill="1" applyBorder="1" applyAlignment="1">
      <alignment vertical="center"/>
    </xf>
    <xf numFmtId="176" fontId="25" fillId="0" borderId="81" xfId="39" applyNumberFormat="1" applyFont="1" applyFill="1" applyBorder="1" applyAlignment="1">
      <alignment vertical="center"/>
    </xf>
    <xf numFmtId="38" fontId="25" fillId="0" borderId="0" xfId="39" applyFont="1" applyFill="1" applyAlignment="1">
      <alignment vertical="center"/>
    </xf>
    <xf numFmtId="38" fontId="25" fillId="0" borderId="0" xfId="39" applyFont="1" applyFill="1" applyBorder="1" applyAlignment="1">
      <alignment vertical="center"/>
    </xf>
    <xf numFmtId="176" fontId="3" fillId="0" borderId="0" xfId="41" applyNumberFormat="1" applyAlignment="1">
      <alignment vertical="center"/>
    </xf>
    <xf numFmtId="0" fontId="24" fillId="0" borderId="0" xfId="41" applyFont="1" applyAlignment="1">
      <alignment vertical="center"/>
    </xf>
    <xf numFmtId="0" fontId="25" fillId="0" borderId="114" xfId="41" applyFont="1" applyBorder="1" applyAlignment="1">
      <alignment vertical="center"/>
    </xf>
    <xf numFmtId="0" fontId="3" fillId="0" borderId="107" xfId="41" applyBorder="1" applyAlignment="1">
      <alignment vertical="center"/>
    </xf>
    <xf numFmtId="176" fontId="25" fillId="0" borderId="104" xfId="39" applyNumberFormat="1" applyFont="1" applyFill="1" applyBorder="1" applyAlignment="1">
      <alignment horizontal="right" vertical="center"/>
    </xf>
    <xf numFmtId="176" fontId="25" fillId="0" borderId="106" xfId="39" applyNumberFormat="1" applyFont="1" applyFill="1" applyBorder="1" applyAlignment="1">
      <alignment horizontal="right" vertical="center"/>
    </xf>
    <xf numFmtId="176" fontId="25" fillId="0" borderId="105" xfId="39" applyNumberFormat="1" applyFont="1" applyFill="1" applyBorder="1" applyAlignment="1">
      <alignment horizontal="right" vertical="center"/>
    </xf>
    <xf numFmtId="176" fontId="25" fillId="0" borderId="108" xfId="39" applyNumberFormat="1" applyFont="1" applyFill="1" applyBorder="1" applyAlignment="1">
      <alignment horizontal="right" vertical="center"/>
    </xf>
    <xf numFmtId="0" fontId="25" fillId="0" borderId="115" xfId="41" applyFont="1" applyBorder="1" applyAlignment="1">
      <alignment vertical="center"/>
    </xf>
    <xf numFmtId="0" fontId="3" fillId="0" borderId="25" xfId="41" applyBorder="1" applyAlignment="1">
      <alignment vertical="center"/>
    </xf>
    <xf numFmtId="176" fontId="25" fillId="0" borderId="100" xfId="39" applyNumberFormat="1" applyFont="1" applyFill="1" applyBorder="1" applyAlignment="1">
      <alignment horizontal="right" vertical="center"/>
    </xf>
    <xf numFmtId="176" fontId="25" fillId="0" borderId="46" xfId="39" applyNumberFormat="1" applyFont="1" applyFill="1" applyBorder="1" applyAlignment="1">
      <alignment horizontal="right" vertical="center"/>
    </xf>
    <xf numFmtId="176" fontId="25" fillId="0" borderId="97" xfId="39" applyNumberFormat="1" applyFont="1" applyFill="1" applyBorder="1" applyAlignment="1">
      <alignment horizontal="right" vertical="center"/>
    </xf>
    <xf numFmtId="176" fontId="25" fillId="0" borderId="92" xfId="39" applyNumberFormat="1" applyFont="1" applyFill="1" applyBorder="1" applyAlignment="1">
      <alignment horizontal="right" vertical="center"/>
    </xf>
    <xf numFmtId="176" fontId="25" fillId="0" borderId="100" xfId="39" applyNumberFormat="1" applyFont="1" applyFill="1" applyBorder="1" applyAlignment="1">
      <alignment vertical="center"/>
    </xf>
    <xf numFmtId="176" fontId="25" fillId="0" borderId="46" xfId="39" applyNumberFormat="1" applyFont="1" applyFill="1" applyBorder="1" applyAlignment="1">
      <alignment vertical="center"/>
    </xf>
    <xf numFmtId="176" fontId="25" fillId="0" borderId="97" xfId="39" applyNumberFormat="1" applyFont="1" applyFill="1" applyBorder="1" applyAlignment="1">
      <alignment vertical="center"/>
    </xf>
    <xf numFmtId="176" fontId="25" fillId="0" borderId="92" xfId="39" applyNumberFormat="1" applyFont="1" applyFill="1" applyBorder="1" applyAlignment="1">
      <alignment vertical="center"/>
    </xf>
    <xf numFmtId="0" fontId="25" fillId="0" borderId="0" xfId="41" applyFont="1" applyAlignment="1">
      <alignment vertical="center"/>
    </xf>
    <xf numFmtId="176" fontId="25" fillId="0" borderId="71" xfId="39" applyNumberFormat="1" applyFont="1" applyFill="1" applyBorder="1" applyAlignment="1">
      <alignment horizontal="right" vertical="center"/>
    </xf>
    <xf numFmtId="176" fontId="25" fillId="0" borderId="145" xfId="39" applyNumberFormat="1" applyFont="1" applyFill="1" applyBorder="1" applyAlignment="1">
      <alignment horizontal="right" vertical="center"/>
    </xf>
    <xf numFmtId="176" fontId="25" fillId="0" borderId="81" xfId="39" applyNumberFormat="1" applyFont="1" applyFill="1" applyBorder="1" applyAlignment="1">
      <alignment horizontal="right" vertical="center"/>
    </xf>
    <xf numFmtId="0" fontId="25" fillId="0" borderId="0" xfId="3" applyFont="1" applyAlignment="1">
      <alignment vertical="center"/>
    </xf>
    <xf numFmtId="38" fontId="25" fillId="34" borderId="72" xfId="39" applyFont="1" applyFill="1" applyBorder="1" applyAlignment="1">
      <alignment vertical="center"/>
    </xf>
    <xf numFmtId="38" fontId="25" fillId="34" borderId="75" xfId="39" applyFont="1" applyFill="1" applyBorder="1" applyAlignment="1">
      <alignment vertical="center"/>
    </xf>
    <xf numFmtId="38" fontId="25" fillId="34" borderId="79" xfId="39" applyFont="1" applyFill="1" applyBorder="1" applyAlignment="1">
      <alignment vertical="center"/>
    </xf>
    <xf numFmtId="38" fontId="25" fillId="34" borderId="167" xfId="39" applyFont="1" applyFill="1" applyBorder="1" applyAlignment="1">
      <alignment vertical="center"/>
    </xf>
    <xf numFmtId="176" fontId="25" fillId="34" borderId="87" xfId="39" applyNumberFormat="1" applyFont="1" applyFill="1" applyBorder="1" applyAlignment="1">
      <alignment vertical="center"/>
    </xf>
    <xf numFmtId="0" fontId="25" fillId="34" borderId="54" xfId="1624" quotePrefix="1" applyFont="1" applyFill="1" applyBorder="1" applyAlignment="1">
      <alignment horizontal="center" vertical="center"/>
    </xf>
    <xf numFmtId="0" fontId="25" fillId="34" borderId="53" xfId="1624" quotePrefix="1" applyFont="1" applyFill="1" applyBorder="1" applyAlignment="1">
      <alignment horizontal="center" vertical="center"/>
    </xf>
    <xf numFmtId="0" fontId="104" fillId="34" borderId="0" xfId="1624" applyFont="1" applyFill="1" applyAlignment="1">
      <alignment vertical="center"/>
    </xf>
    <xf numFmtId="2" fontId="3" fillId="57" borderId="0" xfId="1624" applyNumberFormat="1" applyFill="1" applyAlignment="1">
      <alignment vertical="center"/>
    </xf>
    <xf numFmtId="38" fontId="3" fillId="34" borderId="97" xfId="2067" applyFont="1" applyFill="1" applyBorder="1" applyAlignment="1">
      <alignment vertical="center"/>
    </xf>
    <xf numFmtId="38" fontId="3" fillId="34" borderId="98" xfId="2067" applyFont="1" applyFill="1" applyBorder="1" applyAlignment="1">
      <alignment vertical="center"/>
    </xf>
    <xf numFmtId="38" fontId="3" fillId="34" borderId="0" xfId="2067" applyFont="1" applyFill="1" applyBorder="1" applyAlignment="1">
      <alignment vertical="center"/>
    </xf>
    <xf numFmtId="38" fontId="3" fillId="34" borderId="133" xfId="2067" applyFont="1" applyFill="1" applyBorder="1" applyAlignment="1">
      <alignment vertical="center"/>
    </xf>
    <xf numFmtId="38" fontId="25" fillId="34" borderId="48" xfId="2067" applyFont="1" applyFill="1" applyBorder="1" applyAlignment="1">
      <alignment vertical="center"/>
    </xf>
    <xf numFmtId="38" fontId="25" fillId="34" borderId="76" xfId="2067" applyFont="1" applyFill="1" applyBorder="1" applyAlignment="1">
      <alignment vertical="center"/>
    </xf>
    <xf numFmtId="38" fontId="25" fillId="34" borderId="112" xfId="2067" applyFont="1" applyFill="1" applyBorder="1" applyAlignment="1">
      <alignment vertical="center"/>
    </xf>
    <xf numFmtId="38" fontId="25" fillId="34" borderId="127" xfId="2067" applyFont="1" applyFill="1" applyBorder="1" applyAlignment="1">
      <alignment vertical="center"/>
    </xf>
    <xf numFmtId="38" fontId="3" fillId="34" borderId="0" xfId="997" applyNumberFormat="1" applyFill="1" applyAlignment="1">
      <alignment vertical="center"/>
    </xf>
    <xf numFmtId="38" fontId="25" fillId="34" borderId="70" xfId="2067" applyFont="1" applyFill="1" applyBorder="1" applyAlignment="1">
      <alignment vertical="center"/>
    </xf>
    <xf numFmtId="38" fontId="25" fillId="34" borderId="133" xfId="2067" applyFont="1" applyFill="1" applyBorder="1" applyAlignment="1">
      <alignment vertical="center"/>
    </xf>
    <xf numFmtId="38" fontId="25" fillId="34" borderId="80" xfId="2067" applyFont="1" applyFill="1" applyBorder="1" applyAlignment="1">
      <alignment vertical="center"/>
    </xf>
    <xf numFmtId="38" fontId="25" fillId="34" borderId="134" xfId="2067" applyFont="1" applyFill="1" applyBorder="1" applyAlignment="1">
      <alignment vertical="center"/>
    </xf>
    <xf numFmtId="38" fontId="25" fillId="34" borderId="78" xfId="2067" applyFont="1" applyFill="1" applyBorder="1" applyAlignment="1">
      <alignment vertical="center"/>
    </xf>
    <xf numFmtId="38" fontId="25" fillId="34" borderId="135" xfId="2067" applyFont="1" applyFill="1" applyBorder="1" applyAlignment="1">
      <alignment vertical="center"/>
    </xf>
    <xf numFmtId="38" fontId="25" fillId="34" borderId="113" xfId="2067" applyFont="1" applyFill="1" applyBorder="1" applyAlignment="1">
      <alignment vertical="center"/>
    </xf>
    <xf numFmtId="38" fontId="25" fillId="34" borderId="136" xfId="2067" applyFont="1" applyFill="1" applyBorder="1" applyAlignment="1">
      <alignment vertical="center"/>
    </xf>
    <xf numFmtId="38" fontId="25" fillId="34" borderId="128" xfId="2067" applyFont="1" applyFill="1" applyBorder="1" applyAlignment="1">
      <alignment vertical="center"/>
    </xf>
    <xf numFmtId="38" fontId="25" fillId="34" borderId="168" xfId="2067" applyFont="1" applyFill="1" applyBorder="1" applyAlignment="1">
      <alignment vertical="center"/>
    </xf>
    <xf numFmtId="38" fontId="25" fillId="34" borderId="169" xfId="2067" applyFont="1" applyFill="1" applyBorder="1" applyAlignment="1">
      <alignment vertical="center"/>
    </xf>
    <xf numFmtId="38" fontId="25" fillId="34" borderId="169" xfId="39" applyFont="1" applyFill="1" applyBorder="1" applyAlignment="1">
      <alignment vertical="center"/>
    </xf>
    <xf numFmtId="38" fontId="25" fillId="34" borderId="170" xfId="39" applyFont="1" applyFill="1" applyBorder="1" applyAlignment="1">
      <alignment vertical="center"/>
    </xf>
    <xf numFmtId="38" fontId="3" fillId="34" borderId="100" xfId="2067" applyFont="1" applyFill="1" applyBorder="1" applyAlignment="1">
      <alignment vertical="center"/>
    </xf>
    <xf numFmtId="38" fontId="3" fillId="34" borderId="46" xfId="2067" applyFont="1" applyFill="1" applyBorder="1" applyAlignment="1">
      <alignment vertical="center"/>
    </xf>
    <xf numFmtId="38" fontId="3" fillId="34" borderId="102" xfId="2067" applyFont="1" applyFill="1" applyBorder="1" applyAlignment="1">
      <alignment vertical="center"/>
    </xf>
    <xf numFmtId="38" fontId="3" fillId="34" borderId="39" xfId="2067" applyFont="1" applyFill="1" applyBorder="1" applyAlignment="1">
      <alignment vertical="center"/>
    </xf>
    <xf numFmtId="38" fontId="25" fillId="34" borderId="171" xfId="2067" applyFont="1" applyFill="1" applyBorder="1" applyAlignment="1">
      <alignment vertical="center"/>
    </xf>
    <xf numFmtId="38" fontId="25" fillId="34" borderId="172" xfId="2067" applyFont="1" applyFill="1" applyBorder="1" applyAlignment="1">
      <alignment vertical="center"/>
    </xf>
    <xf numFmtId="38" fontId="25" fillId="34" borderId="172" xfId="39" applyFont="1" applyFill="1" applyBorder="1" applyAlignment="1">
      <alignment vertical="center" wrapText="1"/>
    </xf>
    <xf numFmtId="38" fontId="25" fillId="34" borderId="173" xfId="39" applyFont="1" applyFill="1" applyBorder="1" applyAlignment="1">
      <alignment vertical="center" wrapText="1"/>
    </xf>
    <xf numFmtId="38" fontId="25" fillId="34" borderId="172" xfId="39" applyFont="1" applyFill="1" applyBorder="1" applyAlignment="1">
      <alignment vertical="center"/>
    </xf>
    <xf numFmtId="38" fontId="25" fillId="34" borderId="173" xfId="39" applyFont="1" applyFill="1" applyBorder="1" applyAlignment="1">
      <alignment vertical="center"/>
    </xf>
    <xf numFmtId="38" fontId="3" fillId="34" borderId="100" xfId="2067" applyFont="1" applyFill="1" applyBorder="1" applyAlignment="1">
      <alignment vertical="center" shrinkToFit="1"/>
    </xf>
    <xf numFmtId="38" fontId="3" fillId="34" borderId="46" xfId="2067" applyFont="1" applyFill="1" applyBorder="1" applyAlignment="1">
      <alignment vertical="center" shrinkToFit="1"/>
    </xf>
    <xf numFmtId="38" fontId="3" fillId="34" borderId="174" xfId="2067" applyFont="1" applyFill="1" applyBorder="1" applyAlignment="1">
      <alignment vertical="center"/>
    </xf>
    <xf numFmtId="38" fontId="3" fillId="34" borderId="67" xfId="2067" applyFont="1" applyFill="1" applyBorder="1" applyAlignment="1">
      <alignment vertical="center"/>
    </xf>
    <xf numFmtId="0" fontId="2" fillId="34" borderId="0" xfId="38" applyFont="1" applyFill="1">
      <alignment vertical="center"/>
    </xf>
    <xf numFmtId="176" fontId="3" fillId="34" borderId="0" xfId="3" applyNumberFormat="1" applyFill="1" applyAlignment="1">
      <alignment vertical="center"/>
    </xf>
    <xf numFmtId="3" fontId="25" fillId="34" borderId="56" xfId="39" applyNumberFormat="1" applyFont="1" applyFill="1" applyBorder="1" applyAlignment="1">
      <alignment vertical="center"/>
    </xf>
    <xf numFmtId="3" fontId="25" fillId="34" borderId="91" xfId="39" applyNumberFormat="1" applyFont="1" applyFill="1" applyBorder="1" applyAlignment="1">
      <alignment vertical="center"/>
    </xf>
    <xf numFmtId="3" fontId="3" fillId="34" borderId="46" xfId="39" applyNumberFormat="1" applyFont="1" applyFill="1" applyBorder="1" applyAlignment="1">
      <alignment vertical="center"/>
    </xf>
    <xf numFmtId="3" fontId="3" fillId="34" borderId="92" xfId="39" applyNumberFormat="1" applyFont="1" applyFill="1" applyBorder="1" applyAlignment="1">
      <alignment vertical="center"/>
    </xf>
    <xf numFmtId="3" fontId="3" fillId="34" borderId="39" xfId="39" applyNumberFormat="1" applyFont="1" applyFill="1" applyBorder="1" applyAlignment="1">
      <alignment vertical="center"/>
    </xf>
    <xf numFmtId="3" fontId="3" fillId="34" borderId="93" xfId="39" applyNumberFormat="1" applyFont="1" applyFill="1" applyBorder="1" applyAlignment="1">
      <alignment vertical="center"/>
    </xf>
    <xf numFmtId="3" fontId="25" fillId="34" borderId="48" xfId="39" applyNumberFormat="1" applyFont="1" applyFill="1" applyBorder="1" applyAlignment="1">
      <alignment vertical="center"/>
    </xf>
    <xf numFmtId="3" fontId="25" fillId="34" borderId="80" xfId="39" applyNumberFormat="1" applyFont="1" applyFill="1" applyBorder="1" applyAlignment="1">
      <alignment vertical="center"/>
    </xf>
    <xf numFmtId="3" fontId="25" fillId="34" borderId="43" xfId="39" applyNumberFormat="1" applyFont="1" applyFill="1" applyBorder="1" applyAlignment="1">
      <alignment vertical="center" wrapText="1"/>
    </xf>
    <xf numFmtId="3" fontId="25" fillId="34" borderId="73" xfId="39" applyNumberFormat="1" applyFont="1" applyFill="1" applyBorder="1" applyAlignment="1">
      <alignment vertical="center" wrapText="1"/>
    </xf>
    <xf numFmtId="0" fontId="25" fillId="34" borderId="49" xfId="3" applyFont="1" applyFill="1" applyBorder="1" applyAlignment="1">
      <alignment vertical="center"/>
    </xf>
    <xf numFmtId="3" fontId="3" fillId="34" borderId="48" xfId="39" applyNumberFormat="1" applyFont="1" applyFill="1" applyBorder="1" applyAlignment="1">
      <alignment horizontal="right" vertical="center"/>
    </xf>
    <xf numFmtId="3" fontId="3" fillId="34" borderId="39" xfId="39" applyNumberFormat="1" applyFont="1" applyFill="1" applyBorder="1" applyAlignment="1">
      <alignment horizontal="right" vertical="center"/>
    </xf>
    <xf numFmtId="3" fontId="3" fillId="34" borderId="64" xfId="39" applyNumberFormat="1" applyFont="1" applyFill="1" applyBorder="1" applyAlignment="1">
      <alignment vertical="center"/>
    </xf>
    <xf numFmtId="3" fontId="3" fillId="34" borderId="94" xfId="39" applyNumberFormat="1" applyFont="1" applyFill="1" applyBorder="1" applyAlignment="1">
      <alignment vertical="center"/>
    </xf>
    <xf numFmtId="0" fontId="3" fillId="34" borderId="96" xfId="3" applyFill="1" applyBorder="1" applyAlignment="1">
      <alignment vertical="center"/>
    </xf>
    <xf numFmtId="3" fontId="25" fillId="34" borderId="43" xfId="39" applyNumberFormat="1" applyFont="1" applyFill="1" applyBorder="1" applyAlignment="1">
      <alignment vertical="center"/>
    </xf>
    <xf numFmtId="3" fontId="25" fillId="34" borderId="73" xfId="39" applyNumberFormat="1" applyFont="1" applyFill="1" applyBorder="1" applyAlignment="1">
      <alignment vertical="center"/>
    </xf>
    <xf numFmtId="3" fontId="3" fillId="34" borderId="67" xfId="39" applyNumberFormat="1" applyFont="1" applyFill="1" applyBorder="1" applyAlignment="1">
      <alignment vertical="center"/>
    </xf>
    <xf numFmtId="3" fontId="3" fillId="34" borderId="95" xfId="39" applyNumberFormat="1" applyFont="1" applyFill="1" applyBorder="1" applyAlignment="1">
      <alignment vertical="center"/>
    </xf>
    <xf numFmtId="3" fontId="25" fillId="34" borderId="71" xfId="39" applyNumberFormat="1" applyFont="1" applyFill="1" applyBorder="1" applyAlignment="1">
      <alignment vertical="center"/>
    </xf>
    <xf numFmtId="3" fontId="25" fillId="34" borderId="81" xfId="39" applyNumberFormat="1" applyFont="1" applyFill="1" applyBorder="1" applyAlignment="1">
      <alignment vertical="center"/>
    </xf>
    <xf numFmtId="3" fontId="25" fillId="34" borderId="76" xfId="39" applyNumberFormat="1" applyFont="1" applyFill="1" applyBorder="1" applyAlignment="1">
      <alignment vertical="center"/>
    </xf>
    <xf numFmtId="3" fontId="25" fillId="34" borderId="78" xfId="39" applyNumberFormat="1" applyFont="1" applyFill="1" applyBorder="1" applyAlignment="1">
      <alignment vertical="center"/>
    </xf>
    <xf numFmtId="3" fontId="25" fillId="34" borderId="76" xfId="39" applyNumberFormat="1" applyFont="1" applyFill="1" applyBorder="1" applyAlignment="1">
      <alignment horizontal="right" vertical="center"/>
    </xf>
    <xf numFmtId="180" fontId="25" fillId="34" borderId="76" xfId="39" applyNumberFormat="1" applyFont="1" applyFill="1" applyBorder="1" applyAlignment="1">
      <alignment vertical="center"/>
    </xf>
    <xf numFmtId="180" fontId="25" fillId="34" borderId="78" xfId="39" applyNumberFormat="1" applyFont="1" applyFill="1" applyBorder="1" applyAlignment="1">
      <alignment vertical="center"/>
    </xf>
    <xf numFmtId="180" fontId="25" fillId="34" borderId="71" xfId="39" applyNumberFormat="1" applyFont="1" applyFill="1" applyBorder="1" applyAlignment="1">
      <alignment vertical="center"/>
    </xf>
    <xf numFmtId="180" fontId="25" fillId="34" borderId="81" xfId="39" applyNumberFormat="1" applyFont="1" applyFill="1" applyBorder="1" applyAlignment="1">
      <alignment vertical="center"/>
    </xf>
    <xf numFmtId="180" fontId="25" fillId="34" borderId="43" xfId="39" applyNumberFormat="1" applyFont="1" applyFill="1" applyBorder="1" applyAlignment="1">
      <alignment vertical="center"/>
    </xf>
    <xf numFmtId="180" fontId="25" fillId="34" borderId="73" xfId="39" applyNumberFormat="1" applyFont="1" applyFill="1" applyBorder="1" applyAlignment="1">
      <alignment vertical="center"/>
    </xf>
    <xf numFmtId="180" fontId="25" fillId="34" borderId="88" xfId="39" applyNumberFormat="1" applyFont="1" applyFill="1" applyBorder="1" applyAlignment="1">
      <alignment vertical="center"/>
    </xf>
    <xf numFmtId="180" fontId="25" fillId="34" borderId="76" xfId="39" applyNumberFormat="1" applyFont="1" applyFill="1" applyBorder="1" applyAlignment="1">
      <alignment horizontal="right" vertical="center"/>
    </xf>
    <xf numFmtId="180" fontId="25" fillId="34" borderId="78" xfId="39" applyNumberFormat="1" applyFont="1" applyFill="1" applyBorder="1" applyAlignment="1">
      <alignment horizontal="right" vertical="center"/>
    </xf>
    <xf numFmtId="180" fontId="25" fillId="34" borderId="48" xfId="39" applyNumberFormat="1" applyFont="1" applyFill="1" applyBorder="1" applyAlignment="1">
      <alignment vertical="center"/>
    </xf>
    <xf numFmtId="180" fontId="25" fillId="34" borderId="80" xfId="39" applyNumberFormat="1" applyFont="1" applyFill="1" applyBorder="1" applyAlignment="1">
      <alignment vertical="center"/>
    </xf>
    <xf numFmtId="40" fontId="3" fillId="34" borderId="0" xfId="1624" applyNumberFormat="1" applyFill="1" applyAlignment="1">
      <alignment vertical="center"/>
    </xf>
    <xf numFmtId="181" fontId="3" fillId="34" borderId="0" xfId="578" applyNumberFormat="1" applyFill="1" applyAlignment="1">
      <alignment vertical="center"/>
    </xf>
    <xf numFmtId="181" fontId="3" fillId="34" borderId="0" xfId="578" applyNumberFormat="1" applyFont="1" applyFill="1" applyAlignment="1">
      <alignment vertical="center"/>
    </xf>
    <xf numFmtId="38" fontId="25" fillId="34" borderId="0" xfId="578" applyFont="1" applyFill="1" applyAlignment="1">
      <alignment vertical="center"/>
    </xf>
    <xf numFmtId="182" fontId="3" fillId="34" borderId="0" xfId="1624" applyNumberFormat="1" applyFill="1" applyAlignment="1">
      <alignment vertical="center"/>
    </xf>
    <xf numFmtId="181" fontId="25" fillId="34" borderId="0" xfId="578" applyNumberFormat="1" applyFont="1" applyFill="1" applyAlignment="1">
      <alignment vertical="center"/>
    </xf>
    <xf numFmtId="181" fontId="3" fillId="34" borderId="0" xfId="578" applyNumberFormat="1" applyFont="1" applyFill="1" applyBorder="1" applyAlignment="1">
      <alignment vertical="center"/>
    </xf>
    <xf numFmtId="38" fontId="3" fillId="34" borderId="0" xfId="1624" applyNumberFormat="1" applyFill="1" applyAlignment="1">
      <alignment vertical="center"/>
    </xf>
    <xf numFmtId="176" fontId="25" fillId="34" borderId="0" xfId="578" applyNumberFormat="1" applyFont="1" applyFill="1" applyAlignment="1">
      <alignment vertical="center"/>
    </xf>
    <xf numFmtId="40" fontId="3" fillId="34" borderId="0" xfId="578" applyNumberFormat="1" applyFill="1" applyAlignment="1">
      <alignment vertical="center"/>
    </xf>
    <xf numFmtId="0" fontId="25" fillId="34" borderId="38" xfId="1624" applyFont="1" applyFill="1" applyBorder="1" applyAlignment="1">
      <alignment vertical="center"/>
    </xf>
    <xf numFmtId="0" fontId="3" fillId="34" borderId="38" xfId="1624" applyFill="1" applyBorder="1" applyAlignment="1">
      <alignment horizontal="right" vertical="center"/>
    </xf>
    <xf numFmtId="0" fontId="3" fillId="58" borderId="14" xfId="1" applyFill="1" applyBorder="1" applyAlignment="1">
      <alignment horizontal="center" vertical="center" wrapText="1"/>
    </xf>
    <xf numFmtId="0" fontId="3" fillId="58" borderId="20" xfId="1" applyFill="1" applyBorder="1" applyAlignment="1">
      <alignment horizontal="center" vertical="center" wrapText="1"/>
    </xf>
    <xf numFmtId="0" fontId="3" fillId="58" borderId="10" xfId="1" applyFill="1" applyBorder="1" applyAlignment="1">
      <alignment horizontal="center" vertical="center"/>
    </xf>
    <xf numFmtId="0" fontId="3" fillId="58" borderId="15" xfId="1" applyFill="1" applyBorder="1" applyAlignment="1">
      <alignment horizontal="center" vertical="center"/>
    </xf>
    <xf numFmtId="0" fontId="3" fillId="58" borderId="13" xfId="1" applyFill="1" applyBorder="1" applyAlignment="1">
      <alignment horizontal="center" vertical="center" wrapText="1"/>
    </xf>
    <xf numFmtId="0" fontId="3" fillId="58" borderId="18" xfId="1" applyFill="1" applyBorder="1" applyAlignment="1">
      <alignment horizontal="center" vertical="center" wrapText="1"/>
    </xf>
    <xf numFmtId="0" fontId="3" fillId="58" borderId="13" xfId="1" applyFill="1" applyBorder="1" applyAlignment="1">
      <alignment horizontal="center" vertical="center"/>
    </xf>
    <xf numFmtId="0" fontId="3" fillId="58" borderId="18" xfId="1" applyFill="1" applyBorder="1" applyAlignment="1">
      <alignment horizontal="center" vertical="center"/>
    </xf>
    <xf numFmtId="0" fontId="3" fillId="58" borderId="14" xfId="3" applyFill="1" applyBorder="1" applyAlignment="1">
      <alignment horizontal="center" vertical="center" wrapText="1"/>
    </xf>
    <xf numFmtId="0" fontId="3" fillId="58" borderId="20" xfId="3" applyFill="1" applyBorder="1" applyAlignment="1">
      <alignment horizontal="center" vertical="center" wrapText="1"/>
    </xf>
    <xf numFmtId="0" fontId="3" fillId="58" borderId="10" xfId="3" applyFill="1" applyBorder="1" applyAlignment="1">
      <alignment horizontal="center" vertical="center"/>
    </xf>
    <xf numFmtId="0" fontId="3" fillId="58" borderId="15" xfId="3" applyFill="1" applyBorder="1" applyAlignment="1">
      <alignment horizontal="center" vertical="center"/>
    </xf>
    <xf numFmtId="0" fontId="3" fillId="58" borderId="13" xfId="3" applyFill="1" applyBorder="1" applyAlignment="1">
      <alignment horizontal="center" vertical="center" wrapText="1"/>
    </xf>
    <xf numFmtId="0" fontId="3" fillId="58" borderId="18" xfId="3" applyFill="1" applyBorder="1" applyAlignment="1">
      <alignment horizontal="center" vertical="center"/>
    </xf>
    <xf numFmtId="0" fontId="15" fillId="58" borderId="13" xfId="3" applyFont="1" applyFill="1" applyBorder="1" applyAlignment="1">
      <alignment vertical="center" wrapText="1"/>
    </xf>
    <xf numFmtId="0" fontId="15" fillId="58" borderId="18" xfId="3" applyFont="1" applyFill="1" applyBorder="1" applyAlignment="1">
      <alignment vertical="center"/>
    </xf>
    <xf numFmtId="0" fontId="3" fillId="58" borderId="13" xfId="3" applyFill="1" applyBorder="1" applyAlignment="1">
      <alignment horizontal="center" vertical="center"/>
    </xf>
    <xf numFmtId="0" fontId="3" fillId="58" borderId="18" xfId="3" applyFill="1" applyBorder="1" applyAlignment="1">
      <alignment horizontal="center" vertical="center" wrapText="1"/>
    </xf>
    <xf numFmtId="0" fontId="3" fillId="58" borderId="12" xfId="1" applyFill="1" applyBorder="1" applyAlignment="1">
      <alignment horizontal="center" vertical="center" wrapText="1"/>
    </xf>
    <xf numFmtId="0" fontId="3" fillId="58" borderId="19" xfId="1" applyFill="1" applyBorder="1" applyAlignment="1">
      <alignment horizontal="center" vertical="center"/>
    </xf>
  </cellXfs>
  <cellStyles count="2068">
    <cellStyle name="_29b" xfId="5" xr:uid="{00000000-0005-0000-0000-000000000000}"/>
    <cellStyle name="_29c" xfId="6" xr:uid="{00000000-0005-0000-0000-000001000000}"/>
    <cellStyle name="_29e" xfId="7" xr:uid="{00000000-0005-0000-0000-000002000000}"/>
    <cellStyle name="_29g" xfId="8" xr:uid="{00000000-0005-0000-0000-000003000000}"/>
    <cellStyle name="_29i" xfId="9" xr:uid="{00000000-0005-0000-0000-000004000000}"/>
    <cellStyle name="_Appendix-29 tables -- May 19" xfId="10" xr:uid="{00000000-0005-0000-0000-000005000000}"/>
    <cellStyle name="_Data Generation for 1998, August 17" xfId="11" xr:uid="{00000000-0005-0000-0000-000006000000}"/>
    <cellStyle name="_hist7" xfId="12" xr:uid="{00000000-0005-0000-0000-000007000000}"/>
    <cellStyle name="_SEI Tables, May 19" xfId="13" xr:uid="{00000000-0005-0000-0000-000008000000}"/>
    <cellStyle name="_SEI Tables, May 3" xfId="14" xr:uid="{00000000-0005-0000-0000-000009000000}"/>
    <cellStyle name="_Sept. 19, Tables and Database for NP98.xls Chart 12" xfId="15" xr:uid="{00000000-0005-0000-0000-00000A000000}"/>
    <cellStyle name="_Sept. 19, Tables and Database for NP98.xls Chart 4" xfId="16" xr:uid="{00000000-0005-0000-0000-00000B000000}"/>
    <cellStyle name="_Sept. 19, Tables and Database for NP98.xls Chart 6" xfId="17" xr:uid="{00000000-0005-0000-0000-00000C000000}"/>
    <cellStyle name="_Sept. 19, Tables and Database for NP98.xls Chart 8" xfId="18" xr:uid="{00000000-0005-0000-0000-00000D000000}"/>
    <cellStyle name="20% - Accent1" xfId="43" xr:uid="{00000000-0005-0000-0000-00000E000000}"/>
    <cellStyle name="20% - Accent1 2" xfId="44" xr:uid="{00000000-0005-0000-0000-00000F000000}"/>
    <cellStyle name="20% - Accent1 3" xfId="45" xr:uid="{00000000-0005-0000-0000-000010000000}"/>
    <cellStyle name="20% - Accent2" xfId="46" xr:uid="{00000000-0005-0000-0000-000011000000}"/>
    <cellStyle name="20% - Accent2 2" xfId="47" xr:uid="{00000000-0005-0000-0000-000012000000}"/>
    <cellStyle name="20% - Accent2 3" xfId="48" xr:uid="{00000000-0005-0000-0000-000013000000}"/>
    <cellStyle name="20% - Accent3" xfId="49" xr:uid="{00000000-0005-0000-0000-000014000000}"/>
    <cellStyle name="20% - Accent3 2" xfId="50" xr:uid="{00000000-0005-0000-0000-000015000000}"/>
    <cellStyle name="20% - Accent3 3" xfId="51" xr:uid="{00000000-0005-0000-0000-000016000000}"/>
    <cellStyle name="20% - Accent4" xfId="52" xr:uid="{00000000-0005-0000-0000-000017000000}"/>
    <cellStyle name="20% - Accent4 2" xfId="53" xr:uid="{00000000-0005-0000-0000-000018000000}"/>
    <cellStyle name="20% - Accent4 3" xfId="54" xr:uid="{00000000-0005-0000-0000-000019000000}"/>
    <cellStyle name="20% - Accent5" xfId="55" xr:uid="{00000000-0005-0000-0000-00001A000000}"/>
    <cellStyle name="20% - Accent5 2" xfId="56" xr:uid="{00000000-0005-0000-0000-00001B000000}"/>
    <cellStyle name="20% - Accent5 3" xfId="57" xr:uid="{00000000-0005-0000-0000-00001C000000}"/>
    <cellStyle name="20% - Accent6" xfId="58" xr:uid="{00000000-0005-0000-0000-00001D000000}"/>
    <cellStyle name="20% - Accent6 2" xfId="59" xr:uid="{00000000-0005-0000-0000-00001E000000}"/>
    <cellStyle name="20% - Accent6 3" xfId="60" xr:uid="{00000000-0005-0000-0000-00001F000000}"/>
    <cellStyle name="20% - アクセント 1 2" xfId="61" xr:uid="{00000000-0005-0000-0000-000020000000}"/>
    <cellStyle name="20% - アクセント 1 2 2" xfId="62" xr:uid="{00000000-0005-0000-0000-000021000000}"/>
    <cellStyle name="20% - アクセント 1 2 3" xfId="63" xr:uid="{00000000-0005-0000-0000-000022000000}"/>
    <cellStyle name="20% - アクセント 1 2 4" xfId="64" xr:uid="{00000000-0005-0000-0000-000023000000}"/>
    <cellStyle name="20% - アクセント 1 2_4月25日_VACT雇用誘発" xfId="65" xr:uid="{00000000-0005-0000-0000-000024000000}"/>
    <cellStyle name="20% - アクセント 1 3" xfId="66" xr:uid="{00000000-0005-0000-0000-000025000000}"/>
    <cellStyle name="20% - アクセント 1 4" xfId="67" xr:uid="{00000000-0005-0000-0000-000026000000}"/>
    <cellStyle name="20% - アクセント 2 2" xfId="68" xr:uid="{00000000-0005-0000-0000-000027000000}"/>
    <cellStyle name="20% - アクセント 2 2 2" xfId="69" xr:uid="{00000000-0005-0000-0000-000028000000}"/>
    <cellStyle name="20% - アクセント 2 2 3" xfId="70" xr:uid="{00000000-0005-0000-0000-000029000000}"/>
    <cellStyle name="20% - アクセント 2 2 4" xfId="71" xr:uid="{00000000-0005-0000-0000-00002A000000}"/>
    <cellStyle name="20% - アクセント 2 2_4月25日_VACT雇用誘発" xfId="72" xr:uid="{00000000-0005-0000-0000-00002B000000}"/>
    <cellStyle name="20% - アクセント 2 3" xfId="73" xr:uid="{00000000-0005-0000-0000-00002C000000}"/>
    <cellStyle name="20% - アクセント 2 4" xfId="74" xr:uid="{00000000-0005-0000-0000-00002D000000}"/>
    <cellStyle name="20% - アクセント 3 2" xfId="75" xr:uid="{00000000-0005-0000-0000-00002E000000}"/>
    <cellStyle name="20% - アクセント 3 2 2" xfId="76" xr:uid="{00000000-0005-0000-0000-00002F000000}"/>
    <cellStyle name="20% - アクセント 3 2 3" xfId="77" xr:uid="{00000000-0005-0000-0000-000030000000}"/>
    <cellStyle name="20% - アクセント 3 2 4" xfId="78" xr:uid="{00000000-0005-0000-0000-000031000000}"/>
    <cellStyle name="20% - アクセント 3 2_4月25日_VACT雇用誘発" xfId="79" xr:uid="{00000000-0005-0000-0000-000032000000}"/>
    <cellStyle name="20% - アクセント 3 3" xfId="80" xr:uid="{00000000-0005-0000-0000-000033000000}"/>
    <cellStyle name="20% - アクセント 3 4" xfId="81" xr:uid="{00000000-0005-0000-0000-000034000000}"/>
    <cellStyle name="20% - アクセント 4 2" xfId="82" xr:uid="{00000000-0005-0000-0000-000035000000}"/>
    <cellStyle name="20% - アクセント 4 2 2" xfId="83" xr:uid="{00000000-0005-0000-0000-000036000000}"/>
    <cellStyle name="20% - アクセント 4 2 3" xfId="84" xr:uid="{00000000-0005-0000-0000-000037000000}"/>
    <cellStyle name="20% - アクセント 4 2 4" xfId="85" xr:uid="{00000000-0005-0000-0000-000038000000}"/>
    <cellStyle name="20% - アクセント 4 2_4月25日_VACT雇用誘発" xfId="86" xr:uid="{00000000-0005-0000-0000-000039000000}"/>
    <cellStyle name="20% - アクセント 4 3" xfId="87" xr:uid="{00000000-0005-0000-0000-00003A000000}"/>
    <cellStyle name="20% - アクセント 4 4" xfId="88" xr:uid="{00000000-0005-0000-0000-00003B000000}"/>
    <cellStyle name="20% - アクセント 5 2" xfId="89" xr:uid="{00000000-0005-0000-0000-00003C000000}"/>
    <cellStyle name="20% - アクセント 5 2 2" xfId="90" xr:uid="{00000000-0005-0000-0000-00003D000000}"/>
    <cellStyle name="20% - アクセント 5 2 3" xfId="91" xr:uid="{00000000-0005-0000-0000-00003E000000}"/>
    <cellStyle name="20% - アクセント 5 2 4" xfId="92" xr:uid="{00000000-0005-0000-0000-00003F000000}"/>
    <cellStyle name="20% - アクセント 5 2_4月25日_VACT雇用誘発" xfId="93" xr:uid="{00000000-0005-0000-0000-000040000000}"/>
    <cellStyle name="20% - アクセント 5 3" xfId="94" xr:uid="{00000000-0005-0000-0000-000041000000}"/>
    <cellStyle name="20% - アクセント 5 4" xfId="95" xr:uid="{00000000-0005-0000-0000-000042000000}"/>
    <cellStyle name="20% - アクセント 6 2" xfId="96" xr:uid="{00000000-0005-0000-0000-000043000000}"/>
    <cellStyle name="20% - アクセント 6 2 2" xfId="97" xr:uid="{00000000-0005-0000-0000-000044000000}"/>
    <cellStyle name="20% - アクセント 6 2 3" xfId="98" xr:uid="{00000000-0005-0000-0000-000045000000}"/>
    <cellStyle name="20% - アクセント 6 2 4" xfId="99" xr:uid="{00000000-0005-0000-0000-000046000000}"/>
    <cellStyle name="20% - アクセント 6 2_4月25日_VACT雇用誘発" xfId="100" xr:uid="{00000000-0005-0000-0000-000047000000}"/>
    <cellStyle name="20% - アクセント 6 3" xfId="101" xr:uid="{00000000-0005-0000-0000-000048000000}"/>
    <cellStyle name="20% - アクセント 6 4" xfId="102" xr:uid="{00000000-0005-0000-0000-000049000000}"/>
    <cellStyle name="40% - Accent1" xfId="103" xr:uid="{00000000-0005-0000-0000-00004A000000}"/>
    <cellStyle name="40% - Accent1 2" xfId="104" xr:uid="{00000000-0005-0000-0000-00004B000000}"/>
    <cellStyle name="40% - Accent1 3" xfId="105" xr:uid="{00000000-0005-0000-0000-00004C000000}"/>
    <cellStyle name="40% - Accent2" xfId="106" xr:uid="{00000000-0005-0000-0000-00004D000000}"/>
    <cellStyle name="40% - Accent2 2" xfId="107" xr:uid="{00000000-0005-0000-0000-00004E000000}"/>
    <cellStyle name="40% - Accent2 3" xfId="108" xr:uid="{00000000-0005-0000-0000-00004F000000}"/>
    <cellStyle name="40% - Accent3" xfId="109" xr:uid="{00000000-0005-0000-0000-000050000000}"/>
    <cellStyle name="40% - Accent3 2" xfId="110" xr:uid="{00000000-0005-0000-0000-000051000000}"/>
    <cellStyle name="40% - Accent3 3" xfId="111" xr:uid="{00000000-0005-0000-0000-000052000000}"/>
    <cellStyle name="40% - Accent4" xfId="112" xr:uid="{00000000-0005-0000-0000-000053000000}"/>
    <cellStyle name="40% - Accent4 2" xfId="113" xr:uid="{00000000-0005-0000-0000-000054000000}"/>
    <cellStyle name="40% - Accent4 3" xfId="114" xr:uid="{00000000-0005-0000-0000-000055000000}"/>
    <cellStyle name="40% - Accent5" xfId="115" xr:uid="{00000000-0005-0000-0000-000056000000}"/>
    <cellStyle name="40% - Accent5 2" xfId="116" xr:uid="{00000000-0005-0000-0000-000057000000}"/>
    <cellStyle name="40% - Accent5 3" xfId="117" xr:uid="{00000000-0005-0000-0000-000058000000}"/>
    <cellStyle name="40% - Accent6" xfId="118" xr:uid="{00000000-0005-0000-0000-000059000000}"/>
    <cellStyle name="40% - Accent6 2" xfId="119" xr:uid="{00000000-0005-0000-0000-00005A000000}"/>
    <cellStyle name="40% - Accent6 3" xfId="120" xr:uid="{00000000-0005-0000-0000-00005B000000}"/>
    <cellStyle name="40% - アクセント 1 2" xfId="121" xr:uid="{00000000-0005-0000-0000-00005C000000}"/>
    <cellStyle name="40% - アクセント 1 2 2" xfId="122" xr:uid="{00000000-0005-0000-0000-00005D000000}"/>
    <cellStyle name="40% - アクセント 1 2 3" xfId="123" xr:uid="{00000000-0005-0000-0000-00005E000000}"/>
    <cellStyle name="40% - アクセント 1 2 4" xfId="124" xr:uid="{00000000-0005-0000-0000-00005F000000}"/>
    <cellStyle name="40% - アクセント 1 2_4月25日_VACT雇用誘発" xfId="125" xr:uid="{00000000-0005-0000-0000-000060000000}"/>
    <cellStyle name="40% - アクセント 1 3" xfId="126" xr:uid="{00000000-0005-0000-0000-000061000000}"/>
    <cellStyle name="40% - アクセント 1 4" xfId="127" xr:uid="{00000000-0005-0000-0000-000062000000}"/>
    <cellStyle name="40% - アクセント 2 2" xfId="128" xr:uid="{00000000-0005-0000-0000-000063000000}"/>
    <cellStyle name="40% - アクセント 2 2 2" xfId="129" xr:uid="{00000000-0005-0000-0000-000064000000}"/>
    <cellStyle name="40% - アクセント 2 2 3" xfId="130" xr:uid="{00000000-0005-0000-0000-000065000000}"/>
    <cellStyle name="40% - アクセント 2 2 4" xfId="131" xr:uid="{00000000-0005-0000-0000-000066000000}"/>
    <cellStyle name="40% - アクセント 2 2_4月25日_VACT雇用誘発" xfId="132" xr:uid="{00000000-0005-0000-0000-000067000000}"/>
    <cellStyle name="40% - アクセント 2 3" xfId="133" xr:uid="{00000000-0005-0000-0000-000068000000}"/>
    <cellStyle name="40% - アクセント 2 4" xfId="134" xr:uid="{00000000-0005-0000-0000-000069000000}"/>
    <cellStyle name="40% - アクセント 3 2" xfId="135" xr:uid="{00000000-0005-0000-0000-00006A000000}"/>
    <cellStyle name="40% - アクセント 3 2 2" xfId="136" xr:uid="{00000000-0005-0000-0000-00006B000000}"/>
    <cellStyle name="40% - アクセント 3 2 3" xfId="137" xr:uid="{00000000-0005-0000-0000-00006C000000}"/>
    <cellStyle name="40% - アクセント 3 2 4" xfId="138" xr:uid="{00000000-0005-0000-0000-00006D000000}"/>
    <cellStyle name="40% - アクセント 3 2_4月25日_VACT雇用誘発" xfId="139" xr:uid="{00000000-0005-0000-0000-00006E000000}"/>
    <cellStyle name="40% - アクセント 3 3" xfId="140" xr:uid="{00000000-0005-0000-0000-00006F000000}"/>
    <cellStyle name="40% - アクセント 3 4" xfId="141" xr:uid="{00000000-0005-0000-0000-000070000000}"/>
    <cellStyle name="40% - アクセント 4 2" xfId="142" xr:uid="{00000000-0005-0000-0000-000071000000}"/>
    <cellStyle name="40% - アクセント 4 2 2" xfId="143" xr:uid="{00000000-0005-0000-0000-000072000000}"/>
    <cellStyle name="40% - アクセント 4 2 3" xfId="144" xr:uid="{00000000-0005-0000-0000-000073000000}"/>
    <cellStyle name="40% - アクセント 4 2 4" xfId="145" xr:uid="{00000000-0005-0000-0000-000074000000}"/>
    <cellStyle name="40% - アクセント 4 2_4月25日_VACT雇用誘発" xfId="146" xr:uid="{00000000-0005-0000-0000-000075000000}"/>
    <cellStyle name="40% - アクセント 4 3" xfId="147" xr:uid="{00000000-0005-0000-0000-000076000000}"/>
    <cellStyle name="40% - アクセント 4 4" xfId="148" xr:uid="{00000000-0005-0000-0000-000077000000}"/>
    <cellStyle name="40% - アクセント 5 2" xfId="149" xr:uid="{00000000-0005-0000-0000-000078000000}"/>
    <cellStyle name="40% - アクセント 5 2 2" xfId="150" xr:uid="{00000000-0005-0000-0000-000079000000}"/>
    <cellStyle name="40% - アクセント 5 2 3" xfId="151" xr:uid="{00000000-0005-0000-0000-00007A000000}"/>
    <cellStyle name="40% - アクセント 5 2 4" xfId="152" xr:uid="{00000000-0005-0000-0000-00007B000000}"/>
    <cellStyle name="40% - アクセント 5 2_4月25日_VACT雇用誘発" xfId="153" xr:uid="{00000000-0005-0000-0000-00007C000000}"/>
    <cellStyle name="40% - アクセント 5 3" xfId="154" xr:uid="{00000000-0005-0000-0000-00007D000000}"/>
    <cellStyle name="40% - アクセント 5 4" xfId="155" xr:uid="{00000000-0005-0000-0000-00007E000000}"/>
    <cellStyle name="40% - アクセント 6 2" xfId="156" xr:uid="{00000000-0005-0000-0000-00007F000000}"/>
    <cellStyle name="40% - アクセント 6 2 2" xfId="157" xr:uid="{00000000-0005-0000-0000-000080000000}"/>
    <cellStyle name="40% - アクセント 6 2 3" xfId="158" xr:uid="{00000000-0005-0000-0000-000081000000}"/>
    <cellStyle name="40% - アクセント 6 2 4" xfId="159" xr:uid="{00000000-0005-0000-0000-000082000000}"/>
    <cellStyle name="40% - アクセント 6 2_4月25日_VACT雇用誘発" xfId="160" xr:uid="{00000000-0005-0000-0000-000083000000}"/>
    <cellStyle name="40% - アクセント 6 3" xfId="161" xr:uid="{00000000-0005-0000-0000-000084000000}"/>
    <cellStyle name="40% - アクセント 6 4" xfId="162" xr:uid="{00000000-0005-0000-0000-000085000000}"/>
    <cellStyle name="60% - Accent1" xfId="163" xr:uid="{00000000-0005-0000-0000-000086000000}"/>
    <cellStyle name="60% - Accent1 2" xfId="164" xr:uid="{00000000-0005-0000-0000-000087000000}"/>
    <cellStyle name="60% - Accent1 3" xfId="165" xr:uid="{00000000-0005-0000-0000-000088000000}"/>
    <cellStyle name="60% - Accent2" xfId="166" xr:uid="{00000000-0005-0000-0000-000089000000}"/>
    <cellStyle name="60% - Accent2 2" xfId="167" xr:uid="{00000000-0005-0000-0000-00008A000000}"/>
    <cellStyle name="60% - Accent2 3" xfId="168" xr:uid="{00000000-0005-0000-0000-00008B000000}"/>
    <cellStyle name="60% - Accent3" xfId="169" xr:uid="{00000000-0005-0000-0000-00008C000000}"/>
    <cellStyle name="60% - Accent3 2" xfId="170" xr:uid="{00000000-0005-0000-0000-00008D000000}"/>
    <cellStyle name="60% - Accent3 3" xfId="171" xr:uid="{00000000-0005-0000-0000-00008E000000}"/>
    <cellStyle name="60% - Accent4" xfId="172" xr:uid="{00000000-0005-0000-0000-00008F000000}"/>
    <cellStyle name="60% - Accent4 2" xfId="173" xr:uid="{00000000-0005-0000-0000-000090000000}"/>
    <cellStyle name="60% - Accent4 3" xfId="174" xr:uid="{00000000-0005-0000-0000-000091000000}"/>
    <cellStyle name="60% - Accent5" xfId="175" xr:uid="{00000000-0005-0000-0000-000092000000}"/>
    <cellStyle name="60% - Accent5 2" xfId="176" xr:uid="{00000000-0005-0000-0000-000093000000}"/>
    <cellStyle name="60% - Accent5 3" xfId="177" xr:uid="{00000000-0005-0000-0000-000094000000}"/>
    <cellStyle name="60% - Accent6" xfId="178" xr:uid="{00000000-0005-0000-0000-000095000000}"/>
    <cellStyle name="60% - Accent6 2" xfId="179" xr:uid="{00000000-0005-0000-0000-000096000000}"/>
    <cellStyle name="60% - Accent6 3" xfId="180" xr:uid="{00000000-0005-0000-0000-000097000000}"/>
    <cellStyle name="60% - アクセント 1 2" xfId="181" xr:uid="{00000000-0005-0000-0000-000098000000}"/>
    <cellStyle name="60% - アクセント 1 3" xfId="182" xr:uid="{00000000-0005-0000-0000-000099000000}"/>
    <cellStyle name="60% - アクセント 2 2" xfId="183" xr:uid="{00000000-0005-0000-0000-00009A000000}"/>
    <cellStyle name="60% - アクセント 2 3" xfId="184" xr:uid="{00000000-0005-0000-0000-00009B000000}"/>
    <cellStyle name="60% - アクセント 3 2" xfId="185" xr:uid="{00000000-0005-0000-0000-00009C000000}"/>
    <cellStyle name="60% - アクセント 3 3" xfId="186" xr:uid="{00000000-0005-0000-0000-00009D000000}"/>
    <cellStyle name="60% - アクセント 4 2" xfId="187" xr:uid="{00000000-0005-0000-0000-00009E000000}"/>
    <cellStyle name="60% - アクセント 4 3" xfId="188" xr:uid="{00000000-0005-0000-0000-00009F000000}"/>
    <cellStyle name="60% - アクセント 5 2" xfId="189" xr:uid="{00000000-0005-0000-0000-0000A0000000}"/>
    <cellStyle name="60% - アクセント 5 3" xfId="190" xr:uid="{00000000-0005-0000-0000-0000A1000000}"/>
    <cellStyle name="60% - アクセント 6 2" xfId="191" xr:uid="{00000000-0005-0000-0000-0000A2000000}"/>
    <cellStyle name="60% - アクセント 6 3" xfId="192" xr:uid="{00000000-0005-0000-0000-0000A3000000}"/>
    <cellStyle name="Accent1" xfId="193" xr:uid="{00000000-0005-0000-0000-0000A4000000}"/>
    <cellStyle name="Accent1 2" xfId="194" xr:uid="{00000000-0005-0000-0000-0000A5000000}"/>
    <cellStyle name="Accent1 3" xfId="195" xr:uid="{00000000-0005-0000-0000-0000A6000000}"/>
    <cellStyle name="Accent2" xfId="196" xr:uid="{00000000-0005-0000-0000-0000A7000000}"/>
    <cellStyle name="Accent2 2" xfId="197" xr:uid="{00000000-0005-0000-0000-0000A8000000}"/>
    <cellStyle name="Accent2 3" xfId="198" xr:uid="{00000000-0005-0000-0000-0000A9000000}"/>
    <cellStyle name="Accent3" xfId="199" xr:uid="{00000000-0005-0000-0000-0000AA000000}"/>
    <cellStyle name="Accent3 2" xfId="200" xr:uid="{00000000-0005-0000-0000-0000AB000000}"/>
    <cellStyle name="Accent3 3" xfId="201" xr:uid="{00000000-0005-0000-0000-0000AC000000}"/>
    <cellStyle name="Accent4" xfId="202" xr:uid="{00000000-0005-0000-0000-0000AD000000}"/>
    <cellStyle name="Accent4 2" xfId="203" xr:uid="{00000000-0005-0000-0000-0000AE000000}"/>
    <cellStyle name="Accent4 3" xfId="204" xr:uid="{00000000-0005-0000-0000-0000AF000000}"/>
    <cellStyle name="Accent5" xfId="205" xr:uid="{00000000-0005-0000-0000-0000B0000000}"/>
    <cellStyle name="Accent5 2" xfId="206" xr:uid="{00000000-0005-0000-0000-0000B1000000}"/>
    <cellStyle name="Accent5 3" xfId="207" xr:uid="{00000000-0005-0000-0000-0000B2000000}"/>
    <cellStyle name="Accent6" xfId="208" xr:uid="{00000000-0005-0000-0000-0000B3000000}"/>
    <cellStyle name="Accent6 2" xfId="209" xr:uid="{00000000-0005-0000-0000-0000B4000000}"/>
    <cellStyle name="Accent6 3" xfId="210" xr:uid="{00000000-0005-0000-0000-0000B5000000}"/>
    <cellStyle name="Bad" xfId="211" xr:uid="{00000000-0005-0000-0000-0000B6000000}"/>
    <cellStyle name="Bad 2" xfId="212" xr:uid="{00000000-0005-0000-0000-0000B7000000}"/>
    <cellStyle name="Bad 3" xfId="213" xr:uid="{00000000-0005-0000-0000-0000B8000000}"/>
    <cellStyle name="Calculation" xfId="214" xr:uid="{00000000-0005-0000-0000-0000B9000000}"/>
    <cellStyle name="Calculation 2" xfId="215" xr:uid="{00000000-0005-0000-0000-0000BA000000}"/>
    <cellStyle name="Calculation 3" xfId="216" xr:uid="{00000000-0005-0000-0000-0000BB000000}"/>
    <cellStyle name="Calculation_Value Added USA 01.03_稲垣修正中" xfId="217" xr:uid="{00000000-0005-0000-0000-0000BC000000}"/>
    <cellStyle name="Check Cell" xfId="218" xr:uid="{00000000-0005-0000-0000-0000BD000000}"/>
    <cellStyle name="Check Cell 2" xfId="219" xr:uid="{00000000-0005-0000-0000-0000BE000000}"/>
    <cellStyle name="Check Cell 3" xfId="220" xr:uid="{00000000-0005-0000-0000-0000BF000000}"/>
    <cellStyle name="Check Cell_Value Added USA 01.03_稲垣修正中" xfId="221" xr:uid="{00000000-0005-0000-0000-0000C0000000}"/>
    <cellStyle name="ClsColHeader" xfId="222" xr:uid="{00000000-0005-0000-0000-0000C1000000}"/>
    <cellStyle name="ClsData" xfId="223" xr:uid="{00000000-0005-0000-0000-0000C2000000}"/>
    <cellStyle name="Comma [0] 2" xfId="224" xr:uid="{00000000-0005-0000-0000-0000C3000000}"/>
    <cellStyle name="Comma [0] 2 2" xfId="225" xr:uid="{00000000-0005-0000-0000-0000C4000000}"/>
    <cellStyle name="Comma 2" xfId="226" xr:uid="{00000000-0005-0000-0000-0000C5000000}"/>
    <cellStyle name="Comma 2 2" xfId="227" xr:uid="{00000000-0005-0000-0000-0000C6000000}"/>
    <cellStyle name="Comma 3" xfId="228" xr:uid="{00000000-0005-0000-0000-0000C7000000}"/>
    <cellStyle name="Comma 3 2" xfId="229" xr:uid="{00000000-0005-0000-0000-0000C8000000}"/>
    <cellStyle name="Comma 4" xfId="230" xr:uid="{00000000-0005-0000-0000-0000C9000000}"/>
    <cellStyle name="Comma 4 2" xfId="231" xr:uid="{00000000-0005-0000-0000-0000CA000000}"/>
    <cellStyle name="Comma 5" xfId="232" xr:uid="{00000000-0005-0000-0000-0000CB000000}"/>
    <cellStyle name="Comma 5 2" xfId="233" xr:uid="{00000000-0005-0000-0000-0000CC000000}"/>
    <cellStyle name="Comma_Data Generation for 1998, August 17" xfId="19" xr:uid="{00000000-0005-0000-0000-0000CD000000}"/>
    <cellStyle name="Comma0" xfId="20" xr:uid="{00000000-0005-0000-0000-0000CE000000}"/>
    <cellStyle name="Currency_Data Generation for 1998, August 17" xfId="21" xr:uid="{00000000-0005-0000-0000-0000CF000000}"/>
    <cellStyle name="Currency0" xfId="22" xr:uid="{00000000-0005-0000-0000-0000D0000000}"/>
    <cellStyle name="Date" xfId="23" xr:uid="{00000000-0005-0000-0000-0000D1000000}"/>
    <cellStyle name="Explanatory Text" xfId="234" xr:uid="{00000000-0005-0000-0000-0000D2000000}"/>
    <cellStyle name="Explanatory Text 2" xfId="235" xr:uid="{00000000-0005-0000-0000-0000D3000000}"/>
    <cellStyle name="Explanatory Text 3" xfId="236" xr:uid="{00000000-0005-0000-0000-0000D4000000}"/>
    <cellStyle name="Fixed" xfId="24" xr:uid="{00000000-0005-0000-0000-0000D5000000}"/>
    <cellStyle name="Followed Hyperlink" xfId="25" xr:uid="{00000000-0005-0000-0000-0000D6000000}"/>
    <cellStyle name="Good" xfId="237" xr:uid="{00000000-0005-0000-0000-0000D7000000}"/>
    <cellStyle name="Good 2" xfId="238" xr:uid="{00000000-0005-0000-0000-0000D8000000}"/>
    <cellStyle name="Good 3" xfId="239" xr:uid="{00000000-0005-0000-0000-0000D9000000}"/>
    <cellStyle name="Heading 1" xfId="26" xr:uid="{00000000-0005-0000-0000-0000DA000000}"/>
    <cellStyle name="Heading 1 2" xfId="240" xr:uid="{00000000-0005-0000-0000-0000DB000000}"/>
    <cellStyle name="Heading 1 3" xfId="241" xr:uid="{00000000-0005-0000-0000-0000DC000000}"/>
    <cellStyle name="Heading 1 4" xfId="242" xr:uid="{00000000-0005-0000-0000-0000DD000000}"/>
    <cellStyle name="Heading 1_【4月12日資料】第3章前半部図表ファイル_4月12日現在" xfId="243" xr:uid="{00000000-0005-0000-0000-0000DE000000}"/>
    <cellStyle name="Heading 2" xfId="27" xr:uid="{00000000-0005-0000-0000-0000DF000000}"/>
    <cellStyle name="Heading 2 2" xfId="244" xr:uid="{00000000-0005-0000-0000-0000E0000000}"/>
    <cellStyle name="Heading 2 3" xfId="245" xr:uid="{00000000-0005-0000-0000-0000E1000000}"/>
    <cellStyle name="Heading 2 4" xfId="246" xr:uid="{00000000-0005-0000-0000-0000E2000000}"/>
    <cellStyle name="Heading 2_【4月12日資料】第3章前半部図表ファイル_4月12日現在" xfId="247" xr:uid="{00000000-0005-0000-0000-0000E3000000}"/>
    <cellStyle name="Heading 3" xfId="248" xr:uid="{00000000-0005-0000-0000-0000E4000000}"/>
    <cellStyle name="Heading 3 2" xfId="249" xr:uid="{00000000-0005-0000-0000-0000E5000000}"/>
    <cellStyle name="Heading 3 3" xfId="250" xr:uid="{00000000-0005-0000-0000-0000E6000000}"/>
    <cellStyle name="Heading 3_Value Added USA 01.03_稲垣修正中" xfId="251" xr:uid="{00000000-0005-0000-0000-0000E7000000}"/>
    <cellStyle name="Heading 4" xfId="252" xr:uid="{00000000-0005-0000-0000-0000E8000000}"/>
    <cellStyle name="Heading 4 2" xfId="253" xr:uid="{00000000-0005-0000-0000-0000E9000000}"/>
    <cellStyle name="Heading 4 3" xfId="254" xr:uid="{00000000-0005-0000-0000-0000EA000000}"/>
    <cellStyle name="Hyperlink" xfId="28" xr:uid="{00000000-0005-0000-0000-0000EB000000}"/>
    <cellStyle name="Input" xfId="255" xr:uid="{00000000-0005-0000-0000-0000EC000000}"/>
    <cellStyle name="Input 2" xfId="256" xr:uid="{00000000-0005-0000-0000-0000ED000000}"/>
    <cellStyle name="Input 3" xfId="257" xr:uid="{00000000-0005-0000-0000-0000EE000000}"/>
    <cellStyle name="Input_Value Added USA 01.03_稲垣修正中" xfId="258" xr:uid="{00000000-0005-0000-0000-0000EF000000}"/>
    <cellStyle name="Linked Cell" xfId="259" xr:uid="{00000000-0005-0000-0000-0000F0000000}"/>
    <cellStyle name="Linked Cell 2" xfId="260" xr:uid="{00000000-0005-0000-0000-0000F1000000}"/>
    <cellStyle name="Linked Cell 3" xfId="261" xr:uid="{00000000-0005-0000-0000-0000F2000000}"/>
    <cellStyle name="Linked Cell_Value Added USA 01.03_稲垣修正中" xfId="262" xr:uid="{00000000-0005-0000-0000-0000F3000000}"/>
    <cellStyle name="Neutral" xfId="263" xr:uid="{00000000-0005-0000-0000-0000F4000000}"/>
    <cellStyle name="Neutral 2" xfId="264" xr:uid="{00000000-0005-0000-0000-0000F5000000}"/>
    <cellStyle name="Neutral 3" xfId="265" xr:uid="{00000000-0005-0000-0000-0000F6000000}"/>
    <cellStyle name="Normal 2" xfId="266" xr:uid="{00000000-0005-0000-0000-0000F7000000}"/>
    <cellStyle name="Normal 2 2" xfId="267" xr:uid="{00000000-0005-0000-0000-0000F8000000}"/>
    <cellStyle name="Normal 3" xfId="268" xr:uid="{00000000-0005-0000-0000-0000F9000000}"/>
    <cellStyle name="Normal 4" xfId="269" xr:uid="{00000000-0005-0000-0000-0000FA000000}"/>
    <cellStyle name="Normal 4 2" xfId="270" xr:uid="{00000000-0005-0000-0000-0000FB000000}"/>
    <cellStyle name="Normal 5" xfId="271" xr:uid="{00000000-0005-0000-0000-0000FC000000}"/>
    <cellStyle name="Normal_1a" xfId="29" xr:uid="{00000000-0005-0000-0000-0000FD000000}"/>
    <cellStyle name="Note" xfId="272" xr:uid="{00000000-0005-0000-0000-0000FE000000}"/>
    <cellStyle name="Note 2" xfId="273" xr:uid="{00000000-0005-0000-0000-0000FF000000}"/>
    <cellStyle name="Note 3" xfId="274" xr:uid="{00000000-0005-0000-0000-000000010000}"/>
    <cellStyle name="Note_Value Added USA 01.03_稲垣修正中" xfId="275" xr:uid="{00000000-0005-0000-0000-000001010000}"/>
    <cellStyle name="Output" xfId="276" xr:uid="{00000000-0005-0000-0000-000002010000}"/>
    <cellStyle name="Output 2" xfId="277" xr:uid="{00000000-0005-0000-0000-000003010000}"/>
    <cellStyle name="Output 3" xfId="278" xr:uid="{00000000-0005-0000-0000-000004010000}"/>
    <cellStyle name="Output_Value Added USA 01.03_稲垣修正中" xfId="279" xr:uid="{00000000-0005-0000-0000-000005010000}"/>
    <cellStyle name="Percent 2" xfId="280" xr:uid="{00000000-0005-0000-0000-000006010000}"/>
    <cellStyle name="Percent 2 2" xfId="281" xr:uid="{00000000-0005-0000-0000-000007010000}"/>
    <cellStyle name="Title" xfId="282" xr:uid="{00000000-0005-0000-0000-000008010000}"/>
    <cellStyle name="Title 2" xfId="283" xr:uid="{00000000-0005-0000-0000-000009010000}"/>
    <cellStyle name="Total" xfId="30" xr:uid="{00000000-0005-0000-0000-00000A010000}"/>
    <cellStyle name="Total 2" xfId="284" xr:uid="{00000000-0005-0000-0000-00000B010000}"/>
    <cellStyle name="Total 3" xfId="285" xr:uid="{00000000-0005-0000-0000-00000C010000}"/>
    <cellStyle name="Total 4" xfId="286" xr:uid="{00000000-0005-0000-0000-00000D010000}"/>
    <cellStyle name="Total_【4月12日資料】第3章前半部図表ファイル_4月12日現在" xfId="287" xr:uid="{00000000-0005-0000-0000-00000E010000}"/>
    <cellStyle name="Warning Text" xfId="288" xr:uid="{00000000-0005-0000-0000-00000F010000}"/>
    <cellStyle name="Warning Text 2" xfId="289" xr:uid="{00000000-0005-0000-0000-000010010000}"/>
    <cellStyle name="Warning Text 3" xfId="290" xr:uid="{00000000-0005-0000-0000-000011010000}"/>
    <cellStyle name="アクセント 1 2" xfId="291" xr:uid="{00000000-0005-0000-0000-000012010000}"/>
    <cellStyle name="アクセント 1 3" xfId="292" xr:uid="{00000000-0005-0000-0000-000013010000}"/>
    <cellStyle name="アクセント 2 2" xfId="293" xr:uid="{00000000-0005-0000-0000-000014010000}"/>
    <cellStyle name="アクセント 2 3" xfId="294" xr:uid="{00000000-0005-0000-0000-000015010000}"/>
    <cellStyle name="アクセント 3 2" xfId="295" xr:uid="{00000000-0005-0000-0000-000016010000}"/>
    <cellStyle name="アクセント 3 3" xfId="296" xr:uid="{00000000-0005-0000-0000-000017010000}"/>
    <cellStyle name="アクセント 4 2" xfId="297" xr:uid="{00000000-0005-0000-0000-000018010000}"/>
    <cellStyle name="アクセント 4 3" xfId="298" xr:uid="{00000000-0005-0000-0000-000019010000}"/>
    <cellStyle name="アクセント 5 2" xfId="299" xr:uid="{00000000-0005-0000-0000-00001A010000}"/>
    <cellStyle name="アクセント 5 3" xfId="300" xr:uid="{00000000-0005-0000-0000-00001B010000}"/>
    <cellStyle name="アクセント 6 2" xfId="301" xr:uid="{00000000-0005-0000-0000-00001C010000}"/>
    <cellStyle name="アクセント 6 3" xfId="302" xr:uid="{00000000-0005-0000-0000-00001D010000}"/>
    <cellStyle name="スタイル 1" xfId="31" xr:uid="{00000000-0005-0000-0000-00001E010000}"/>
    <cellStyle name="タイトル 2" xfId="303" xr:uid="{00000000-0005-0000-0000-00001F010000}"/>
    <cellStyle name="タイトル 3" xfId="304" xr:uid="{00000000-0005-0000-0000-000020010000}"/>
    <cellStyle name="チェック セル 2" xfId="305" xr:uid="{00000000-0005-0000-0000-000021010000}"/>
    <cellStyle name="チェック セル 3" xfId="306" xr:uid="{00000000-0005-0000-0000-000022010000}"/>
    <cellStyle name="どちらでもない 2" xfId="307" xr:uid="{00000000-0005-0000-0000-000023010000}"/>
    <cellStyle name="どちらでもない 3" xfId="308" xr:uid="{00000000-0005-0000-0000-000024010000}"/>
    <cellStyle name="パーセント 2" xfId="32" xr:uid="{00000000-0005-0000-0000-000025010000}"/>
    <cellStyle name="パーセント 2 10" xfId="309" xr:uid="{00000000-0005-0000-0000-000026010000}"/>
    <cellStyle name="パーセント 2 10 2" xfId="310" xr:uid="{00000000-0005-0000-0000-000027010000}"/>
    <cellStyle name="パーセント 2 11" xfId="311" xr:uid="{00000000-0005-0000-0000-000028010000}"/>
    <cellStyle name="パーセント 2 11 2" xfId="312" xr:uid="{00000000-0005-0000-0000-000029010000}"/>
    <cellStyle name="パーセント 2 12" xfId="313" xr:uid="{00000000-0005-0000-0000-00002A010000}"/>
    <cellStyle name="パーセント 2 12 2" xfId="314" xr:uid="{00000000-0005-0000-0000-00002B010000}"/>
    <cellStyle name="パーセント 2 13" xfId="315" xr:uid="{00000000-0005-0000-0000-00002C010000}"/>
    <cellStyle name="パーセント 2 13 2" xfId="316" xr:uid="{00000000-0005-0000-0000-00002D010000}"/>
    <cellStyle name="パーセント 2 14" xfId="317" xr:uid="{00000000-0005-0000-0000-00002E010000}"/>
    <cellStyle name="パーセント 2 14 2" xfId="318" xr:uid="{00000000-0005-0000-0000-00002F010000}"/>
    <cellStyle name="パーセント 2 15" xfId="319" xr:uid="{00000000-0005-0000-0000-000030010000}"/>
    <cellStyle name="パーセント 2 15 2" xfId="320" xr:uid="{00000000-0005-0000-0000-000031010000}"/>
    <cellStyle name="パーセント 2 16" xfId="321" xr:uid="{00000000-0005-0000-0000-000032010000}"/>
    <cellStyle name="パーセント 2 16 2" xfId="322" xr:uid="{00000000-0005-0000-0000-000033010000}"/>
    <cellStyle name="パーセント 2 17" xfId="323" xr:uid="{00000000-0005-0000-0000-000034010000}"/>
    <cellStyle name="パーセント 2 17 2" xfId="324" xr:uid="{00000000-0005-0000-0000-000035010000}"/>
    <cellStyle name="パーセント 2 18" xfId="325" xr:uid="{00000000-0005-0000-0000-000036010000}"/>
    <cellStyle name="パーセント 2 18 2" xfId="326" xr:uid="{00000000-0005-0000-0000-000037010000}"/>
    <cellStyle name="パーセント 2 19" xfId="327" xr:uid="{00000000-0005-0000-0000-000038010000}"/>
    <cellStyle name="パーセント 2 19 2" xfId="328" xr:uid="{00000000-0005-0000-0000-000039010000}"/>
    <cellStyle name="パーセント 2 2" xfId="329" xr:uid="{00000000-0005-0000-0000-00003A010000}"/>
    <cellStyle name="パーセント 2 2 2" xfId="330" xr:uid="{00000000-0005-0000-0000-00003B010000}"/>
    <cellStyle name="パーセント 2 2 2 2" xfId="331" xr:uid="{00000000-0005-0000-0000-00003C010000}"/>
    <cellStyle name="パーセント 2 2 3" xfId="332" xr:uid="{00000000-0005-0000-0000-00003D010000}"/>
    <cellStyle name="パーセント 2 2 3 2" xfId="333" xr:uid="{00000000-0005-0000-0000-00003E010000}"/>
    <cellStyle name="パーセント 2 2 4" xfId="334" xr:uid="{00000000-0005-0000-0000-00003F010000}"/>
    <cellStyle name="パーセント 2 20" xfId="335" xr:uid="{00000000-0005-0000-0000-000040010000}"/>
    <cellStyle name="パーセント 2 3" xfId="336" xr:uid="{00000000-0005-0000-0000-000041010000}"/>
    <cellStyle name="パーセント 2 3 2" xfId="337" xr:uid="{00000000-0005-0000-0000-000042010000}"/>
    <cellStyle name="パーセント 2 4" xfId="338" xr:uid="{00000000-0005-0000-0000-000043010000}"/>
    <cellStyle name="パーセント 2 4 2" xfId="339" xr:uid="{00000000-0005-0000-0000-000044010000}"/>
    <cellStyle name="パーセント 2 5" xfId="340" xr:uid="{00000000-0005-0000-0000-000045010000}"/>
    <cellStyle name="パーセント 2 5 2" xfId="341" xr:uid="{00000000-0005-0000-0000-000046010000}"/>
    <cellStyle name="パーセント 2 6" xfId="342" xr:uid="{00000000-0005-0000-0000-000047010000}"/>
    <cellStyle name="パーセント 2 6 2" xfId="343" xr:uid="{00000000-0005-0000-0000-000048010000}"/>
    <cellStyle name="パーセント 2 7" xfId="344" xr:uid="{00000000-0005-0000-0000-000049010000}"/>
    <cellStyle name="パーセント 2 7 2" xfId="345" xr:uid="{00000000-0005-0000-0000-00004A010000}"/>
    <cellStyle name="パーセント 2 8" xfId="346" xr:uid="{00000000-0005-0000-0000-00004B010000}"/>
    <cellStyle name="パーセント 2 8 2" xfId="347" xr:uid="{00000000-0005-0000-0000-00004C010000}"/>
    <cellStyle name="パーセント 2 9" xfId="348" xr:uid="{00000000-0005-0000-0000-00004D010000}"/>
    <cellStyle name="パーセント 2 9 2" xfId="349" xr:uid="{00000000-0005-0000-0000-00004E010000}"/>
    <cellStyle name="パーセント 3" xfId="350" xr:uid="{00000000-0005-0000-0000-00004F010000}"/>
    <cellStyle name="ハイパーリンク 2" xfId="351" xr:uid="{00000000-0005-0000-0000-000051010000}"/>
    <cellStyle name="ハイパーリンク 2 2" xfId="352" xr:uid="{00000000-0005-0000-0000-000052010000}"/>
    <cellStyle name="ハイパーリンク 2 2 2" xfId="353" xr:uid="{00000000-0005-0000-0000-000053010000}"/>
    <cellStyle name="ハイパーリンク 3" xfId="354" xr:uid="{00000000-0005-0000-0000-000054010000}"/>
    <cellStyle name="ハイパーリンク 4" xfId="355" xr:uid="{00000000-0005-0000-0000-000055010000}"/>
    <cellStyle name="メモ 2" xfId="356" xr:uid="{00000000-0005-0000-0000-000056010000}"/>
    <cellStyle name="メモ 2 2" xfId="357" xr:uid="{00000000-0005-0000-0000-000057010000}"/>
    <cellStyle name="メモ 2 2 2" xfId="358" xr:uid="{00000000-0005-0000-0000-000058010000}"/>
    <cellStyle name="メモ 2 2 3" xfId="359" xr:uid="{00000000-0005-0000-0000-000059010000}"/>
    <cellStyle name="メモ 2 2 4" xfId="360" xr:uid="{00000000-0005-0000-0000-00005A010000}"/>
    <cellStyle name="メモ 2 3" xfId="361" xr:uid="{00000000-0005-0000-0000-00005B010000}"/>
    <cellStyle name="メモ 2 3 2" xfId="362" xr:uid="{00000000-0005-0000-0000-00005C010000}"/>
    <cellStyle name="メモ 2 3 3" xfId="363" xr:uid="{00000000-0005-0000-0000-00005D010000}"/>
    <cellStyle name="メモ 2 3 4" xfId="364" xr:uid="{00000000-0005-0000-0000-00005E010000}"/>
    <cellStyle name="メモ 2 4" xfId="365" xr:uid="{00000000-0005-0000-0000-00005F010000}"/>
    <cellStyle name="メモ 2 4 2" xfId="366" xr:uid="{00000000-0005-0000-0000-000060010000}"/>
    <cellStyle name="メモ 2 4 3" xfId="367" xr:uid="{00000000-0005-0000-0000-000061010000}"/>
    <cellStyle name="メモ 2 4 4" xfId="368" xr:uid="{00000000-0005-0000-0000-000062010000}"/>
    <cellStyle name="メモ 2 5" xfId="369" xr:uid="{00000000-0005-0000-0000-000063010000}"/>
    <cellStyle name="メモ 2 6" xfId="370" xr:uid="{00000000-0005-0000-0000-000064010000}"/>
    <cellStyle name="メモ 2 7" xfId="371" xr:uid="{00000000-0005-0000-0000-000065010000}"/>
    <cellStyle name="メモ 3" xfId="372" xr:uid="{00000000-0005-0000-0000-000066010000}"/>
    <cellStyle name="メモ 3 2" xfId="373" xr:uid="{00000000-0005-0000-0000-000067010000}"/>
    <cellStyle name="メモ 3 3" xfId="374" xr:uid="{00000000-0005-0000-0000-000068010000}"/>
    <cellStyle name="メモ 3 4" xfId="375" xr:uid="{00000000-0005-0000-0000-000069010000}"/>
    <cellStyle name="メモ 4" xfId="376" xr:uid="{00000000-0005-0000-0000-00006A010000}"/>
    <cellStyle name="メモ 4 2" xfId="377" xr:uid="{00000000-0005-0000-0000-00006B010000}"/>
    <cellStyle name="メモ 4 3" xfId="378" xr:uid="{00000000-0005-0000-0000-00006C010000}"/>
    <cellStyle name="メモ 4 4" xfId="379" xr:uid="{00000000-0005-0000-0000-00006D010000}"/>
    <cellStyle name="メモ 5" xfId="380" xr:uid="{00000000-0005-0000-0000-00006E010000}"/>
    <cellStyle name="メモ 5 2" xfId="381" xr:uid="{00000000-0005-0000-0000-00006F010000}"/>
    <cellStyle name="メモ 5 3" xfId="382" xr:uid="{00000000-0005-0000-0000-000070010000}"/>
    <cellStyle name="メモ 5 4" xfId="383" xr:uid="{00000000-0005-0000-0000-000071010000}"/>
    <cellStyle name="リンク セル 2" xfId="384" xr:uid="{00000000-0005-0000-0000-000072010000}"/>
    <cellStyle name="リンク セル 3" xfId="385" xr:uid="{00000000-0005-0000-0000-000073010000}"/>
    <cellStyle name="悪い 2" xfId="386" xr:uid="{00000000-0005-0000-0000-000074010000}"/>
    <cellStyle name="悪い 3" xfId="387" xr:uid="{00000000-0005-0000-0000-000075010000}"/>
    <cellStyle name="計算 2" xfId="388" xr:uid="{00000000-0005-0000-0000-000076010000}"/>
    <cellStyle name="計算 3" xfId="389" xr:uid="{00000000-0005-0000-0000-000077010000}"/>
    <cellStyle name="警告文 2" xfId="390" xr:uid="{00000000-0005-0000-0000-000078010000}"/>
    <cellStyle name="警告文 3" xfId="391" xr:uid="{00000000-0005-0000-0000-000079010000}"/>
    <cellStyle name="桁区切り" xfId="2067" builtinId="6"/>
    <cellStyle name="桁区切り 10" xfId="392" xr:uid="{00000000-0005-0000-0000-00007B010000}"/>
    <cellStyle name="桁区切り 10 2" xfId="393" xr:uid="{00000000-0005-0000-0000-00007C010000}"/>
    <cellStyle name="桁区切り 10 2 2" xfId="394" xr:uid="{00000000-0005-0000-0000-00007D010000}"/>
    <cellStyle name="桁区切り 10 2 2 2" xfId="395" xr:uid="{00000000-0005-0000-0000-00007E010000}"/>
    <cellStyle name="桁区切り 10 2 3" xfId="396" xr:uid="{00000000-0005-0000-0000-00007F010000}"/>
    <cellStyle name="桁区切り 10 3" xfId="397" xr:uid="{00000000-0005-0000-0000-000080010000}"/>
    <cellStyle name="桁区切り 11" xfId="398" xr:uid="{00000000-0005-0000-0000-000081010000}"/>
    <cellStyle name="桁区切り 11 2" xfId="399" xr:uid="{00000000-0005-0000-0000-000082010000}"/>
    <cellStyle name="桁区切り 12" xfId="400" xr:uid="{00000000-0005-0000-0000-000083010000}"/>
    <cellStyle name="桁区切り 12 2" xfId="401" xr:uid="{00000000-0005-0000-0000-000084010000}"/>
    <cellStyle name="桁区切り 12 2 2" xfId="402" xr:uid="{00000000-0005-0000-0000-000085010000}"/>
    <cellStyle name="桁区切り 12 3" xfId="403" xr:uid="{00000000-0005-0000-0000-000086010000}"/>
    <cellStyle name="桁区切り 12 3 2" xfId="404" xr:uid="{00000000-0005-0000-0000-000087010000}"/>
    <cellStyle name="桁区切り 12 4" xfId="405" xr:uid="{00000000-0005-0000-0000-000088010000}"/>
    <cellStyle name="桁区切り 13" xfId="406" xr:uid="{00000000-0005-0000-0000-000089010000}"/>
    <cellStyle name="桁区切り 13 2" xfId="407" xr:uid="{00000000-0005-0000-0000-00008A010000}"/>
    <cellStyle name="桁区切り 14" xfId="408" xr:uid="{00000000-0005-0000-0000-00008B010000}"/>
    <cellStyle name="桁区切り 14 2" xfId="409" xr:uid="{00000000-0005-0000-0000-00008C010000}"/>
    <cellStyle name="桁区切り 15" xfId="410" xr:uid="{00000000-0005-0000-0000-00008D010000}"/>
    <cellStyle name="桁区切り 15 2" xfId="411" xr:uid="{00000000-0005-0000-0000-00008E010000}"/>
    <cellStyle name="桁区切り 15 2 2" xfId="412" xr:uid="{00000000-0005-0000-0000-00008F010000}"/>
    <cellStyle name="桁区切り 16" xfId="413" xr:uid="{00000000-0005-0000-0000-000090010000}"/>
    <cellStyle name="桁区切り 16 2" xfId="414" xr:uid="{00000000-0005-0000-0000-000091010000}"/>
    <cellStyle name="桁区切り 17" xfId="415" xr:uid="{00000000-0005-0000-0000-000092010000}"/>
    <cellStyle name="桁区切り 17 2" xfId="416" xr:uid="{00000000-0005-0000-0000-000093010000}"/>
    <cellStyle name="桁区切り 17 3" xfId="417" xr:uid="{00000000-0005-0000-0000-000094010000}"/>
    <cellStyle name="桁区切り 18" xfId="42" xr:uid="{00000000-0005-0000-0000-000095010000}"/>
    <cellStyle name="桁区切り 19" xfId="2043" xr:uid="{00000000-0005-0000-0000-000096010000}"/>
    <cellStyle name="桁区切り 2" xfId="2" xr:uid="{00000000-0005-0000-0000-000097010000}"/>
    <cellStyle name="桁区切り 2 10" xfId="418" xr:uid="{00000000-0005-0000-0000-000098010000}"/>
    <cellStyle name="桁区切り 2 10 2" xfId="419" xr:uid="{00000000-0005-0000-0000-000099010000}"/>
    <cellStyle name="桁区切り 2 10 2 2" xfId="420" xr:uid="{00000000-0005-0000-0000-00009A010000}"/>
    <cellStyle name="桁区切り 2 10 3" xfId="421" xr:uid="{00000000-0005-0000-0000-00009B010000}"/>
    <cellStyle name="桁区切り 2 10 3 2" xfId="422" xr:uid="{00000000-0005-0000-0000-00009C010000}"/>
    <cellStyle name="桁区切り 2 10 4" xfId="423" xr:uid="{00000000-0005-0000-0000-00009D010000}"/>
    <cellStyle name="桁区切り 2 10 4 2" xfId="424" xr:uid="{00000000-0005-0000-0000-00009E010000}"/>
    <cellStyle name="桁区切り 2 10 5" xfId="425" xr:uid="{00000000-0005-0000-0000-00009F010000}"/>
    <cellStyle name="桁区切り 2 10 5 2" xfId="426" xr:uid="{00000000-0005-0000-0000-0000A0010000}"/>
    <cellStyle name="桁区切り 2 10 6" xfId="427" xr:uid="{00000000-0005-0000-0000-0000A1010000}"/>
    <cellStyle name="桁区切り 2 10 6 2" xfId="428" xr:uid="{00000000-0005-0000-0000-0000A2010000}"/>
    <cellStyle name="桁区切り 2 10 7" xfId="429" xr:uid="{00000000-0005-0000-0000-0000A3010000}"/>
    <cellStyle name="桁区切り 2 11" xfId="430" xr:uid="{00000000-0005-0000-0000-0000A4010000}"/>
    <cellStyle name="桁区切り 2 12" xfId="431" xr:uid="{00000000-0005-0000-0000-0000A5010000}"/>
    <cellStyle name="桁区切り 2 13" xfId="432" xr:uid="{00000000-0005-0000-0000-0000A6010000}"/>
    <cellStyle name="桁区切り 2 13 2" xfId="433" xr:uid="{00000000-0005-0000-0000-0000A7010000}"/>
    <cellStyle name="桁区切り 2 14" xfId="434" xr:uid="{00000000-0005-0000-0000-0000A8010000}"/>
    <cellStyle name="桁区切り 2 15" xfId="435" xr:uid="{00000000-0005-0000-0000-0000A9010000}"/>
    <cellStyle name="桁区切り 2 16" xfId="436" xr:uid="{00000000-0005-0000-0000-0000AA010000}"/>
    <cellStyle name="桁区切り 2 16 2" xfId="437" xr:uid="{00000000-0005-0000-0000-0000AB010000}"/>
    <cellStyle name="桁区切り 2 17" xfId="438" xr:uid="{00000000-0005-0000-0000-0000AC010000}"/>
    <cellStyle name="桁区切り 2 17 2" xfId="439" xr:uid="{00000000-0005-0000-0000-0000AD010000}"/>
    <cellStyle name="桁区切り 2 18" xfId="440" xr:uid="{00000000-0005-0000-0000-0000AE010000}"/>
    <cellStyle name="桁区切り 2 18 2" xfId="441" xr:uid="{00000000-0005-0000-0000-0000AF010000}"/>
    <cellStyle name="桁区切り 2 19" xfId="442" xr:uid="{00000000-0005-0000-0000-0000B0010000}"/>
    <cellStyle name="桁区切り 2 19 2" xfId="443" xr:uid="{00000000-0005-0000-0000-0000B1010000}"/>
    <cellStyle name="桁区切り 2 2" xfId="444" xr:uid="{00000000-0005-0000-0000-0000B2010000}"/>
    <cellStyle name="桁区切り 2 2 2" xfId="445" xr:uid="{00000000-0005-0000-0000-0000B3010000}"/>
    <cellStyle name="桁区切り 2 2 2 2" xfId="446" xr:uid="{00000000-0005-0000-0000-0000B4010000}"/>
    <cellStyle name="桁区切り 2 2 3" xfId="447" xr:uid="{00000000-0005-0000-0000-0000B5010000}"/>
    <cellStyle name="桁区切り 2 2 3 2" xfId="448" xr:uid="{00000000-0005-0000-0000-0000B6010000}"/>
    <cellStyle name="桁区切り 2 2 4" xfId="449" xr:uid="{00000000-0005-0000-0000-0000B7010000}"/>
    <cellStyle name="桁区切り 2 2 4 2" xfId="450" xr:uid="{00000000-0005-0000-0000-0000B8010000}"/>
    <cellStyle name="桁区切り 2 2 5" xfId="451" xr:uid="{00000000-0005-0000-0000-0000B9010000}"/>
    <cellStyle name="桁区切り 2 2 5 2" xfId="452" xr:uid="{00000000-0005-0000-0000-0000BA010000}"/>
    <cellStyle name="桁区切り 2 2 6" xfId="453" xr:uid="{00000000-0005-0000-0000-0000BB010000}"/>
    <cellStyle name="桁区切り 2 2 6 2" xfId="454" xr:uid="{00000000-0005-0000-0000-0000BC010000}"/>
    <cellStyle name="桁区切り 2 2 7" xfId="455" xr:uid="{00000000-0005-0000-0000-0000BD010000}"/>
    <cellStyle name="桁区切り 2 2 7 2" xfId="456" xr:uid="{00000000-0005-0000-0000-0000BE010000}"/>
    <cellStyle name="桁区切り 2 2 8" xfId="457" xr:uid="{00000000-0005-0000-0000-0000BF010000}"/>
    <cellStyle name="桁区切り 2 20" xfId="458" xr:uid="{00000000-0005-0000-0000-0000C0010000}"/>
    <cellStyle name="桁区切り 2 20 2" xfId="459" xr:uid="{00000000-0005-0000-0000-0000C1010000}"/>
    <cellStyle name="桁区切り 2 21" xfId="460" xr:uid="{00000000-0005-0000-0000-0000C2010000}"/>
    <cellStyle name="桁区切り 2 21 2" xfId="461" xr:uid="{00000000-0005-0000-0000-0000C3010000}"/>
    <cellStyle name="桁区切り 2 22" xfId="462" xr:uid="{00000000-0005-0000-0000-0000C4010000}"/>
    <cellStyle name="桁区切り 2 22 2" xfId="463" xr:uid="{00000000-0005-0000-0000-0000C5010000}"/>
    <cellStyle name="桁区切り 2 23" xfId="464" xr:uid="{00000000-0005-0000-0000-0000C6010000}"/>
    <cellStyle name="桁区切り 2 23 2" xfId="465" xr:uid="{00000000-0005-0000-0000-0000C7010000}"/>
    <cellStyle name="桁区切り 2 24" xfId="466" xr:uid="{00000000-0005-0000-0000-0000C8010000}"/>
    <cellStyle name="桁区切り 2 24 2" xfId="467" xr:uid="{00000000-0005-0000-0000-0000C9010000}"/>
    <cellStyle name="桁区切り 2 25" xfId="468" xr:uid="{00000000-0005-0000-0000-0000CA010000}"/>
    <cellStyle name="桁区切り 2 25 2" xfId="469" xr:uid="{00000000-0005-0000-0000-0000CB010000}"/>
    <cellStyle name="桁区切り 2 26" xfId="470" xr:uid="{00000000-0005-0000-0000-0000CC010000}"/>
    <cellStyle name="桁区切り 2 26 2" xfId="471" xr:uid="{00000000-0005-0000-0000-0000CD010000}"/>
    <cellStyle name="桁区切り 2 27" xfId="472" xr:uid="{00000000-0005-0000-0000-0000CE010000}"/>
    <cellStyle name="桁区切り 2 27 2" xfId="473" xr:uid="{00000000-0005-0000-0000-0000CF010000}"/>
    <cellStyle name="桁区切り 2 28" xfId="474" xr:uid="{00000000-0005-0000-0000-0000D0010000}"/>
    <cellStyle name="桁区切り 2 28 2" xfId="475" xr:uid="{00000000-0005-0000-0000-0000D1010000}"/>
    <cellStyle name="桁区切り 2 29" xfId="476" xr:uid="{00000000-0005-0000-0000-0000D2010000}"/>
    <cellStyle name="桁区切り 2 29 2" xfId="477" xr:uid="{00000000-0005-0000-0000-0000D3010000}"/>
    <cellStyle name="桁区切り 2 3" xfId="478" xr:uid="{00000000-0005-0000-0000-0000D4010000}"/>
    <cellStyle name="桁区切り 2 3 2" xfId="479" xr:uid="{00000000-0005-0000-0000-0000D5010000}"/>
    <cellStyle name="桁区切り 2 3 2 2" xfId="480" xr:uid="{00000000-0005-0000-0000-0000D6010000}"/>
    <cellStyle name="桁区切り 2 3 3" xfId="481" xr:uid="{00000000-0005-0000-0000-0000D7010000}"/>
    <cellStyle name="桁区切り 2 3 3 2" xfId="482" xr:uid="{00000000-0005-0000-0000-0000D8010000}"/>
    <cellStyle name="桁区切り 2 3 4" xfId="483" xr:uid="{00000000-0005-0000-0000-0000D9010000}"/>
    <cellStyle name="桁区切り 2 3 4 2" xfId="484" xr:uid="{00000000-0005-0000-0000-0000DA010000}"/>
    <cellStyle name="桁区切り 2 3 5" xfId="485" xr:uid="{00000000-0005-0000-0000-0000DB010000}"/>
    <cellStyle name="桁区切り 2 3 5 2" xfId="486" xr:uid="{00000000-0005-0000-0000-0000DC010000}"/>
    <cellStyle name="桁区切り 2 3 6" xfId="487" xr:uid="{00000000-0005-0000-0000-0000DD010000}"/>
    <cellStyle name="桁区切り 2 3 6 2" xfId="488" xr:uid="{00000000-0005-0000-0000-0000DE010000}"/>
    <cellStyle name="桁区切り 2 3 7" xfId="489" xr:uid="{00000000-0005-0000-0000-0000DF010000}"/>
    <cellStyle name="桁区切り 2 3 7 2" xfId="490" xr:uid="{00000000-0005-0000-0000-0000E0010000}"/>
    <cellStyle name="桁区切り 2 3 8" xfId="491" xr:uid="{00000000-0005-0000-0000-0000E1010000}"/>
    <cellStyle name="桁区切り 2 30" xfId="492" xr:uid="{00000000-0005-0000-0000-0000E2010000}"/>
    <cellStyle name="桁区切り 2 30 2" xfId="493" xr:uid="{00000000-0005-0000-0000-0000E3010000}"/>
    <cellStyle name="桁区切り 2 31" xfId="494" xr:uid="{00000000-0005-0000-0000-0000E4010000}"/>
    <cellStyle name="桁区切り 2 31 2" xfId="495" xr:uid="{00000000-0005-0000-0000-0000E5010000}"/>
    <cellStyle name="桁区切り 2 32" xfId="496" xr:uid="{00000000-0005-0000-0000-0000E6010000}"/>
    <cellStyle name="桁区切り 2 32 2" xfId="497" xr:uid="{00000000-0005-0000-0000-0000E7010000}"/>
    <cellStyle name="桁区切り 2 33" xfId="498" xr:uid="{00000000-0005-0000-0000-0000E8010000}"/>
    <cellStyle name="桁区切り 2 33 2" xfId="499" xr:uid="{00000000-0005-0000-0000-0000E9010000}"/>
    <cellStyle name="桁区切り 2 34" xfId="500" xr:uid="{00000000-0005-0000-0000-0000EA010000}"/>
    <cellStyle name="桁区切り 2 35" xfId="2044" xr:uid="{00000000-0005-0000-0000-0000EB010000}"/>
    <cellStyle name="桁区切り 2 36" xfId="2045" xr:uid="{00000000-0005-0000-0000-0000EC010000}"/>
    <cellStyle name="桁区切り 2 4" xfId="501" xr:uid="{00000000-0005-0000-0000-0000ED010000}"/>
    <cellStyle name="桁区切り 2 4 2" xfId="502" xr:uid="{00000000-0005-0000-0000-0000EE010000}"/>
    <cellStyle name="桁区切り 2 4 2 2" xfId="503" xr:uid="{00000000-0005-0000-0000-0000EF010000}"/>
    <cellStyle name="桁区切り 2 4 3" xfId="504" xr:uid="{00000000-0005-0000-0000-0000F0010000}"/>
    <cellStyle name="桁区切り 2 4 3 2" xfId="505" xr:uid="{00000000-0005-0000-0000-0000F1010000}"/>
    <cellStyle name="桁区切り 2 4 4" xfId="506" xr:uid="{00000000-0005-0000-0000-0000F2010000}"/>
    <cellStyle name="桁区切り 2 4 4 2" xfId="507" xr:uid="{00000000-0005-0000-0000-0000F3010000}"/>
    <cellStyle name="桁区切り 2 4 5" xfId="508" xr:uid="{00000000-0005-0000-0000-0000F4010000}"/>
    <cellStyle name="桁区切り 2 4 5 2" xfId="509" xr:uid="{00000000-0005-0000-0000-0000F5010000}"/>
    <cellStyle name="桁区切り 2 4 6" xfId="510" xr:uid="{00000000-0005-0000-0000-0000F6010000}"/>
    <cellStyle name="桁区切り 2 4 6 2" xfId="511" xr:uid="{00000000-0005-0000-0000-0000F7010000}"/>
    <cellStyle name="桁区切り 2 4 7" xfId="512" xr:uid="{00000000-0005-0000-0000-0000F8010000}"/>
    <cellStyle name="桁区切り 2 5" xfId="513" xr:uid="{00000000-0005-0000-0000-0000F9010000}"/>
    <cellStyle name="桁区切り 2 5 2" xfId="514" xr:uid="{00000000-0005-0000-0000-0000FA010000}"/>
    <cellStyle name="桁区切り 2 5 2 2" xfId="515" xr:uid="{00000000-0005-0000-0000-0000FB010000}"/>
    <cellStyle name="桁区切り 2 5 3" xfId="516" xr:uid="{00000000-0005-0000-0000-0000FC010000}"/>
    <cellStyle name="桁区切り 2 5 3 2" xfId="517" xr:uid="{00000000-0005-0000-0000-0000FD010000}"/>
    <cellStyle name="桁区切り 2 5 4" xfId="518" xr:uid="{00000000-0005-0000-0000-0000FE010000}"/>
    <cellStyle name="桁区切り 2 5 4 2" xfId="519" xr:uid="{00000000-0005-0000-0000-0000FF010000}"/>
    <cellStyle name="桁区切り 2 5 5" xfId="520" xr:uid="{00000000-0005-0000-0000-000000020000}"/>
    <cellStyle name="桁区切り 2 5 5 2" xfId="521" xr:uid="{00000000-0005-0000-0000-000001020000}"/>
    <cellStyle name="桁区切り 2 5 6" xfId="522" xr:uid="{00000000-0005-0000-0000-000002020000}"/>
    <cellStyle name="桁区切り 2 5 6 2" xfId="523" xr:uid="{00000000-0005-0000-0000-000003020000}"/>
    <cellStyle name="桁区切り 2 5 7" xfId="524" xr:uid="{00000000-0005-0000-0000-000004020000}"/>
    <cellStyle name="桁区切り 2 6" xfId="525" xr:uid="{00000000-0005-0000-0000-000005020000}"/>
    <cellStyle name="桁区切り 2 6 2" xfId="526" xr:uid="{00000000-0005-0000-0000-000006020000}"/>
    <cellStyle name="桁区切り 2 6 2 2" xfId="527" xr:uid="{00000000-0005-0000-0000-000007020000}"/>
    <cellStyle name="桁区切り 2 6 3" xfId="528" xr:uid="{00000000-0005-0000-0000-000008020000}"/>
    <cellStyle name="桁区切り 2 6 3 2" xfId="529" xr:uid="{00000000-0005-0000-0000-000009020000}"/>
    <cellStyle name="桁区切り 2 6 4" xfId="530" xr:uid="{00000000-0005-0000-0000-00000A020000}"/>
    <cellStyle name="桁区切り 2 6 4 2" xfId="531" xr:uid="{00000000-0005-0000-0000-00000B020000}"/>
    <cellStyle name="桁区切り 2 6 5" xfId="532" xr:uid="{00000000-0005-0000-0000-00000C020000}"/>
    <cellStyle name="桁区切り 2 6 5 2" xfId="533" xr:uid="{00000000-0005-0000-0000-00000D020000}"/>
    <cellStyle name="桁区切り 2 6 6" xfId="534" xr:uid="{00000000-0005-0000-0000-00000E020000}"/>
    <cellStyle name="桁区切り 2 6 6 2" xfId="535" xr:uid="{00000000-0005-0000-0000-00000F020000}"/>
    <cellStyle name="桁区切り 2 6 7" xfId="536" xr:uid="{00000000-0005-0000-0000-000010020000}"/>
    <cellStyle name="桁区切り 2 7" xfId="537" xr:uid="{00000000-0005-0000-0000-000011020000}"/>
    <cellStyle name="桁区切り 2 7 2" xfId="538" xr:uid="{00000000-0005-0000-0000-000012020000}"/>
    <cellStyle name="桁区切り 2 7 2 2" xfId="539" xr:uid="{00000000-0005-0000-0000-000013020000}"/>
    <cellStyle name="桁区切り 2 7 3" xfId="540" xr:uid="{00000000-0005-0000-0000-000014020000}"/>
    <cellStyle name="桁区切り 2 7 3 2" xfId="541" xr:uid="{00000000-0005-0000-0000-000015020000}"/>
    <cellStyle name="桁区切り 2 7 4" xfId="542" xr:uid="{00000000-0005-0000-0000-000016020000}"/>
    <cellStyle name="桁区切り 2 7 4 2" xfId="543" xr:uid="{00000000-0005-0000-0000-000017020000}"/>
    <cellStyle name="桁区切り 2 7 5" xfId="544" xr:uid="{00000000-0005-0000-0000-000018020000}"/>
    <cellStyle name="桁区切り 2 7 5 2" xfId="545" xr:uid="{00000000-0005-0000-0000-000019020000}"/>
    <cellStyle name="桁区切り 2 7 6" xfId="546" xr:uid="{00000000-0005-0000-0000-00001A020000}"/>
    <cellStyle name="桁区切り 2 7 6 2" xfId="547" xr:uid="{00000000-0005-0000-0000-00001B020000}"/>
    <cellStyle name="桁区切り 2 7 7" xfId="548" xr:uid="{00000000-0005-0000-0000-00001C020000}"/>
    <cellStyle name="桁区切り 2 8" xfId="549" xr:uid="{00000000-0005-0000-0000-00001D020000}"/>
    <cellStyle name="桁区切り 2 8 2" xfId="550" xr:uid="{00000000-0005-0000-0000-00001E020000}"/>
    <cellStyle name="桁区切り 2 8 2 2" xfId="551" xr:uid="{00000000-0005-0000-0000-00001F020000}"/>
    <cellStyle name="桁区切り 2 8 3" xfId="552" xr:uid="{00000000-0005-0000-0000-000020020000}"/>
    <cellStyle name="桁区切り 2 8 3 2" xfId="553" xr:uid="{00000000-0005-0000-0000-000021020000}"/>
    <cellStyle name="桁区切り 2 8 4" xfId="554" xr:uid="{00000000-0005-0000-0000-000022020000}"/>
    <cellStyle name="桁区切り 2 8 4 2" xfId="555" xr:uid="{00000000-0005-0000-0000-000023020000}"/>
    <cellStyle name="桁区切り 2 8 5" xfId="556" xr:uid="{00000000-0005-0000-0000-000024020000}"/>
    <cellStyle name="桁区切り 2 8 5 2" xfId="557" xr:uid="{00000000-0005-0000-0000-000025020000}"/>
    <cellStyle name="桁区切り 2 8 6" xfId="558" xr:uid="{00000000-0005-0000-0000-000026020000}"/>
    <cellStyle name="桁区切り 2 8 6 2" xfId="559" xr:uid="{00000000-0005-0000-0000-000027020000}"/>
    <cellStyle name="桁区切り 2 8 7" xfId="560" xr:uid="{00000000-0005-0000-0000-000028020000}"/>
    <cellStyle name="桁区切り 2 9" xfId="561" xr:uid="{00000000-0005-0000-0000-000029020000}"/>
    <cellStyle name="桁区切り 2 9 2" xfId="562" xr:uid="{00000000-0005-0000-0000-00002A020000}"/>
    <cellStyle name="桁区切り 2 9 2 2" xfId="563" xr:uid="{00000000-0005-0000-0000-00002B020000}"/>
    <cellStyle name="桁区切り 2 9 3" xfId="564" xr:uid="{00000000-0005-0000-0000-00002C020000}"/>
    <cellStyle name="桁区切り 2 9 3 2" xfId="565" xr:uid="{00000000-0005-0000-0000-00002D020000}"/>
    <cellStyle name="桁区切り 2 9 4" xfId="566" xr:uid="{00000000-0005-0000-0000-00002E020000}"/>
    <cellStyle name="桁区切り 2 9 4 2" xfId="567" xr:uid="{00000000-0005-0000-0000-00002F020000}"/>
    <cellStyle name="桁区切り 2 9 5" xfId="568" xr:uid="{00000000-0005-0000-0000-000030020000}"/>
    <cellStyle name="桁区切り 2 9 5 2" xfId="569" xr:uid="{00000000-0005-0000-0000-000031020000}"/>
    <cellStyle name="桁区切り 2 9 6" xfId="570" xr:uid="{00000000-0005-0000-0000-000032020000}"/>
    <cellStyle name="桁区切り 2 9 6 2" xfId="571" xr:uid="{00000000-0005-0000-0000-000033020000}"/>
    <cellStyle name="桁区切り 2 9 7" xfId="572" xr:uid="{00000000-0005-0000-0000-000034020000}"/>
    <cellStyle name="桁区切り 20" xfId="2046" xr:uid="{00000000-0005-0000-0000-000035020000}"/>
    <cellStyle name="桁区切り 20 2" xfId="2047" xr:uid="{00000000-0005-0000-0000-000036020000}"/>
    <cellStyle name="桁区切り 3" xfId="4" xr:uid="{00000000-0005-0000-0000-000037020000}"/>
    <cellStyle name="桁区切り 3 2" xfId="573" xr:uid="{00000000-0005-0000-0000-000038020000}"/>
    <cellStyle name="桁区切り 3 3" xfId="574" xr:uid="{00000000-0005-0000-0000-000039020000}"/>
    <cellStyle name="桁区切り 4" xfId="39" xr:uid="{00000000-0005-0000-0000-00003A020000}"/>
    <cellStyle name="桁区切り 4 2" xfId="40" xr:uid="{00000000-0005-0000-0000-00003B020000}"/>
    <cellStyle name="桁区切り 4 2 2" xfId="575" xr:uid="{00000000-0005-0000-0000-00003C020000}"/>
    <cellStyle name="桁区切り 4 3" xfId="576" xr:uid="{00000000-0005-0000-0000-00003D020000}"/>
    <cellStyle name="桁区切り 5" xfId="577" xr:uid="{00000000-0005-0000-0000-00003E020000}"/>
    <cellStyle name="桁区切り 5 2" xfId="578" xr:uid="{00000000-0005-0000-0000-00003F020000}"/>
    <cellStyle name="桁区切り 5 2 2" xfId="579" xr:uid="{00000000-0005-0000-0000-000040020000}"/>
    <cellStyle name="桁区切り 5 3" xfId="580" xr:uid="{00000000-0005-0000-0000-000041020000}"/>
    <cellStyle name="桁区切り 6" xfId="581" xr:uid="{00000000-0005-0000-0000-000042020000}"/>
    <cellStyle name="桁区切り 6 2" xfId="582" xr:uid="{00000000-0005-0000-0000-000043020000}"/>
    <cellStyle name="桁区切り 6 2 2" xfId="583" xr:uid="{00000000-0005-0000-0000-000044020000}"/>
    <cellStyle name="桁区切り 6 3" xfId="2048" xr:uid="{00000000-0005-0000-0000-000045020000}"/>
    <cellStyle name="桁区切り 6 3 2" xfId="2049" xr:uid="{00000000-0005-0000-0000-000046020000}"/>
    <cellStyle name="桁区切り 7" xfId="584" xr:uid="{00000000-0005-0000-0000-000047020000}"/>
    <cellStyle name="桁区切り 7 2" xfId="585" xr:uid="{00000000-0005-0000-0000-000048020000}"/>
    <cellStyle name="桁区切り 7 2 2" xfId="586" xr:uid="{00000000-0005-0000-0000-000049020000}"/>
    <cellStyle name="桁区切り 7 3" xfId="587" xr:uid="{00000000-0005-0000-0000-00004A020000}"/>
    <cellStyle name="桁区切り 8" xfId="588" xr:uid="{00000000-0005-0000-0000-00004B020000}"/>
    <cellStyle name="桁区切り 8 2" xfId="589" xr:uid="{00000000-0005-0000-0000-00004C020000}"/>
    <cellStyle name="桁区切り 9" xfId="590" xr:uid="{00000000-0005-0000-0000-00004D020000}"/>
    <cellStyle name="桁区切り 9 2" xfId="591" xr:uid="{00000000-0005-0000-0000-00004E020000}"/>
    <cellStyle name="見出し 1 2" xfId="592" xr:uid="{00000000-0005-0000-0000-00004F020000}"/>
    <cellStyle name="見出し 1 3" xfId="593" xr:uid="{00000000-0005-0000-0000-000050020000}"/>
    <cellStyle name="見出し 2 2" xfId="594" xr:uid="{00000000-0005-0000-0000-000051020000}"/>
    <cellStyle name="見出し 2 3" xfId="595" xr:uid="{00000000-0005-0000-0000-000052020000}"/>
    <cellStyle name="見出し 3 2" xfId="596" xr:uid="{00000000-0005-0000-0000-000053020000}"/>
    <cellStyle name="見出し 3 3" xfId="597" xr:uid="{00000000-0005-0000-0000-000054020000}"/>
    <cellStyle name="見出し 4 2" xfId="598" xr:uid="{00000000-0005-0000-0000-000055020000}"/>
    <cellStyle name="見出し 4 3" xfId="599" xr:uid="{00000000-0005-0000-0000-000056020000}"/>
    <cellStyle name="集計 2" xfId="600" xr:uid="{00000000-0005-0000-0000-000057020000}"/>
    <cellStyle name="集計 3" xfId="601" xr:uid="{00000000-0005-0000-0000-000058020000}"/>
    <cellStyle name="出力 2" xfId="602" xr:uid="{00000000-0005-0000-0000-000059020000}"/>
    <cellStyle name="出力 3" xfId="603" xr:uid="{00000000-0005-0000-0000-00005A020000}"/>
    <cellStyle name="説明文 2" xfId="604" xr:uid="{00000000-0005-0000-0000-00005B020000}"/>
    <cellStyle name="説明文 3" xfId="605" xr:uid="{00000000-0005-0000-0000-00005C020000}"/>
    <cellStyle name="通貨 2" xfId="606" xr:uid="{00000000-0005-0000-0000-00005D020000}"/>
    <cellStyle name="通貨 2 10" xfId="607" xr:uid="{00000000-0005-0000-0000-00005E020000}"/>
    <cellStyle name="通貨 2 11" xfId="608" xr:uid="{00000000-0005-0000-0000-00005F020000}"/>
    <cellStyle name="通貨 2 12" xfId="2050" xr:uid="{00000000-0005-0000-0000-000060020000}"/>
    <cellStyle name="通貨 2 13" xfId="2051" xr:uid="{00000000-0005-0000-0000-000061020000}"/>
    <cellStyle name="通貨 2 2" xfId="609" xr:uid="{00000000-0005-0000-0000-000062020000}"/>
    <cellStyle name="通貨 2 3" xfId="610" xr:uid="{00000000-0005-0000-0000-000063020000}"/>
    <cellStyle name="通貨 2 4" xfId="611" xr:uid="{00000000-0005-0000-0000-000064020000}"/>
    <cellStyle name="通貨 2 5" xfId="612" xr:uid="{00000000-0005-0000-0000-000065020000}"/>
    <cellStyle name="通貨 2 6" xfId="613" xr:uid="{00000000-0005-0000-0000-000066020000}"/>
    <cellStyle name="通貨 2 7" xfId="614" xr:uid="{00000000-0005-0000-0000-000067020000}"/>
    <cellStyle name="通貨 2 8" xfId="615" xr:uid="{00000000-0005-0000-0000-000068020000}"/>
    <cellStyle name="通貨 2 9" xfId="616" xr:uid="{00000000-0005-0000-0000-000069020000}"/>
    <cellStyle name="通貨 3" xfId="617" xr:uid="{00000000-0005-0000-0000-00006A020000}"/>
    <cellStyle name="入力 2" xfId="618" xr:uid="{00000000-0005-0000-0000-00006B020000}"/>
    <cellStyle name="入力 3" xfId="619" xr:uid="{00000000-0005-0000-0000-00006C020000}"/>
    <cellStyle name="標準" xfId="0" builtinId="0"/>
    <cellStyle name="標準 10" xfId="620" xr:uid="{00000000-0005-0000-0000-00006E020000}"/>
    <cellStyle name="標準 10 10" xfId="621" xr:uid="{00000000-0005-0000-0000-00006F020000}"/>
    <cellStyle name="標準 10 10 2" xfId="622" xr:uid="{00000000-0005-0000-0000-000070020000}"/>
    <cellStyle name="標準 10 10 2 2" xfId="623" xr:uid="{00000000-0005-0000-0000-000071020000}"/>
    <cellStyle name="標準 10 10 3" xfId="624" xr:uid="{00000000-0005-0000-0000-000072020000}"/>
    <cellStyle name="標準 10 10 3 2" xfId="625" xr:uid="{00000000-0005-0000-0000-000073020000}"/>
    <cellStyle name="標準 10 10 4" xfId="626" xr:uid="{00000000-0005-0000-0000-000074020000}"/>
    <cellStyle name="標準 10 10 4 2" xfId="627" xr:uid="{00000000-0005-0000-0000-000075020000}"/>
    <cellStyle name="標準 10 10 5" xfId="628" xr:uid="{00000000-0005-0000-0000-000076020000}"/>
    <cellStyle name="標準 10 10_4月25日_VACT雇用誘発" xfId="629" xr:uid="{00000000-0005-0000-0000-000077020000}"/>
    <cellStyle name="標準 10 11" xfId="630" xr:uid="{00000000-0005-0000-0000-000078020000}"/>
    <cellStyle name="標準 10 11 2" xfId="631" xr:uid="{00000000-0005-0000-0000-000079020000}"/>
    <cellStyle name="標準 10 12" xfId="632" xr:uid="{00000000-0005-0000-0000-00007A020000}"/>
    <cellStyle name="標準 10 12 2" xfId="633" xr:uid="{00000000-0005-0000-0000-00007B020000}"/>
    <cellStyle name="標準 10 13" xfId="634" xr:uid="{00000000-0005-0000-0000-00007C020000}"/>
    <cellStyle name="標準 10 13 2" xfId="635" xr:uid="{00000000-0005-0000-0000-00007D020000}"/>
    <cellStyle name="標準 10 14" xfId="2052" xr:uid="{00000000-0005-0000-0000-00007E020000}"/>
    <cellStyle name="標準 10 2" xfId="636" xr:uid="{00000000-0005-0000-0000-00007F020000}"/>
    <cellStyle name="標準 10 2 2" xfId="637" xr:uid="{00000000-0005-0000-0000-000080020000}"/>
    <cellStyle name="標準 10 2 2 2" xfId="638" xr:uid="{00000000-0005-0000-0000-000081020000}"/>
    <cellStyle name="標準 10 2 2 2 2" xfId="639" xr:uid="{00000000-0005-0000-0000-000082020000}"/>
    <cellStyle name="標準 10 2 2 2 2 2" xfId="640" xr:uid="{00000000-0005-0000-0000-000083020000}"/>
    <cellStyle name="標準 10 2 2 2 3" xfId="641" xr:uid="{00000000-0005-0000-0000-000084020000}"/>
    <cellStyle name="標準 10 2 2 2 3 2" xfId="642" xr:uid="{00000000-0005-0000-0000-000085020000}"/>
    <cellStyle name="標準 10 2 2 2 4" xfId="643" xr:uid="{00000000-0005-0000-0000-000086020000}"/>
    <cellStyle name="標準 10 2 2 2 4 2" xfId="644" xr:uid="{00000000-0005-0000-0000-000087020000}"/>
    <cellStyle name="標準 10 2 2 2 5" xfId="645" xr:uid="{00000000-0005-0000-0000-000088020000}"/>
    <cellStyle name="標準 10 2 2 2_4月25日_VACT雇用誘発" xfId="646" xr:uid="{00000000-0005-0000-0000-000089020000}"/>
    <cellStyle name="標準 10 2 2 3" xfId="647" xr:uid="{00000000-0005-0000-0000-00008A020000}"/>
    <cellStyle name="標準 10 2 2 3 2" xfId="648" xr:uid="{00000000-0005-0000-0000-00008B020000}"/>
    <cellStyle name="標準 10 2 2 4" xfId="649" xr:uid="{00000000-0005-0000-0000-00008C020000}"/>
    <cellStyle name="標準 10 2 2 4 2" xfId="650" xr:uid="{00000000-0005-0000-0000-00008D020000}"/>
    <cellStyle name="標準 10 2 2 5" xfId="651" xr:uid="{00000000-0005-0000-0000-00008E020000}"/>
    <cellStyle name="標準 10 2 2 5 2" xfId="652" xr:uid="{00000000-0005-0000-0000-00008F020000}"/>
    <cellStyle name="標準 10 2 2 6" xfId="653" xr:uid="{00000000-0005-0000-0000-000090020000}"/>
    <cellStyle name="標準 10 2 2_4月25日_VACT雇用誘発" xfId="654" xr:uid="{00000000-0005-0000-0000-000091020000}"/>
    <cellStyle name="標準 10 2 3" xfId="655" xr:uid="{00000000-0005-0000-0000-000092020000}"/>
    <cellStyle name="標準 10 2 3 2" xfId="656" xr:uid="{00000000-0005-0000-0000-000093020000}"/>
    <cellStyle name="標準 10 2 3 2 2" xfId="657" xr:uid="{00000000-0005-0000-0000-000094020000}"/>
    <cellStyle name="標準 10 2 3 2 2 2" xfId="658" xr:uid="{00000000-0005-0000-0000-000095020000}"/>
    <cellStyle name="標準 10 2 3 2 3" xfId="659" xr:uid="{00000000-0005-0000-0000-000096020000}"/>
    <cellStyle name="標準 10 2 3 2 3 2" xfId="660" xr:uid="{00000000-0005-0000-0000-000097020000}"/>
    <cellStyle name="標準 10 2 3 2 4" xfId="661" xr:uid="{00000000-0005-0000-0000-000098020000}"/>
    <cellStyle name="標準 10 2 3 2 4 2" xfId="662" xr:uid="{00000000-0005-0000-0000-000099020000}"/>
    <cellStyle name="標準 10 2 3 2 5" xfId="663" xr:uid="{00000000-0005-0000-0000-00009A020000}"/>
    <cellStyle name="標準 10 2 3 2_4月25日_VACT雇用誘発" xfId="664" xr:uid="{00000000-0005-0000-0000-00009B020000}"/>
    <cellStyle name="標準 10 2 3 3" xfId="665" xr:uid="{00000000-0005-0000-0000-00009C020000}"/>
    <cellStyle name="標準 10 2 3 3 2" xfId="666" xr:uid="{00000000-0005-0000-0000-00009D020000}"/>
    <cellStyle name="標準 10 2 3 4" xfId="667" xr:uid="{00000000-0005-0000-0000-00009E020000}"/>
    <cellStyle name="標準 10 2 3 4 2" xfId="668" xr:uid="{00000000-0005-0000-0000-00009F020000}"/>
    <cellStyle name="標準 10 2 3 5" xfId="669" xr:uid="{00000000-0005-0000-0000-0000A0020000}"/>
    <cellStyle name="標準 10 2 3 5 2" xfId="670" xr:uid="{00000000-0005-0000-0000-0000A1020000}"/>
    <cellStyle name="標準 10 2 3 6" xfId="671" xr:uid="{00000000-0005-0000-0000-0000A2020000}"/>
    <cellStyle name="標準 10 2 3_4月25日_VACT雇用誘発" xfId="672" xr:uid="{00000000-0005-0000-0000-0000A3020000}"/>
    <cellStyle name="標準 10 2 4" xfId="673" xr:uid="{00000000-0005-0000-0000-0000A4020000}"/>
    <cellStyle name="標準 10 2 4 2" xfId="674" xr:uid="{00000000-0005-0000-0000-0000A5020000}"/>
    <cellStyle name="標準 10 2 4 2 2" xfId="675" xr:uid="{00000000-0005-0000-0000-0000A6020000}"/>
    <cellStyle name="標準 10 2 4 3" xfId="676" xr:uid="{00000000-0005-0000-0000-0000A7020000}"/>
    <cellStyle name="標準 10 2 4 3 2" xfId="677" xr:uid="{00000000-0005-0000-0000-0000A8020000}"/>
    <cellStyle name="標準 10 2 4 4" xfId="678" xr:uid="{00000000-0005-0000-0000-0000A9020000}"/>
    <cellStyle name="標準 10 2 4 4 2" xfId="679" xr:uid="{00000000-0005-0000-0000-0000AA020000}"/>
    <cellStyle name="標準 10 2 4 5" xfId="680" xr:uid="{00000000-0005-0000-0000-0000AB020000}"/>
    <cellStyle name="標準 10 2 4_4月25日_VACT雇用誘発" xfId="681" xr:uid="{00000000-0005-0000-0000-0000AC020000}"/>
    <cellStyle name="標準 10 2 5" xfId="682" xr:uid="{00000000-0005-0000-0000-0000AD020000}"/>
    <cellStyle name="標準 10 2 5 2" xfId="683" xr:uid="{00000000-0005-0000-0000-0000AE020000}"/>
    <cellStyle name="標準 10 2 6" xfId="684" xr:uid="{00000000-0005-0000-0000-0000AF020000}"/>
    <cellStyle name="標準 10 2 6 2" xfId="685" xr:uid="{00000000-0005-0000-0000-0000B0020000}"/>
    <cellStyle name="標準 10 2 7" xfId="686" xr:uid="{00000000-0005-0000-0000-0000B1020000}"/>
    <cellStyle name="標準 10 2 7 2" xfId="687" xr:uid="{00000000-0005-0000-0000-0000B2020000}"/>
    <cellStyle name="標準 10 2 8" xfId="688" xr:uid="{00000000-0005-0000-0000-0000B3020000}"/>
    <cellStyle name="標準 10 2_4月25日_VACT雇用誘発" xfId="689" xr:uid="{00000000-0005-0000-0000-0000B4020000}"/>
    <cellStyle name="標準 10 3" xfId="690" xr:uid="{00000000-0005-0000-0000-0000B5020000}"/>
    <cellStyle name="標準 10 3 2" xfId="691" xr:uid="{00000000-0005-0000-0000-0000B6020000}"/>
    <cellStyle name="標準 10 3 2 2" xfId="692" xr:uid="{00000000-0005-0000-0000-0000B7020000}"/>
    <cellStyle name="標準 10 3 2 2 2" xfId="693" xr:uid="{00000000-0005-0000-0000-0000B8020000}"/>
    <cellStyle name="標準 10 3 2 2 2 2" xfId="694" xr:uid="{00000000-0005-0000-0000-0000B9020000}"/>
    <cellStyle name="標準 10 3 2 2 3" xfId="695" xr:uid="{00000000-0005-0000-0000-0000BA020000}"/>
    <cellStyle name="標準 10 3 2 2 3 2" xfId="696" xr:uid="{00000000-0005-0000-0000-0000BB020000}"/>
    <cellStyle name="標準 10 3 2 2 4" xfId="697" xr:uid="{00000000-0005-0000-0000-0000BC020000}"/>
    <cellStyle name="標準 10 3 2 2 4 2" xfId="698" xr:uid="{00000000-0005-0000-0000-0000BD020000}"/>
    <cellStyle name="標準 10 3 2 2 5" xfId="699" xr:uid="{00000000-0005-0000-0000-0000BE020000}"/>
    <cellStyle name="標準 10 3 2 2_4月25日_VACT雇用誘発" xfId="700" xr:uid="{00000000-0005-0000-0000-0000BF020000}"/>
    <cellStyle name="標準 10 3 2 3" xfId="701" xr:uid="{00000000-0005-0000-0000-0000C0020000}"/>
    <cellStyle name="標準 10 3 2 3 2" xfId="702" xr:uid="{00000000-0005-0000-0000-0000C1020000}"/>
    <cellStyle name="標準 10 3 2 4" xfId="703" xr:uid="{00000000-0005-0000-0000-0000C2020000}"/>
    <cellStyle name="標準 10 3 2 4 2" xfId="704" xr:uid="{00000000-0005-0000-0000-0000C3020000}"/>
    <cellStyle name="標準 10 3 2 5" xfId="705" xr:uid="{00000000-0005-0000-0000-0000C4020000}"/>
    <cellStyle name="標準 10 3 2 5 2" xfId="706" xr:uid="{00000000-0005-0000-0000-0000C5020000}"/>
    <cellStyle name="標準 10 3 2 6" xfId="707" xr:uid="{00000000-0005-0000-0000-0000C6020000}"/>
    <cellStyle name="標準 10 3 2_4月25日_VACT雇用誘発" xfId="708" xr:uid="{00000000-0005-0000-0000-0000C7020000}"/>
    <cellStyle name="標準 10 3 3" xfId="709" xr:uid="{00000000-0005-0000-0000-0000C8020000}"/>
    <cellStyle name="標準 10 3 3 2" xfId="710" xr:uid="{00000000-0005-0000-0000-0000C9020000}"/>
    <cellStyle name="標準 10 3 3 2 2" xfId="711" xr:uid="{00000000-0005-0000-0000-0000CA020000}"/>
    <cellStyle name="標準 10 3 3 2 2 2" xfId="712" xr:uid="{00000000-0005-0000-0000-0000CB020000}"/>
    <cellStyle name="標準 10 3 3 2 3" xfId="713" xr:uid="{00000000-0005-0000-0000-0000CC020000}"/>
    <cellStyle name="標準 10 3 3 2 3 2" xfId="714" xr:uid="{00000000-0005-0000-0000-0000CD020000}"/>
    <cellStyle name="標準 10 3 3 2 4" xfId="715" xr:uid="{00000000-0005-0000-0000-0000CE020000}"/>
    <cellStyle name="標準 10 3 3 2 4 2" xfId="716" xr:uid="{00000000-0005-0000-0000-0000CF020000}"/>
    <cellStyle name="標準 10 3 3 2 5" xfId="717" xr:uid="{00000000-0005-0000-0000-0000D0020000}"/>
    <cellStyle name="標準 10 3 3 2_4月25日_VACT雇用誘発" xfId="718" xr:uid="{00000000-0005-0000-0000-0000D1020000}"/>
    <cellStyle name="標準 10 3 3 3" xfId="719" xr:uid="{00000000-0005-0000-0000-0000D2020000}"/>
    <cellStyle name="標準 10 3 3 3 2" xfId="720" xr:uid="{00000000-0005-0000-0000-0000D3020000}"/>
    <cellStyle name="標準 10 3 3 4" xfId="721" xr:uid="{00000000-0005-0000-0000-0000D4020000}"/>
    <cellStyle name="標準 10 3 3 4 2" xfId="722" xr:uid="{00000000-0005-0000-0000-0000D5020000}"/>
    <cellStyle name="標準 10 3 3 5" xfId="723" xr:uid="{00000000-0005-0000-0000-0000D6020000}"/>
    <cellStyle name="標準 10 3 3 5 2" xfId="724" xr:uid="{00000000-0005-0000-0000-0000D7020000}"/>
    <cellStyle name="標準 10 3 3 6" xfId="725" xr:uid="{00000000-0005-0000-0000-0000D8020000}"/>
    <cellStyle name="標準 10 3 3_4月25日_VACT雇用誘発" xfId="726" xr:uid="{00000000-0005-0000-0000-0000D9020000}"/>
    <cellStyle name="標準 10 3 4" xfId="727" xr:uid="{00000000-0005-0000-0000-0000DA020000}"/>
    <cellStyle name="標準 10 3 4 2" xfId="728" xr:uid="{00000000-0005-0000-0000-0000DB020000}"/>
    <cellStyle name="標準 10 3 4 2 2" xfId="729" xr:uid="{00000000-0005-0000-0000-0000DC020000}"/>
    <cellStyle name="標準 10 3 4 3" xfId="730" xr:uid="{00000000-0005-0000-0000-0000DD020000}"/>
    <cellStyle name="標準 10 3 4 3 2" xfId="731" xr:uid="{00000000-0005-0000-0000-0000DE020000}"/>
    <cellStyle name="標準 10 3 4 4" xfId="732" xr:uid="{00000000-0005-0000-0000-0000DF020000}"/>
    <cellStyle name="標準 10 3 4 4 2" xfId="733" xr:uid="{00000000-0005-0000-0000-0000E0020000}"/>
    <cellStyle name="標準 10 3 4 5" xfId="734" xr:uid="{00000000-0005-0000-0000-0000E1020000}"/>
    <cellStyle name="標準 10 3 4_4月25日_VACT雇用誘発" xfId="735" xr:uid="{00000000-0005-0000-0000-0000E2020000}"/>
    <cellStyle name="標準 10 3 5" xfId="736" xr:uid="{00000000-0005-0000-0000-0000E3020000}"/>
    <cellStyle name="標準 10 3 5 2" xfId="737" xr:uid="{00000000-0005-0000-0000-0000E4020000}"/>
    <cellStyle name="標準 10 3 6" xfId="738" xr:uid="{00000000-0005-0000-0000-0000E5020000}"/>
    <cellStyle name="標準 10 3 6 2" xfId="739" xr:uid="{00000000-0005-0000-0000-0000E6020000}"/>
    <cellStyle name="標準 10 3 7" xfId="740" xr:uid="{00000000-0005-0000-0000-0000E7020000}"/>
    <cellStyle name="標準 10 3 7 2" xfId="741" xr:uid="{00000000-0005-0000-0000-0000E8020000}"/>
    <cellStyle name="標準 10 3 8" xfId="742" xr:uid="{00000000-0005-0000-0000-0000E9020000}"/>
    <cellStyle name="標準 10 3_4月25日_VACT雇用誘発" xfId="743" xr:uid="{00000000-0005-0000-0000-0000EA020000}"/>
    <cellStyle name="標準 10 4" xfId="744" xr:uid="{00000000-0005-0000-0000-0000EB020000}"/>
    <cellStyle name="標準 10 4 2" xfId="745" xr:uid="{00000000-0005-0000-0000-0000EC020000}"/>
    <cellStyle name="標準 10 4 2 2" xfId="746" xr:uid="{00000000-0005-0000-0000-0000ED020000}"/>
    <cellStyle name="標準 10 4 2 2 2" xfId="747" xr:uid="{00000000-0005-0000-0000-0000EE020000}"/>
    <cellStyle name="標準 10 4 2 2 2 2" xfId="748" xr:uid="{00000000-0005-0000-0000-0000EF020000}"/>
    <cellStyle name="標準 10 4 2 2 3" xfId="749" xr:uid="{00000000-0005-0000-0000-0000F0020000}"/>
    <cellStyle name="標準 10 4 2 2 3 2" xfId="750" xr:uid="{00000000-0005-0000-0000-0000F1020000}"/>
    <cellStyle name="標準 10 4 2 2 4" xfId="751" xr:uid="{00000000-0005-0000-0000-0000F2020000}"/>
    <cellStyle name="標準 10 4 2 2 4 2" xfId="752" xr:uid="{00000000-0005-0000-0000-0000F3020000}"/>
    <cellStyle name="標準 10 4 2 2 5" xfId="753" xr:uid="{00000000-0005-0000-0000-0000F4020000}"/>
    <cellStyle name="標準 10 4 2 2_4月25日_VACT雇用誘発" xfId="754" xr:uid="{00000000-0005-0000-0000-0000F5020000}"/>
    <cellStyle name="標準 10 4 2 3" xfId="755" xr:uid="{00000000-0005-0000-0000-0000F6020000}"/>
    <cellStyle name="標準 10 4 2 3 2" xfId="756" xr:uid="{00000000-0005-0000-0000-0000F7020000}"/>
    <cellStyle name="標準 10 4 2 4" xfId="757" xr:uid="{00000000-0005-0000-0000-0000F8020000}"/>
    <cellStyle name="標準 10 4 2 4 2" xfId="758" xr:uid="{00000000-0005-0000-0000-0000F9020000}"/>
    <cellStyle name="標準 10 4 2 5" xfId="759" xr:uid="{00000000-0005-0000-0000-0000FA020000}"/>
    <cellStyle name="標準 10 4 2 5 2" xfId="760" xr:uid="{00000000-0005-0000-0000-0000FB020000}"/>
    <cellStyle name="標準 10 4 2 6" xfId="761" xr:uid="{00000000-0005-0000-0000-0000FC020000}"/>
    <cellStyle name="標準 10 4 2_4月25日_VACT雇用誘発" xfId="762" xr:uid="{00000000-0005-0000-0000-0000FD020000}"/>
    <cellStyle name="標準 10 4 3" xfId="763" xr:uid="{00000000-0005-0000-0000-0000FE020000}"/>
    <cellStyle name="標準 10 4 3 2" xfId="764" xr:uid="{00000000-0005-0000-0000-0000FF020000}"/>
    <cellStyle name="標準 10 4 3 2 2" xfId="765" xr:uid="{00000000-0005-0000-0000-000000030000}"/>
    <cellStyle name="標準 10 4 3 2 2 2" xfId="766" xr:uid="{00000000-0005-0000-0000-000001030000}"/>
    <cellStyle name="標準 10 4 3 2 3" xfId="767" xr:uid="{00000000-0005-0000-0000-000002030000}"/>
    <cellStyle name="標準 10 4 3 2 3 2" xfId="768" xr:uid="{00000000-0005-0000-0000-000003030000}"/>
    <cellStyle name="標準 10 4 3 2 4" xfId="769" xr:uid="{00000000-0005-0000-0000-000004030000}"/>
    <cellStyle name="標準 10 4 3 2 4 2" xfId="770" xr:uid="{00000000-0005-0000-0000-000005030000}"/>
    <cellStyle name="標準 10 4 3 2 5" xfId="771" xr:uid="{00000000-0005-0000-0000-000006030000}"/>
    <cellStyle name="標準 10 4 3 2_4月25日_VACT雇用誘発" xfId="772" xr:uid="{00000000-0005-0000-0000-000007030000}"/>
    <cellStyle name="標準 10 4 3 3" xfId="773" xr:uid="{00000000-0005-0000-0000-000008030000}"/>
    <cellStyle name="標準 10 4 3 3 2" xfId="774" xr:uid="{00000000-0005-0000-0000-000009030000}"/>
    <cellStyle name="標準 10 4 3 4" xfId="775" xr:uid="{00000000-0005-0000-0000-00000A030000}"/>
    <cellStyle name="標準 10 4 3 4 2" xfId="776" xr:uid="{00000000-0005-0000-0000-00000B030000}"/>
    <cellStyle name="標準 10 4 3 5" xfId="777" xr:uid="{00000000-0005-0000-0000-00000C030000}"/>
    <cellStyle name="標準 10 4 3 5 2" xfId="778" xr:uid="{00000000-0005-0000-0000-00000D030000}"/>
    <cellStyle name="標準 10 4 3 6" xfId="779" xr:uid="{00000000-0005-0000-0000-00000E030000}"/>
    <cellStyle name="標準 10 4 3_4月25日_VACT雇用誘発" xfId="780" xr:uid="{00000000-0005-0000-0000-00000F030000}"/>
    <cellStyle name="標準 10 4 4" xfId="781" xr:uid="{00000000-0005-0000-0000-000010030000}"/>
    <cellStyle name="標準 10 4 4 2" xfId="782" xr:uid="{00000000-0005-0000-0000-000011030000}"/>
    <cellStyle name="標準 10 4 4 2 2" xfId="783" xr:uid="{00000000-0005-0000-0000-000012030000}"/>
    <cellStyle name="標準 10 4 4 3" xfId="784" xr:uid="{00000000-0005-0000-0000-000013030000}"/>
    <cellStyle name="標準 10 4 4 3 2" xfId="785" xr:uid="{00000000-0005-0000-0000-000014030000}"/>
    <cellStyle name="標準 10 4 4 4" xfId="786" xr:uid="{00000000-0005-0000-0000-000015030000}"/>
    <cellStyle name="標準 10 4 4 4 2" xfId="787" xr:uid="{00000000-0005-0000-0000-000016030000}"/>
    <cellStyle name="標準 10 4 4 5" xfId="788" xr:uid="{00000000-0005-0000-0000-000017030000}"/>
    <cellStyle name="標準 10 4 4_4月25日_VACT雇用誘発" xfId="789" xr:uid="{00000000-0005-0000-0000-000018030000}"/>
    <cellStyle name="標準 10 4 5" xfId="790" xr:uid="{00000000-0005-0000-0000-000019030000}"/>
    <cellStyle name="標準 10 4 5 2" xfId="791" xr:uid="{00000000-0005-0000-0000-00001A030000}"/>
    <cellStyle name="標準 10 4 6" xfId="792" xr:uid="{00000000-0005-0000-0000-00001B030000}"/>
    <cellStyle name="標準 10 4 6 2" xfId="793" xr:uid="{00000000-0005-0000-0000-00001C030000}"/>
    <cellStyle name="標準 10 4 7" xfId="794" xr:uid="{00000000-0005-0000-0000-00001D030000}"/>
    <cellStyle name="標準 10 4 7 2" xfId="795" xr:uid="{00000000-0005-0000-0000-00001E030000}"/>
    <cellStyle name="標準 10 4 8" xfId="796" xr:uid="{00000000-0005-0000-0000-00001F030000}"/>
    <cellStyle name="標準 10 4_4月25日_VACT雇用誘発" xfId="797" xr:uid="{00000000-0005-0000-0000-000020030000}"/>
    <cellStyle name="標準 10 5" xfId="798" xr:uid="{00000000-0005-0000-0000-000021030000}"/>
    <cellStyle name="標準 10 5 2" xfId="799" xr:uid="{00000000-0005-0000-0000-000022030000}"/>
    <cellStyle name="標準 10 5 2 2" xfId="800" xr:uid="{00000000-0005-0000-0000-000023030000}"/>
    <cellStyle name="標準 10 5 2 2 2" xfId="801" xr:uid="{00000000-0005-0000-0000-000024030000}"/>
    <cellStyle name="標準 10 5 2 2 2 2" xfId="802" xr:uid="{00000000-0005-0000-0000-000025030000}"/>
    <cellStyle name="標準 10 5 2 2 3" xfId="803" xr:uid="{00000000-0005-0000-0000-000026030000}"/>
    <cellStyle name="標準 10 5 2 2 3 2" xfId="804" xr:uid="{00000000-0005-0000-0000-000027030000}"/>
    <cellStyle name="標準 10 5 2 2 4" xfId="805" xr:uid="{00000000-0005-0000-0000-000028030000}"/>
    <cellStyle name="標準 10 5 2 2 4 2" xfId="806" xr:uid="{00000000-0005-0000-0000-000029030000}"/>
    <cellStyle name="標準 10 5 2 2 5" xfId="807" xr:uid="{00000000-0005-0000-0000-00002A030000}"/>
    <cellStyle name="標準 10 5 2 2_4月25日_VACT雇用誘発" xfId="808" xr:uid="{00000000-0005-0000-0000-00002B030000}"/>
    <cellStyle name="標準 10 5 2 3" xfId="809" xr:uid="{00000000-0005-0000-0000-00002C030000}"/>
    <cellStyle name="標準 10 5 2 3 2" xfId="810" xr:uid="{00000000-0005-0000-0000-00002D030000}"/>
    <cellStyle name="標準 10 5 2 4" xfId="811" xr:uid="{00000000-0005-0000-0000-00002E030000}"/>
    <cellStyle name="標準 10 5 2 4 2" xfId="812" xr:uid="{00000000-0005-0000-0000-00002F030000}"/>
    <cellStyle name="標準 10 5 2 5" xfId="813" xr:uid="{00000000-0005-0000-0000-000030030000}"/>
    <cellStyle name="標準 10 5 2 5 2" xfId="814" xr:uid="{00000000-0005-0000-0000-000031030000}"/>
    <cellStyle name="標準 10 5 2 6" xfId="815" xr:uid="{00000000-0005-0000-0000-000032030000}"/>
    <cellStyle name="標準 10 5 2_4月25日_VACT雇用誘発" xfId="816" xr:uid="{00000000-0005-0000-0000-000033030000}"/>
    <cellStyle name="標準 10 5 3" xfId="817" xr:uid="{00000000-0005-0000-0000-000034030000}"/>
    <cellStyle name="標準 10 5 3 2" xfId="818" xr:uid="{00000000-0005-0000-0000-000035030000}"/>
    <cellStyle name="標準 10 5 3 2 2" xfId="819" xr:uid="{00000000-0005-0000-0000-000036030000}"/>
    <cellStyle name="標準 10 5 3 2 2 2" xfId="820" xr:uid="{00000000-0005-0000-0000-000037030000}"/>
    <cellStyle name="標準 10 5 3 2 3" xfId="821" xr:uid="{00000000-0005-0000-0000-000038030000}"/>
    <cellStyle name="標準 10 5 3 2 3 2" xfId="822" xr:uid="{00000000-0005-0000-0000-000039030000}"/>
    <cellStyle name="標準 10 5 3 2 4" xfId="823" xr:uid="{00000000-0005-0000-0000-00003A030000}"/>
    <cellStyle name="標準 10 5 3 2 4 2" xfId="824" xr:uid="{00000000-0005-0000-0000-00003B030000}"/>
    <cellStyle name="標準 10 5 3 2 5" xfId="825" xr:uid="{00000000-0005-0000-0000-00003C030000}"/>
    <cellStyle name="標準 10 5 3 2_4月25日_VACT雇用誘発" xfId="826" xr:uid="{00000000-0005-0000-0000-00003D030000}"/>
    <cellStyle name="標準 10 5 3 3" xfId="827" xr:uid="{00000000-0005-0000-0000-00003E030000}"/>
    <cellStyle name="標準 10 5 3 3 2" xfId="828" xr:uid="{00000000-0005-0000-0000-00003F030000}"/>
    <cellStyle name="標準 10 5 3 4" xfId="829" xr:uid="{00000000-0005-0000-0000-000040030000}"/>
    <cellStyle name="標準 10 5 3 4 2" xfId="830" xr:uid="{00000000-0005-0000-0000-000041030000}"/>
    <cellStyle name="標準 10 5 3 5" xfId="831" xr:uid="{00000000-0005-0000-0000-000042030000}"/>
    <cellStyle name="標準 10 5 3 5 2" xfId="832" xr:uid="{00000000-0005-0000-0000-000043030000}"/>
    <cellStyle name="標準 10 5 3 6" xfId="833" xr:uid="{00000000-0005-0000-0000-000044030000}"/>
    <cellStyle name="標準 10 5 3_4月25日_VACT雇用誘発" xfId="834" xr:uid="{00000000-0005-0000-0000-000045030000}"/>
    <cellStyle name="標準 10 5 4" xfId="835" xr:uid="{00000000-0005-0000-0000-000046030000}"/>
    <cellStyle name="標準 10 5 4 2" xfId="836" xr:uid="{00000000-0005-0000-0000-000047030000}"/>
    <cellStyle name="標準 10 5 4 2 2" xfId="837" xr:uid="{00000000-0005-0000-0000-000048030000}"/>
    <cellStyle name="標準 10 5 4 3" xfId="838" xr:uid="{00000000-0005-0000-0000-000049030000}"/>
    <cellStyle name="標準 10 5 4 3 2" xfId="839" xr:uid="{00000000-0005-0000-0000-00004A030000}"/>
    <cellStyle name="標準 10 5 4 4" xfId="840" xr:uid="{00000000-0005-0000-0000-00004B030000}"/>
    <cellStyle name="標準 10 5 4 4 2" xfId="841" xr:uid="{00000000-0005-0000-0000-00004C030000}"/>
    <cellStyle name="標準 10 5 4 5" xfId="842" xr:uid="{00000000-0005-0000-0000-00004D030000}"/>
    <cellStyle name="標準 10 5 4_4月25日_VACT雇用誘発" xfId="843" xr:uid="{00000000-0005-0000-0000-00004E030000}"/>
    <cellStyle name="標準 10 5 5" xfId="844" xr:uid="{00000000-0005-0000-0000-00004F030000}"/>
    <cellStyle name="標準 10 5 5 2" xfId="845" xr:uid="{00000000-0005-0000-0000-000050030000}"/>
    <cellStyle name="標準 10 5 6" xfId="846" xr:uid="{00000000-0005-0000-0000-000051030000}"/>
    <cellStyle name="標準 10 5 6 2" xfId="847" xr:uid="{00000000-0005-0000-0000-000052030000}"/>
    <cellStyle name="標準 10 5 7" xfId="848" xr:uid="{00000000-0005-0000-0000-000053030000}"/>
    <cellStyle name="標準 10 5 7 2" xfId="849" xr:uid="{00000000-0005-0000-0000-000054030000}"/>
    <cellStyle name="標準 10 5 8" xfId="850" xr:uid="{00000000-0005-0000-0000-000055030000}"/>
    <cellStyle name="標準 10 5_4月25日_VACT雇用誘発" xfId="851" xr:uid="{00000000-0005-0000-0000-000056030000}"/>
    <cellStyle name="標準 10 6" xfId="852" xr:uid="{00000000-0005-0000-0000-000057030000}"/>
    <cellStyle name="標準 10 6 2" xfId="853" xr:uid="{00000000-0005-0000-0000-000058030000}"/>
    <cellStyle name="標準 10 6 2 2" xfId="854" xr:uid="{00000000-0005-0000-0000-000059030000}"/>
    <cellStyle name="標準 10 6 2 2 2" xfId="855" xr:uid="{00000000-0005-0000-0000-00005A030000}"/>
    <cellStyle name="標準 10 6 2 2 2 2" xfId="856" xr:uid="{00000000-0005-0000-0000-00005B030000}"/>
    <cellStyle name="標準 10 6 2 2 3" xfId="857" xr:uid="{00000000-0005-0000-0000-00005C030000}"/>
    <cellStyle name="標準 10 6 2 2 3 2" xfId="858" xr:uid="{00000000-0005-0000-0000-00005D030000}"/>
    <cellStyle name="標準 10 6 2 2 4" xfId="859" xr:uid="{00000000-0005-0000-0000-00005E030000}"/>
    <cellStyle name="標準 10 6 2 2 4 2" xfId="860" xr:uid="{00000000-0005-0000-0000-00005F030000}"/>
    <cellStyle name="標準 10 6 2 2 5" xfId="861" xr:uid="{00000000-0005-0000-0000-000060030000}"/>
    <cellStyle name="標準 10 6 2 2_4月25日_VACT雇用誘発" xfId="862" xr:uid="{00000000-0005-0000-0000-000061030000}"/>
    <cellStyle name="標準 10 6 2 3" xfId="863" xr:uid="{00000000-0005-0000-0000-000062030000}"/>
    <cellStyle name="標準 10 6 2 3 2" xfId="864" xr:uid="{00000000-0005-0000-0000-000063030000}"/>
    <cellStyle name="標準 10 6 2 4" xfId="865" xr:uid="{00000000-0005-0000-0000-000064030000}"/>
    <cellStyle name="標準 10 6 2 4 2" xfId="866" xr:uid="{00000000-0005-0000-0000-000065030000}"/>
    <cellStyle name="標準 10 6 2 5" xfId="867" xr:uid="{00000000-0005-0000-0000-000066030000}"/>
    <cellStyle name="標準 10 6 2 5 2" xfId="868" xr:uid="{00000000-0005-0000-0000-000067030000}"/>
    <cellStyle name="標準 10 6 2 6" xfId="869" xr:uid="{00000000-0005-0000-0000-000068030000}"/>
    <cellStyle name="標準 10 6 2_4月25日_VACT雇用誘発" xfId="870" xr:uid="{00000000-0005-0000-0000-000069030000}"/>
    <cellStyle name="標準 10 6 3" xfId="871" xr:uid="{00000000-0005-0000-0000-00006A030000}"/>
    <cellStyle name="標準 10 6 3 2" xfId="872" xr:uid="{00000000-0005-0000-0000-00006B030000}"/>
    <cellStyle name="標準 10 6 3 2 2" xfId="873" xr:uid="{00000000-0005-0000-0000-00006C030000}"/>
    <cellStyle name="標準 10 6 3 2 2 2" xfId="874" xr:uid="{00000000-0005-0000-0000-00006D030000}"/>
    <cellStyle name="標準 10 6 3 2 3" xfId="875" xr:uid="{00000000-0005-0000-0000-00006E030000}"/>
    <cellStyle name="標準 10 6 3 2 3 2" xfId="876" xr:uid="{00000000-0005-0000-0000-00006F030000}"/>
    <cellStyle name="標準 10 6 3 2 4" xfId="877" xr:uid="{00000000-0005-0000-0000-000070030000}"/>
    <cellStyle name="標準 10 6 3 2 4 2" xfId="878" xr:uid="{00000000-0005-0000-0000-000071030000}"/>
    <cellStyle name="標準 10 6 3 2 5" xfId="879" xr:uid="{00000000-0005-0000-0000-000072030000}"/>
    <cellStyle name="標準 10 6 3 2_4月25日_VACT雇用誘発" xfId="880" xr:uid="{00000000-0005-0000-0000-000073030000}"/>
    <cellStyle name="標準 10 6 3 3" xfId="881" xr:uid="{00000000-0005-0000-0000-000074030000}"/>
    <cellStyle name="標準 10 6 3 3 2" xfId="882" xr:uid="{00000000-0005-0000-0000-000075030000}"/>
    <cellStyle name="標準 10 6 3 4" xfId="883" xr:uid="{00000000-0005-0000-0000-000076030000}"/>
    <cellStyle name="標準 10 6 3 4 2" xfId="884" xr:uid="{00000000-0005-0000-0000-000077030000}"/>
    <cellStyle name="標準 10 6 3 5" xfId="885" xr:uid="{00000000-0005-0000-0000-000078030000}"/>
    <cellStyle name="標準 10 6 3 5 2" xfId="886" xr:uid="{00000000-0005-0000-0000-000079030000}"/>
    <cellStyle name="標準 10 6 3 6" xfId="887" xr:uid="{00000000-0005-0000-0000-00007A030000}"/>
    <cellStyle name="標準 10 6 3_4月25日_VACT雇用誘発" xfId="888" xr:uid="{00000000-0005-0000-0000-00007B030000}"/>
    <cellStyle name="標準 10 6 4" xfId="889" xr:uid="{00000000-0005-0000-0000-00007C030000}"/>
    <cellStyle name="標準 10 6 4 2" xfId="890" xr:uid="{00000000-0005-0000-0000-00007D030000}"/>
    <cellStyle name="標準 10 6 4 2 2" xfId="891" xr:uid="{00000000-0005-0000-0000-00007E030000}"/>
    <cellStyle name="標準 10 6 4 3" xfId="892" xr:uid="{00000000-0005-0000-0000-00007F030000}"/>
    <cellStyle name="標準 10 6 4 3 2" xfId="893" xr:uid="{00000000-0005-0000-0000-000080030000}"/>
    <cellStyle name="標準 10 6 4 4" xfId="894" xr:uid="{00000000-0005-0000-0000-000081030000}"/>
    <cellStyle name="標準 10 6 4 4 2" xfId="895" xr:uid="{00000000-0005-0000-0000-000082030000}"/>
    <cellStyle name="標準 10 6 4 5" xfId="896" xr:uid="{00000000-0005-0000-0000-000083030000}"/>
    <cellStyle name="標準 10 6 4_4月25日_VACT雇用誘発" xfId="897" xr:uid="{00000000-0005-0000-0000-000084030000}"/>
    <cellStyle name="標準 10 6 5" xfId="898" xr:uid="{00000000-0005-0000-0000-000085030000}"/>
    <cellStyle name="標準 10 6 5 2" xfId="899" xr:uid="{00000000-0005-0000-0000-000086030000}"/>
    <cellStyle name="標準 10 6 6" xfId="900" xr:uid="{00000000-0005-0000-0000-000087030000}"/>
    <cellStyle name="標準 10 6 6 2" xfId="901" xr:uid="{00000000-0005-0000-0000-000088030000}"/>
    <cellStyle name="標準 10 6 7" xfId="902" xr:uid="{00000000-0005-0000-0000-000089030000}"/>
    <cellStyle name="標準 10 6 7 2" xfId="903" xr:uid="{00000000-0005-0000-0000-00008A030000}"/>
    <cellStyle name="標準 10 6 8" xfId="904" xr:uid="{00000000-0005-0000-0000-00008B030000}"/>
    <cellStyle name="標準 10 6_4月25日_VACT雇用誘発" xfId="905" xr:uid="{00000000-0005-0000-0000-00008C030000}"/>
    <cellStyle name="標準 10 7" xfId="906" xr:uid="{00000000-0005-0000-0000-00008D030000}"/>
    <cellStyle name="標準 10 7 2" xfId="907" xr:uid="{00000000-0005-0000-0000-00008E030000}"/>
    <cellStyle name="標準 10 7 2 2" xfId="908" xr:uid="{00000000-0005-0000-0000-00008F030000}"/>
    <cellStyle name="標準 10 7 2 2 2" xfId="909" xr:uid="{00000000-0005-0000-0000-000090030000}"/>
    <cellStyle name="標準 10 7 2 2 2 2" xfId="910" xr:uid="{00000000-0005-0000-0000-000091030000}"/>
    <cellStyle name="標準 10 7 2 2 3" xfId="911" xr:uid="{00000000-0005-0000-0000-000092030000}"/>
    <cellStyle name="標準 10 7 2 2 3 2" xfId="912" xr:uid="{00000000-0005-0000-0000-000093030000}"/>
    <cellStyle name="標準 10 7 2 2 4" xfId="913" xr:uid="{00000000-0005-0000-0000-000094030000}"/>
    <cellStyle name="標準 10 7 2 2 4 2" xfId="914" xr:uid="{00000000-0005-0000-0000-000095030000}"/>
    <cellStyle name="標準 10 7 2 2 5" xfId="915" xr:uid="{00000000-0005-0000-0000-000096030000}"/>
    <cellStyle name="標準 10 7 2 2_4月25日_VACT雇用誘発" xfId="916" xr:uid="{00000000-0005-0000-0000-000097030000}"/>
    <cellStyle name="標準 10 7 2 3" xfId="917" xr:uid="{00000000-0005-0000-0000-000098030000}"/>
    <cellStyle name="標準 10 7 2 3 2" xfId="918" xr:uid="{00000000-0005-0000-0000-000099030000}"/>
    <cellStyle name="標準 10 7 2 4" xfId="919" xr:uid="{00000000-0005-0000-0000-00009A030000}"/>
    <cellStyle name="標準 10 7 2 4 2" xfId="920" xr:uid="{00000000-0005-0000-0000-00009B030000}"/>
    <cellStyle name="標準 10 7 2 5" xfId="921" xr:uid="{00000000-0005-0000-0000-00009C030000}"/>
    <cellStyle name="標準 10 7 2 5 2" xfId="922" xr:uid="{00000000-0005-0000-0000-00009D030000}"/>
    <cellStyle name="標準 10 7 2 6" xfId="923" xr:uid="{00000000-0005-0000-0000-00009E030000}"/>
    <cellStyle name="標準 10 7 2_4月25日_VACT雇用誘発" xfId="924" xr:uid="{00000000-0005-0000-0000-00009F030000}"/>
    <cellStyle name="標準 10 7 3" xfId="925" xr:uid="{00000000-0005-0000-0000-0000A0030000}"/>
    <cellStyle name="標準 10 7 3 2" xfId="926" xr:uid="{00000000-0005-0000-0000-0000A1030000}"/>
    <cellStyle name="標準 10 7 3 2 2" xfId="927" xr:uid="{00000000-0005-0000-0000-0000A2030000}"/>
    <cellStyle name="標準 10 7 3 2 2 2" xfId="928" xr:uid="{00000000-0005-0000-0000-0000A3030000}"/>
    <cellStyle name="標準 10 7 3 2 3" xfId="929" xr:uid="{00000000-0005-0000-0000-0000A4030000}"/>
    <cellStyle name="標準 10 7 3 2 3 2" xfId="930" xr:uid="{00000000-0005-0000-0000-0000A5030000}"/>
    <cellStyle name="標準 10 7 3 2 4" xfId="931" xr:uid="{00000000-0005-0000-0000-0000A6030000}"/>
    <cellStyle name="標準 10 7 3 2 4 2" xfId="932" xr:uid="{00000000-0005-0000-0000-0000A7030000}"/>
    <cellStyle name="標準 10 7 3 2 5" xfId="933" xr:uid="{00000000-0005-0000-0000-0000A8030000}"/>
    <cellStyle name="標準 10 7 3 2_4月25日_VACT雇用誘発" xfId="934" xr:uid="{00000000-0005-0000-0000-0000A9030000}"/>
    <cellStyle name="標準 10 7 3 3" xfId="935" xr:uid="{00000000-0005-0000-0000-0000AA030000}"/>
    <cellStyle name="標準 10 7 3 3 2" xfId="936" xr:uid="{00000000-0005-0000-0000-0000AB030000}"/>
    <cellStyle name="標準 10 7 3 4" xfId="937" xr:uid="{00000000-0005-0000-0000-0000AC030000}"/>
    <cellStyle name="標準 10 7 3 4 2" xfId="938" xr:uid="{00000000-0005-0000-0000-0000AD030000}"/>
    <cellStyle name="標準 10 7 3 5" xfId="939" xr:uid="{00000000-0005-0000-0000-0000AE030000}"/>
    <cellStyle name="標準 10 7 3 5 2" xfId="940" xr:uid="{00000000-0005-0000-0000-0000AF030000}"/>
    <cellStyle name="標準 10 7 3 6" xfId="941" xr:uid="{00000000-0005-0000-0000-0000B0030000}"/>
    <cellStyle name="標準 10 7 3_4月25日_VACT雇用誘発" xfId="942" xr:uid="{00000000-0005-0000-0000-0000B1030000}"/>
    <cellStyle name="標準 10 7 4" xfId="943" xr:uid="{00000000-0005-0000-0000-0000B2030000}"/>
    <cellStyle name="標準 10 7 4 2" xfId="944" xr:uid="{00000000-0005-0000-0000-0000B3030000}"/>
    <cellStyle name="標準 10 7 4 2 2" xfId="945" xr:uid="{00000000-0005-0000-0000-0000B4030000}"/>
    <cellStyle name="標準 10 7 4 3" xfId="946" xr:uid="{00000000-0005-0000-0000-0000B5030000}"/>
    <cellStyle name="標準 10 7 4 3 2" xfId="947" xr:uid="{00000000-0005-0000-0000-0000B6030000}"/>
    <cellStyle name="標準 10 7 4 4" xfId="948" xr:uid="{00000000-0005-0000-0000-0000B7030000}"/>
    <cellStyle name="標準 10 7 4 4 2" xfId="949" xr:uid="{00000000-0005-0000-0000-0000B8030000}"/>
    <cellStyle name="標準 10 7 4 5" xfId="950" xr:uid="{00000000-0005-0000-0000-0000B9030000}"/>
    <cellStyle name="標準 10 7 4_4月25日_VACT雇用誘発" xfId="951" xr:uid="{00000000-0005-0000-0000-0000BA030000}"/>
    <cellStyle name="標準 10 7 5" xfId="952" xr:uid="{00000000-0005-0000-0000-0000BB030000}"/>
    <cellStyle name="標準 10 7 5 2" xfId="953" xr:uid="{00000000-0005-0000-0000-0000BC030000}"/>
    <cellStyle name="標準 10 7 6" xfId="954" xr:uid="{00000000-0005-0000-0000-0000BD030000}"/>
    <cellStyle name="標準 10 7 6 2" xfId="955" xr:uid="{00000000-0005-0000-0000-0000BE030000}"/>
    <cellStyle name="標準 10 7 7" xfId="956" xr:uid="{00000000-0005-0000-0000-0000BF030000}"/>
    <cellStyle name="標準 10 7 7 2" xfId="957" xr:uid="{00000000-0005-0000-0000-0000C0030000}"/>
    <cellStyle name="標準 10 7 8" xfId="958" xr:uid="{00000000-0005-0000-0000-0000C1030000}"/>
    <cellStyle name="標準 10 7_4月25日_VACT雇用誘発" xfId="959" xr:uid="{00000000-0005-0000-0000-0000C2030000}"/>
    <cellStyle name="標準 10 8" xfId="960" xr:uid="{00000000-0005-0000-0000-0000C3030000}"/>
    <cellStyle name="標準 10 8 2" xfId="961" xr:uid="{00000000-0005-0000-0000-0000C4030000}"/>
    <cellStyle name="標準 10 8 2 2" xfId="962" xr:uid="{00000000-0005-0000-0000-0000C5030000}"/>
    <cellStyle name="標準 10 8 2 2 2" xfId="963" xr:uid="{00000000-0005-0000-0000-0000C6030000}"/>
    <cellStyle name="標準 10 8 2 3" xfId="964" xr:uid="{00000000-0005-0000-0000-0000C7030000}"/>
    <cellStyle name="標準 10 8 2 3 2" xfId="965" xr:uid="{00000000-0005-0000-0000-0000C8030000}"/>
    <cellStyle name="標準 10 8 2 4" xfId="966" xr:uid="{00000000-0005-0000-0000-0000C9030000}"/>
    <cellStyle name="標準 10 8 2 4 2" xfId="967" xr:uid="{00000000-0005-0000-0000-0000CA030000}"/>
    <cellStyle name="標準 10 8 2 5" xfId="968" xr:uid="{00000000-0005-0000-0000-0000CB030000}"/>
    <cellStyle name="標準 10 8 2_4月25日_VACT雇用誘発" xfId="969" xr:uid="{00000000-0005-0000-0000-0000CC030000}"/>
    <cellStyle name="標準 10 8 3" xfId="970" xr:uid="{00000000-0005-0000-0000-0000CD030000}"/>
    <cellStyle name="標準 10 8 3 2" xfId="971" xr:uid="{00000000-0005-0000-0000-0000CE030000}"/>
    <cellStyle name="標準 10 8 4" xfId="972" xr:uid="{00000000-0005-0000-0000-0000CF030000}"/>
    <cellStyle name="標準 10 8 4 2" xfId="973" xr:uid="{00000000-0005-0000-0000-0000D0030000}"/>
    <cellStyle name="標準 10 8 5" xfId="974" xr:uid="{00000000-0005-0000-0000-0000D1030000}"/>
    <cellStyle name="標準 10 8 5 2" xfId="975" xr:uid="{00000000-0005-0000-0000-0000D2030000}"/>
    <cellStyle name="標準 10 8 6" xfId="976" xr:uid="{00000000-0005-0000-0000-0000D3030000}"/>
    <cellStyle name="標準 10 8_4月25日_VACT雇用誘発" xfId="977" xr:uid="{00000000-0005-0000-0000-0000D4030000}"/>
    <cellStyle name="標準 10 9" xfId="978" xr:uid="{00000000-0005-0000-0000-0000D5030000}"/>
    <cellStyle name="標準 10 9 2" xfId="979" xr:uid="{00000000-0005-0000-0000-0000D6030000}"/>
    <cellStyle name="標準 10 9 2 2" xfId="980" xr:uid="{00000000-0005-0000-0000-0000D7030000}"/>
    <cellStyle name="標準 10 9 2 2 2" xfId="981" xr:uid="{00000000-0005-0000-0000-0000D8030000}"/>
    <cellStyle name="標準 10 9 2 3" xfId="982" xr:uid="{00000000-0005-0000-0000-0000D9030000}"/>
    <cellStyle name="標準 10 9 2 3 2" xfId="983" xr:uid="{00000000-0005-0000-0000-0000DA030000}"/>
    <cellStyle name="標準 10 9 2 4" xfId="984" xr:uid="{00000000-0005-0000-0000-0000DB030000}"/>
    <cellStyle name="標準 10 9 2 4 2" xfId="985" xr:uid="{00000000-0005-0000-0000-0000DC030000}"/>
    <cellStyle name="標準 10 9 2 5" xfId="986" xr:uid="{00000000-0005-0000-0000-0000DD030000}"/>
    <cellStyle name="標準 10 9 2_4月25日_VACT雇用誘発" xfId="987" xr:uid="{00000000-0005-0000-0000-0000DE030000}"/>
    <cellStyle name="標準 10 9 3" xfId="988" xr:uid="{00000000-0005-0000-0000-0000DF030000}"/>
    <cellStyle name="標準 10 9 3 2" xfId="989" xr:uid="{00000000-0005-0000-0000-0000E0030000}"/>
    <cellStyle name="標準 10 9 4" xfId="990" xr:uid="{00000000-0005-0000-0000-0000E1030000}"/>
    <cellStyle name="標準 10 9 4 2" xfId="991" xr:uid="{00000000-0005-0000-0000-0000E2030000}"/>
    <cellStyle name="標準 10 9 5" xfId="992" xr:uid="{00000000-0005-0000-0000-0000E3030000}"/>
    <cellStyle name="標準 10 9 5 2" xfId="993" xr:uid="{00000000-0005-0000-0000-0000E4030000}"/>
    <cellStyle name="標準 10 9 6" xfId="994" xr:uid="{00000000-0005-0000-0000-0000E5030000}"/>
    <cellStyle name="標準 10 9_4月25日_VACT雇用誘発" xfId="995" xr:uid="{00000000-0005-0000-0000-0000E6030000}"/>
    <cellStyle name="標準 10_4月25日_VACT雇用誘発" xfId="996" xr:uid="{00000000-0005-0000-0000-0000E7030000}"/>
    <cellStyle name="標準 11" xfId="997" xr:uid="{00000000-0005-0000-0000-0000E8030000}"/>
    <cellStyle name="標準 11 10" xfId="998" xr:uid="{00000000-0005-0000-0000-0000E9030000}"/>
    <cellStyle name="標準 11 10 2" xfId="999" xr:uid="{00000000-0005-0000-0000-0000EA030000}"/>
    <cellStyle name="標準 11 10 2 2" xfId="1000" xr:uid="{00000000-0005-0000-0000-0000EB030000}"/>
    <cellStyle name="標準 11 10 3" xfId="1001" xr:uid="{00000000-0005-0000-0000-0000EC030000}"/>
    <cellStyle name="標準 11 10 3 2" xfId="1002" xr:uid="{00000000-0005-0000-0000-0000ED030000}"/>
    <cellStyle name="標準 11 10 4" xfId="1003" xr:uid="{00000000-0005-0000-0000-0000EE030000}"/>
    <cellStyle name="標準 11 10 4 2" xfId="1004" xr:uid="{00000000-0005-0000-0000-0000EF030000}"/>
    <cellStyle name="標準 11 10 5" xfId="1005" xr:uid="{00000000-0005-0000-0000-0000F0030000}"/>
    <cellStyle name="標準 11 10_4月25日_VACT雇用誘発" xfId="1006" xr:uid="{00000000-0005-0000-0000-0000F1030000}"/>
    <cellStyle name="標準 11 11" xfId="1007" xr:uid="{00000000-0005-0000-0000-0000F2030000}"/>
    <cellStyle name="標準 11 11 2" xfId="1008" xr:uid="{00000000-0005-0000-0000-0000F3030000}"/>
    <cellStyle name="標準 11 12" xfId="1009" xr:uid="{00000000-0005-0000-0000-0000F4030000}"/>
    <cellStyle name="標準 11 12 2" xfId="1010" xr:uid="{00000000-0005-0000-0000-0000F5030000}"/>
    <cellStyle name="標準 11 13" xfId="1011" xr:uid="{00000000-0005-0000-0000-0000F6030000}"/>
    <cellStyle name="標準 11 13 2" xfId="1012" xr:uid="{00000000-0005-0000-0000-0000F7030000}"/>
    <cellStyle name="標準 11 14" xfId="1013" xr:uid="{00000000-0005-0000-0000-0000F8030000}"/>
    <cellStyle name="標準 11 15" xfId="1014" xr:uid="{00000000-0005-0000-0000-0000F9030000}"/>
    <cellStyle name="標準 11 2" xfId="1015" xr:uid="{00000000-0005-0000-0000-0000FA030000}"/>
    <cellStyle name="標準 11 2 2" xfId="1016" xr:uid="{00000000-0005-0000-0000-0000FB030000}"/>
    <cellStyle name="標準 11 2 2 2" xfId="1017" xr:uid="{00000000-0005-0000-0000-0000FC030000}"/>
    <cellStyle name="標準 11 2 2 2 2" xfId="1018" xr:uid="{00000000-0005-0000-0000-0000FD030000}"/>
    <cellStyle name="標準 11 2 2 2 2 2" xfId="1019" xr:uid="{00000000-0005-0000-0000-0000FE030000}"/>
    <cellStyle name="標準 11 2 2 2 3" xfId="1020" xr:uid="{00000000-0005-0000-0000-0000FF030000}"/>
    <cellStyle name="標準 11 2 2 2 3 2" xfId="1021" xr:uid="{00000000-0005-0000-0000-000000040000}"/>
    <cellStyle name="標準 11 2 2 2 4" xfId="1022" xr:uid="{00000000-0005-0000-0000-000001040000}"/>
    <cellStyle name="標準 11 2 2 2 4 2" xfId="1023" xr:uid="{00000000-0005-0000-0000-000002040000}"/>
    <cellStyle name="標準 11 2 2 2 5" xfId="1024" xr:uid="{00000000-0005-0000-0000-000003040000}"/>
    <cellStyle name="標準 11 2 2 2_4月25日_VACT雇用誘発" xfId="1025" xr:uid="{00000000-0005-0000-0000-000004040000}"/>
    <cellStyle name="標準 11 2 2 3" xfId="1026" xr:uid="{00000000-0005-0000-0000-000005040000}"/>
    <cellStyle name="標準 11 2 2 3 2" xfId="1027" xr:uid="{00000000-0005-0000-0000-000006040000}"/>
    <cellStyle name="標準 11 2 2 4" xfId="1028" xr:uid="{00000000-0005-0000-0000-000007040000}"/>
    <cellStyle name="標準 11 2 2 4 2" xfId="1029" xr:uid="{00000000-0005-0000-0000-000008040000}"/>
    <cellStyle name="標準 11 2 2 5" xfId="1030" xr:uid="{00000000-0005-0000-0000-000009040000}"/>
    <cellStyle name="標準 11 2 2 5 2" xfId="1031" xr:uid="{00000000-0005-0000-0000-00000A040000}"/>
    <cellStyle name="標準 11 2 2 6" xfId="1032" xr:uid="{00000000-0005-0000-0000-00000B040000}"/>
    <cellStyle name="標準 11 2 2_4月25日_VACT雇用誘発" xfId="1033" xr:uid="{00000000-0005-0000-0000-00000C040000}"/>
    <cellStyle name="標準 11 2 3" xfId="1034" xr:uid="{00000000-0005-0000-0000-00000D040000}"/>
    <cellStyle name="標準 11 2 3 2" xfId="1035" xr:uid="{00000000-0005-0000-0000-00000E040000}"/>
    <cellStyle name="標準 11 2 3 2 2" xfId="1036" xr:uid="{00000000-0005-0000-0000-00000F040000}"/>
    <cellStyle name="標準 11 2 3 2 2 2" xfId="1037" xr:uid="{00000000-0005-0000-0000-000010040000}"/>
    <cellStyle name="標準 11 2 3 2 3" xfId="1038" xr:uid="{00000000-0005-0000-0000-000011040000}"/>
    <cellStyle name="標準 11 2 3 2 3 2" xfId="1039" xr:uid="{00000000-0005-0000-0000-000012040000}"/>
    <cellStyle name="標準 11 2 3 2 4" xfId="1040" xr:uid="{00000000-0005-0000-0000-000013040000}"/>
    <cellStyle name="標準 11 2 3 2 4 2" xfId="1041" xr:uid="{00000000-0005-0000-0000-000014040000}"/>
    <cellStyle name="標準 11 2 3 2 5" xfId="1042" xr:uid="{00000000-0005-0000-0000-000015040000}"/>
    <cellStyle name="標準 11 2 3 2_4月25日_VACT雇用誘発" xfId="1043" xr:uid="{00000000-0005-0000-0000-000016040000}"/>
    <cellStyle name="標準 11 2 3 3" xfId="1044" xr:uid="{00000000-0005-0000-0000-000017040000}"/>
    <cellStyle name="標準 11 2 3 3 2" xfId="1045" xr:uid="{00000000-0005-0000-0000-000018040000}"/>
    <cellStyle name="標準 11 2 3 4" xfId="1046" xr:uid="{00000000-0005-0000-0000-000019040000}"/>
    <cellStyle name="標準 11 2 3 4 2" xfId="1047" xr:uid="{00000000-0005-0000-0000-00001A040000}"/>
    <cellStyle name="標準 11 2 3 5" xfId="1048" xr:uid="{00000000-0005-0000-0000-00001B040000}"/>
    <cellStyle name="標準 11 2 3 5 2" xfId="1049" xr:uid="{00000000-0005-0000-0000-00001C040000}"/>
    <cellStyle name="標準 11 2 3 6" xfId="1050" xr:uid="{00000000-0005-0000-0000-00001D040000}"/>
    <cellStyle name="標準 11 2 3_4月25日_VACT雇用誘発" xfId="1051" xr:uid="{00000000-0005-0000-0000-00001E040000}"/>
    <cellStyle name="標準 11 2 4" xfId="1052" xr:uid="{00000000-0005-0000-0000-00001F040000}"/>
    <cellStyle name="標準 11 2 4 2" xfId="1053" xr:uid="{00000000-0005-0000-0000-000020040000}"/>
    <cellStyle name="標準 11 2 4 2 2" xfId="1054" xr:uid="{00000000-0005-0000-0000-000021040000}"/>
    <cellStyle name="標準 11 2 4 3" xfId="1055" xr:uid="{00000000-0005-0000-0000-000022040000}"/>
    <cellStyle name="標準 11 2 4 3 2" xfId="1056" xr:uid="{00000000-0005-0000-0000-000023040000}"/>
    <cellStyle name="標準 11 2 4 4" xfId="1057" xr:uid="{00000000-0005-0000-0000-000024040000}"/>
    <cellStyle name="標準 11 2 4 4 2" xfId="1058" xr:uid="{00000000-0005-0000-0000-000025040000}"/>
    <cellStyle name="標準 11 2 4 5" xfId="1059" xr:uid="{00000000-0005-0000-0000-000026040000}"/>
    <cellStyle name="標準 11 2 4_4月25日_VACT雇用誘発" xfId="1060" xr:uid="{00000000-0005-0000-0000-000027040000}"/>
    <cellStyle name="標準 11 2 5" xfId="1061" xr:uid="{00000000-0005-0000-0000-000028040000}"/>
    <cellStyle name="標準 11 2 5 2" xfId="1062" xr:uid="{00000000-0005-0000-0000-000029040000}"/>
    <cellStyle name="標準 11 2 6" xfId="1063" xr:uid="{00000000-0005-0000-0000-00002A040000}"/>
    <cellStyle name="標準 11 2 6 2" xfId="1064" xr:uid="{00000000-0005-0000-0000-00002B040000}"/>
    <cellStyle name="標準 11 2 7" xfId="1065" xr:uid="{00000000-0005-0000-0000-00002C040000}"/>
    <cellStyle name="標準 11 2 7 2" xfId="1066" xr:uid="{00000000-0005-0000-0000-00002D040000}"/>
    <cellStyle name="標準 11 2 8" xfId="1067" xr:uid="{00000000-0005-0000-0000-00002E040000}"/>
    <cellStyle name="標準 11 2_4月25日_VACT雇用誘発" xfId="1068" xr:uid="{00000000-0005-0000-0000-00002F040000}"/>
    <cellStyle name="標準 11 3" xfId="1069" xr:uid="{00000000-0005-0000-0000-000030040000}"/>
    <cellStyle name="標準 11 3 2" xfId="1070" xr:uid="{00000000-0005-0000-0000-000031040000}"/>
    <cellStyle name="標準 11 3 2 2" xfId="1071" xr:uid="{00000000-0005-0000-0000-000032040000}"/>
    <cellStyle name="標準 11 3 2 2 2" xfId="1072" xr:uid="{00000000-0005-0000-0000-000033040000}"/>
    <cellStyle name="標準 11 3 2 2 2 2" xfId="1073" xr:uid="{00000000-0005-0000-0000-000034040000}"/>
    <cellStyle name="標準 11 3 2 2 3" xfId="1074" xr:uid="{00000000-0005-0000-0000-000035040000}"/>
    <cellStyle name="標準 11 3 2 2 3 2" xfId="1075" xr:uid="{00000000-0005-0000-0000-000036040000}"/>
    <cellStyle name="標準 11 3 2 2 4" xfId="1076" xr:uid="{00000000-0005-0000-0000-000037040000}"/>
    <cellStyle name="標準 11 3 2 2 4 2" xfId="1077" xr:uid="{00000000-0005-0000-0000-000038040000}"/>
    <cellStyle name="標準 11 3 2 2 5" xfId="1078" xr:uid="{00000000-0005-0000-0000-000039040000}"/>
    <cellStyle name="標準 11 3 2 2_4月25日_VACT雇用誘発" xfId="1079" xr:uid="{00000000-0005-0000-0000-00003A040000}"/>
    <cellStyle name="標準 11 3 2 3" xfId="1080" xr:uid="{00000000-0005-0000-0000-00003B040000}"/>
    <cellStyle name="標準 11 3 2 3 2" xfId="1081" xr:uid="{00000000-0005-0000-0000-00003C040000}"/>
    <cellStyle name="標準 11 3 2 4" xfId="1082" xr:uid="{00000000-0005-0000-0000-00003D040000}"/>
    <cellStyle name="標準 11 3 2 4 2" xfId="1083" xr:uid="{00000000-0005-0000-0000-00003E040000}"/>
    <cellStyle name="標準 11 3 2 5" xfId="1084" xr:uid="{00000000-0005-0000-0000-00003F040000}"/>
    <cellStyle name="標準 11 3 2 5 2" xfId="1085" xr:uid="{00000000-0005-0000-0000-000040040000}"/>
    <cellStyle name="標準 11 3 2 6" xfId="1086" xr:uid="{00000000-0005-0000-0000-000041040000}"/>
    <cellStyle name="標準 11 3 2_4月25日_VACT雇用誘発" xfId="1087" xr:uid="{00000000-0005-0000-0000-000042040000}"/>
    <cellStyle name="標準 11 3 3" xfId="1088" xr:uid="{00000000-0005-0000-0000-000043040000}"/>
    <cellStyle name="標準 11 3 3 2" xfId="1089" xr:uid="{00000000-0005-0000-0000-000044040000}"/>
    <cellStyle name="標準 11 3 3 2 2" xfId="1090" xr:uid="{00000000-0005-0000-0000-000045040000}"/>
    <cellStyle name="標準 11 3 3 2 2 2" xfId="1091" xr:uid="{00000000-0005-0000-0000-000046040000}"/>
    <cellStyle name="標準 11 3 3 2 3" xfId="1092" xr:uid="{00000000-0005-0000-0000-000047040000}"/>
    <cellStyle name="標準 11 3 3 2 3 2" xfId="1093" xr:uid="{00000000-0005-0000-0000-000048040000}"/>
    <cellStyle name="標準 11 3 3 2 4" xfId="1094" xr:uid="{00000000-0005-0000-0000-000049040000}"/>
    <cellStyle name="標準 11 3 3 2 4 2" xfId="1095" xr:uid="{00000000-0005-0000-0000-00004A040000}"/>
    <cellStyle name="標準 11 3 3 2 5" xfId="1096" xr:uid="{00000000-0005-0000-0000-00004B040000}"/>
    <cellStyle name="標準 11 3 3 2_4月25日_VACT雇用誘発" xfId="1097" xr:uid="{00000000-0005-0000-0000-00004C040000}"/>
    <cellStyle name="標準 11 3 3 3" xfId="1098" xr:uid="{00000000-0005-0000-0000-00004D040000}"/>
    <cellStyle name="標準 11 3 3 3 2" xfId="1099" xr:uid="{00000000-0005-0000-0000-00004E040000}"/>
    <cellStyle name="標準 11 3 3 4" xfId="1100" xr:uid="{00000000-0005-0000-0000-00004F040000}"/>
    <cellStyle name="標準 11 3 3 4 2" xfId="1101" xr:uid="{00000000-0005-0000-0000-000050040000}"/>
    <cellStyle name="標準 11 3 3 5" xfId="1102" xr:uid="{00000000-0005-0000-0000-000051040000}"/>
    <cellStyle name="標準 11 3 3 5 2" xfId="1103" xr:uid="{00000000-0005-0000-0000-000052040000}"/>
    <cellStyle name="標準 11 3 3 6" xfId="1104" xr:uid="{00000000-0005-0000-0000-000053040000}"/>
    <cellStyle name="標準 11 3 3_4月25日_VACT雇用誘発" xfId="1105" xr:uid="{00000000-0005-0000-0000-000054040000}"/>
    <cellStyle name="標準 11 3 4" xfId="1106" xr:uid="{00000000-0005-0000-0000-000055040000}"/>
    <cellStyle name="標準 11 3 4 2" xfId="1107" xr:uid="{00000000-0005-0000-0000-000056040000}"/>
    <cellStyle name="標準 11 3 4 2 2" xfId="1108" xr:uid="{00000000-0005-0000-0000-000057040000}"/>
    <cellStyle name="標準 11 3 4 3" xfId="1109" xr:uid="{00000000-0005-0000-0000-000058040000}"/>
    <cellStyle name="標準 11 3 4 3 2" xfId="1110" xr:uid="{00000000-0005-0000-0000-000059040000}"/>
    <cellStyle name="標準 11 3 4 4" xfId="1111" xr:uid="{00000000-0005-0000-0000-00005A040000}"/>
    <cellStyle name="標準 11 3 4 4 2" xfId="1112" xr:uid="{00000000-0005-0000-0000-00005B040000}"/>
    <cellStyle name="標準 11 3 4 5" xfId="1113" xr:uid="{00000000-0005-0000-0000-00005C040000}"/>
    <cellStyle name="標準 11 3 4_4月25日_VACT雇用誘発" xfId="1114" xr:uid="{00000000-0005-0000-0000-00005D040000}"/>
    <cellStyle name="標準 11 3 5" xfId="1115" xr:uid="{00000000-0005-0000-0000-00005E040000}"/>
    <cellStyle name="標準 11 3 5 2" xfId="1116" xr:uid="{00000000-0005-0000-0000-00005F040000}"/>
    <cellStyle name="標準 11 3 6" xfId="1117" xr:uid="{00000000-0005-0000-0000-000060040000}"/>
    <cellStyle name="標準 11 3 6 2" xfId="1118" xr:uid="{00000000-0005-0000-0000-000061040000}"/>
    <cellStyle name="標準 11 3 7" xfId="1119" xr:uid="{00000000-0005-0000-0000-000062040000}"/>
    <cellStyle name="標準 11 3 7 2" xfId="1120" xr:uid="{00000000-0005-0000-0000-000063040000}"/>
    <cellStyle name="標準 11 3 8" xfId="1121" xr:uid="{00000000-0005-0000-0000-000064040000}"/>
    <cellStyle name="標準 11 3_4月25日_VACT雇用誘発" xfId="1122" xr:uid="{00000000-0005-0000-0000-000065040000}"/>
    <cellStyle name="標準 11 4" xfId="1123" xr:uid="{00000000-0005-0000-0000-000066040000}"/>
    <cellStyle name="標準 11 4 2" xfId="1124" xr:uid="{00000000-0005-0000-0000-000067040000}"/>
    <cellStyle name="標準 11 4 2 2" xfId="1125" xr:uid="{00000000-0005-0000-0000-000068040000}"/>
    <cellStyle name="標準 11 4 2 2 2" xfId="1126" xr:uid="{00000000-0005-0000-0000-000069040000}"/>
    <cellStyle name="標準 11 4 2 2 2 2" xfId="1127" xr:uid="{00000000-0005-0000-0000-00006A040000}"/>
    <cellStyle name="標準 11 4 2 2 3" xfId="1128" xr:uid="{00000000-0005-0000-0000-00006B040000}"/>
    <cellStyle name="標準 11 4 2 2 3 2" xfId="1129" xr:uid="{00000000-0005-0000-0000-00006C040000}"/>
    <cellStyle name="標準 11 4 2 2 4" xfId="1130" xr:uid="{00000000-0005-0000-0000-00006D040000}"/>
    <cellStyle name="標準 11 4 2 2 4 2" xfId="1131" xr:uid="{00000000-0005-0000-0000-00006E040000}"/>
    <cellStyle name="標準 11 4 2 2 5" xfId="1132" xr:uid="{00000000-0005-0000-0000-00006F040000}"/>
    <cellStyle name="標準 11 4 2 2_4月25日_VACT雇用誘発" xfId="1133" xr:uid="{00000000-0005-0000-0000-000070040000}"/>
    <cellStyle name="標準 11 4 2 3" xfId="1134" xr:uid="{00000000-0005-0000-0000-000071040000}"/>
    <cellStyle name="標準 11 4 2 3 2" xfId="1135" xr:uid="{00000000-0005-0000-0000-000072040000}"/>
    <cellStyle name="標準 11 4 2 4" xfId="1136" xr:uid="{00000000-0005-0000-0000-000073040000}"/>
    <cellStyle name="標準 11 4 2 4 2" xfId="1137" xr:uid="{00000000-0005-0000-0000-000074040000}"/>
    <cellStyle name="標準 11 4 2 5" xfId="1138" xr:uid="{00000000-0005-0000-0000-000075040000}"/>
    <cellStyle name="標準 11 4 2 5 2" xfId="1139" xr:uid="{00000000-0005-0000-0000-000076040000}"/>
    <cellStyle name="標準 11 4 2 6" xfId="1140" xr:uid="{00000000-0005-0000-0000-000077040000}"/>
    <cellStyle name="標準 11 4 2_4月25日_VACT雇用誘発" xfId="1141" xr:uid="{00000000-0005-0000-0000-000078040000}"/>
    <cellStyle name="標準 11 4 3" xfId="1142" xr:uid="{00000000-0005-0000-0000-000079040000}"/>
    <cellStyle name="標準 11 4 3 2" xfId="1143" xr:uid="{00000000-0005-0000-0000-00007A040000}"/>
    <cellStyle name="標準 11 4 3 2 2" xfId="1144" xr:uid="{00000000-0005-0000-0000-00007B040000}"/>
    <cellStyle name="標準 11 4 3 2 2 2" xfId="1145" xr:uid="{00000000-0005-0000-0000-00007C040000}"/>
    <cellStyle name="標準 11 4 3 2 3" xfId="1146" xr:uid="{00000000-0005-0000-0000-00007D040000}"/>
    <cellStyle name="標準 11 4 3 2 3 2" xfId="1147" xr:uid="{00000000-0005-0000-0000-00007E040000}"/>
    <cellStyle name="標準 11 4 3 2 4" xfId="1148" xr:uid="{00000000-0005-0000-0000-00007F040000}"/>
    <cellStyle name="標準 11 4 3 2 4 2" xfId="1149" xr:uid="{00000000-0005-0000-0000-000080040000}"/>
    <cellStyle name="標準 11 4 3 2 5" xfId="1150" xr:uid="{00000000-0005-0000-0000-000081040000}"/>
    <cellStyle name="標準 11 4 3 2_4月25日_VACT雇用誘発" xfId="1151" xr:uid="{00000000-0005-0000-0000-000082040000}"/>
    <cellStyle name="標準 11 4 3 3" xfId="1152" xr:uid="{00000000-0005-0000-0000-000083040000}"/>
    <cellStyle name="標準 11 4 3 3 2" xfId="1153" xr:uid="{00000000-0005-0000-0000-000084040000}"/>
    <cellStyle name="標準 11 4 3 4" xfId="1154" xr:uid="{00000000-0005-0000-0000-000085040000}"/>
    <cellStyle name="標準 11 4 3 4 2" xfId="1155" xr:uid="{00000000-0005-0000-0000-000086040000}"/>
    <cellStyle name="標準 11 4 3 5" xfId="1156" xr:uid="{00000000-0005-0000-0000-000087040000}"/>
    <cellStyle name="標準 11 4 3 5 2" xfId="1157" xr:uid="{00000000-0005-0000-0000-000088040000}"/>
    <cellStyle name="標準 11 4 3 6" xfId="1158" xr:uid="{00000000-0005-0000-0000-000089040000}"/>
    <cellStyle name="標準 11 4 3_4月25日_VACT雇用誘発" xfId="1159" xr:uid="{00000000-0005-0000-0000-00008A040000}"/>
    <cellStyle name="標準 11 4 4" xfId="1160" xr:uid="{00000000-0005-0000-0000-00008B040000}"/>
    <cellStyle name="標準 11 4 4 2" xfId="1161" xr:uid="{00000000-0005-0000-0000-00008C040000}"/>
    <cellStyle name="標準 11 4 4 2 2" xfId="1162" xr:uid="{00000000-0005-0000-0000-00008D040000}"/>
    <cellStyle name="標準 11 4 4 3" xfId="1163" xr:uid="{00000000-0005-0000-0000-00008E040000}"/>
    <cellStyle name="標準 11 4 4 3 2" xfId="1164" xr:uid="{00000000-0005-0000-0000-00008F040000}"/>
    <cellStyle name="標準 11 4 4 4" xfId="1165" xr:uid="{00000000-0005-0000-0000-000090040000}"/>
    <cellStyle name="標準 11 4 4 4 2" xfId="1166" xr:uid="{00000000-0005-0000-0000-000091040000}"/>
    <cellStyle name="標準 11 4 4 5" xfId="1167" xr:uid="{00000000-0005-0000-0000-000092040000}"/>
    <cellStyle name="標準 11 4 4_4月25日_VACT雇用誘発" xfId="1168" xr:uid="{00000000-0005-0000-0000-000093040000}"/>
    <cellStyle name="標準 11 4 5" xfId="1169" xr:uid="{00000000-0005-0000-0000-000094040000}"/>
    <cellStyle name="標準 11 4 5 2" xfId="1170" xr:uid="{00000000-0005-0000-0000-000095040000}"/>
    <cellStyle name="標準 11 4 6" xfId="1171" xr:uid="{00000000-0005-0000-0000-000096040000}"/>
    <cellStyle name="標準 11 4 6 2" xfId="1172" xr:uid="{00000000-0005-0000-0000-000097040000}"/>
    <cellStyle name="標準 11 4 7" xfId="1173" xr:uid="{00000000-0005-0000-0000-000098040000}"/>
    <cellStyle name="標準 11 4 7 2" xfId="1174" xr:uid="{00000000-0005-0000-0000-000099040000}"/>
    <cellStyle name="標準 11 4 8" xfId="1175" xr:uid="{00000000-0005-0000-0000-00009A040000}"/>
    <cellStyle name="標準 11 4_4月25日_VACT雇用誘発" xfId="1176" xr:uid="{00000000-0005-0000-0000-00009B040000}"/>
    <cellStyle name="標準 11 5" xfId="1177" xr:uid="{00000000-0005-0000-0000-00009C040000}"/>
    <cellStyle name="標準 11 5 2" xfId="1178" xr:uid="{00000000-0005-0000-0000-00009D040000}"/>
    <cellStyle name="標準 11 5 2 2" xfId="1179" xr:uid="{00000000-0005-0000-0000-00009E040000}"/>
    <cellStyle name="標準 11 5 2 2 2" xfId="1180" xr:uid="{00000000-0005-0000-0000-00009F040000}"/>
    <cellStyle name="標準 11 5 2 2 2 2" xfId="1181" xr:uid="{00000000-0005-0000-0000-0000A0040000}"/>
    <cellStyle name="標準 11 5 2 2 3" xfId="1182" xr:uid="{00000000-0005-0000-0000-0000A1040000}"/>
    <cellStyle name="標準 11 5 2 2 3 2" xfId="1183" xr:uid="{00000000-0005-0000-0000-0000A2040000}"/>
    <cellStyle name="標準 11 5 2 2 4" xfId="1184" xr:uid="{00000000-0005-0000-0000-0000A3040000}"/>
    <cellStyle name="標準 11 5 2 2 4 2" xfId="1185" xr:uid="{00000000-0005-0000-0000-0000A4040000}"/>
    <cellStyle name="標準 11 5 2 2 5" xfId="1186" xr:uid="{00000000-0005-0000-0000-0000A5040000}"/>
    <cellStyle name="標準 11 5 2 2_4月25日_VACT雇用誘発" xfId="1187" xr:uid="{00000000-0005-0000-0000-0000A6040000}"/>
    <cellStyle name="標準 11 5 2 3" xfId="1188" xr:uid="{00000000-0005-0000-0000-0000A7040000}"/>
    <cellStyle name="標準 11 5 2 3 2" xfId="1189" xr:uid="{00000000-0005-0000-0000-0000A8040000}"/>
    <cellStyle name="標準 11 5 2 4" xfId="1190" xr:uid="{00000000-0005-0000-0000-0000A9040000}"/>
    <cellStyle name="標準 11 5 2 4 2" xfId="1191" xr:uid="{00000000-0005-0000-0000-0000AA040000}"/>
    <cellStyle name="標準 11 5 2 5" xfId="1192" xr:uid="{00000000-0005-0000-0000-0000AB040000}"/>
    <cellStyle name="標準 11 5 2 5 2" xfId="1193" xr:uid="{00000000-0005-0000-0000-0000AC040000}"/>
    <cellStyle name="標準 11 5 2 6" xfId="1194" xr:uid="{00000000-0005-0000-0000-0000AD040000}"/>
    <cellStyle name="標準 11 5 2_4月25日_VACT雇用誘発" xfId="1195" xr:uid="{00000000-0005-0000-0000-0000AE040000}"/>
    <cellStyle name="標準 11 5 3" xfId="1196" xr:uid="{00000000-0005-0000-0000-0000AF040000}"/>
    <cellStyle name="標準 11 5 3 2" xfId="1197" xr:uid="{00000000-0005-0000-0000-0000B0040000}"/>
    <cellStyle name="標準 11 5 3 2 2" xfId="1198" xr:uid="{00000000-0005-0000-0000-0000B1040000}"/>
    <cellStyle name="標準 11 5 3 2 2 2" xfId="1199" xr:uid="{00000000-0005-0000-0000-0000B2040000}"/>
    <cellStyle name="標準 11 5 3 2 3" xfId="1200" xr:uid="{00000000-0005-0000-0000-0000B3040000}"/>
    <cellStyle name="標準 11 5 3 2 3 2" xfId="1201" xr:uid="{00000000-0005-0000-0000-0000B4040000}"/>
    <cellStyle name="標準 11 5 3 2 4" xfId="1202" xr:uid="{00000000-0005-0000-0000-0000B5040000}"/>
    <cellStyle name="標準 11 5 3 2 4 2" xfId="1203" xr:uid="{00000000-0005-0000-0000-0000B6040000}"/>
    <cellStyle name="標準 11 5 3 2 5" xfId="1204" xr:uid="{00000000-0005-0000-0000-0000B7040000}"/>
    <cellStyle name="標準 11 5 3 2_4月25日_VACT雇用誘発" xfId="1205" xr:uid="{00000000-0005-0000-0000-0000B8040000}"/>
    <cellStyle name="標準 11 5 3 3" xfId="1206" xr:uid="{00000000-0005-0000-0000-0000B9040000}"/>
    <cellStyle name="標準 11 5 3 3 2" xfId="1207" xr:uid="{00000000-0005-0000-0000-0000BA040000}"/>
    <cellStyle name="標準 11 5 3 4" xfId="1208" xr:uid="{00000000-0005-0000-0000-0000BB040000}"/>
    <cellStyle name="標準 11 5 3 4 2" xfId="1209" xr:uid="{00000000-0005-0000-0000-0000BC040000}"/>
    <cellStyle name="標準 11 5 3 5" xfId="1210" xr:uid="{00000000-0005-0000-0000-0000BD040000}"/>
    <cellStyle name="標準 11 5 3 5 2" xfId="1211" xr:uid="{00000000-0005-0000-0000-0000BE040000}"/>
    <cellStyle name="標準 11 5 3 6" xfId="1212" xr:uid="{00000000-0005-0000-0000-0000BF040000}"/>
    <cellStyle name="標準 11 5 3_4月25日_VACT雇用誘発" xfId="1213" xr:uid="{00000000-0005-0000-0000-0000C0040000}"/>
    <cellStyle name="標準 11 5 4" xfId="1214" xr:uid="{00000000-0005-0000-0000-0000C1040000}"/>
    <cellStyle name="標準 11 5 4 2" xfId="1215" xr:uid="{00000000-0005-0000-0000-0000C2040000}"/>
    <cellStyle name="標準 11 5 4 2 2" xfId="1216" xr:uid="{00000000-0005-0000-0000-0000C3040000}"/>
    <cellStyle name="標準 11 5 4 3" xfId="1217" xr:uid="{00000000-0005-0000-0000-0000C4040000}"/>
    <cellStyle name="標準 11 5 4 3 2" xfId="1218" xr:uid="{00000000-0005-0000-0000-0000C5040000}"/>
    <cellStyle name="標準 11 5 4 4" xfId="1219" xr:uid="{00000000-0005-0000-0000-0000C6040000}"/>
    <cellStyle name="標準 11 5 4 4 2" xfId="1220" xr:uid="{00000000-0005-0000-0000-0000C7040000}"/>
    <cellStyle name="標準 11 5 4 5" xfId="1221" xr:uid="{00000000-0005-0000-0000-0000C8040000}"/>
    <cellStyle name="標準 11 5 4_4月25日_VACT雇用誘発" xfId="1222" xr:uid="{00000000-0005-0000-0000-0000C9040000}"/>
    <cellStyle name="標準 11 5 5" xfId="1223" xr:uid="{00000000-0005-0000-0000-0000CA040000}"/>
    <cellStyle name="標準 11 5 5 2" xfId="1224" xr:uid="{00000000-0005-0000-0000-0000CB040000}"/>
    <cellStyle name="標準 11 5 6" xfId="1225" xr:uid="{00000000-0005-0000-0000-0000CC040000}"/>
    <cellStyle name="標準 11 5 6 2" xfId="1226" xr:uid="{00000000-0005-0000-0000-0000CD040000}"/>
    <cellStyle name="標準 11 5 7" xfId="1227" xr:uid="{00000000-0005-0000-0000-0000CE040000}"/>
    <cellStyle name="標準 11 5 7 2" xfId="1228" xr:uid="{00000000-0005-0000-0000-0000CF040000}"/>
    <cellStyle name="標準 11 5 8" xfId="1229" xr:uid="{00000000-0005-0000-0000-0000D0040000}"/>
    <cellStyle name="標準 11 5_4月25日_VACT雇用誘発" xfId="1230" xr:uid="{00000000-0005-0000-0000-0000D1040000}"/>
    <cellStyle name="標準 11 6" xfId="1231" xr:uid="{00000000-0005-0000-0000-0000D2040000}"/>
    <cellStyle name="標準 11 6 2" xfId="1232" xr:uid="{00000000-0005-0000-0000-0000D3040000}"/>
    <cellStyle name="標準 11 6 2 2" xfId="1233" xr:uid="{00000000-0005-0000-0000-0000D4040000}"/>
    <cellStyle name="標準 11 6 2 2 2" xfId="1234" xr:uid="{00000000-0005-0000-0000-0000D5040000}"/>
    <cellStyle name="標準 11 6 2 2 2 2" xfId="1235" xr:uid="{00000000-0005-0000-0000-0000D6040000}"/>
    <cellStyle name="標準 11 6 2 2 3" xfId="1236" xr:uid="{00000000-0005-0000-0000-0000D7040000}"/>
    <cellStyle name="標準 11 6 2 2 3 2" xfId="1237" xr:uid="{00000000-0005-0000-0000-0000D8040000}"/>
    <cellStyle name="標準 11 6 2 2 4" xfId="1238" xr:uid="{00000000-0005-0000-0000-0000D9040000}"/>
    <cellStyle name="標準 11 6 2 2 4 2" xfId="1239" xr:uid="{00000000-0005-0000-0000-0000DA040000}"/>
    <cellStyle name="標準 11 6 2 2 5" xfId="1240" xr:uid="{00000000-0005-0000-0000-0000DB040000}"/>
    <cellStyle name="標準 11 6 2 2_4月25日_VACT雇用誘発" xfId="1241" xr:uid="{00000000-0005-0000-0000-0000DC040000}"/>
    <cellStyle name="標準 11 6 2 3" xfId="1242" xr:uid="{00000000-0005-0000-0000-0000DD040000}"/>
    <cellStyle name="標準 11 6 2 3 2" xfId="1243" xr:uid="{00000000-0005-0000-0000-0000DE040000}"/>
    <cellStyle name="標準 11 6 2 4" xfId="1244" xr:uid="{00000000-0005-0000-0000-0000DF040000}"/>
    <cellStyle name="標準 11 6 2 4 2" xfId="1245" xr:uid="{00000000-0005-0000-0000-0000E0040000}"/>
    <cellStyle name="標準 11 6 2 5" xfId="1246" xr:uid="{00000000-0005-0000-0000-0000E1040000}"/>
    <cellStyle name="標準 11 6 2 5 2" xfId="1247" xr:uid="{00000000-0005-0000-0000-0000E2040000}"/>
    <cellStyle name="標準 11 6 2 6" xfId="1248" xr:uid="{00000000-0005-0000-0000-0000E3040000}"/>
    <cellStyle name="標準 11 6 2_4月25日_VACT雇用誘発" xfId="1249" xr:uid="{00000000-0005-0000-0000-0000E4040000}"/>
    <cellStyle name="標準 11 6 3" xfId="1250" xr:uid="{00000000-0005-0000-0000-0000E5040000}"/>
    <cellStyle name="標準 11 6 3 2" xfId="1251" xr:uid="{00000000-0005-0000-0000-0000E6040000}"/>
    <cellStyle name="標準 11 6 3 2 2" xfId="1252" xr:uid="{00000000-0005-0000-0000-0000E7040000}"/>
    <cellStyle name="標準 11 6 3 2 2 2" xfId="1253" xr:uid="{00000000-0005-0000-0000-0000E8040000}"/>
    <cellStyle name="標準 11 6 3 2 3" xfId="1254" xr:uid="{00000000-0005-0000-0000-0000E9040000}"/>
    <cellStyle name="標準 11 6 3 2 3 2" xfId="1255" xr:uid="{00000000-0005-0000-0000-0000EA040000}"/>
    <cellStyle name="標準 11 6 3 2 4" xfId="1256" xr:uid="{00000000-0005-0000-0000-0000EB040000}"/>
    <cellStyle name="標準 11 6 3 2 4 2" xfId="1257" xr:uid="{00000000-0005-0000-0000-0000EC040000}"/>
    <cellStyle name="標準 11 6 3 2 5" xfId="1258" xr:uid="{00000000-0005-0000-0000-0000ED040000}"/>
    <cellStyle name="標準 11 6 3 2_4月25日_VACT雇用誘発" xfId="1259" xr:uid="{00000000-0005-0000-0000-0000EE040000}"/>
    <cellStyle name="標準 11 6 3 3" xfId="1260" xr:uid="{00000000-0005-0000-0000-0000EF040000}"/>
    <cellStyle name="標準 11 6 3 3 2" xfId="1261" xr:uid="{00000000-0005-0000-0000-0000F0040000}"/>
    <cellStyle name="標準 11 6 3 4" xfId="1262" xr:uid="{00000000-0005-0000-0000-0000F1040000}"/>
    <cellStyle name="標準 11 6 3 4 2" xfId="1263" xr:uid="{00000000-0005-0000-0000-0000F2040000}"/>
    <cellStyle name="標準 11 6 3 5" xfId="1264" xr:uid="{00000000-0005-0000-0000-0000F3040000}"/>
    <cellStyle name="標準 11 6 3 5 2" xfId="1265" xr:uid="{00000000-0005-0000-0000-0000F4040000}"/>
    <cellStyle name="標準 11 6 3 6" xfId="1266" xr:uid="{00000000-0005-0000-0000-0000F5040000}"/>
    <cellStyle name="標準 11 6 3_4月25日_VACT雇用誘発" xfId="1267" xr:uid="{00000000-0005-0000-0000-0000F6040000}"/>
    <cellStyle name="標準 11 6 4" xfId="1268" xr:uid="{00000000-0005-0000-0000-0000F7040000}"/>
    <cellStyle name="標準 11 6 4 2" xfId="1269" xr:uid="{00000000-0005-0000-0000-0000F8040000}"/>
    <cellStyle name="標準 11 6 4 2 2" xfId="1270" xr:uid="{00000000-0005-0000-0000-0000F9040000}"/>
    <cellStyle name="標準 11 6 4 3" xfId="1271" xr:uid="{00000000-0005-0000-0000-0000FA040000}"/>
    <cellStyle name="標準 11 6 4 3 2" xfId="1272" xr:uid="{00000000-0005-0000-0000-0000FB040000}"/>
    <cellStyle name="標準 11 6 4 4" xfId="1273" xr:uid="{00000000-0005-0000-0000-0000FC040000}"/>
    <cellStyle name="標準 11 6 4 4 2" xfId="1274" xr:uid="{00000000-0005-0000-0000-0000FD040000}"/>
    <cellStyle name="標準 11 6 4 5" xfId="1275" xr:uid="{00000000-0005-0000-0000-0000FE040000}"/>
    <cellStyle name="標準 11 6 4_4月25日_VACT雇用誘発" xfId="1276" xr:uid="{00000000-0005-0000-0000-0000FF040000}"/>
    <cellStyle name="標準 11 6 5" xfId="1277" xr:uid="{00000000-0005-0000-0000-000000050000}"/>
    <cellStyle name="標準 11 6 5 2" xfId="1278" xr:uid="{00000000-0005-0000-0000-000001050000}"/>
    <cellStyle name="標準 11 6 6" xfId="1279" xr:uid="{00000000-0005-0000-0000-000002050000}"/>
    <cellStyle name="標準 11 6 6 2" xfId="1280" xr:uid="{00000000-0005-0000-0000-000003050000}"/>
    <cellStyle name="標準 11 6 7" xfId="1281" xr:uid="{00000000-0005-0000-0000-000004050000}"/>
    <cellStyle name="標準 11 6 7 2" xfId="1282" xr:uid="{00000000-0005-0000-0000-000005050000}"/>
    <cellStyle name="標準 11 6 8" xfId="1283" xr:uid="{00000000-0005-0000-0000-000006050000}"/>
    <cellStyle name="標準 11 6_4月25日_VACT雇用誘発" xfId="1284" xr:uid="{00000000-0005-0000-0000-000007050000}"/>
    <cellStyle name="標準 11 7" xfId="1285" xr:uid="{00000000-0005-0000-0000-000008050000}"/>
    <cellStyle name="標準 11 7 2" xfId="1286" xr:uid="{00000000-0005-0000-0000-000009050000}"/>
    <cellStyle name="標準 11 7 2 2" xfId="1287" xr:uid="{00000000-0005-0000-0000-00000A050000}"/>
    <cellStyle name="標準 11 7 2 2 2" xfId="1288" xr:uid="{00000000-0005-0000-0000-00000B050000}"/>
    <cellStyle name="標準 11 7 2 2 2 2" xfId="1289" xr:uid="{00000000-0005-0000-0000-00000C050000}"/>
    <cellStyle name="標準 11 7 2 2 3" xfId="1290" xr:uid="{00000000-0005-0000-0000-00000D050000}"/>
    <cellStyle name="標準 11 7 2 2 3 2" xfId="1291" xr:uid="{00000000-0005-0000-0000-00000E050000}"/>
    <cellStyle name="標準 11 7 2 2 4" xfId="1292" xr:uid="{00000000-0005-0000-0000-00000F050000}"/>
    <cellStyle name="標準 11 7 2 2 4 2" xfId="1293" xr:uid="{00000000-0005-0000-0000-000010050000}"/>
    <cellStyle name="標準 11 7 2 2 5" xfId="1294" xr:uid="{00000000-0005-0000-0000-000011050000}"/>
    <cellStyle name="標準 11 7 2 2_4月25日_VACT雇用誘発" xfId="1295" xr:uid="{00000000-0005-0000-0000-000012050000}"/>
    <cellStyle name="標準 11 7 2 3" xfId="1296" xr:uid="{00000000-0005-0000-0000-000013050000}"/>
    <cellStyle name="標準 11 7 2 3 2" xfId="1297" xr:uid="{00000000-0005-0000-0000-000014050000}"/>
    <cellStyle name="標準 11 7 2 4" xfId="1298" xr:uid="{00000000-0005-0000-0000-000015050000}"/>
    <cellStyle name="標準 11 7 2 4 2" xfId="1299" xr:uid="{00000000-0005-0000-0000-000016050000}"/>
    <cellStyle name="標準 11 7 2 5" xfId="1300" xr:uid="{00000000-0005-0000-0000-000017050000}"/>
    <cellStyle name="標準 11 7 2 5 2" xfId="1301" xr:uid="{00000000-0005-0000-0000-000018050000}"/>
    <cellStyle name="標準 11 7 2 6" xfId="1302" xr:uid="{00000000-0005-0000-0000-000019050000}"/>
    <cellStyle name="標準 11 7 2_4月25日_VACT雇用誘発" xfId="1303" xr:uid="{00000000-0005-0000-0000-00001A050000}"/>
    <cellStyle name="標準 11 7 3" xfId="1304" xr:uid="{00000000-0005-0000-0000-00001B050000}"/>
    <cellStyle name="標準 11 7 3 2" xfId="1305" xr:uid="{00000000-0005-0000-0000-00001C050000}"/>
    <cellStyle name="標準 11 7 3 2 2" xfId="1306" xr:uid="{00000000-0005-0000-0000-00001D050000}"/>
    <cellStyle name="標準 11 7 3 2 2 2" xfId="1307" xr:uid="{00000000-0005-0000-0000-00001E050000}"/>
    <cellStyle name="標準 11 7 3 2 3" xfId="1308" xr:uid="{00000000-0005-0000-0000-00001F050000}"/>
    <cellStyle name="標準 11 7 3 2 3 2" xfId="1309" xr:uid="{00000000-0005-0000-0000-000020050000}"/>
    <cellStyle name="標準 11 7 3 2 4" xfId="1310" xr:uid="{00000000-0005-0000-0000-000021050000}"/>
    <cellStyle name="標準 11 7 3 2 4 2" xfId="1311" xr:uid="{00000000-0005-0000-0000-000022050000}"/>
    <cellStyle name="標準 11 7 3 2 5" xfId="1312" xr:uid="{00000000-0005-0000-0000-000023050000}"/>
    <cellStyle name="標準 11 7 3 2_4月25日_VACT雇用誘発" xfId="1313" xr:uid="{00000000-0005-0000-0000-000024050000}"/>
    <cellStyle name="標準 11 7 3 3" xfId="1314" xr:uid="{00000000-0005-0000-0000-000025050000}"/>
    <cellStyle name="標準 11 7 3 3 2" xfId="1315" xr:uid="{00000000-0005-0000-0000-000026050000}"/>
    <cellStyle name="標準 11 7 3 4" xfId="1316" xr:uid="{00000000-0005-0000-0000-000027050000}"/>
    <cellStyle name="標準 11 7 3 4 2" xfId="1317" xr:uid="{00000000-0005-0000-0000-000028050000}"/>
    <cellStyle name="標準 11 7 3 5" xfId="1318" xr:uid="{00000000-0005-0000-0000-000029050000}"/>
    <cellStyle name="標準 11 7 3 5 2" xfId="1319" xr:uid="{00000000-0005-0000-0000-00002A050000}"/>
    <cellStyle name="標準 11 7 3 6" xfId="1320" xr:uid="{00000000-0005-0000-0000-00002B050000}"/>
    <cellStyle name="標準 11 7 3_4月25日_VACT雇用誘発" xfId="1321" xr:uid="{00000000-0005-0000-0000-00002C050000}"/>
    <cellStyle name="標準 11 7 4" xfId="1322" xr:uid="{00000000-0005-0000-0000-00002D050000}"/>
    <cellStyle name="標準 11 7 4 2" xfId="1323" xr:uid="{00000000-0005-0000-0000-00002E050000}"/>
    <cellStyle name="標準 11 7 4 2 2" xfId="1324" xr:uid="{00000000-0005-0000-0000-00002F050000}"/>
    <cellStyle name="標準 11 7 4 3" xfId="1325" xr:uid="{00000000-0005-0000-0000-000030050000}"/>
    <cellStyle name="標準 11 7 4 3 2" xfId="1326" xr:uid="{00000000-0005-0000-0000-000031050000}"/>
    <cellStyle name="標準 11 7 4 4" xfId="1327" xr:uid="{00000000-0005-0000-0000-000032050000}"/>
    <cellStyle name="標準 11 7 4 4 2" xfId="1328" xr:uid="{00000000-0005-0000-0000-000033050000}"/>
    <cellStyle name="標準 11 7 4 5" xfId="1329" xr:uid="{00000000-0005-0000-0000-000034050000}"/>
    <cellStyle name="標準 11 7 4_4月25日_VACT雇用誘発" xfId="1330" xr:uid="{00000000-0005-0000-0000-000035050000}"/>
    <cellStyle name="標準 11 7 5" xfId="1331" xr:uid="{00000000-0005-0000-0000-000036050000}"/>
    <cellStyle name="標準 11 7 5 2" xfId="1332" xr:uid="{00000000-0005-0000-0000-000037050000}"/>
    <cellStyle name="標準 11 7 6" xfId="1333" xr:uid="{00000000-0005-0000-0000-000038050000}"/>
    <cellStyle name="標準 11 7 6 2" xfId="1334" xr:uid="{00000000-0005-0000-0000-000039050000}"/>
    <cellStyle name="標準 11 7 7" xfId="1335" xr:uid="{00000000-0005-0000-0000-00003A050000}"/>
    <cellStyle name="標準 11 7 7 2" xfId="1336" xr:uid="{00000000-0005-0000-0000-00003B050000}"/>
    <cellStyle name="標準 11 7 8" xfId="1337" xr:uid="{00000000-0005-0000-0000-00003C050000}"/>
    <cellStyle name="標準 11 7_4月25日_VACT雇用誘発" xfId="1338" xr:uid="{00000000-0005-0000-0000-00003D050000}"/>
    <cellStyle name="標準 11 8" xfId="1339" xr:uid="{00000000-0005-0000-0000-00003E050000}"/>
    <cellStyle name="標準 11 8 2" xfId="1340" xr:uid="{00000000-0005-0000-0000-00003F050000}"/>
    <cellStyle name="標準 11 8 2 2" xfId="1341" xr:uid="{00000000-0005-0000-0000-000040050000}"/>
    <cellStyle name="標準 11 8 2 2 2" xfId="1342" xr:uid="{00000000-0005-0000-0000-000041050000}"/>
    <cellStyle name="標準 11 8 2 3" xfId="1343" xr:uid="{00000000-0005-0000-0000-000042050000}"/>
    <cellStyle name="標準 11 8 2 3 2" xfId="1344" xr:uid="{00000000-0005-0000-0000-000043050000}"/>
    <cellStyle name="標準 11 8 2 4" xfId="1345" xr:uid="{00000000-0005-0000-0000-000044050000}"/>
    <cellStyle name="標準 11 8 2 4 2" xfId="1346" xr:uid="{00000000-0005-0000-0000-000045050000}"/>
    <cellStyle name="標準 11 8 2 5" xfId="1347" xr:uid="{00000000-0005-0000-0000-000046050000}"/>
    <cellStyle name="標準 11 8 2_4月25日_VACT雇用誘発" xfId="1348" xr:uid="{00000000-0005-0000-0000-000047050000}"/>
    <cellStyle name="標準 11 8 3" xfId="1349" xr:uid="{00000000-0005-0000-0000-000048050000}"/>
    <cellStyle name="標準 11 8 3 2" xfId="1350" xr:uid="{00000000-0005-0000-0000-000049050000}"/>
    <cellStyle name="標準 11 8 4" xfId="1351" xr:uid="{00000000-0005-0000-0000-00004A050000}"/>
    <cellStyle name="標準 11 8 4 2" xfId="1352" xr:uid="{00000000-0005-0000-0000-00004B050000}"/>
    <cellStyle name="標準 11 8 5" xfId="1353" xr:uid="{00000000-0005-0000-0000-00004C050000}"/>
    <cellStyle name="標準 11 8 5 2" xfId="1354" xr:uid="{00000000-0005-0000-0000-00004D050000}"/>
    <cellStyle name="標準 11 8 6" xfId="1355" xr:uid="{00000000-0005-0000-0000-00004E050000}"/>
    <cellStyle name="標準 11 8_4月25日_VACT雇用誘発" xfId="1356" xr:uid="{00000000-0005-0000-0000-00004F050000}"/>
    <cellStyle name="標準 11 9" xfId="1357" xr:uid="{00000000-0005-0000-0000-000050050000}"/>
    <cellStyle name="標準 11 9 2" xfId="1358" xr:uid="{00000000-0005-0000-0000-000051050000}"/>
    <cellStyle name="標準 11 9 2 2" xfId="1359" xr:uid="{00000000-0005-0000-0000-000052050000}"/>
    <cellStyle name="標準 11 9 2 2 2" xfId="1360" xr:uid="{00000000-0005-0000-0000-000053050000}"/>
    <cellStyle name="標準 11 9 2 3" xfId="1361" xr:uid="{00000000-0005-0000-0000-000054050000}"/>
    <cellStyle name="標準 11 9 2 3 2" xfId="1362" xr:uid="{00000000-0005-0000-0000-000055050000}"/>
    <cellStyle name="標準 11 9 2 4" xfId="1363" xr:uid="{00000000-0005-0000-0000-000056050000}"/>
    <cellStyle name="標準 11 9 2 4 2" xfId="1364" xr:uid="{00000000-0005-0000-0000-000057050000}"/>
    <cellStyle name="標準 11 9 2 5" xfId="1365" xr:uid="{00000000-0005-0000-0000-000058050000}"/>
    <cellStyle name="標準 11 9 2_4月25日_VACT雇用誘発" xfId="1366" xr:uid="{00000000-0005-0000-0000-000059050000}"/>
    <cellStyle name="標準 11 9 3" xfId="1367" xr:uid="{00000000-0005-0000-0000-00005A050000}"/>
    <cellStyle name="標準 11 9 3 2" xfId="1368" xr:uid="{00000000-0005-0000-0000-00005B050000}"/>
    <cellStyle name="標準 11 9 4" xfId="1369" xr:uid="{00000000-0005-0000-0000-00005C050000}"/>
    <cellStyle name="標準 11 9 4 2" xfId="1370" xr:uid="{00000000-0005-0000-0000-00005D050000}"/>
    <cellStyle name="標準 11 9 5" xfId="1371" xr:uid="{00000000-0005-0000-0000-00005E050000}"/>
    <cellStyle name="標準 11 9 5 2" xfId="1372" xr:uid="{00000000-0005-0000-0000-00005F050000}"/>
    <cellStyle name="標準 11 9 6" xfId="1373" xr:uid="{00000000-0005-0000-0000-000060050000}"/>
    <cellStyle name="標準 11 9_4月25日_VACT雇用誘発" xfId="1374" xr:uid="{00000000-0005-0000-0000-000061050000}"/>
    <cellStyle name="標準 11_4月25日_VACT雇用誘発" xfId="1375" xr:uid="{00000000-0005-0000-0000-000062050000}"/>
    <cellStyle name="標準 12" xfId="1376" xr:uid="{00000000-0005-0000-0000-000063050000}"/>
    <cellStyle name="標準 12 2" xfId="1377" xr:uid="{00000000-0005-0000-0000-000064050000}"/>
    <cellStyle name="標準 12 2 2" xfId="1378" xr:uid="{00000000-0005-0000-0000-000065050000}"/>
    <cellStyle name="標準 12 2 2 2" xfId="1379" xr:uid="{00000000-0005-0000-0000-000066050000}"/>
    <cellStyle name="標準 12 2 3" xfId="1380" xr:uid="{00000000-0005-0000-0000-000067050000}"/>
    <cellStyle name="標準 12 2 3 2" xfId="1381" xr:uid="{00000000-0005-0000-0000-000068050000}"/>
    <cellStyle name="標準 12 2 4" xfId="1382" xr:uid="{00000000-0005-0000-0000-000069050000}"/>
    <cellStyle name="標準 12 2 4 2" xfId="1383" xr:uid="{00000000-0005-0000-0000-00006A050000}"/>
    <cellStyle name="標準 12 2 5" xfId="1384" xr:uid="{00000000-0005-0000-0000-00006B050000}"/>
    <cellStyle name="標準 12 2_4月25日_VACT雇用誘発" xfId="1385" xr:uid="{00000000-0005-0000-0000-00006C050000}"/>
    <cellStyle name="標準 12 3" xfId="1386" xr:uid="{00000000-0005-0000-0000-00006D050000}"/>
    <cellStyle name="標準 12 3 2" xfId="1387" xr:uid="{00000000-0005-0000-0000-00006E050000}"/>
    <cellStyle name="標準 12 4" xfId="1388" xr:uid="{00000000-0005-0000-0000-00006F050000}"/>
    <cellStyle name="標準 12 4 2" xfId="1389" xr:uid="{00000000-0005-0000-0000-000070050000}"/>
    <cellStyle name="標準 12 5" xfId="1390" xr:uid="{00000000-0005-0000-0000-000071050000}"/>
    <cellStyle name="標準 12 5 2" xfId="1391" xr:uid="{00000000-0005-0000-0000-000072050000}"/>
    <cellStyle name="標準 12 6" xfId="1392" xr:uid="{00000000-0005-0000-0000-000073050000}"/>
    <cellStyle name="標準 12_4月25日_VACT雇用誘発" xfId="1393" xr:uid="{00000000-0005-0000-0000-000074050000}"/>
    <cellStyle name="標準 13" xfId="1394" xr:uid="{00000000-0005-0000-0000-000075050000}"/>
    <cellStyle name="標準 13 2" xfId="1395" xr:uid="{00000000-0005-0000-0000-000076050000}"/>
    <cellStyle name="標準 13 2 2" xfId="1396" xr:uid="{00000000-0005-0000-0000-000077050000}"/>
    <cellStyle name="標準 13 3" xfId="1397" xr:uid="{00000000-0005-0000-0000-000078050000}"/>
    <cellStyle name="標準 13 3 2" xfId="1398" xr:uid="{00000000-0005-0000-0000-000079050000}"/>
    <cellStyle name="標準 13 4" xfId="1399" xr:uid="{00000000-0005-0000-0000-00007A050000}"/>
    <cellStyle name="標準 14" xfId="1400" xr:uid="{00000000-0005-0000-0000-00007B050000}"/>
    <cellStyle name="標準 14 2" xfId="1401" xr:uid="{00000000-0005-0000-0000-00007C050000}"/>
    <cellStyle name="標準 14 2 2" xfId="1402" xr:uid="{00000000-0005-0000-0000-00007D050000}"/>
    <cellStyle name="標準 14 3" xfId="1403" xr:uid="{00000000-0005-0000-0000-00007E050000}"/>
    <cellStyle name="標準 14 3 2" xfId="1404" xr:uid="{00000000-0005-0000-0000-00007F050000}"/>
    <cellStyle name="標準 14 4" xfId="1405" xr:uid="{00000000-0005-0000-0000-000080050000}"/>
    <cellStyle name="標準 14 4 2" xfId="1406" xr:uid="{00000000-0005-0000-0000-000081050000}"/>
    <cellStyle name="標準 14 5" xfId="1407" xr:uid="{00000000-0005-0000-0000-000082050000}"/>
    <cellStyle name="標準 14 5 2" xfId="1408" xr:uid="{00000000-0005-0000-0000-000083050000}"/>
    <cellStyle name="標準 14 6" xfId="1409" xr:uid="{00000000-0005-0000-0000-000084050000}"/>
    <cellStyle name="標準 14 6 2" xfId="1410" xr:uid="{00000000-0005-0000-0000-000085050000}"/>
    <cellStyle name="標準 14 7" xfId="1411" xr:uid="{00000000-0005-0000-0000-000086050000}"/>
    <cellStyle name="標準 15" xfId="1412" xr:uid="{00000000-0005-0000-0000-000087050000}"/>
    <cellStyle name="標準 16" xfId="1413" xr:uid="{00000000-0005-0000-0000-000088050000}"/>
    <cellStyle name="標準 16 2" xfId="1414" xr:uid="{00000000-0005-0000-0000-000089050000}"/>
    <cellStyle name="標準 16 2 2" xfId="1415" xr:uid="{00000000-0005-0000-0000-00008A050000}"/>
    <cellStyle name="標準 16 2 2 2" xfId="1416" xr:uid="{00000000-0005-0000-0000-00008B050000}"/>
    <cellStyle name="標準 16 2 3" xfId="1417" xr:uid="{00000000-0005-0000-0000-00008C050000}"/>
    <cellStyle name="標準 16 2 3 2" xfId="1418" xr:uid="{00000000-0005-0000-0000-00008D050000}"/>
    <cellStyle name="標準 16 2 4" xfId="1419" xr:uid="{00000000-0005-0000-0000-00008E050000}"/>
    <cellStyle name="標準 16 2 4 2" xfId="1420" xr:uid="{00000000-0005-0000-0000-00008F050000}"/>
    <cellStyle name="標準 16 2 5" xfId="1421" xr:uid="{00000000-0005-0000-0000-000090050000}"/>
    <cellStyle name="標準 16 2_4月25日_VACT雇用誘発" xfId="1422" xr:uid="{00000000-0005-0000-0000-000091050000}"/>
    <cellStyle name="標準 16 3" xfId="1423" xr:uid="{00000000-0005-0000-0000-000092050000}"/>
    <cellStyle name="標準 16 3 2" xfId="1424" xr:uid="{00000000-0005-0000-0000-000093050000}"/>
    <cellStyle name="標準 16 4" xfId="1425" xr:uid="{00000000-0005-0000-0000-000094050000}"/>
    <cellStyle name="標準 16 4 2" xfId="1426" xr:uid="{00000000-0005-0000-0000-000095050000}"/>
    <cellStyle name="標準 16 5" xfId="1427" xr:uid="{00000000-0005-0000-0000-000096050000}"/>
    <cellStyle name="標準 16 5 2" xfId="1428" xr:uid="{00000000-0005-0000-0000-000097050000}"/>
    <cellStyle name="標準 16 6" xfId="1429" xr:uid="{00000000-0005-0000-0000-000098050000}"/>
    <cellStyle name="標準 16_4月25日_VACT雇用誘発" xfId="1430" xr:uid="{00000000-0005-0000-0000-000099050000}"/>
    <cellStyle name="標準 17" xfId="1431" xr:uid="{00000000-0005-0000-0000-00009A050000}"/>
    <cellStyle name="標準 18" xfId="1432" xr:uid="{00000000-0005-0000-0000-00009B050000}"/>
    <cellStyle name="標準 18 2" xfId="1433" xr:uid="{00000000-0005-0000-0000-00009C050000}"/>
    <cellStyle name="標準 19" xfId="1434" xr:uid="{00000000-0005-0000-0000-00009D050000}"/>
    <cellStyle name="標準 19 2" xfId="1435" xr:uid="{00000000-0005-0000-0000-00009E050000}"/>
    <cellStyle name="標準 2" xfId="1" xr:uid="{00000000-0005-0000-0000-00009F050000}"/>
    <cellStyle name="標準 2 10" xfId="1436" xr:uid="{00000000-0005-0000-0000-0000A0050000}"/>
    <cellStyle name="標準 2 10 2" xfId="1437" xr:uid="{00000000-0005-0000-0000-0000A1050000}"/>
    <cellStyle name="標準 2 10 2 2" xfId="1438" xr:uid="{00000000-0005-0000-0000-0000A2050000}"/>
    <cellStyle name="標準 2 10 3" xfId="1439" xr:uid="{00000000-0005-0000-0000-0000A3050000}"/>
    <cellStyle name="標準 2 10 3 2" xfId="1440" xr:uid="{00000000-0005-0000-0000-0000A4050000}"/>
    <cellStyle name="標準 2 10 4" xfId="1441" xr:uid="{00000000-0005-0000-0000-0000A5050000}"/>
    <cellStyle name="標準 2 10 4 2" xfId="1442" xr:uid="{00000000-0005-0000-0000-0000A6050000}"/>
    <cellStyle name="標準 2 10 5" xfId="1443" xr:uid="{00000000-0005-0000-0000-0000A7050000}"/>
    <cellStyle name="標準 2 10 5 2" xfId="1444" xr:uid="{00000000-0005-0000-0000-0000A8050000}"/>
    <cellStyle name="標準 2 10 6" xfId="1445" xr:uid="{00000000-0005-0000-0000-0000A9050000}"/>
    <cellStyle name="標準 2 10 6 2" xfId="1446" xr:uid="{00000000-0005-0000-0000-0000AA050000}"/>
    <cellStyle name="標準 2 10 7" xfId="1447" xr:uid="{00000000-0005-0000-0000-0000AB050000}"/>
    <cellStyle name="標準 2 11" xfId="1448" xr:uid="{00000000-0005-0000-0000-0000AC050000}"/>
    <cellStyle name="標準 2 11 2" xfId="1449" xr:uid="{00000000-0005-0000-0000-0000AD050000}"/>
    <cellStyle name="標準 2 12" xfId="1450" xr:uid="{00000000-0005-0000-0000-0000AE050000}"/>
    <cellStyle name="標準 2 12 2" xfId="1451" xr:uid="{00000000-0005-0000-0000-0000AF050000}"/>
    <cellStyle name="標準 2 13" xfId="1452" xr:uid="{00000000-0005-0000-0000-0000B0050000}"/>
    <cellStyle name="標準 2 13 2" xfId="1453" xr:uid="{00000000-0005-0000-0000-0000B1050000}"/>
    <cellStyle name="標準 2 14" xfId="1454" xr:uid="{00000000-0005-0000-0000-0000B2050000}"/>
    <cellStyle name="標準 2 14 2" xfId="1455" xr:uid="{00000000-0005-0000-0000-0000B3050000}"/>
    <cellStyle name="標準 2 15" xfId="1456" xr:uid="{00000000-0005-0000-0000-0000B4050000}"/>
    <cellStyle name="標準 2 15 2" xfId="1457" xr:uid="{00000000-0005-0000-0000-0000B5050000}"/>
    <cellStyle name="標準 2 16" xfId="1458" xr:uid="{00000000-0005-0000-0000-0000B6050000}"/>
    <cellStyle name="標準 2 16 2" xfId="1459" xr:uid="{00000000-0005-0000-0000-0000B7050000}"/>
    <cellStyle name="標準 2 17" xfId="1460" xr:uid="{00000000-0005-0000-0000-0000B8050000}"/>
    <cellStyle name="標準 2 17 2" xfId="1461" xr:uid="{00000000-0005-0000-0000-0000B9050000}"/>
    <cellStyle name="標準 2 18" xfId="1462" xr:uid="{00000000-0005-0000-0000-0000BA050000}"/>
    <cellStyle name="標準 2 18 2" xfId="1463" xr:uid="{00000000-0005-0000-0000-0000BB050000}"/>
    <cellStyle name="標準 2 19" xfId="1464" xr:uid="{00000000-0005-0000-0000-0000BC050000}"/>
    <cellStyle name="標準 2 19 2" xfId="1465" xr:uid="{00000000-0005-0000-0000-0000BD050000}"/>
    <cellStyle name="標準 2 2" xfId="1466" xr:uid="{00000000-0005-0000-0000-0000BE050000}"/>
    <cellStyle name="標準 2 2 10" xfId="2053" xr:uid="{00000000-0005-0000-0000-0000BF050000}"/>
    <cellStyle name="標準 2 2 2" xfId="1467" xr:uid="{00000000-0005-0000-0000-0000C0050000}"/>
    <cellStyle name="標準 2 2 2 2" xfId="1468" xr:uid="{00000000-0005-0000-0000-0000C1050000}"/>
    <cellStyle name="標準 2 2 3" xfId="1469" xr:uid="{00000000-0005-0000-0000-0000C2050000}"/>
    <cellStyle name="標準 2 2 3 2" xfId="1470" xr:uid="{00000000-0005-0000-0000-0000C3050000}"/>
    <cellStyle name="標準 2 2 4" xfId="1471" xr:uid="{00000000-0005-0000-0000-0000C4050000}"/>
    <cellStyle name="標準 2 2 4 2" xfId="1472" xr:uid="{00000000-0005-0000-0000-0000C5050000}"/>
    <cellStyle name="標準 2 2 5" xfId="1473" xr:uid="{00000000-0005-0000-0000-0000C6050000}"/>
    <cellStyle name="標準 2 2 5 2" xfId="1474" xr:uid="{00000000-0005-0000-0000-0000C7050000}"/>
    <cellStyle name="標準 2 2 6" xfId="1475" xr:uid="{00000000-0005-0000-0000-0000C8050000}"/>
    <cellStyle name="標準 2 2 6 2" xfId="1476" xr:uid="{00000000-0005-0000-0000-0000C9050000}"/>
    <cellStyle name="標準 2 2 7" xfId="1477" xr:uid="{00000000-0005-0000-0000-0000CA050000}"/>
    <cellStyle name="標準 2 2 7 2" xfId="1478" xr:uid="{00000000-0005-0000-0000-0000CB050000}"/>
    <cellStyle name="標準 2 2 8" xfId="1479" xr:uid="{00000000-0005-0000-0000-0000CC050000}"/>
    <cellStyle name="標準 2 2 9" xfId="2054" xr:uid="{00000000-0005-0000-0000-0000CD050000}"/>
    <cellStyle name="標準 2 20" xfId="1480" xr:uid="{00000000-0005-0000-0000-0000CE050000}"/>
    <cellStyle name="標準 2 20 2" xfId="1481" xr:uid="{00000000-0005-0000-0000-0000CF050000}"/>
    <cellStyle name="標準 2 21" xfId="1482" xr:uid="{00000000-0005-0000-0000-0000D0050000}"/>
    <cellStyle name="標準 2 21 2" xfId="1483" xr:uid="{00000000-0005-0000-0000-0000D1050000}"/>
    <cellStyle name="標準 2 22" xfId="1484" xr:uid="{00000000-0005-0000-0000-0000D2050000}"/>
    <cellStyle name="標準 2 22 2" xfId="1485" xr:uid="{00000000-0005-0000-0000-0000D3050000}"/>
    <cellStyle name="標準 2 23" xfId="1486" xr:uid="{00000000-0005-0000-0000-0000D4050000}"/>
    <cellStyle name="標準 2 23 2" xfId="1487" xr:uid="{00000000-0005-0000-0000-0000D5050000}"/>
    <cellStyle name="標準 2 24" xfId="1488" xr:uid="{00000000-0005-0000-0000-0000D6050000}"/>
    <cellStyle name="標準 2 24 2" xfId="1489" xr:uid="{00000000-0005-0000-0000-0000D7050000}"/>
    <cellStyle name="標準 2 25" xfId="1490" xr:uid="{00000000-0005-0000-0000-0000D8050000}"/>
    <cellStyle name="標準 2 25 2" xfId="1491" xr:uid="{00000000-0005-0000-0000-0000D9050000}"/>
    <cellStyle name="標準 2 26" xfId="1492" xr:uid="{00000000-0005-0000-0000-0000DA050000}"/>
    <cellStyle name="標準 2 26 2" xfId="1493" xr:uid="{00000000-0005-0000-0000-0000DB050000}"/>
    <cellStyle name="標準 2 27" xfId="1494" xr:uid="{00000000-0005-0000-0000-0000DC050000}"/>
    <cellStyle name="標準 2 27 2" xfId="1495" xr:uid="{00000000-0005-0000-0000-0000DD050000}"/>
    <cellStyle name="標準 2 28" xfId="1496" xr:uid="{00000000-0005-0000-0000-0000DE050000}"/>
    <cellStyle name="標準 2 29" xfId="1497" xr:uid="{00000000-0005-0000-0000-0000DF050000}"/>
    <cellStyle name="標準 2 29 2" xfId="1498" xr:uid="{00000000-0005-0000-0000-0000E0050000}"/>
    <cellStyle name="標準 2 3" xfId="1499" xr:uid="{00000000-0005-0000-0000-0000E1050000}"/>
    <cellStyle name="標準 2 3 2" xfId="1500" xr:uid="{00000000-0005-0000-0000-0000E2050000}"/>
    <cellStyle name="標準 2 3 2 2" xfId="1501" xr:uid="{00000000-0005-0000-0000-0000E3050000}"/>
    <cellStyle name="標準 2 3 2 3" xfId="1502" xr:uid="{00000000-0005-0000-0000-0000E4050000}"/>
    <cellStyle name="標準 2 3 3" xfId="1503" xr:uid="{00000000-0005-0000-0000-0000E5050000}"/>
    <cellStyle name="標準 2 3 3 2" xfId="1504" xr:uid="{00000000-0005-0000-0000-0000E6050000}"/>
    <cellStyle name="標準 2 3 4" xfId="1505" xr:uid="{00000000-0005-0000-0000-0000E7050000}"/>
    <cellStyle name="標準 2 3 4 2" xfId="1506" xr:uid="{00000000-0005-0000-0000-0000E8050000}"/>
    <cellStyle name="標準 2 3 5" xfId="1507" xr:uid="{00000000-0005-0000-0000-0000E9050000}"/>
    <cellStyle name="標準 2 3 5 2" xfId="1508" xr:uid="{00000000-0005-0000-0000-0000EA050000}"/>
    <cellStyle name="標準 2 3 6" xfId="1509" xr:uid="{00000000-0005-0000-0000-0000EB050000}"/>
    <cellStyle name="標準 2 3 6 2" xfId="1510" xr:uid="{00000000-0005-0000-0000-0000EC050000}"/>
    <cellStyle name="標準 2 3 7" xfId="1511" xr:uid="{00000000-0005-0000-0000-0000ED050000}"/>
    <cellStyle name="標準 2 3 7 2" xfId="1512" xr:uid="{00000000-0005-0000-0000-0000EE050000}"/>
    <cellStyle name="標準 2 3 8" xfId="1513" xr:uid="{00000000-0005-0000-0000-0000EF050000}"/>
    <cellStyle name="標準 2 3 8 2" xfId="1514" xr:uid="{00000000-0005-0000-0000-0000F0050000}"/>
    <cellStyle name="標準 2 3 9" xfId="2055" xr:uid="{00000000-0005-0000-0000-0000F1050000}"/>
    <cellStyle name="標準 2 30" xfId="1515" xr:uid="{00000000-0005-0000-0000-0000F2050000}"/>
    <cellStyle name="標準 2 31" xfId="1516" xr:uid="{00000000-0005-0000-0000-0000F3050000}"/>
    <cellStyle name="標準 2 32" xfId="1517" xr:uid="{00000000-0005-0000-0000-0000F4050000}"/>
    <cellStyle name="標準 2 32 2" xfId="1518" xr:uid="{00000000-0005-0000-0000-0000F5050000}"/>
    <cellStyle name="標準 2 33" xfId="1519" xr:uid="{00000000-0005-0000-0000-0000F6050000}"/>
    <cellStyle name="標準 2 34" xfId="2056" xr:uid="{00000000-0005-0000-0000-0000F7050000}"/>
    <cellStyle name="標準 2 35" xfId="2057" xr:uid="{00000000-0005-0000-0000-0000F8050000}"/>
    <cellStyle name="標準 2 36" xfId="2058" xr:uid="{00000000-0005-0000-0000-0000F9050000}"/>
    <cellStyle name="標準 2 4" xfId="1520" xr:uid="{00000000-0005-0000-0000-0000FA050000}"/>
    <cellStyle name="標準 2 4 2" xfId="1521" xr:uid="{00000000-0005-0000-0000-0000FB050000}"/>
    <cellStyle name="標準 2 4 2 2" xfId="1522" xr:uid="{00000000-0005-0000-0000-0000FC050000}"/>
    <cellStyle name="標準 2 4 3" xfId="1523" xr:uid="{00000000-0005-0000-0000-0000FD050000}"/>
    <cellStyle name="標準 2 4 3 2" xfId="1524" xr:uid="{00000000-0005-0000-0000-0000FE050000}"/>
    <cellStyle name="標準 2 4 4" xfId="1525" xr:uid="{00000000-0005-0000-0000-0000FF050000}"/>
    <cellStyle name="標準 2 4 4 2" xfId="1526" xr:uid="{00000000-0005-0000-0000-000000060000}"/>
    <cellStyle name="標準 2 4 5" xfId="1527" xr:uid="{00000000-0005-0000-0000-000001060000}"/>
    <cellStyle name="標準 2 4 5 2" xfId="1528" xr:uid="{00000000-0005-0000-0000-000002060000}"/>
    <cellStyle name="標準 2 4 6" xfId="1529" xr:uid="{00000000-0005-0000-0000-000003060000}"/>
    <cellStyle name="標準 2 4 6 2" xfId="1530" xr:uid="{00000000-0005-0000-0000-000004060000}"/>
    <cellStyle name="標準 2 4 7" xfId="1531" xr:uid="{00000000-0005-0000-0000-000005060000}"/>
    <cellStyle name="標準 2 4 7 2" xfId="1532" xr:uid="{00000000-0005-0000-0000-000006060000}"/>
    <cellStyle name="標準 2 4_4月25日_VACT雇用誘発" xfId="1533" xr:uid="{00000000-0005-0000-0000-000007060000}"/>
    <cellStyle name="標準 2 5" xfId="1534" xr:uid="{00000000-0005-0000-0000-000008060000}"/>
    <cellStyle name="標準 2 5 2" xfId="1535" xr:uid="{00000000-0005-0000-0000-000009060000}"/>
    <cellStyle name="標準 2 5 2 2" xfId="1536" xr:uid="{00000000-0005-0000-0000-00000A060000}"/>
    <cellStyle name="標準 2 5 3" xfId="1537" xr:uid="{00000000-0005-0000-0000-00000B060000}"/>
    <cellStyle name="標準 2 5 3 2" xfId="1538" xr:uid="{00000000-0005-0000-0000-00000C060000}"/>
    <cellStyle name="標準 2 5 4" xfId="1539" xr:uid="{00000000-0005-0000-0000-00000D060000}"/>
    <cellStyle name="標準 2 5 4 2" xfId="1540" xr:uid="{00000000-0005-0000-0000-00000E060000}"/>
    <cellStyle name="標準 2 5 5" xfId="1541" xr:uid="{00000000-0005-0000-0000-00000F060000}"/>
    <cellStyle name="標準 2 5 5 2" xfId="1542" xr:uid="{00000000-0005-0000-0000-000010060000}"/>
    <cellStyle name="標準 2 5 6" xfId="1543" xr:uid="{00000000-0005-0000-0000-000011060000}"/>
    <cellStyle name="標準 2 5 6 2" xfId="1544" xr:uid="{00000000-0005-0000-0000-000012060000}"/>
    <cellStyle name="標準 2 5 7" xfId="1545" xr:uid="{00000000-0005-0000-0000-000013060000}"/>
    <cellStyle name="標準 2 6" xfId="1546" xr:uid="{00000000-0005-0000-0000-000014060000}"/>
    <cellStyle name="標準 2 6 2" xfId="1547" xr:uid="{00000000-0005-0000-0000-000015060000}"/>
    <cellStyle name="標準 2 6 2 2" xfId="1548" xr:uid="{00000000-0005-0000-0000-000016060000}"/>
    <cellStyle name="標準 2 6 3" xfId="1549" xr:uid="{00000000-0005-0000-0000-000017060000}"/>
    <cellStyle name="標準 2 6 3 2" xfId="1550" xr:uid="{00000000-0005-0000-0000-000018060000}"/>
    <cellStyle name="標準 2 6 4" xfId="1551" xr:uid="{00000000-0005-0000-0000-000019060000}"/>
    <cellStyle name="標準 2 6 4 2" xfId="1552" xr:uid="{00000000-0005-0000-0000-00001A060000}"/>
    <cellStyle name="標準 2 6 5" xfId="1553" xr:uid="{00000000-0005-0000-0000-00001B060000}"/>
    <cellStyle name="標準 2 6 5 2" xfId="1554" xr:uid="{00000000-0005-0000-0000-00001C060000}"/>
    <cellStyle name="標準 2 6 6" xfId="1555" xr:uid="{00000000-0005-0000-0000-00001D060000}"/>
    <cellStyle name="標準 2 6 6 2" xfId="1556" xr:uid="{00000000-0005-0000-0000-00001E060000}"/>
    <cellStyle name="標準 2 6 7" xfId="1557" xr:uid="{00000000-0005-0000-0000-00001F060000}"/>
    <cellStyle name="標準 2 7" xfId="1558" xr:uid="{00000000-0005-0000-0000-000020060000}"/>
    <cellStyle name="標準 2 7 2" xfId="1559" xr:uid="{00000000-0005-0000-0000-000021060000}"/>
    <cellStyle name="標準 2 7 2 2" xfId="1560" xr:uid="{00000000-0005-0000-0000-000022060000}"/>
    <cellStyle name="標準 2 7 3" xfId="1561" xr:uid="{00000000-0005-0000-0000-000023060000}"/>
    <cellStyle name="標準 2 7 3 2" xfId="1562" xr:uid="{00000000-0005-0000-0000-000024060000}"/>
    <cellStyle name="標準 2 7 4" xfId="1563" xr:uid="{00000000-0005-0000-0000-000025060000}"/>
    <cellStyle name="標準 2 7 4 2" xfId="1564" xr:uid="{00000000-0005-0000-0000-000026060000}"/>
    <cellStyle name="標準 2 7 5" xfId="1565" xr:uid="{00000000-0005-0000-0000-000027060000}"/>
    <cellStyle name="標準 2 7 5 2" xfId="1566" xr:uid="{00000000-0005-0000-0000-000028060000}"/>
    <cellStyle name="標準 2 7 6" xfId="1567" xr:uid="{00000000-0005-0000-0000-000029060000}"/>
    <cellStyle name="標準 2 7 6 2" xfId="1568" xr:uid="{00000000-0005-0000-0000-00002A060000}"/>
    <cellStyle name="標準 2 7 7" xfId="1569" xr:uid="{00000000-0005-0000-0000-00002B060000}"/>
    <cellStyle name="標準 2 8" xfId="1570" xr:uid="{00000000-0005-0000-0000-00002C060000}"/>
    <cellStyle name="標準 2 8 2" xfId="1571" xr:uid="{00000000-0005-0000-0000-00002D060000}"/>
    <cellStyle name="標準 2 8 2 2" xfId="1572" xr:uid="{00000000-0005-0000-0000-00002E060000}"/>
    <cellStyle name="標準 2 8 3" xfId="1573" xr:uid="{00000000-0005-0000-0000-00002F060000}"/>
    <cellStyle name="標準 2 8 3 2" xfId="1574" xr:uid="{00000000-0005-0000-0000-000030060000}"/>
    <cellStyle name="標準 2 8 4" xfId="1575" xr:uid="{00000000-0005-0000-0000-000031060000}"/>
    <cellStyle name="標準 2 8 4 2" xfId="1576" xr:uid="{00000000-0005-0000-0000-000032060000}"/>
    <cellStyle name="標準 2 8 5" xfId="1577" xr:uid="{00000000-0005-0000-0000-000033060000}"/>
    <cellStyle name="標準 2 8 5 2" xfId="1578" xr:uid="{00000000-0005-0000-0000-000034060000}"/>
    <cellStyle name="標準 2 8 6" xfId="1579" xr:uid="{00000000-0005-0000-0000-000035060000}"/>
    <cellStyle name="標準 2 8 6 2" xfId="1580" xr:uid="{00000000-0005-0000-0000-000036060000}"/>
    <cellStyle name="標準 2 8 7" xfId="1581" xr:uid="{00000000-0005-0000-0000-000037060000}"/>
    <cellStyle name="標準 2 9" xfId="1582" xr:uid="{00000000-0005-0000-0000-000038060000}"/>
    <cellStyle name="標準 2 9 2" xfId="1583" xr:uid="{00000000-0005-0000-0000-000039060000}"/>
    <cellStyle name="標準 2 9 2 2" xfId="1584" xr:uid="{00000000-0005-0000-0000-00003A060000}"/>
    <cellStyle name="標準 2 9 3" xfId="1585" xr:uid="{00000000-0005-0000-0000-00003B060000}"/>
    <cellStyle name="標準 2 9 3 2" xfId="1586" xr:uid="{00000000-0005-0000-0000-00003C060000}"/>
    <cellStyle name="標準 2 9 4" xfId="1587" xr:uid="{00000000-0005-0000-0000-00003D060000}"/>
    <cellStyle name="標準 2 9 4 2" xfId="1588" xr:uid="{00000000-0005-0000-0000-00003E060000}"/>
    <cellStyle name="標準 2 9 5" xfId="1589" xr:uid="{00000000-0005-0000-0000-00003F060000}"/>
    <cellStyle name="標準 2 9 5 2" xfId="1590" xr:uid="{00000000-0005-0000-0000-000040060000}"/>
    <cellStyle name="標準 2 9 6" xfId="1591" xr:uid="{00000000-0005-0000-0000-000041060000}"/>
    <cellStyle name="標準 2 9 6 2" xfId="1592" xr:uid="{00000000-0005-0000-0000-000042060000}"/>
    <cellStyle name="標準 2 9 7" xfId="1593" xr:uid="{00000000-0005-0000-0000-000043060000}"/>
    <cellStyle name="標準 2_2007_Japan→US_1" xfId="1594" xr:uid="{00000000-0005-0000-0000-000044060000}"/>
    <cellStyle name="標準 20" xfId="1595" xr:uid="{00000000-0005-0000-0000-000045060000}"/>
    <cellStyle name="標準 20 2" xfId="1596" xr:uid="{00000000-0005-0000-0000-000046060000}"/>
    <cellStyle name="標準 21" xfId="1597" xr:uid="{00000000-0005-0000-0000-000047060000}"/>
    <cellStyle name="標準 21 2" xfId="1598" xr:uid="{00000000-0005-0000-0000-000048060000}"/>
    <cellStyle name="標準 22" xfId="1599" xr:uid="{00000000-0005-0000-0000-000049060000}"/>
    <cellStyle name="標準 22 2" xfId="1600" xr:uid="{00000000-0005-0000-0000-00004A060000}"/>
    <cellStyle name="標準 23" xfId="1601" xr:uid="{00000000-0005-0000-0000-00004B060000}"/>
    <cellStyle name="標準 23 2" xfId="1602" xr:uid="{00000000-0005-0000-0000-00004C060000}"/>
    <cellStyle name="標準 24" xfId="1603" xr:uid="{00000000-0005-0000-0000-00004D060000}"/>
    <cellStyle name="標準 24 2" xfId="1604" xr:uid="{00000000-0005-0000-0000-00004E060000}"/>
    <cellStyle name="標準 24 2 2" xfId="1605" xr:uid="{00000000-0005-0000-0000-00004F060000}"/>
    <cellStyle name="標準 24 3" xfId="1606" xr:uid="{00000000-0005-0000-0000-000050060000}"/>
    <cellStyle name="標準 25" xfId="1607" xr:uid="{00000000-0005-0000-0000-000051060000}"/>
    <cellStyle name="標準 25 2" xfId="1608" xr:uid="{00000000-0005-0000-0000-000052060000}"/>
    <cellStyle name="標準 25 2 2" xfId="1609" xr:uid="{00000000-0005-0000-0000-000053060000}"/>
    <cellStyle name="標準 25_4月25日_VACT雇用誘発" xfId="1610" xr:uid="{00000000-0005-0000-0000-000054060000}"/>
    <cellStyle name="標準 26" xfId="1611" xr:uid="{00000000-0005-0000-0000-000055060000}"/>
    <cellStyle name="標準 26 2" xfId="1612" xr:uid="{00000000-0005-0000-0000-000056060000}"/>
    <cellStyle name="標準 27" xfId="1613" xr:uid="{00000000-0005-0000-0000-000057060000}"/>
    <cellStyle name="標準 27 2" xfId="1614" xr:uid="{00000000-0005-0000-0000-000058060000}"/>
    <cellStyle name="標準 28" xfId="1615" xr:uid="{00000000-0005-0000-0000-000059060000}"/>
    <cellStyle name="標準 28 2" xfId="1616" xr:uid="{00000000-0005-0000-0000-00005A060000}"/>
    <cellStyle name="標準 29" xfId="1617" xr:uid="{00000000-0005-0000-0000-00005B060000}"/>
    <cellStyle name="標準 29 2" xfId="1618" xr:uid="{00000000-0005-0000-0000-00005C060000}"/>
    <cellStyle name="標準 3" xfId="33" xr:uid="{00000000-0005-0000-0000-00005D060000}"/>
    <cellStyle name="標準 3 10" xfId="1619" xr:uid="{00000000-0005-0000-0000-00005E060000}"/>
    <cellStyle name="標準 3 11" xfId="1620" xr:uid="{00000000-0005-0000-0000-00005F060000}"/>
    <cellStyle name="標準 3 12" xfId="1621" xr:uid="{00000000-0005-0000-0000-000060060000}"/>
    <cellStyle name="標準 3 13" xfId="1622" xr:uid="{00000000-0005-0000-0000-000061060000}"/>
    <cellStyle name="標準 3 14" xfId="1623" xr:uid="{00000000-0005-0000-0000-000062060000}"/>
    <cellStyle name="標準 3 15" xfId="1624" xr:uid="{00000000-0005-0000-0000-000063060000}"/>
    <cellStyle name="標準 3 15 2" xfId="1625" xr:uid="{00000000-0005-0000-0000-000064060000}"/>
    <cellStyle name="標準 3 16" xfId="1626" xr:uid="{00000000-0005-0000-0000-000065060000}"/>
    <cellStyle name="標準 3 17" xfId="2059" xr:uid="{00000000-0005-0000-0000-000066060000}"/>
    <cellStyle name="標準 3 2" xfId="1627" xr:uid="{00000000-0005-0000-0000-000067060000}"/>
    <cellStyle name="標準 3 2 2" xfId="1628" xr:uid="{00000000-0005-0000-0000-000068060000}"/>
    <cellStyle name="標準 3 2 3" xfId="1629" xr:uid="{00000000-0005-0000-0000-000069060000}"/>
    <cellStyle name="標準 3 3" xfId="1630" xr:uid="{00000000-0005-0000-0000-00006A060000}"/>
    <cellStyle name="標準 3 3 2" xfId="1631" xr:uid="{00000000-0005-0000-0000-00006B060000}"/>
    <cellStyle name="標準 3 4" xfId="1632" xr:uid="{00000000-0005-0000-0000-00006C060000}"/>
    <cellStyle name="標準 3 4 2" xfId="1633" xr:uid="{00000000-0005-0000-0000-00006D060000}"/>
    <cellStyle name="標準 3 5" xfId="1634" xr:uid="{00000000-0005-0000-0000-00006E060000}"/>
    <cellStyle name="標準 3 6" xfId="1635" xr:uid="{00000000-0005-0000-0000-00006F060000}"/>
    <cellStyle name="標準 3 7" xfId="1636" xr:uid="{00000000-0005-0000-0000-000070060000}"/>
    <cellStyle name="標準 3 8" xfId="1637" xr:uid="{00000000-0005-0000-0000-000071060000}"/>
    <cellStyle name="標準 3 9" xfId="1638" xr:uid="{00000000-0005-0000-0000-000072060000}"/>
    <cellStyle name="標準 30" xfId="1639" xr:uid="{00000000-0005-0000-0000-000073060000}"/>
    <cellStyle name="標準 30 2" xfId="1640" xr:uid="{00000000-0005-0000-0000-000074060000}"/>
    <cellStyle name="標準 31" xfId="1641" xr:uid="{00000000-0005-0000-0000-000075060000}"/>
    <cellStyle name="標準 31 2" xfId="1642" xr:uid="{00000000-0005-0000-0000-000076060000}"/>
    <cellStyle name="標準 32" xfId="38" xr:uid="{00000000-0005-0000-0000-000077060000}"/>
    <cellStyle name="標準 32 2" xfId="1643" xr:uid="{00000000-0005-0000-0000-000078060000}"/>
    <cellStyle name="標準 33" xfId="1644" xr:uid="{00000000-0005-0000-0000-000079060000}"/>
    <cellStyle name="標準 34" xfId="2060" xr:uid="{00000000-0005-0000-0000-00007A060000}"/>
    <cellStyle name="標準 35" xfId="2061" xr:uid="{00000000-0005-0000-0000-00007B060000}"/>
    <cellStyle name="標準 36" xfId="2062" xr:uid="{00000000-0005-0000-0000-00007C060000}"/>
    <cellStyle name="標準 37" xfId="2063" xr:uid="{00000000-0005-0000-0000-00007D060000}"/>
    <cellStyle name="標準 38" xfId="2064" xr:uid="{00000000-0005-0000-0000-00007E060000}"/>
    <cellStyle name="標準 39" xfId="2065" xr:uid="{00000000-0005-0000-0000-00007F060000}"/>
    <cellStyle name="標準 4" xfId="34" xr:uid="{00000000-0005-0000-0000-000080060000}"/>
    <cellStyle name="標準 4 2" xfId="1645" xr:uid="{00000000-0005-0000-0000-000081060000}"/>
    <cellStyle name="標準 4 2 2" xfId="1646" xr:uid="{00000000-0005-0000-0000-000082060000}"/>
    <cellStyle name="標準 4 3" xfId="1647" xr:uid="{00000000-0005-0000-0000-000083060000}"/>
    <cellStyle name="標準 4 4" xfId="1648" xr:uid="{00000000-0005-0000-0000-000084060000}"/>
    <cellStyle name="標準 40" xfId="2066" xr:uid="{00000000-0005-0000-0000-000085060000}"/>
    <cellStyle name="標準 5" xfId="35" xr:uid="{00000000-0005-0000-0000-000086060000}"/>
    <cellStyle name="標準 5 2" xfId="1649" xr:uid="{00000000-0005-0000-0000-000087060000}"/>
    <cellStyle name="標準 5 2 2" xfId="1650" xr:uid="{00000000-0005-0000-0000-000088060000}"/>
    <cellStyle name="標準 5 2 3" xfId="1651" xr:uid="{00000000-0005-0000-0000-000089060000}"/>
    <cellStyle name="標準 5 3" xfId="1652" xr:uid="{00000000-0005-0000-0000-00008A060000}"/>
    <cellStyle name="標準 5_雇用者数_0312_改造中" xfId="1653" xr:uid="{00000000-0005-0000-0000-00008B060000}"/>
    <cellStyle name="標準 6" xfId="36" xr:uid="{00000000-0005-0000-0000-00008C060000}"/>
    <cellStyle name="標準 6 2" xfId="1654" xr:uid="{00000000-0005-0000-0000-00008D060000}"/>
    <cellStyle name="標準 6 3" xfId="1655" xr:uid="{00000000-0005-0000-0000-00008E060000}"/>
    <cellStyle name="標準 6_4月25日_VACT雇用誘発" xfId="1656" xr:uid="{00000000-0005-0000-0000-00008F060000}"/>
    <cellStyle name="標準 7" xfId="1657" xr:uid="{00000000-0005-0000-0000-000090060000}"/>
    <cellStyle name="標準 7 10" xfId="1658" xr:uid="{00000000-0005-0000-0000-000091060000}"/>
    <cellStyle name="標準 7 10 2" xfId="1659" xr:uid="{00000000-0005-0000-0000-000092060000}"/>
    <cellStyle name="標準 7 10 2 2" xfId="1660" xr:uid="{00000000-0005-0000-0000-000093060000}"/>
    <cellStyle name="標準 7 10 3" xfId="1661" xr:uid="{00000000-0005-0000-0000-000094060000}"/>
    <cellStyle name="標準 7 10 3 2" xfId="1662" xr:uid="{00000000-0005-0000-0000-000095060000}"/>
    <cellStyle name="標準 7 10 4" xfId="1663" xr:uid="{00000000-0005-0000-0000-000096060000}"/>
    <cellStyle name="標準 7 10 4 2" xfId="1664" xr:uid="{00000000-0005-0000-0000-000097060000}"/>
    <cellStyle name="標準 7 10 5" xfId="1665" xr:uid="{00000000-0005-0000-0000-000098060000}"/>
    <cellStyle name="標準 7 10_4月25日_VACT雇用誘発" xfId="1666" xr:uid="{00000000-0005-0000-0000-000099060000}"/>
    <cellStyle name="標準 7 11" xfId="1667" xr:uid="{00000000-0005-0000-0000-00009A060000}"/>
    <cellStyle name="標準 7 11 2" xfId="1668" xr:uid="{00000000-0005-0000-0000-00009B060000}"/>
    <cellStyle name="標準 7 12" xfId="1669" xr:uid="{00000000-0005-0000-0000-00009C060000}"/>
    <cellStyle name="標準 7 12 2" xfId="1670" xr:uid="{00000000-0005-0000-0000-00009D060000}"/>
    <cellStyle name="標準 7 13" xfId="1671" xr:uid="{00000000-0005-0000-0000-00009E060000}"/>
    <cellStyle name="標準 7 13 2" xfId="1672" xr:uid="{00000000-0005-0000-0000-00009F060000}"/>
    <cellStyle name="標準 7 14" xfId="1673" xr:uid="{00000000-0005-0000-0000-0000A0060000}"/>
    <cellStyle name="標準 7 15" xfId="1674" xr:uid="{00000000-0005-0000-0000-0000A1060000}"/>
    <cellStyle name="標準 7 15 2" xfId="1675" xr:uid="{00000000-0005-0000-0000-0000A2060000}"/>
    <cellStyle name="標準 7 2" xfId="1676" xr:uid="{00000000-0005-0000-0000-0000A3060000}"/>
    <cellStyle name="標準 7 2 2" xfId="1677" xr:uid="{00000000-0005-0000-0000-0000A4060000}"/>
    <cellStyle name="標準 7 2 2 2" xfId="1678" xr:uid="{00000000-0005-0000-0000-0000A5060000}"/>
    <cellStyle name="標準 7 2 2 2 2" xfId="1679" xr:uid="{00000000-0005-0000-0000-0000A6060000}"/>
    <cellStyle name="標準 7 2 2 2 2 2" xfId="1680" xr:uid="{00000000-0005-0000-0000-0000A7060000}"/>
    <cellStyle name="標準 7 2 2 2 3" xfId="1681" xr:uid="{00000000-0005-0000-0000-0000A8060000}"/>
    <cellStyle name="標準 7 2 2 2 3 2" xfId="1682" xr:uid="{00000000-0005-0000-0000-0000A9060000}"/>
    <cellStyle name="標準 7 2 2 2 4" xfId="1683" xr:uid="{00000000-0005-0000-0000-0000AA060000}"/>
    <cellStyle name="標準 7 2 2 2 4 2" xfId="1684" xr:uid="{00000000-0005-0000-0000-0000AB060000}"/>
    <cellStyle name="標準 7 2 2 2 5" xfId="1685" xr:uid="{00000000-0005-0000-0000-0000AC060000}"/>
    <cellStyle name="標準 7 2 2 2_4月25日_VACT雇用誘発" xfId="1686" xr:uid="{00000000-0005-0000-0000-0000AD060000}"/>
    <cellStyle name="標準 7 2 2 3" xfId="1687" xr:uid="{00000000-0005-0000-0000-0000AE060000}"/>
    <cellStyle name="標準 7 2 2 3 2" xfId="1688" xr:uid="{00000000-0005-0000-0000-0000AF060000}"/>
    <cellStyle name="標準 7 2 2 4" xfId="1689" xr:uid="{00000000-0005-0000-0000-0000B0060000}"/>
    <cellStyle name="標準 7 2 2 4 2" xfId="1690" xr:uid="{00000000-0005-0000-0000-0000B1060000}"/>
    <cellStyle name="標準 7 2 2 5" xfId="1691" xr:uid="{00000000-0005-0000-0000-0000B2060000}"/>
    <cellStyle name="標準 7 2 2 5 2" xfId="1692" xr:uid="{00000000-0005-0000-0000-0000B3060000}"/>
    <cellStyle name="標準 7 2 2 6" xfId="1693" xr:uid="{00000000-0005-0000-0000-0000B4060000}"/>
    <cellStyle name="標準 7 2 2_4月25日_VACT雇用誘発" xfId="1694" xr:uid="{00000000-0005-0000-0000-0000B5060000}"/>
    <cellStyle name="標準 7 2 3" xfId="1695" xr:uid="{00000000-0005-0000-0000-0000B6060000}"/>
    <cellStyle name="標準 7 2 3 2" xfId="1696" xr:uid="{00000000-0005-0000-0000-0000B7060000}"/>
    <cellStyle name="標準 7 2 3 2 2" xfId="1697" xr:uid="{00000000-0005-0000-0000-0000B8060000}"/>
    <cellStyle name="標準 7 2 3 2 2 2" xfId="1698" xr:uid="{00000000-0005-0000-0000-0000B9060000}"/>
    <cellStyle name="標準 7 2 3 2 3" xfId="1699" xr:uid="{00000000-0005-0000-0000-0000BA060000}"/>
    <cellStyle name="標準 7 2 3 2 3 2" xfId="1700" xr:uid="{00000000-0005-0000-0000-0000BB060000}"/>
    <cellStyle name="標準 7 2 3 2 4" xfId="1701" xr:uid="{00000000-0005-0000-0000-0000BC060000}"/>
    <cellStyle name="標準 7 2 3 2 4 2" xfId="1702" xr:uid="{00000000-0005-0000-0000-0000BD060000}"/>
    <cellStyle name="標準 7 2 3 2 5" xfId="1703" xr:uid="{00000000-0005-0000-0000-0000BE060000}"/>
    <cellStyle name="標準 7 2 3 2_4月25日_VACT雇用誘発" xfId="1704" xr:uid="{00000000-0005-0000-0000-0000BF060000}"/>
    <cellStyle name="標準 7 2 3 3" xfId="1705" xr:uid="{00000000-0005-0000-0000-0000C0060000}"/>
    <cellStyle name="標準 7 2 3 3 2" xfId="1706" xr:uid="{00000000-0005-0000-0000-0000C1060000}"/>
    <cellStyle name="標準 7 2 3 4" xfId="1707" xr:uid="{00000000-0005-0000-0000-0000C2060000}"/>
    <cellStyle name="標準 7 2 3 4 2" xfId="1708" xr:uid="{00000000-0005-0000-0000-0000C3060000}"/>
    <cellStyle name="標準 7 2 3 5" xfId="1709" xr:uid="{00000000-0005-0000-0000-0000C4060000}"/>
    <cellStyle name="標準 7 2 3 5 2" xfId="1710" xr:uid="{00000000-0005-0000-0000-0000C5060000}"/>
    <cellStyle name="標準 7 2 3 6" xfId="1711" xr:uid="{00000000-0005-0000-0000-0000C6060000}"/>
    <cellStyle name="標準 7 2 3_4月25日_VACT雇用誘発" xfId="1712" xr:uid="{00000000-0005-0000-0000-0000C7060000}"/>
    <cellStyle name="標準 7 2 4" xfId="1713" xr:uid="{00000000-0005-0000-0000-0000C8060000}"/>
    <cellStyle name="標準 7 2 4 2" xfId="1714" xr:uid="{00000000-0005-0000-0000-0000C9060000}"/>
    <cellStyle name="標準 7 2 4 2 2" xfId="1715" xr:uid="{00000000-0005-0000-0000-0000CA060000}"/>
    <cellStyle name="標準 7 2 4 3" xfId="1716" xr:uid="{00000000-0005-0000-0000-0000CB060000}"/>
    <cellStyle name="標準 7 2 4 3 2" xfId="1717" xr:uid="{00000000-0005-0000-0000-0000CC060000}"/>
    <cellStyle name="標準 7 2 4 4" xfId="1718" xr:uid="{00000000-0005-0000-0000-0000CD060000}"/>
    <cellStyle name="標準 7 2 4 4 2" xfId="1719" xr:uid="{00000000-0005-0000-0000-0000CE060000}"/>
    <cellStyle name="標準 7 2 4 5" xfId="1720" xr:uid="{00000000-0005-0000-0000-0000CF060000}"/>
    <cellStyle name="標準 7 2 4_4月25日_VACT雇用誘発" xfId="1721" xr:uid="{00000000-0005-0000-0000-0000D0060000}"/>
    <cellStyle name="標準 7 2 5" xfId="1722" xr:uid="{00000000-0005-0000-0000-0000D1060000}"/>
    <cellStyle name="標準 7 2 5 2" xfId="1723" xr:uid="{00000000-0005-0000-0000-0000D2060000}"/>
    <cellStyle name="標準 7 2 6" xfId="1724" xr:uid="{00000000-0005-0000-0000-0000D3060000}"/>
    <cellStyle name="標準 7 2 6 2" xfId="1725" xr:uid="{00000000-0005-0000-0000-0000D4060000}"/>
    <cellStyle name="標準 7 2 7" xfId="1726" xr:uid="{00000000-0005-0000-0000-0000D5060000}"/>
    <cellStyle name="標準 7 2 7 2" xfId="1727" xr:uid="{00000000-0005-0000-0000-0000D6060000}"/>
    <cellStyle name="標準 7 2 8" xfId="1728" xr:uid="{00000000-0005-0000-0000-0000D7060000}"/>
    <cellStyle name="標準 7 2 9" xfId="1729" xr:uid="{00000000-0005-0000-0000-0000D8060000}"/>
    <cellStyle name="標準 7 2_4月25日_VACT雇用誘発" xfId="1730" xr:uid="{00000000-0005-0000-0000-0000D9060000}"/>
    <cellStyle name="標準 7 3" xfId="1731" xr:uid="{00000000-0005-0000-0000-0000DA060000}"/>
    <cellStyle name="標準 7 3 2" xfId="1732" xr:uid="{00000000-0005-0000-0000-0000DB060000}"/>
    <cellStyle name="標準 7 3 2 2" xfId="1733" xr:uid="{00000000-0005-0000-0000-0000DC060000}"/>
    <cellStyle name="標準 7 3 2 2 2" xfId="1734" xr:uid="{00000000-0005-0000-0000-0000DD060000}"/>
    <cellStyle name="標準 7 3 2 2 2 2" xfId="1735" xr:uid="{00000000-0005-0000-0000-0000DE060000}"/>
    <cellStyle name="標準 7 3 2 2 3" xfId="1736" xr:uid="{00000000-0005-0000-0000-0000DF060000}"/>
    <cellStyle name="標準 7 3 2 2 3 2" xfId="1737" xr:uid="{00000000-0005-0000-0000-0000E0060000}"/>
    <cellStyle name="標準 7 3 2 2 4" xfId="1738" xr:uid="{00000000-0005-0000-0000-0000E1060000}"/>
    <cellStyle name="標準 7 3 2 2 4 2" xfId="1739" xr:uid="{00000000-0005-0000-0000-0000E2060000}"/>
    <cellStyle name="標準 7 3 2 2 5" xfId="1740" xr:uid="{00000000-0005-0000-0000-0000E3060000}"/>
    <cellStyle name="標準 7 3 2 2_4月25日_VACT雇用誘発" xfId="1741" xr:uid="{00000000-0005-0000-0000-0000E4060000}"/>
    <cellStyle name="標準 7 3 2 3" xfId="1742" xr:uid="{00000000-0005-0000-0000-0000E5060000}"/>
    <cellStyle name="標準 7 3 2 3 2" xfId="1743" xr:uid="{00000000-0005-0000-0000-0000E6060000}"/>
    <cellStyle name="標準 7 3 2 4" xfId="1744" xr:uid="{00000000-0005-0000-0000-0000E7060000}"/>
    <cellStyle name="標準 7 3 2 4 2" xfId="1745" xr:uid="{00000000-0005-0000-0000-0000E8060000}"/>
    <cellStyle name="標準 7 3 2 5" xfId="1746" xr:uid="{00000000-0005-0000-0000-0000E9060000}"/>
    <cellStyle name="標準 7 3 2 5 2" xfId="1747" xr:uid="{00000000-0005-0000-0000-0000EA060000}"/>
    <cellStyle name="標準 7 3 2 6" xfId="1748" xr:uid="{00000000-0005-0000-0000-0000EB060000}"/>
    <cellStyle name="標準 7 3 2_4月25日_VACT雇用誘発" xfId="1749" xr:uid="{00000000-0005-0000-0000-0000EC060000}"/>
    <cellStyle name="標準 7 3 3" xfId="1750" xr:uid="{00000000-0005-0000-0000-0000ED060000}"/>
    <cellStyle name="標準 7 3 3 2" xfId="1751" xr:uid="{00000000-0005-0000-0000-0000EE060000}"/>
    <cellStyle name="標準 7 3 3 2 2" xfId="1752" xr:uid="{00000000-0005-0000-0000-0000EF060000}"/>
    <cellStyle name="標準 7 3 3 2 2 2" xfId="1753" xr:uid="{00000000-0005-0000-0000-0000F0060000}"/>
    <cellStyle name="標準 7 3 3 2 3" xfId="1754" xr:uid="{00000000-0005-0000-0000-0000F1060000}"/>
    <cellStyle name="標準 7 3 3 2 3 2" xfId="1755" xr:uid="{00000000-0005-0000-0000-0000F2060000}"/>
    <cellStyle name="標準 7 3 3 2 4" xfId="1756" xr:uid="{00000000-0005-0000-0000-0000F3060000}"/>
    <cellStyle name="標準 7 3 3 2 4 2" xfId="1757" xr:uid="{00000000-0005-0000-0000-0000F4060000}"/>
    <cellStyle name="標準 7 3 3 2 5" xfId="1758" xr:uid="{00000000-0005-0000-0000-0000F5060000}"/>
    <cellStyle name="標準 7 3 3 2_4月25日_VACT雇用誘発" xfId="1759" xr:uid="{00000000-0005-0000-0000-0000F6060000}"/>
    <cellStyle name="標準 7 3 3 3" xfId="1760" xr:uid="{00000000-0005-0000-0000-0000F7060000}"/>
    <cellStyle name="標準 7 3 3 3 2" xfId="1761" xr:uid="{00000000-0005-0000-0000-0000F8060000}"/>
    <cellStyle name="標準 7 3 3 4" xfId="1762" xr:uid="{00000000-0005-0000-0000-0000F9060000}"/>
    <cellStyle name="標準 7 3 3 4 2" xfId="1763" xr:uid="{00000000-0005-0000-0000-0000FA060000}"/>
    <cellStyle name="標準 7 3 3 5" xfId="1764" xr:uid="{00000000-0005-0000-0000-0000FB060000}"/>
    <cellStyle name="標準 7 3 3 5 2" xfId="1765" xr:uid="{00000000-0005-0000-0000-0000FC060000}"/>
    <cellStyle name="標準 7 3 3 6" xfId="1766" xr:uid="{00000000-0005-0000-0000-0000FD060000}"/>
    <cellStyle name="標準 7 3 3_4月25日_VACT雇用誘発" xfId="1767" xr:uid="{00000000-0005-0000-0000-0000FE060000}"/>
    <cellStyle name="標準 7 3 4" xfId="1768" xr:uid="{00000000-0005-0000-0000-0000FF060000}"/>
    <cellStyle name="標準 7 3 4 2" xfId="1769" xr:uid="{00000000-0005-0000-0000-000000070000}"/>
    <cellStyle name="標準 7 3 4 2 2" xfId="1770" xr:uid="{00000000-0005-0000-0000-000001070000}"/>
    <cellStyle name="標準 7 3 4 3" xfId="1771" xr:uid="{00000000-0005-0000-0000-000002070000}"/>
    <cellStyle name="標準 7 3 4 3 2" xfId="1772" xr:uid="{00000000-0005-0000-0000-000003070000}"/>
    <cellStyle name="標準 7 3 4 4" xfId="1773" xr:uid="{00000000-0005-0000-0000-000004070000}"/>
    <cellStyle name="標準 7 3 4 4 2" xfId="1774" xr:uid="{00000000-0005-0000-0000-000005070000}"/>
    <cellStyle name="標準 7 3 4 5" xfId="1775" xr:uid="{00000000-0005-0000-0000-000006070000}"/>
    <cellStyle name="標準 7 3 4_4月25日_VACT雇用誘発" xfId="1776" xr:uid="{00000000-0005-0000-0000-000007070000}"/>
    <cellStyle name="標準 7 3 5" xfId="1777" xr:uid="{00000000-0005-0000-0000-000008070000}"/>
    <cellStyle name="標準 7 3 5 2" xfId="1778" xr:uid="{00000000-0005-0000-0000-000009070000}"/>
    <cellStyle name="標準 7 3 6" xfId="1779" xr:uid="{00000000-0005-0000-0000-00000A070000}"/>
    <cellStyle name="標準 7 3 6 2" xfId="1780" xr:uid="{00000000-0005-0000-0000-00000B070000}"/>
    <cellStyle name="標準 7 3 7" xfId="1781" xr:uid="{00000000-0005-0000-0000-00000C070000}"/>
    <cellStyle name="標準 7 3 7 2" xfId="1782" xr:uid="{00000000-0005-0000-0000-00000D070000}"/>
    <cellStyle name="標準 7 3 8" xfId="1783" xr:uid="{00000000-0005-0000-0000-00000E070000}"/>
    <cellStyle name="標準 7 3_4月25日_VACT雇用誘発" xfId="1784" xr:uid="{00000000-0005-0000-0000-00000F070000}"/>
    <cellStyle name="標準 7 4" xfId="1785" xr:uid="{00000000-0005-0000-0000-000010070000}"/>
    <cellStyle name="標準 7 4 2" xfId="1786" xr:uid="{00000000-0005-0000-0000-000011070000}"/>
    <cellStyle name="標準 7 4 2 2" xfId="1787" xr:uid="{00000000-0005-0000-0000-000012070000}"/>
    <cellStyle name="標準 7 4 2 2 2" xfId="1788" xr:uid="{00000000-0005-0000-0000-000013070000}"/>
    <cellStyle name="標準 7 4 2 2 2 2" xfId="1789" xr:uid="{00000000-0005-0000-0000-000014070000}"/>
    <cellStyle name="標準 7 4 2 2 3" xfId="1790" xr:uid="{00000000-0005-0000-0000-000015070000}"/>
    <cellStyle name="標準 7 4 2 2 3 2" xfId="1791" xr:uid="{00000000-0005-0000-0000-000016070000}"/>
    <cellStyle name="標準 7 4 2 2 4" xfId="1792" xr:uid="{00000000-0005-0000-0000-000017070000}"/>
    <cellStyle name="標準 7 4 2 2 4 2" xfId="1793" xr:uid="{00000000-0005-0000-0000-000018070000}"/>
    <cellStyle name="標準 7 4 2 2 5" xfId="1794" xr:uid="{00000000-0005-0000-0000-000019070000}"/>
    <cellStyle name="標準 7 4 2 2_4月25日_VACT雇用誘発" xfId="1795" xr:uid="{00000000-0005-0000-0000-00001A070000}"/>
    <cellStyle name="標準 7 4 2 3" xfId="1796" xr:uid="{00000000-0005-0000-0000-00001B070000}"/>
    <cellStyle name="標準 7 4 2 3 2" xfId="1797" xr:uid="{00000000-0005-0000-0000-00001C070000}"/>
    <cellStyle name="標準 7 4 2 4" xfId="1798" xr:uid="{00000000-0005-0000-0000-00001D070000}"/>
    <cellStyle name="標準 7 4 2 4 2" xfId="1799" xr:uid="{00000000-0005-0000-0000-00001E070000}"/>
    <cellStyle name="標準 7 4 2 5" xfId="1800" xr:uid="{00000000-0005-0000-0000-00001F070000}"/>
    <cellStyle name="標準 7 4 2 5 2" xfId="1801" xr:uid="{00000000-0005-0000-0000-000020070000}"/>
    <cellStyle name="標準 7 4 2 6" xfId="1802" xr:uid="{00000000-0005-0000-0000-000021070000}"/>
    <cellStyle name="標準 7 4 2_4月25日_VACT雇用誘発" xfId="1803" xr:uid="{00000000-0005-0000-0000-000022070000}"/>
    <cellStyle name="標準 7 4 3" xfId="1804" xr:uid="{00000000-0005-0000-0000-000023070000}"/>
    <cellStyle name="標準 7 4 3 2" xfId="1805" xr:uid="{00000000-0005-0000-0000-000024070000}"/>
    <cellStyle name="標準 7 4 3 2 2" xfId="1806" xr:uid="{00000000-0005-0000-0000-000025070000}"/>
    <cellStyle name="標準 7 4 3 2 2 2" xfId="1807" xr:uid="{00000000-0005-0000-0000-000026070000}"/>
    <cellStyle name="標準 7 4 3 2 3" xfId="1808" xr:uid="{00000000-0005-0000-0000-000027070000}"/>
    <cellStyle name="標準 7 4 3 2 3 2" xfId="1809" xr:uid="{00000000-0005-0000-0000-000028070000}"/>
    <cellStyle name="標準 7 4 3 2 4" xfId="1810" xr:uid="{00000000-0005-0000-0000-000029070000}"/>
    <cellStyle name="標準 7 4 3 2 4 2" xfId="1811" xr:uid="{00000000-0005-0000-0000-00002A070000}"/>
    <cellStyle name="標準 7 4 3 2 5" xfId="1812" xr:uid="{00000000-0005-0000-0000-00002B070000}"/>
    <cellStyle name="標準 7 4 3 2_4月25日_VACT雇用誘発" xfId="1813" xr:uid="{00000000-0005-0000-0000-00002C070000}"/>
    <cellStyle name="標準 7 4 3 3" xfId="1814" xr:uid="{00000000-0005-0000-0000-00002D070000}"/>
    <cellStyle name="標準 7 4 3 3 2" xfId="1815" xr:uid="{00000000-0005-0000-0000-00002E070000}"/>
    <cellStyle name="標準 7 4 3 4" xfId="1816" xr:uid="{00000000-0005-0000-0000-00002F070000}"/>
    <cellStyle name="標準 7 4 3 4 2" xfId="1817" xr:uid="{00000000-0005-0000-0000-000030070000}"/>
    <cellStyle name="標準 7 4 3 5" xfId="1818" xr:uid="{00000000-0005-0000-0000-000031070000}"/>
    <cellStyle name="標準 7 4 3 5 2" xfId="1819" xr:uid="{00000000-0005-0000-0000-000032070000}"/>
    <cellStyle name="標準 7 4 3 6" xfId="1820" xr:uid="{00000000-0005-0000-0000-000033070000}"/>
    <cellStyle name="標準 7 4 3_4月25日_VACT雇用誘発" xfId="1821" xr:uid="{00000000-0005-0000-0000-000034070000}"/>
    <cellStyle name="標準 7 4 4" xfId="1822" xr:uid="{00000000-0005-0000-0000-000035070000}"/>
    <cellStyle name="標準 7 4 4 2" xfId="1823" xr:uid="{00000000-0005-0000-0000-000036070000}"/>
    <cellStyle name="標準 7 4 4 2 2" xfId="1824" xr:uid="{00000000-0005-0000-0000-000037070000}"/>
    <cellStyle name="標準 7 4 4 3" xfId="1825" xr:uid="{00000000-0005-0000-0000-000038070000}"/>
    <cellStyle name="標準 7 4 4 3 2" xfId="1826" xr:uid="{00000000-0005-0000-0000-000039070000}"/>
    <cellStyle name="標準 7 4 4 4" xfId="1827" xr:uid="{00000000-0005-0000-0000-00003A070000}"/>
    <cellStyle name="標準 7 4 4 4 2" xfId="1828" xr:uid="{00000000-0005-0000-0000-00003B070000}"/>
    <cellStyle name="標準 7 4 4 5" xfId="1829" xr:uid="{00000000-0005-0000-0000-00003C070000}"/>
    <cellStyle name="標準 7 4 4_4月25日_VACT雇用誘発" xfId="1830" xr:uid="{00000000-0005-0000-0000-00003D070000}"/>
    <cellStyle name="標準 7 4 5" xfId="1831" xr:uid="{00000000-0005-0000-0000-00003E070000}"/>
    <cellStyle name="標準 7 4 5 2" xfId="1832" xr:uid="{00000000-0005-0000-0000-00003F070000}"/>
    <cellStyle name="標準 7 4 6" xfId="1833" xr:uid="{00000000-0005-0000-0000-000040070000}"/>
    <cellStyle name="標準 7 4 6 2" xfId="1834" xr:uid="{00000000-0005-0000-0000-000041070000}"/>
    <cellStyle name="標準 7 4 7" xfId="1835" xr:uid="{00000000-0005-0000-0000-000042070000}"/>
    <cellStyle name="標準 7 4 7 2" xfId="1836" xr:uid="{00000000-0005-0000-0000-000043070000}"/>
    <cellStyle name="標準 7 4 8" xfId="1837" xr:uid="{00000000-0005-0000-0000-000044070000}"/>
    <cellStyle name="標準 7 4_4月25日_VACT雇用誘発" xfId="1838" xr:uid="{00000000-0005-0000-0000-000045070000}"/>
    <cellStyle name="標準 7 5" xfId="1839" xr:uid="{00000000-0005-0000-0000-000046070000}"/>
    <cellStyle name="標準 7 5 2" xfId="1840" xr:uid="{00000000-0005-0000-0000-000047070000}"/>
    <cellStyle name="標準 7 5 2 2" xfId="1841" xr:uid="{00000000-0005-0000-0000-000048070000}"/>
    <cellStyle name="標準 7 5 2 2 2" xfId="1842" xr:uid="{00000000-0005-0000-0000-000049070000}"/>
    <cellStyle name="標準 7 5 2 2 2 2" xfId="1843" xr:uid="{00000000-0005-0000-0000-00004A070000}"/>
    <cellStyle name="標準 7 5 2 2 3" xfId="1844" xr:uid="{00000000-0005-0000-0000-00004B070000}"/>
    <cellStyle name="標準 7 5 2 2 3 2" xfId="1845" xr:uid="{00000000-0005-0000-0000-00004C070000}"/>
    <cellStyle name="標準 7 5 2 2 4" xfId="1846" xr:uid="{00000000-0005-0000-0000-00004D070000}"/>
    <cellStyle name="標準 7 5 2 2 4 2" xfId="1847" xr:uid="{00000000-0005-0000-0000-00004E070000}"/>
    <cellStyle name="標準 7 5 2 2 5" xfId="1848" xr:uid="{00000000-0005-0000-0000-00004F070000}"/>
    <cellStyle name="標準 7 5 2 2_4月25日_VACT雇用誘発" xfId="1849" xr:uid="{00000000-0005-0000-0000-000050070000}"/>
    <cellStyle name="標準 7 5 2 3" xfId="1850" xr:uid="{00000000-0005-0000-0000-000051070000}"/>
    <cellStyle name="標準 7 5 2 3 2" xfId="1851" xr:uid="{00000000-0005-0000-0000-000052070000}"/>
    <cellStyle name="標準 7 5 2 4" xfId="1852" xr:uid="{00000000-0005-0000-0000-000053070000}"/>
    <cellStyle name="標準 7 5 2 4 2" xfId="1853" xr:uid="{00000000-0005-0000-0000-000054070000}"/>
    <cellStyle name="標準 7 5 2 5" xfId="1854" xr:uid="{00000000-0005-0000-0000-000055070000}"/>
    <cellStyle name="標準 7 5 2 5 2" xfId="1855" xr:uid="{00000000-0005-0000-0000-000056070000}"/>
    <cellStyle name="標準 7 5 2 6" xfId="1856" xr:uid="{00000000-0005-0000-0000-000057070000}"/>
    <cellStyle name="標準 7 5 2_4月25日_VACT雇用誘発" xfId="1857" xr:uid="{00000000-0005-0000-0000-000058070000}"/>
    <cellStyle name="標準 7 5 3" xfId="1858" xr:uid="{00000000-0005-0000-0000-000059070000}"/>
    <cellStyle name="標準 7 5 3 2" xfId="1859" xr:uid="{00000000-0005-0000-0000-00005A070000}"/>
    <cellStyle name="標準 7 5 3 2 2" xfId="1860" xr:uid="{00000000-0005-0000-0000-00005B070000}"/>
    <cellStyle name="標準 7 5 3 2 2 2" xfId="1861" xr:uid="{00000000-0005-0000-0000-00005C070000}"/>
    <cellStyle name="標準 7 5 3 2 3" xfId="1862" xr:uid="{00000000-0005-0000-0000-00005D070000}"/>
    <cellStyle name="標準 7 5 3 2 3 2" xfId="1863" xr:uid="{00000000-0005-0000-0000-00005E070000}"/>
    <cellStyle name="標準 7 5 3 2 4" xfId="1864" xr:uid="{00000000-0005-0000-0000-00005F070000}"/>
    <cellStyle name="標準 7 5 3 2 4 2" xfId="1865" xr:uid="{00000000-0005-0000-0000-000060070000}"/>
    <cellStyle name="標準 7 5 3 2 5" xfId="1866" xr:uid="{00000000-0005-0000-0000-000061070000}"/>
    <cellStyle name="標準 7 5 3 2_4月25日_VACT雇用誘発" xfId="1867" xr:uid="{00000000-0005-0000-0000-000062070000}"/>
    <cellStyle name="標準 7 5 3 3" xfId="1868" xr:uid="{00000000-0005-0000-0000-000063070000}"/>
    <cellStyle name="標準 7 5 3 3 2" xfId="1869" xr:uid="{00000000-0005-0000-0000-000064070000}"/>
    <cellStyle name="標準 7 5 3 4" xfId="1870" xr:uid="{00000000-0005-0000-0000-000065070000}"/>
    <cellStyle name="標準 7 5 3 4 2" xfId="1871" xr:uid="{00000000-0005-0000-0000-000066070000}"/>
    <cellStyle name="標準 7 5 3 5" xfId="1872" xr:uid="{00000000-0005-0000-0000-000067070000}"/>
    <cellStyle name="標準 7 5 3 5 2" xfId="1873" xr:uid="{00000000-0005-0000-0000-000068070000}"/>
    <cellStyle name="標準 7 5 3 6" xfId="1874" xr:uid="{00000000-0005-0000-0000-000069070000}"/>
    <cellStyle name="標準 7 5 3_4月25日_VACT雇用誘発" xfId="1875" xr:uid="{00000000-0005-0000-0000-00006A070000}"/>
    <cellStyle name="標準 7 5 4" xfId="1876" xr:uid="{00000000-0005-0000-0000-00006B070000}"/>
    <cellStyle name="標準 7 5 4 2" xfId="1877" xr:uid="{00000000-0005-0000-0000-00006C070000}"/>
    <cellStyle name="標準 7 5 4 2 2" xfId="1878" xr:uid="{00000000-0005-0000-0000-00006D070000}"/>
    <cellStyle name="標準 7 5 4 3" xfId="1879" xr:uid="{00000000-0005-0000-0000-00006E070000}"/>
    <cellStyle name="標準 7 5 4 3 2" xfId="1880" xr:uid="{00000000-0005-0000-0000-00006F070000}"/>
    <cellStyle name="標準 7 5 4 4" xfId="1881" xr:uid="{00000000-0005-0000-0000-000070070000}"/>
    <cellStyle name="標準 7 5 4 4 2" xfId="1882" xr:uid="{00000000-0005-0000-0000-000071070000}"/>
    <cellStyle name="標準 7 5 4 5" xfId="1883" xr:uid="{00000000-0005-0000-0000-000072070000}"/>
    <cellStyle name="標準 7 5 4_4月25日_VACT雇用誘発" xfId="1884" xr:uid="{00000000-0005-0000-0000-000073070000}"/>
    <cellStyle name="標準 7 5 5" xfId="1885" xr:uid="{00000000-0005-0000-0000-000074070000}"/>
    <cellStyle name="標準 7 5 5 2" xfId="1886" xr:uid="{00000000-0005-0000-0000-000075070000}"/>
    <cellStyle name="標準 7 5 6" xfId="1887" xr:uid="{00000000-0005-0000-0000-000076070000}"/>
    <cellStyle name="標準 7 5 6 2" xfId="1888" xr:uid="{00000000-0005-0000-0000-000077070000}"/>
    <cellStyle name="標準 7 5 7" xfId="1889" xr:uid="{00000000-0005-0000-0000-000078070000}"/>
    <cellStyle name="標準 7 5 7 2" xfId="1890" xr:uid="{00000000-0005-0000-0000-000079070000}"/>
    <cellStyle name="標準 7 5 8" xfId="1891" xr:uid="{00000000-0005-0000-0000-00007A070000}"/>
    <cellStyle name="標準 7 5_4月25日_VACT雇用誘発" xfId="1892" xr:uid="{00000000-0005-0000-0000-00007B070000}"/>
    <cellStyle name="標準 7 6" xfId="1893" xr:uid="{00000000-0005-0000-0000-00007C070000}"/>
    <cellStyle name="標準 7 6 2" xfId="1894" xr:uid="{00000000-0005-0000-0000-00007D070000}"/>
    <cellStyle name="標準 7 6 2 2" xfId="1895" xr:uid="{00000000-0005-0000-0000-00007E070000}"/>
    <cellStyle name="標準 7 6 2 2 2" xfId="1896" xr:uid="{00000000-0005-0000-0000-00007F070000}"/>
    <cellStyle name="標準 7 6 2 2 2 2" xfId="1897" xr:uid="{00000000-0005-0000-0000-000080070000}"/>
    <cellStyle name="標準 7 6 2 2 3" xfId="1898" xr:uid="{00000000-0005-0000-0000-000081070000}"/>
    <cellStyle name="標準 7 6 2 2 3 2" xfId="1899" xr:uid="{00000000-0005-0000-0000-000082070000}"/>
    <cellStyle name="標準 7 6 2 2 4" xfId="1900" xr:uid="{00000000-0005-0000-0000-000083070000}"/>
    <cellStyle name="標準 7 6 2 2 4 2" xfId="1901" xr:uid="{00000000-0005-0000-0000-000084070000}"/>
    <cellStyle name="標準 7 6 2 2 5" xfId="1902" xr:uid="{00000000-0005-0000-0000-000085070000}"/>
    <cellStyle name="標準 7 6 2 2_4月25日_VACT雇用誘発" xfId="1903" xr:uid="{00000000-0005-0000-0000-000086070000}"/>
    <cellStyle name="標準 7 6 2 3" xfId="1904" xr:uid="{00000000-0005-0000-0000-000087070000}"/>
    <cellStyle name="標準 7 6 2 3 2" xfId="1905" xr:uid="{00000000-0005-0000-0000-000088070000}"/>
    <cellStyle name="標準 7 6 2 4" xfId="1906" xr:uid="{00000000-0005-0000-0000-000089070000}"/>
    <cellStyle name="標準 7 6 2 4 2" xfId="1907" xr:uid="{00000000-0005-0000-0000-00008A070000}"/>
    <cellStyle name="標準 7 6 2 5" xfId="1908" xr:uid="{00000000-0005-0000-0000-00008B070000}"/>
    <cellStyle name="標準 7 6 2 5 2" xfId="1909" xr:uid="{00000000-0005-0000-0000-00008C070000}"/>
    <cellStyle name="標準 7 6 2 6" xfId="1910" xr:uid="{00000000-0005-0000-0000-00008D070000}"/>
    <cellStyle name="標準 7 6 2_4月25日_VACT雇用誘発" xfId="1911" xr:uid="{00000000-0005-0000-0000-00008E070000}"/>
    <cellStyle name="標準 7 6 3" xfId="1912" xr:uid="{00000000-0005-0000-0000-00008F070000}"/>
    <cellStyle name="標準 7 6 3 2" xfId="1913" xr:uid="{00000000-0005-0000-0000-000090070000}"/>
    <cellStyle name="標準 7 6 3 2 2" xfId="1914" xr:uid="{00000000-0005-0000-0000-000091070000}"/>
    <cellStyle name="標準 7 6 3 2 2 2" xfId="1915" xr:uid="{00000000-0005-0000-0000-000092070000}"/>
    <cellStyle name="標準 7 6 3 2 3" xfId="1916" xr:uid="{00000000-0005-0000-0000-000093070000}"/>
    <cellStyle name="標準 7 6 3 2 3 2" xfId="1917" xr:uid="{00000000-0005-0000-0000-000094070000}"/>
    <cellStyle name="標準 7 6 3 2 4" xfId="1918" xr:uid="{00000000-0005-0000-0000-000095070000}"/>
    <cellStyle name="標準 7 6 3 2 4 2" xfId="1919" xr:uid="{00000000-0005-0000-0000-000096070000}"/>
    <cellStyle name="標準 7 6 3 2 5" xfId="1920" xr:uid="{00000000-0005-0000-0000-000097070000}"/>
    <cellStyle name="標準 7 6 3 2_4月25日_VACT雇用誘発" xfId="1921" xr:uid="{00000000-0005-0000-0000-000098070000}"/>
    <cellStyle name="標準 7 6 3 3" xfId="1922" xr:uid="{00000000-0005-0000-0000-000099070000}"/>
    <cellStyle name="標準 7 6 3 3 2" xfId="1923" xr:uid="{00000000-0005-0000-0000-00009A070000}"/>
    <cellStyle name="標準 7 6 3 4" xfId="1924" xr:uid="{00000000-0005-0000-0000-00009B070000}"/>
    <cellStyle name="標準 7 6 3 4 2" xfId="1925" xr:uid="{00000000-0005-0000-0000-00009C070000}"/>
    <cellStyle name="標準 7 6 3 5" xfId="1926" xr:uid="{00000000-0005-0000-0000-00009D070000}"/>
    <cellStyle name="標準 7 6 3 5 2" xfId="1927" xr:uid="{00000000-0005-0000-0000-00009E070000}"/>
    <cellStyle name="標準 7 6 3 6" xfId="1928" xr:uid="{00000000-0005-0000-0000-00009F070000}"/>
    <cellStyle name="標準 7 6 3_4月25日_VACT雇用誘発" xfId="1929" xr:uid="{00000000-0005-0000-0000-0000A0070000}"/>
    <cellStyle name="標準 7 6 4" xfId="1930" xr:uid="{00000000-0005-0000-0000-0000A1070000}"/>
    <cellStyle name="標準 7 6 4 2" xfId="1931" xr:uid="{00000000-0005-0000-0000-0000A2070000}"/>
    <cellStyle name="標準 7 6 4 2 2" xfId="1932" xr:uid="{00000000-0005-0000-0000-0000A3070000}"/>
    <cellStyle name="標準 7 6 4 3" xfId="1933" xr:uid="{00000000-0005-0000-0000-0000A4070000}"/>
    <cellStyle name="標準 7 6 4 3 2" xfId="1934" xr:uid="{00000000-0005-0000-0000-0000A5070000}"/>
    <cellStyle name="標準 7 6 4 4" xfId="1935" xr:uid="{00000000-0005-0000-0000-0000A6070000}"/>
    <cellStyle name="標準 7 6 4 4 2" xfId="1936" xr:uid="{00000000-0005-0000-0000-0000A7070000}"/>
    <cellStyle name="標準 7 6 4 5" xfId="1937" xr:uid="{00000000-0005-0000-0000-0000A8070000}"/>
    <cellStyle name="標準 7 6 4_4月25日_VACT雇用誘発" xfId="1938" xr:uid="{00000000-0005-0000-0000-0000A9070000}"/>
    <cellStyle name="標準 7 6 5" xfId="1939" xr:uid="{00000000-0005-0000-0000-0000AA070000}"/>
    <cellStyle name="標準 7 6 5 2" xfId="1940" xr:uid="{00000000-0005-0000-0000-0000AB070000}"/>
    <cellStyle name="標準 7 6 6" xfId="1941" xr:uid="{00000000-0005-0000-0000-0000AC070000}"/>
    <cellStyle name="標準 7 6 6 2" xfId="1942" xr:uid="{00000000-0005-0000-0000-0000AD070000}"/>
    <cellStyle name="標準 7 6 7" xfId="1943" xr:uid="{00000000-0005-0000-0000-0000AE070000}"/>
    <cellStyle name="標準 7 6 7 2" xfId="1944" xr:uid="{00000000-0005-0000-0000-0000AF070000}"/>
    <cellStyle name="標準 7 6 8" xfId="1945" xr:uid="{00000000-0005-0000-0000-0000B0070000}"/>
    <cellStyle name="標準 7 6_4月25日_VACT雇用誘発" xfId="1946" xr:uid="{00000000-0005-0000-0000-0000B1070000}"/>
    <cellStyle name="標準 7 7" xfId="1947" xr:uid="{00000000-0005-0000-0000-0000B2070000}"/>
    <cellStyle name="標準 7 7 2" xfId="1948" xr:uid="{00000000-0005-0000-0000-0000B3070000}"/>
    <cellStyle name="標準 7 7 2 2" xfId="1949" xr:uid="{00000000-0005-0000-0000-0000B4070000}"/>
    <cellStyle name="標準 7 7 2 2 2" xfId="1950" xr:uid="{00000000-0005-0000-0000-0000B5070000}"/>
    <cellStyle name="標準 7 7 2 2 2 2" xfId="1951" xr:uid="{00000000-0005-0000-0000-0000B6070000}"/>
    <cellStyle name="標準 7 7 2 2 3" xfId="1952" xr:uid="{00000000-0005-0000-0000-0000B7070000}"/>
    <cellStyle name="標準 7 7 2 2 3 2" xfId="1953" xr:uid="{00000000-0005-0000-0000-0000B8070000}"/>
    <cellStyle name="標準 7 7 2 2 4" xfId="1954" xr:uid="{00000000-0005-0000-0000-0000B9070000}"/>
    <cellStyle name="標準 7 7 2 2 4 2" xfId="1955" xr:uid="{00000000-0005-0000-0000-0000BA070000}"/>
    <cellStyle name="標準 7 7 2 2 5" xfId="1956" xr:uid="{00000000-0005-0000-0000-0000BB070000}"/>
    <cellStyle name="標準 7 7 2 2_4月25日_VACT雇用誘発" xfId="1957" xr:uid="{00000000-0005-0000-0000-0000BC070000}"/>
    <cellStyle name="標準 7 7 2 3" xfId="1958" xr:uid="{00000000-0005-0000-0000-0000BD070000}"/>
    <cellStyle name="標準 7 7 2 3 2" xfId="1959" xr:uid="{00000000-0005-0000-0000-0000BE070000}"/>
    <cellStyle name="標準 7 7 2 4" xfId="1960" xr:uid="{00000000-0005-0000-0000-0000BF070000}"/>
    <cellStyle name="標準 7 7 2 4 2" xfId="1961" xr:uid="{00000000-0005-0000-0000-0000C0070000}"/>
    <cellStyle name="標準 7 7 2 5" xfId="1962" xr:uid="{00000000-0005-0000-0000-0000C1070000}"/>
    <cellStyle name="標準 7 7 2 5 2" xfId="1963" xr:uid="{00000000-0005-0000-0000-0000C2070000}"/>
    <cellStyle name="標準 7 7 2 6" xfId="1964" xr:uid="{00000000-0005-0000-0000-0000C3070000}"/>
    <cellStyle name="標準 7 7 2_4月25日_VACT雇用誘発" xfId="1965" xr:uid="{00000000-0005-0000-0000-0000C4070000}"/>
    <cellStyle name="標準 7 7 3" xfId="1966" xr:uid="{00000000-0005-0000-0000-0000C5070000}"/>
    <cellStyle name="標準 7 7 3 2" xfId="1967" xr:uid="{00000000-0005-0000-0000-0000C6070000}"/>
    <cellStyle name="標準 7 7 3 2 2" xfId="1968" xr:uid="{00000000-0005-0000-0000-0000C7070000}"/>
    <cellStyle name="標準 7 7 3 2 2 2" xfId="1969" xr:uid="{00000000-0005-0000-0000-0000C8070000}"/>
    <cellStyle name="標準 7 7 3 2 3" xfId="1970" xr:uid="{00000000-0005-0000-0000-0000C9070000}"/>
    <cellStyle name="標準 7 7 3 2 3 2" xfId="1971" xr:uid="{00000000-0005-0000-0000-0000CA070000}"/>
    <cellStyle name="標準 7 7 3 2 4" xfId="1972" xr:uid="{00000000-0005-0000-0000-0000CB070000}"/>
    <cellStyle name="標準 7 7 3 2 4 2" xfId="1973" xr:uid="{00000000-0005-0000-0000-0000CC070000}"/>
    <cellStyle name="標準 7 7 3 2 5" xfId="1974" xr:uid="{00000000-0005-0000-0000-0000CD070000}"/>
    <cellStyle name="標準 7 7 3 2_4月25日_VACT雇用誘発" xfId="1975" xr:uid="{00000000-0005-0000-0000-0000CE070000}"/>
    <cellStyle name="標準 7 7 3 3" xfId="1976" xr:uid="{00000000-0005-0000-0000-0000CF070000}"/>
    <cellStyle name="標準 7 7 3 3 2" xfId="1977" xr:uid="{00000000-0005-0000-0000-0000D0070000}"/>
    <cellStyle name="標準 7 7 3 4" xfId="1978" xr:uid="{00000000-0005-0000-0000-0000D1070000}"/>
    <cellStyle name="標準 7 7 3 4 2" xfId="1979" xr:uid="{00000000-0005-0000-0000-0000D2070000}"/>
    <cellStyle name="標準 7 7 3 5" xfId="1980" xr:uid="{00000000-0005-0000-0000-0000D3070000}"/>
    <cellStyle name="標準 7 7 3 5 2" xfId="1981" xr:uid="{00000000-0005-0000-0000-0000D4070000}"/>
    <cellStyle name="標準 7 7 3 6" xfId="1982" xr:uid="{00000000-0005-0000-0000-0000D5070000}"/>
    <cellStyle name="標準 7 7 3_4月25日_VACT雇用誘発" xfId="1983" xr:uid="{00000000-0005-0000-0000-0000D6070000}"/>
    <cellStyle name="標準 7 7 4" xfId="1984" xr:uid="{00000000-0005-0000-0000-0000D7070000}"/>
    <cellStyle name="標準 7 7 4 2" xfId="1985" xr:uid="{00000000-0005-0000-0000-0000D8070000}"/>
    <cellStyle name="標準 7 7 4 2 2" xfId="1986" xr:uid="{00000000-0005-0000-0000-0000D9070000}"/>
    <cellStyle name="標準 7 7 4 3" xfId="1987" xr:uid="{00000000-0005-0000-0000-0000DA070000}"/>
    <cellStyle name="標準 7 7 4 3 2" xfId="1988" xr:uid="{00000000-0005-0000-0000-0000DB070000}"/>
    <cellStyle name="標準 7 7 4 4" xfId="1989" xr:uid="{00000000-0005-0000-0000-0000DC070000}"/>
    <cellStyle name="標準 7 7 4 4 2" xfId="1990" xr:uid="{00000000-0005-0000-0000-0000DD070000}"/>
    <cellStyle name="標準 7 7 4 5" xfId="1991" xr:uid="{00000000-0005-0000-0000-0000DE070000}"/>
    <cellStyle name="標準 7 7 4_4月25日_VACT雇用誘発" xfId="1992" xr:uid="{00000000-0005-0000-0000-0000DF070000}"/>
    <cellStyle name="標準 7 7 5" xfId="1993" xr:uid="{00000000-0005-0000-0000-0000E0070000}"/>
    <cellStyle name="標準 7 7 5 2" xfId="1994" xr:uid="{00000000-0005-0000-0000-0000E1070000}"/>
    <cellStyle name="標準 7 7 6" xfId="1995" xr:uid="{00000000-0005-0000-0000-0000E2070000}"/>
    <cellStyle name="標準 7 7 6 2" xfId="1996" xr:uid="{00000000-0005-0000-0000-0000E3070000}"/>
    <cellStyle name="標準 7 7 7" xfId="1997" xr:uid="{00000000-0005-0000-0000-0000E4070000}"/>
    <cellStyle name="標準 7 7 7 2" xfId="1998" xr:uid="{00000000-0005-0000-0000-0000E5070000}"/>
    <cellStyle name="標準 7 7 8" xfId="1999" xr:uid="{00000000-0005-0000-0000-0000E6070000}"/>
    <cellStyle name="標準 7 7_4月25日_VACT雇用誘発" xfId="2000" xr:uid="{00000000-0005-0000-0000-0000E7070000}"/>
    <cellStyle name="標準 7 8" xfId="2001" xr:uid="{00000000-0005-0000-0000-0000E8070000}"/>
    <cellStyle name="標準 7 8 2" xfId="2002" xr:uid="{00000000-0005-0000-0000-0000E9070000}"/>
    <cellStyle name="標準 7 8 2 2" xfId="2003" xr:uid="{00000000-0005-0000-0000-0000EA070000}"/>
    <cellStyle name="標準 7 8 2 2 2" xfId="2004" xr:uid="{00000000-0005-0000-0000-0000EB070000}"/>
    <cellStyle name="標準 7 8 2 3" xfId="2005" xr:uid="{00000000-0005-0000-0000-0000EC070000}"/>
    <cellStyle name="標準 7 8 2 3 2" xfId="2006" xr:uid="{00000000-0005-0000-0000-0000ED070000}"/>
    <cellStyle name="標準 7 8 2 4" xfId="2007" xr:uid="{00000000-0005-0000-0000-0000EE070000}"/>
    <cellStyle name="標準 7 8 2 4 2" xfId="2008" xr:uid="{00000000-0005-0000-0000-0000EF070000}"/>
    <cellStyle name="標準 7 8 2 5" xfId="2009" xr:uid="{00000000-0005-0000-0000-0000F0070000}"/>
    <cellStyle name="標準 7 8 2_4月25日_VACT雇用誘発" xfId="2010" xr:uid="{00000000-0005-0000-0000-0000F1070000}"/>
    <cellStyle name="標準 7 8 3" xfId="2011" xr:uid="{00000000-0005-0000-0000-0000F2070000}"/>
    <cellStyle name="標準 7 8 3 2" xfId="2012" xr:uid="{00000000-0005-0000-0000-0000F3070000}"/>
    <cellStyle name="標準 7 8 4" xfId="2013" xr:uid="{00000000-0005-0000-0000-0000F4070000}"/>
    <cellStyle name="標準 7 8 4 2" xfId="2014" xr:uid="{00000000-0005-0000-0000-0000F5070000}"/>
    <cellStyle name="標準 7 8 5" xfId="2015" xr:uid="{00000000-0005-0000-0000-0000F6070000}"/>
    <cellStyle name="標準 7 8 5 2" xfId="2016" xr:uid="{00000000-0005-0000-0000-0000F7070000}"/>
    <cellStyle name="標準 7 8 6" xfId="2017" xr:uid="{00000000-0005-0000-0000-0000F8070000}"/>
    <cellStyle name="標準 7 8_4月25日_VACT雇用誘発" xfId="2018" xr:uid="{00000000-0005-0000-0000-0000F9070000}"/>
    <cellStyle name="標準 7 9" xfId="2019" xr:uid="{00000000-0005-0000-0000-0000FA070000}"/>
    <cellStyle name="標準 7 9 2" xfId="2020" xr:uid="{00000000-0005-0000-0000-0000FB070000}"/>
    <cellStyle name="標準 7 9 2 2" xfId="2021" xr:uid="{00000000-0005-0000-0000-0000FC070000}"/>
    <cellStyle name="標準 7 9 2 2 2" xfId="2022" xr:uid="{00000000-0005-0000-0000-0000FD070000}"/>
    <cellStyle name="標準 7 9 2 3" xfId="2023" xr:uid="{00000000-0005-0000-0000-0000FE070000}"/>
    <cellStyle name="標準 7 9 2 3 2" xfId="2024" xr:uid="{00000000-0005-0000-0000-0000FF070000}"/>
    <cellStyle name="標準 7 9 2 4" xfId="2025" xr:uid="{00000000-0005-0000-0000-000000080000}"/>
    <cellStyle name="標準 7 9 2 4 2" xfId="2026" xr:uid="{00000000-0005-0000-0000-000001080000}"/>
    <cellStyle name="標準 7 9 2 5" xfId="2027" xr:uid="{00000000-0005-0000-0000-000002080000}"/>
    <cellStyle name="標準 7 9 2_4月25日_VACT雇用誘発" xfId="2028" xr:uid="{00000000-0005-0000-0000-000003080000}"/>
    <cellStyle name="標準 7 9 3" xfId="2029" xr:uid="{00000000-0005-0000-0000-000004080000}"/>
    <cellStyle name="標準 7 9 3 2" xfId="2030" xr:uid="{00000000-0005-0000-0000-000005080000}"/>
    <cellStyle name="標準 7 9 4" xfId="2031" xr:uid="{00000000-0005-0000-0000-000006080000}"/>
    <cellStyle name="標準 7 9 4 2" xfId="2032" xr:uid="{00000000-0005-0000-0000-000007080000}"/>
    <cellStyle name="標準 7 9 5" xfId="2033" xr:uid="{00000000-0005-0000-0000-000008080000}"/>
    <cellStyle name="標準 7 9 5 2" xfId="2034" xr:uid="{00000000-0005-0000-0000-000009080000}"/>
    <cellStyle name="標準 7 9 6" xfId="2035" xr:uid="{00000000-0005-0000-0000-00000A080000}"/>
    <cellStyle name="標準 7 9_4月25日_VACT雇用誘発" xfId="2036" xr:uid="{00000000-0005-0000-0000-00000B080000}"/>
    <cellStyle name="標準 8" xfId="2037" xr:uid="{00000000-0005-0000-0000-00000C080000}"/>
    <cellStyle name="標準 8 2" xfId="2038" xr:uid="{00000000-0005-0000-0000-00000D080000}"/>
    <cellStyle name="標準 8 2 2" xfId="2039" xr:uid="{00000000-0005-0000-0000-00000E080000}"/>
    <cellStyle name="標準 9" xfId="2040" xr:uid="{00000000-0005-0000-0000-00000F080000}"/>
    <cellStyle name="標準_4月11日【巻末表】米国雇用・生産額・GDP" xfId="41" xr:uid="{00000000-0005-0000-0000-000010080000}"/>
    <cellStyle name="標準_平成22年度_ict_keizai_h23_fuzoku" xfId="3" xr:uid="{00000000-0005-0000-0000-000011080000}"/>
    <cellStyle name="未定義" xfId="37" xr:uid="{00000000-0005-0000-0000-000012080000}"/>
    <cellStyle name="良い 2" xfId="2041" xr:uid="{00000000-0005-0000-0000-000013080000}"/>
    <cellStyle name="良い 3" xfId="2042" xr:uid="{00000000-0005-0000-0000-000014080000}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51"/>
  <sheetViews>
    <sheetView tabSelected="1" zoomScaleNormal="100" zoomScaleSheetLayoutView="100" workbookViewId="0"/>
  </sheetViews>
  <sheetFormatPr defaultColWidth="9" defaultRowHeight="16.5" customHeight="1"/>
  <cols>
    <col min="1" max="1" width="3.36328125" style="185" customWidth="1"/>
    <col min="2" max="2" width="10.6328125" style="185" customWidth="1"/>
    <col min="3" max="11" width="13.6328125" style="185" customWidth="1"/>
    <col min="12" max="16384" width="9" style="185"/>
  </cols>
  <sheetData>
    <row r="1" spans="2:15" s="140" customFormat="1" ht="16.5" customHeight="1"/>
    <row r="2" spans="2:15" ht="16.5" customHeight="1">
      <c r="B2" s="190" t="s">
        <v>0</v>
      </c>
    </row>
    <row r="3" spans="2:15" ht="16.5" customHeight="1" thickBot="1">
      <c r="J3" s="325"/>
      <c r="K3" s="191" t="s">
        <v>375</v>
      </c>
    </row>
    <row r="4" spans="2:15" ht="30" customHeight="1">
      <c r="B4" s="746"/>
      <c r="C4" s="487" t="s">
        <v>1</v>
      </c>
      <c r="D4" s="488"/>
      <c r="E4" s="489"/>
      <c r="F4" s="490"/>
      <c r="G4" s="748" t="s">
        <v>226</v>
      </c>
      <c r="H4" s="748" t="s">
        <v>2</v>
      </c>
      <c r="I4" s="750" t="s">
        <v>3</v>
      </c>
      <c r="J4" s="748" t="s">
        <v>4</v>
      </c>
      <c r="K4" s="744" t="s">
        <v>5</v>
      </c>
    </row>
    <row r="5" spans="2:15" ht="30" customHeight="1">
      <c r="B5" s="747"/>
      <c r="C5" s="491"/>
      <c r="D5" s="492" t="s">
        <v>6</v>
      </c>
      <c r="E5" s="493" t="s">
        <v>7</v>
      </c>
      <c r="F5" s="492" t="s">
        <v>8</v>
      </c>
      <c r="G5" s="749"/>
      <c r="H5" s="749"/>
      <c r="I5" s="751"/>
      <c r="J5" s="749"/>
      <c r="K5" s="745"/>
      <c r="M5" s="196"/>
    </row>
    <row r="6" spans="2:15" ht="16.5" customHeight="1">
      <c r="B6" s="327" t="s">
        <v>9</v>
      </c>
      <c r="C6" s="328">
        <v>724.94161194086007</v>
      </c>
      <c r="D6" s="329">
        <v>272.78506484152751</v>
      </c>
      <c r="E6" s="329">
        <v>274.19957065682183</v>
      </c>
      <c r="F6" s="329">
        <v>177.95697644251067</v>
      </c>
      <c r="G6" s="330">
        <v>4.5383165680104929</v>
      </c>
      <c r="H6" s="331">
        <v>39624.394801279828</v>
      </c>
      <c r="I6" s="332">
        <v>280395.49602692103</v>
      </c>
      <c r="J6" s="333">
        <v>1.8295335880245296</v>
      </c>
      <c r="K6" s="334">
        <v>0.25854253089402612</v>
      </c>
      <c r="L6" s="197"/>
      <c r="M6" s="192"/>
      <c r="N6" s="192"/>
      <c r="O6" s="192"/>
    </row>
    <row r="7" spans="2:15" ht="16.5" customHeight="1">
      <c r="B7" s="335" t="s">
        <v>10</v>
      </c>
      <c r="C7" s="336">
        <v>908.45038770848396</v>
      </c>
      <c r="D7" s="337">
        <v>318.50116960187466</v>
      </c>
      <c r="E7" s="337">
        <v>310.7562316593997</v>
      </c>
      <c r="F7" s="337">
        <v>279.19298644720953</v>
      </c>
      <c r="G7" s="338">
        <v>5.6871275946142053</v>
      </c>
      <c r="H7" s="339">
        <v>41412.815152622585</v>
      </c>
      <c r="I7" s="340">
        <v>292107.17835574097</v>
      </c>
      <c r="J7" s="341">
        <v>2.1936455765213867</v>
      </c>
      <c r="K7" s="342">
        <v>0.31099899455470864</v>
      </c>
      <c r="L7" s="197"/>
      <c r="M7" s="198"/>
      <c r="N7" s="192"/>
      <c r="O7" s="192"/>
    </row>
    <row r="8" spans="2:15" ht="16.5" customHeight="1">
      <c r="B8" s="335" t="s">
        <v>11</v>
      </c>
      <c r="C8" s="336">
        <v>1069.3415387212906</v>
      </c>
      <c r="D8" s="337">
        <v>355.04299470709179</v>
      </c>
      <c r="E8" s="337">
        <v>336.04054416362106</v>
      </c>
      <c r="F8" s="337">
        <v>378.25799985057779</v>
      </c>
      <c r="G8" s="338">
        <v>6.694346609581256</v>
      </c>
      <c r="H8" s="339">
        <v>42261.236605455917</v>
      </c>
      <c r="I8" s="340">
        <v>301970.49357475142</v>
      </c>
      <c r="J8" s="341">
        <v>2.5303129406848419</v>
      </c>
      <c r="K8" s="342">
        <v>0.35412120106913025</v>
      </c>
      <c r="L8" s="197"/>
      <c r="M8" s="198"/>
      <c r="N8" s="192"/>
      <c r="O8" s="192"/>
    </row>
    <row r="9" spans="2:15" ht="16.5" customHeight="1">
      <c r="B9" s="335" t="s">
        <v>12</v>
      </c>
      <c r="C9" s="336">
        <v>1342.063730044704</v>
      </c>
      <c r="D9" s="337">
        <v>444.41058186291866</v>
      </c>
      <c r="E9" s="337">
        <v>421.6556386581326</v>
      </c>
      <c r="F9" s="337">
        <v>475.99750952365264</v>
      </c>
      <c r="G9" s="338">
        <v>8.4016560245195517</v>
      </c>
      <c r="H9" s="339">
        <v>42171.92312629841</v>
      </c>
      <c r="I9" s="340">
        <v>311213.01932809671</v>
      </c>
      <c r="J9" s="341">
        <v>3.1823631235062009</v>
      </c>
      <c r="K9" s="342">
        <v>0.43123637081192662</v>
      </c>
      <c r="L9" s="197"/>
      <c r="M9" s="198"/>
      <c r="N9" s="192"/>
      <c r="O9" s="192"/>
    </row>
    <row r="10" spans="2:15" ht="16.5" customHeight="1">
      <c r="B10" s="335" t="s">
        <v>13</v>
      </c>
      <c r="C10" s="336">
        <v>1678.8147636294525</v>
      </c>
      <c r="D10" s="337">
        <v>557.52876139668717</v>
      </c>
      <c r="E10" s="337">
        <v>490.01711336843232</v>
      </c>
      <c r="F10" s="337">
        <v>631.26888886433301</v>
      </c>
      <c r="G10" s="338">
        <v>10.509802073579564</v>
      </c>
      <c r="H10" s="339">
        <v>46226.347566075812</v>
      </c>
      <c r="I10" s="340">
        <v>325105.25423524994</v>
      </c>
      <c r="J10" s="341">
        <v>3.6317270388489149</v>
      </c>
      <c r="K10" s="342">
        <v>0.51639115079162723</v>
      </c>
      <c r="L10" s="197"/>
      <c r="M10" s="198"/>
      <c r="N10" s="192"/>
      <c r="O10" s="192"/>
    </row>
    <row r="11" spans="2:15" ht="16.5" customHeight="1">
      <c r="B11" s="335" t="s">
        <v>14</v>
      </c>
      <c r="C11" s="336">
        <v>2225.7104937537524</v>
      </c>
      <c r="D11" s="337">
        <v>767.31187004412902</v>
      </c>
      <c r="E11" s="337">
        <v>659.39280770470486</v>
      </c>
      <c r="F11" s="337">
        <v>799.00581600491842</v>
      </c>
      <c r="G11" s="338">
        <v>13.933506703187422</v>
      </c>
      <c r="H11" s="339">
        <v>54485.410624137599</v>
      </c>
      <c r="I11" s="340">
        <v>345695.33024995931</v>
      </c>
      <c r="J11" s="341">
        <v>4.0849659904512858</v>
      </c>
      <c r="K11" s="342">
        <v>0.64383585747149796</v>
      </c>
      <c r="L11" s="197"/>
      <c r="M11" s="198"/>
      <c r="N11" s="192"/>
      <c r="O11" s="192"/>
    </row>
    <row r="12" spans="2:15" ht="16.5" customHeight="1">
      <c r="B12" s="335" t="s">
        <v>15</v>
      </c>
      <c r="C12" s="336">
        <v>3197.7068951618421</v>
      </c>
      <c r="D12" s="337">
        <v>901.7991850431705</v>
      </c>
      <c r="E12" s="337">
        <v>1192.9112020685488</v>
      </c>
      <c r="F12" s="337">
        <v>1102.9965080501224</v>
      </c>
      <c r="G12" s="338">
        <v>20.018448303859085</v>
      </c>
      <c r="H12" s="339">
        <v>57700.243080504071</v>
      </c>
      <c r="I12" s="340">
        <v>355482.22999312956</v>
      </c>
      <c r="J12" s="341">
        <v>5.5419296773158528</v>
      </c>
      <c r="K12" s="342">
        <v>0.89954057484776229</v>
      </c>
      <c r="L12" s="197"/>
      <c r="M12" s="198"/>
      <c r="N12" s="192"/>
      <c r="O12" s="192"/>
    </row>
    <row r="13" spans="2:15" ht="16.5" customHeight="1">
      <c r="B13" s="335" t="s">
        <v>16</v>
      </c>
      <c r="C13" s="336">
        <v>3726.9007030128232</v>
      </c>
      <c r="D13" s="337">
        <v>1048.3500543832829</v>
      </c>
      <c r="E13" s="337">
        <v>1417.4902008642578</v>
      </c>
      <c r="F13" s="337">
        <v>1261.0604477652823</v>
      </c>
      <c r="G13" s="338">
        <v>23.331334453998569</v>
      </c>
      <c r="H13" s="339">
        <v>60945.299489893434</v>
      </c>
      <c r="I13" s="340">
        <v>370083.40331485285</v>
      </c>
      <c r="J13" s="341">
        <v>6.1151569263038175</v>
      </c>
      <c r="K13" s="342">
        <v>1.0070434582126122</v>
      </c>
      <c r="L13" s="197"/>
      <c r="M13" s="198"/>
      <c r="N13" s="192"/>
      <c r="O13" s="192"/>
    </row>
    <row r="14" spans="2:15" ht="16.5" customHeight="1">
      <c r="B14" s="335" t="s">
        <v>17</v>
      </c>
      <c r="C14" s="336">
        <v>4964.6582583284116</v>
      </c>
      <c r="D14" s="337">
        <v>1225.9848908988049</v>
      </c>
      <c r="E14" s="337">
        <v>1629.584396096652</v>
      </c>
      <c r="F14" s="337">
        <v>2109.0889713329557</v>
      </c>
      <c r="G14" s="338">
        <v>31.080007627041855</v>
      </c>
      <c r="H14" s="339">
        <v>71075.870470529393</v>
      </c>
      <c r="I14" s="340">
        <v>396532.13061147078</v>
      </c>
      <c r="J14" s="341">
        <v>6.9850122488291397</v>
      </c>
      <c r="K14" s="342">
        <v>1.2520191618955772</v>
      </c>
      <c r="M14" s="198"/>
      <c r="N14" s="192"/>
      <c r="O14" s="192"/>
    </row>
    <row r="15" spans="2:15" ht="16.5" customHeight="1">
      <c r="B15" s="335" t="s">
        <v>18</v>
      </c>
      <c r="C15" s="336">
        <v>5937.3397825233151</v>
      </c>
      <c r="D15" s="337">
        <v>1234.6182140309693</v>
      </c>
      <c r="E15" s="337">
        <v>1897.8041971961129</v>
      </c>
      <c r="F15" s="337">
        <v>2804.9173712962329</v>
      </c>
      <c r="G15" s="338">
        <v>37.169238268435279</v>
      </c>
      <c r="H15" s="339">
        <v>82557.350272794851</v>
      </c>
      <c r="I15" s="340">
        <v>417826.51081189286</v>
      </c>
      <c r="J15" s="341">
        <v>7.1917760961374366</v>
      </c>
      <c r="K15" s="342">
        <v>1.4210059986347607</v>
      </c>
      <c r="M15" s="198"/>
      <c r="N15" s="192"/>
      <c r="O15" s="192"/>
    </row>
    <row r="16" spans="2:15" ht="16.5" customHeight="1">
      <c r="B16" s="335" t="s">
        <v>19</v>
      </c>
      <c r="C16" s="336">
        <v>7208.2870312948044</v>
      </c>
      <c r="D16" s="337">
        <v>1506.5636460862836</v>
      </c>
      <c r="E16" s="337">
        <v>2056.1220245593586</v>
      </c>
      <c r="F16" s="337">
        <v>3645.6013606491624</v>
      </c>
      <c r="G16" s="338">
        <v>45.125687258478287</v>
      </c>
      <c r="H16" s="339">
        <v>90403.239441217956</v>
      </c>
      <c r="I16" s="340">
        <v>441109.46819521458</v>
      </c>
      <c r="J16" s="341">
        <v>7.9734831139339661</v>
      </c>
      <c r="K16" s="342">
        <v>1.6341265719793507</v>
      </c>
      <c r="M16" s="198"/>
      <c r="N16" s="192"/>
      <c r="O16" s="192"/>
    </row>
    <row r="17" spans="2:15" ht="16.5" customHeight="1">
      <c r="B17" s="335" t="s">
        <v>20</v>
      </c>
      <c r="C17" s="336">
        <v>7756.9986035084294</v>
      </c>
      <c r="D17" s="337">
        <v>1575.3225668149175</v>
      </c>
      <c r="E17" s="337">
        <v>2163.62445708634</v>
      </c>
      <c r="F17" s="337">
        <v>4018.0515796071718</v>
      </c>
      <c r="G17" s="338">
        <v>48.560759515634537</v>
      </c>
      <c r="H17" s="339">
        <v>94633.121286184352</v>
      </c>
      <c r="I17" s="340">
        <v>455773.45010804787</v>
      </c>
      <c r="J17" s="341">
        <v>8.1969172083525965</v>
      </c>
      <c r="K17" s="342">
        <v>1.7019417435722763</v>
      </c>
      <c r="M17" s="198"/>
      <c r="N17" s="192"/>
      <c r="O17" s="192"/>
    </row>
    <row r="18" spans="2:15" ht="16.5" customHeight="1">
      <c r="B18" s="335" t="s">
        <v>21</v>
      </c>
      <c r="C18" s="336">
        <v>7370.0583026649501</v>
      </c>
      <c r="D18" s="337">
        <v>1436.6329712475297</v>
      </c>
      <c r="E18" s="337">
        <v>1760.3011719322189</v>
      </c>
      <c r="F18" s="337">
        <v>4173.1241594852027</v>
      </c>
      <c r="G18" s="338">
        <v>46.138416047934435</v>
      </c>
      <c r="H18" s="339">
        <v>87672.556224847212</v>
      </c>
      <c r="I18" s="340">
        <v>459506.3707530002</v>
      </c>
      <c r="J18" s="341">
        <v>8.4063458623967975</v>
      </c>
      <c r="K18" s="342">
        <v>1.6039077522663117</v>
      </c>
      <c r="M18" s="198"/>
      <c r="N18" s="192"/>
      <c r="O18" s="192"/>
    </row>
    <row r="19" spans="2:15" ht="16.5" customHeight="1">
      <c r="B19" s="335" t="s">
        <v>22</v>
      </c>
      <c r="C19" s="336">
        <v>6988.9971642999653</v>
      </c>
      <c r="D19" s="337">
        <v>1402.638895615069</v>
      </c>
      <c r="E19" s="337">
        <v>1946.2594066546715</v>
      </c>
      <c r="F19" s="337">
        <v>3640.0988620302251</v>
      </c>
      <c r="G19" s="338">
        <v>43.752877613967655</v>
      </c>
      <c r="H19" s="339">
        <v>79226.263135699861</v>
      </c>
      <c r="I19" s="340">
        <v>460292.41484770842</v>
      </c>
      <c r="J19" s="341">
        <v>8.8215660914476199</v>
      </c>
      <c r="K19" s="342">
        <v>1.5183819978029256</v>
      </c>
      <c r="M19" s="198"/>
      <c r="N19" s="192"/>
      <c r="O19" s="192"/>
    </row>
    <row r="20" spans="2:15" ht="16.5" customHeight="1">
      <c r="B20" s="335" t="s">
        <v>23</v>
      </c>
      <c r="C20" s="336">
        <v>6822.4703733380493</v>
      </c>
      <c r="D20" s="337">
        <v>1526.7360736154392</v>
      </c>
      <c r="E20" s="337">
        <v>1800.4630643822936</v>
      </c>
      <c r="F20" s="337">
        <v>3495.2712353403163</v>
      </c>
      <c r="G20" s="338">
        <v>42.710378077464654</v>
      </c>
      <c r="H20" s="481">
        <v>74650.899999999994</v>
      </c>
      <c r="I20" s="481">
        <v>464267.4</v>
      </c>
      <c r="J20" s="341">
        <v>9.1391669401682361</v>
      </c>
      <c r="K20" s="342">
        <v>1.4695131239751162</v>
      </c>
      <c r="M20" s="198"/>
      <c r="N20" s="192"/>
      <c r="O20" s="192"/>
    </row>
    <row r="21" spans="2:15" ht="16.5" customHeight="1">
      <c r="B21" s="335" t="s">
        <v>24</v>
      </c>
      <c r="C21" s="336">
        <v>8093.8517381510828</v>
      </c>
      <c r="D21" s="337">
        <v>2266.4183293031119</v>
      </c>
      <c r="E21" s="337">
        <v>2103.2941342423874</v>
      </c>
      <c r="F21" s="337">
        <v>3724.1392746055835</v>
      </c>
      <c r="G21" s="338">
        <v>50.669544742960866</v>
      </c>
      <c r="H21" s="482">
        <v>78359.3</v>
      </c>
      <c r="I21" s="481">
        <v>475140.8</v>
      </c>
      <c r="J21" s="341">
        <v>10.329152682771646</v>
      </c>
      <c r="K21" s="342">
        <v>1.7034638444332886</v>
      </c>
      <c r="M21" s="198"/>
      <c r="N21" s="192"/>
      <c r="O21" s="192"/>
    </row>
    <row r="22" spans="2:15" ht="16.5" customHeight="1">
      <c r="B22" s="335" t="s">
        <v>25</v>
      </c>
      <c r="C22" s="336">
        <v>9606.4491312665559</v>
      </c>
      <c r="D22" s="337">
        <v>2822.8177113639545</v>
      </c>
      <c r="E22" s="337">
        <v>2525.5075939620965</v>
      </c>
      <c r="F22" s="337">
        <v>4258.1238259405045</v>
      </c>
      <c r="G22" s="338">
        <v>60.138784329755957</v>
      </c>
      <c r="H22" s="482">
        <v>83554.8</v>
      </c>
      <c r="I22" s="481">
        <v>489753.59999999998</v>
      </c>
      <c r="J22" s="341">
        <v>11.497184041211943</v>
      </c>
      <c r="K22" s="342">
        <v>1.9614861700386801</v>
      </c>
      <c r="M22" s="198"/>
      <c r="N22" s="192"/>
      <c r="O22" s="192"/>
    </row>
    <row r="23" spans="2:15" ht="16.5" customHeight="1">
      <c r="B23" s="335" t="s">
        <v>26</v>
      </c>
      <c r="C23" s="336">
        <v>10834.623145740574</v>
      </c>
      <c r="D23" s="337">
        <v>3043.684452363309</v>
      </c>
      <c r="E23" s="337">
        <v>2742.9420600707672</v>
      </c>
      <c r="F23" s="337">
        <v>5047.9966333064976</v>
      </c>
      <c r="G23" s="338">
        <v>67.827462130116658</v>
      </c>
      <c r="H23" s="482">
        <v>86803</v>
      </c>
      <c r="I23" s="481">
        <v>496428.79999999999</v>
      </c>
      <c r="J23" s="341">
        <v>12.481853329655166</v>
      </c>
      <c r="K23" s="342">
        <v>2.182513010071248</v>
      </c>
      <c r="M23" s="198"/>
      <c r="N23" s="192"/>
      <c r="O23" s="192"/>
    </row>
    <row r="24" spans="2:15" ht="16.5" customHeight="1">
      <c r="B24" s="335" t="s">
        <v>27</v>
      </c>
      <c r="C24" s="336">
        <v>10254.970999163832</v>
      </c>
      <c r="D24" s="337">
        <v>2534.8406150792771</v>
      </c>
      <c r="E24" s="337">
        <v>2310.2452331044487</v>
      </c>
      <c r="F24" s="337">
        <v>5409.8851509801079</v>
      </c>
      <c r="G24" s="338">
        <v>64.198694106373139</v>
      </c>
      <c r="H24" s="482">
        <v>83086</v>
      </c>
      <c r="I24" s="481">
        <v>487628.9</v>
      </c>
      <c r="J24" s="341">
        <v>12.342598029949489</v>
      </c>
      <c r="K24" s="342">
        <v>2.1030277325982589</v>
      </c>
      <c r="M24" s="198"/>
      <c r="N24" s="192"/>
      <c r="O24" s="192"/>
    </row>
    <row r="25" spans="2:15" ht="16.5" customHeight="1">
      <c r="B25" s="335" t="s">
        <v>28</v>
      </c>
      <c r="C25" s="336">
        <v>9994.5951749946398</v>
      </c>
      <c r="D25" s="337">
        <v>2458.0206845186999</v>
      </c>
      <c r="E25" s="337">
        <v>2003.75955588445</v>
      </c>
      <c r="F25" s="337">
        <v>5532.814934591489</v>
      </c>
      <c r="G25" s="338">
        <v>62.568676050749602</v>
      </c>
      <c r="H25" s="482">
        <v>78994.3</v>
      </c>
      <c r="I25" s="481">
        <v>485933.9</v>
      </c>
      <c r="J25" s="341">
        <v>12.65229918487111</v>
      </c>
      <c r="K25" s="342">
        <v>2.0567808039312836</v>
      </c>
      <c r="M25" s="198"/>
      <c r="N25" s="192"/>
      <c r="O25" s="192"/>
    </row>
    <row r="26" spans="2:15" s="193" customFormat="1" ht="16.5" customHeight="1">
      <c r="B26" s="343" t="s">
        <v>29</v>
      </c>
      <c r="C26" s="336">
        <v>10652.897162689142</v>
      </c>
      <c r="D26" s="337">
        <v>2537.6804170889609</v>
      </c>
      <c r="E26" s="337">
        <v>2098.9754875822732</v>
      </c>
      <c r="F26" s="337">
        <v>6016.241258017908</v>
      </c>
      <c r="G26" s="338">
        <v>66.689811833684786</v>
      </c>
      <c r="H26" s="482">
        <v>84580.9</v>
      </c>
      <c r="I26" s="481">
        <v>500406.6</v>
      </c>
      <c r="J26" s="341">
        <v>12.594920558529338</v>
      </c>
      <c r="K26" s="342">
        <v>2.1288482531383761</v>
      </c>
      <c r="L26" s="185"/>
      <c r="M26" s="198"/>
      <c r="N26" s="194"/>
      <c r="O26" s="194"/>
    </row>
    <row r="27" spans="2:15" s="193" customFormat="1" ht="16.5" customHeight="1">
      <c r="B27" s="343" t="s">
        <v>30</v>
      </c>
      <c r="C27" s="336">
        <v>11474.627226164184</v>
      </c>
      <c r="D27" s="337">
        <v>2189.8851531787941</v>
      </c>
      <c r="E27" s="337">
        <v>2334.8258233908923</v>
      </c>
      <c r="F27" s="337">
        <v>6949.9162495944993</v>
      </c>
      <c r="G27" s="338">
        <v>71.834048417810322</v>
      </c>
      <c r="H27" s="482">
        <v>84581.6</v>
      </c>
      <c r="I27" s="481">
        <v>501830.8</v>
      </c>
      <c r="J27" s="341">
        <v>13.566339754939827</v>
      </c>
      <c r="K27" s="342">
        <v>2.2865530027579384</v>
      </c>
      <c r="L27" s="185"/>
      <c r="M27" s="198"/>
      <c r="N27" s="194"/>
      <c r="O27" s="194"/>
    </row>
    <row r="28" spans="2:15" ht="16.5" customHeight="1">
      <c r="B28" s="343" t="s">
        <v>31</v>
      </c>
      <c r="C28" s="336">
        <v>10484.119824508707</v>
      </c>
      <c r="D28" s="337">
        <v>1687.669353853908</v>
      </c>
      <c r="E28" s="337">
        <v>1882.2895055214519</v>
      </c>
      <c r="F28" s="337">
        <v>6914.1609651333492</v>
      </c>
      <c r="G28" s="338">
        <v>65.633223306343552</v>
      </c>
      <c r="H28" s="482">
        <v>80298.3</v>
      </c>
      <c r="I28" s="481">
        <v>502257.3</v>
      </c>
      <c r="J28" s="341">
        <v>13.056465484958842</v>
      </c>
      <c r="K28" s="342">
        <v>2.0874001880129383</v>
      </c>
      <c r="M28" s="198"/>
      <c r="N28" s="195"/>
      <c r="O28" s="195"/>
    </row>
    <row r="29" spans="2:15" ht="16.5" customHeight="1">
      <c r="B29" s="343" t="s">
        <v>32</v>
      </c>
      <c r="C29" s="336">
        <v>11469.677898044287</v>
      </c>
      <c r="D29" s="337">
        <v>1778.7863530107727</v>
      </c>
      <c r="E29" s="337">
        <v>2288.736957568387</v>
      </c>
      <c r="F29" s="337">
        <v>7402.1545874651265</v>
      </c>
      <c r="G29" s="338">
        <v>71.803064380700192</v>
      </c>
      <c r="H29" s="482">
        <v>80787.3</v>
      </c>
      <c r="I29" s="481">
        <v>509189</v>
      </c>
      <c r="J29" s="341">
        <v>14.197377431903636</v>
      </c>
      <c r="K29" s="342">
        <v>2.2525384283722323</v>
      </c>
      <c r="M29" s="198"/>
      <c r="N29" s="195"/>
      <c r="O29" s="195"/>
    </row>
    <row r="30" spans="2:15" ht="16.5" customHeight="1">
      <c r="B30" s="343" t="s">
        <v>33</v>
      </c>
      <c r="C30" s="336">
        <v>11727.150292953966</v>
      </c>
      <c r="D30" s="337">
        <v>1713.2036327976571</v>
      </c>
      <c r="E30" s="337">
        <v>2359.302035862785</v>
      </c>
      <c r="F30" s="337">
        <v>7654.6446242935235</v>
      </c>
      <c r="G30" s="338">
        <v>73.414906239930176</v>
      </c>
      <c r="H30" s="482">
        <v>82738.3</v>
      </c>
      <c r="I30" s="481">
        <v>519947.9</v>
      </c>
      <c r="J30" s="341">
        <v>14.173786859234434</v>
      </c>
      <c r="K30" s="342">
        <v>2.255447188642163</v>
      </c>
      <c r="M30" s="198"/>
      <c r="N30" s="195"/>
      <c r="O30" s="195"/>
    </row>
    <row r="31" spans="2:15" ht="16.5" customHeight="1">
      <c r="B31" s="343" t="s">
        <v>54</v>
      </c>
      <c r="C31" s="336">
        <v>12177.958961472996</v>
      </c>
      <c r="D31" s="337">
        <v>1988.4654878058157</v>
      </c>
      <c r="E31" s="337">
        <v>2258.2422990810446</v>
      </c>
      <c r="F31" s="337">
        <v>7931.2511745861348</v>
      </c>
      <c r="G31" s="338">
        <v>76.237081730539984</v>
      </c>
      <c r="H31" s="482">
        <v>88812.1</v>
      </c>
      <c r="I31" s="481">
        <v>529558</v>
      </c>
      <c r="J31" s="341">
        <v>13.712049328270579</v>
      </c>
      <c r="K31" s="342">
        <v>2.2996459238597087</v>
      </c>
      <c r="M31" s="198"/>
      <c r="N31" s="192"/>
      <c r="O31" s="192"/>
    </row>
    <row r="32" spans="2:15" ht="16.5" customHeight="1">
      <c r="B32" s="343" t="s">
        <v>34</v>
      </c>
      <c r="C32" s="336">
        <v>13129.059477906992</v>
      </c>
      <c r="D32" s="337">
        <v>1862.9182705940943</v>
      </c>
      <c r="E32" s="337">
        <v>2812.6275652253207</v>
      </c>
      <c r="F32" s="337">
        <v>8453.513642087577</v>
      </c>
      <c r="G32" s="338">
        <v>82.191209843036688</v>
      </c>
      <c r="H32" s="482">
        <v>90929.3</v>
      </c>
      <c r="I32" s="481">
        <v>537746.6</v>
      </c>
      <c r="J32" s="341">
        <v>14.438755690307737</v>
      </c>
      <c r="K32" s="342">
        <v>2.4414955813587653</v>
      </c>
      <c r="M32" s="198"/>
      <c r="N32" s="192"/>
      <c r="O32" s="192"/>
    </row>
    <row r="33" spans="2:15" ht="16.5" customHeight="1">
      <c r="B33" s="343" t="s">
        <v>35</v>
      </c>
      <c r="C33" s="336">
        <v>13587.592242497862</v>
      </c>
      <c r="D33" s="337">
        <v>1798.0311652304276</v>
      </c>
      <c r="E33" s="337">
        <v>2615.3539072230797</v>
      </c>
      <c r="F33" s="337">
        <v>9174.2071700443539</v>
      </c>
      <c r="G33" s="338">
        <v>85.061740115050043</v>
      </c>
      <c r="H33" s="482">
        <v>92376.5</v>
      </c>
      <c r="I33" s="481">
        <v>547040.9</v>
      </c>
      <c r="J33" s="341">
        <v>14.708927316468866</v>
      </c>
      <c r="K33" s="342">
        <v>2.4838347996462171</v>
      </c>
      <c r="M33" s="198"/>
      <c r="N33" s="192"/>
      <c r="O33" s="192"/>
    </row>
    <row r="34" spans="2:15" ht="16.5" customHeight="1">
      <c r="B34" s="343" t="s">
        <v>36</v>
      </c>
      <c r="C34" s="336">
        <v>14021.575080843073</v>
      </c>
      <c r="D34" s="337">
        <v>2119.269852457126</v>
      </c>
      <c r="E34" s="337">
        <v>2534.5112743566019</v>
      </c>
      <c r="F34" s="337">
        <v>9367.7939540293446</v>
      </c>
      <c r="G34" s="338">
        <v>87.778581682774742</v>
      </c>
      <c r="H34" s="482">
        <v>89951.7</v>
      </c>
      <c r="I34" s="481">
        <v>540659</v>
      </c>
      <c r="J34" s="341">
        <v>15.58789337037885</v>
      </c>
      <c r="K34" s="342">
        <v>2.5934230412964681</v>
      </c>
      <c r="M34" s="198"/>
      <c r="N34" s="192"/>
      <c r="O34" s="192"/>
    </row>
    <row r="35" spans="2:15" ht="16.5" customHeight="1">
      <c r="B35" s="343" t="s">
        <v>240</v>
      </c>
      <c r="C35" s="336">
        <v>12502.188606108015</v>
      </c>
      <c r="D35" s="337">
        <v>1765.6238790103412</v>
      </c>
      <c r="E35" s="337">
        <v>2104.2297734084264</v>
      </c>
      <c r="F35" s="337">
        <v>8632.3349536892474</v>
      </c>
      <c r="G35" s="338">
        <v>78.266840739886661</v>
      </c>
      <c r="H35" s="482">
        <v>78443.3</v>
      </c>
      <c r="I35" s="481">
        <v>508565.8</v>
      </c>
      <c r="J35" s="341">
        <v>15.937866721706015</v>
      </c>
      <c r="K35" s="342">
        <v>2.4583227197165076</v>
      </c>
      <c r="M35" s="198"/>
      <c r="N35" s="192"/>
      <c r="O35" s="192"/>
    </row>
    <row r="36" spans="2:15" ht="16.5" customHeight="1">
      <c r="B36" s="343" t="s">
        <v>55</v>
      </c>
      <c r="C36" s="336">
        <v>12421.380000077021</v>
      </c>
      <c r="D36" s="337">
        <v>2129.8714560343296</v>
      </c>
      <c r="E36" s="337">
        <v>2449.5256843271964</v>
      </c>
      <c r="F36" s="337">
        <v>7841.9828597154938</v>
      </c>
      <c r="G36" s="338">
        <v>77.760958570139991</v>
      </c>
      <c r="H36" s="482">
        <v>77118</v>
      </c>
      <c r="I36" s="481">
        <v>529602.4</v>
      </c>
      <c r="J36" s="341">
        <v>16.106978915528178</v>
      </c>
      <c r="K36" s="342">
        <v>2.3454161084007588</v>
      </c>
      <c r="M36" s="198"/>
      <c r="N36" s="192"/>
      <c r="O36" s="192"/>
    </row>
    <row r="37" spans="2:15" ht="16.5" customHeight="1">
      <c r="B37" s="343" t="s">
        <v>241</v>
      </c>
      <c r="C37" s="336">
        <v>11868.364094951765</v>
      </c>
      <c r="D37" s="337">
        <v>1652.6845734240994</v>
      </c>
      <c r="E37" s="337">
        <v>2498.8825215276656</v>
      </c>
      <c r="F37" s="337">
        <v>7716.7969999999996</v>
      </c>
      <c r="G37" s="338">
        <v>74.298940107875183</v>
      </c>
      <c r="H37" s="482">
        <v>79139.399999999994</v>
      </c>
      <c r="I37" s="481">
        <v>528541.30000000005</v>
      </c>
      <c r="J37" s="341">
        <v>14.996783011940659</v>
      </c>
      <c r="K37" s="342">
        <v>2.2454941732938871</v>
      </c>
      <c r="M37" s="198"/>
      <c r="N37" s="192"/>
      <c r="O37" s="192"/>
    </row>
    <row r="38" spans="2:15" ht="16.5" customHeight="1">
      <c r="B38" s="343" t="s">
        <v>242</v>
      </c>
      <c r="C38" s="336">
        <v>12935.614722169214</v>
      </c>
      <c r="D38" s="337">
        <v>1916.8438172689928</v>
      </c>
      <c r="E38" s="337">
        <v>2526.3476784149098</v>
      </c>
      <c r="F38" s="337">
        <v>8492.4232264853108</v>
      </c>
      <c r="G38" s="338">
        <v>80.980197086286381</v>
      </c>
      <c r="H38" s="482">
        <v>82412.600000000006</v>
      </c>
      <c r="I38" s="481">
        <v>537256.6</v>
      </c>
      <c r="J38" s="341">
        <v>15.696161414843377</v>
      </c>
      <c r="K38" s="342">
        <v>2.4077162983515166</v>
      </c>
      <c r="M38" s="198"/>
    </row>
    <row r="39" spans="2:15" ht="16.5" customHeight="1">
      <c r="B39" s="343" t="s">
        <v>243</v>
      </c>
      <c r="C39" s="336">
        <v>14031.145101089987</v>
      </c>
      <c r="D39" s="337">
        <v>1913.5897124748315</v>
      </c>
      <c r="E39" s="337">
        <v>2673.3865047918193</v>
      </c>
      <c r="F39" s="337">
        <v>9444.1688838233367</v>
      </c>
      <c r="G39" s="338">
        <v>87.838492413138937</v>
      </c>
      <c r="H39" s="482">
        <v>84303.3</v>
      </c>
      <c r="I39" s="481">
        <v>547987.1</v>
      </c>
      <c r="J39" s="341">
        <v>16.643648707808577</v>
      </c>
      <c r="K39" s="342">
        <v>2.5604882124214217</v>
      </c>
      <c r="M39" s="198"/>
    </row>
    <row r="40" spans="2:15" ht="16.5" customHeight="1">
      <c r="B40" s="343" t="s">
        <v>244</v>
      </c>
      <c r="C40" s="336">
        <v>14558.840582450244</v>
      </c>
      <c r="D40" s="337">
        <v>1823.1154723067</v>
      </c>
      <c r="E40" s="337">
        <v>2609.7177608422253</v>
      </c>
      <c r="F40" s="337">
        <v>10126.007349301319</v>
      </c>
      <c r="G40" s="338">
        <v>91.141998663124895</v>
      </c>
      <c r="H40" s="482">
        <v>90047</v>
      </c>
      <c r="I40" s="481">
        <v>552951.4</v>
      </c>
      <c r="J40" s="341">
        <v>16.168046223028245</v>
      </c>
      <c r="K40" s="342">
        <v>2.6329331262114977</v>
      </c>
    </row>
    <row r="41" spans="2:15" ht="16.5" customHeight="1">
      <c r="B41" s="344" t="s">
        <v>194</v>
      </c>
      <c r="C41" s="345">
        <v>15973.8</v>
      </c>
      <c r="D41" s="346">
        <v>2023.4450000000002</v>
      </c>
      <c r="E41" s="346">
        <v>2832.634</v>
      </c>
      <c r="F41" s="346">
        <v>11117.721</v>
      </c>
      <c r="G41" s="347">
        <v>100</v>
      </c>
      <c r="H41" s="483">
        <v>95206.399999999994</v>
      </c>
      <c r="I41" s="484">
        <v>562904.4</v>
      </c>
      <c r="J41" s="348">
        <v>16.77807374294165</v>
      </c>
      <c r="K41" s="349">
        <v>2.8377465161046884</v>
      </c>
    </row>
    <row r="42" spans="2:15" ht="16.5" customHeight="1">
      <c r="B42" s="344" t="s">
        <v>245</v>
      </c>
      <c r="C42" s="345">
        <v>16536.09554625105</v>
      </c>
      <c r="D42" s="346">
        <v>1921.9965493079533</v>
      </c>
      <c r="E42" s="346">
        <v>2770.3863555626835</v>
      </c>
      <c r="F42" s="346">
        <v>11843.712641380413</v>
      </c>
      <c r="G42" s="347">
        <v>103.52011134639881</v>
      </c>
      <c r="H42" s="483">
        <v>95386.2</v>
      </c>
      <c r="I42" s="484">
        <v>566872.80000000005</v>
      </c>
      <c r="J42" s="348">
        <v>17.335941201401305</v>
      </c>
      <c r="K42" s="349">
        <v>2.9170733798219017</v>
      </c>
    </row>
    <row r="43" spans="2:15" ht="16.5" customHeight="1">
      <c r="B43" s="344" t="s">
        <v>205</v>
      </c>
      <c r="C43" s="345">
        <v>18014.471011749229</v>
      </c>
      <c r="D43" s="346">
        <v>1818.9116620027914</v>
      </c>
      <c r="E43" s="346">
        <v>3084.4672054355706</v>
      </c>
      <c r="F43" s="346">
        <v>13111.092144310869</v>
      </c>
      <c r="G43" s="347">
        <v>112.77511307108659</v>
      </c>
      <c r="H43" s="483">
        <v>97848.9</v>
      </c>
      <c r="I43" s="484">
        <v>576075.69999999995</v>
      </c>
      <c r="J43" s="348">
        <v>18.410499261360354</v>
      </c>
      <c r="K43" s="349">
        <v>3.1271013534765015</v>
      </c>
    </row>
    <row r="44" spans="2:15" ht="16.5" customHeight="1">
      <c r="B44" s="344" t="s">
        <v>220</v>
      </c>
      <c r="C44" s="345">
        <v>18443.777782427656</v>
      </c>
      <c r="D44" s="346">
        <v>1747.4957885599381</v>
      </c>
      <c r="E44" s="346">
        <v>2786.9432162355788</v>
      </c>
      <c r="F44" s="346">
        <v>13909.33877763214</v>
      </c>
      <c r="G44" s="347">
        <v>115.46268128077013</v>
      </c>
      <c r="H44" s="483">
        <v>100844</v>
      </c>
      <c r="I44" s="484">
        <v>580881</v>
      </c>
      <c r="J44" s="348">
        <v>18.289415118824778</v>
      </c>
      <c r="K44" s="349">
        <v>3.175138760336051</v>
      </c>
    </row>
    <row r="45" spans="2:15" ht="16.5" customHeight="1">
      <c r="B45" s="344" t="s">
        <v>246</v>
      </c>
      <c r="C45" s="345">
        <v>20379.008141244569</v>
      </c>
      <c r="D45" s="346">
        <v>1739.4170642619345</v>
      </c>
      <c r="E45" s="346">
        <v>3581.5291491076978</v>
      </c>
      <c r="F45" s="346">
        <v>15058.061927874938</v>
      </c>
      <c r="G45" s="347">
        <v>127.57770938189141</v>
      </c>
      <c r="H45" s="483">
        <v>101731.7</v>
      </c>
      <c r="I45" s="484">
        <v>579089</v>
      </c>
      <c r="J45" s="348">
        <v>20.032112056757697</v>
      </c>
      <c r="K45" s="349">
        <v>3.5191495851664545</v>
      </c>
    </row>
    <row r="46" spans="2:15" ht="16.5" customHeight="1">
      <c r="B46" s="344" t="s">
        <v>230</v>
      </c>
      <c r="C46" s="345">
        <v>21118.552</v>
      </c>
      <c r="D46" s="346">
        <v>1708.7</v>
      </c>
      <c r="E46" s="346">
        <v>3816.4</v>
      </c>
      <c r="F46" s="346">
        <v>15593.451999999999</v>
      </c>
      <c r="G46" s="347">
        <v>132.20743968248007</v>
      </c>
      <c r="H46" s="483">
        <v>97037.4</v>
      </c>
      <c r="I46" s="484">
        <v>554285</v>
      </c>
      <c r="J46" s="348">
        <v>21.763311877688398</v>
      </c>
      <c r="K46" s="349">
        <v>3.8100529510991641</v>
      </c>
    </row>
    <row r="47" spans="2:15" ht="16.5" customHeight="1">
      <c r="B47" s="344" t="s">
        <v>247</v>
      </c>
      <c r="C47" s="345">
        <v>21541.727538444378</v>
      </c>
      <c r="D47" s="346">
        <v>1678.1208376266118</v>
      </c>
      <c r="E47" s="346">
        <v>3753.283105196017</v>
      </c>
      <c r="F47" s="346">
        <v>16110.323595621749</v>
      </c>
      <c r="G47" s="347">
        <v>134.85662483845033</v>
      </c>
      <c r="H47" s="483">
        <v>99381.3</v>
      </c>
      <c r="I47" s="484">
        <v>574040.80000000005</v>
      </c>
      <c r="J47" s="348">
        <v>21.675835935376551</v>
      </c>
      <c r="K47" s="349">
        <v>3.7526474665989551</v>
      </c>
    </row>
    <row r="48" spans="2:15" ht="16.5" customHeight="1">
      <c r="B48" s="344" t="s">
        <v>233</v>
      </c>
      <c r="C48" s="345">
        <v>22456.261822766784</v>
      </c>
      <c r="D48" s="346">
        <v>1607.9067209272118</v>
      </c>
      <c r="E48" s="346">
        <v>3661.3002525958241</v>
      </c>
      <c r="F48" s="346">
        <v>17187.054849243748</v>
      </c>
      <c r="G48" s="347">
        <v>140.58183915390691</v>
      </c>
      <c r="H48" s="483">
        <v>102455.3</v>
      </c>
      <c r="I48" s="484">
        <v>581685</v>
      </c>
      <c r="J48" s="348">
        <v>21.918106552581254</v>
      </c>
      <c r="K48" s="349">
        <v>3.860553705659727</v>
      </c>
    </row>
    <row r="49" spans="2:11" ht="16.5" customHeight="1">
      <c r="B49" s="344" t="s">
        <v>236</v>
      </c>
      <c r="C49" s="345">
        <v>25268.273709591678</v>
      </c>
      <c r="D49" s="346">
        <v>1531.1868000817551</v>
      </c>
      <c r="E49" s="346">
        <v>3367.832322941757</v>
      </c>
      <c r="F49" s="346">
        <v>20369.254586568168</v>
      </c>
      <c r="G49" s="347">
        <v>158.18573983392605</v>
      </c>
      <c r="H49" s="483">
        <v>104246.7</v>
      </c>
      <c r="I49" s="484">
        <v>585877.69999999995</v>
      </c>
      <c r="J49" s="348">
        <v>24.238919514566579</v>
      </c>
      <c r="K49" s="349">
        <v>4.3128922144658652</v>
      </c>
    </row>
    <row r="50" spans="2:11" ht="16.5" customHeight="1" thickBot="1">
      <c r="B50" s="350" t="s">
        <v>248</v>
      </c>
      <c r="C50" s="351">
        <v>25743.932046719456</v>
      </c>
      <c r="D50" s="352">
        <v>1505.0167966729639</v>
      </c>
      <c r="E50" s="352">
        <v>4085.2042851595434</v>
      </c>
      <c r="F50" s="352">
        <v>20153.710964886948</v>
      </c>
      <c r="G50" s="353">
        <v>161.1634804913011</v>
      </c>
      <c r="H50" s="485">
        <v>104104.9</v>
      </c>
      <c r="I50" s="486">
        <v>584471.1</v>
      </c>
      <c r="J50" s="354">
        <v>24.728837976617292</v>
      </c>
      <c r="K50" s="355">
        <v>4.404654404079082</v>
      </c>
    </row>
    <row r="51" spans="2:11" ht="16.5" customHeight="1">
      <c r="B51" s="325" t="s">
        <v>249</v>
      </c>
      <c r="C51" s="325"/>
      <c r="D51" s="325"/>
      <c r="E51" s="325"/>
      <c r="F51" s="325"/>
      <c r="G51" s="325"/>
      <c r="H51" s="325"/>
      <c r="I51" s="325"/>
      <c r="J51" s="325"/>
      <c r="K51" s="325"/>
    </row>
  </sheetData>
  <mergeCells count="6">
    <mergeCell ref="K4:K5"/>
    <mergeCell ref="B4:B5"/>
    <mergeCell ref="G4:G5"/>
    <mergeCell ref="H4:H5"/>
    <mergeCell ref="I4:I5"/>
    <mergeCell ref="J4:J5"/>
  </mergeCells>
  <phoneticPr fontId="4"/>
  <pageMargins left="0.78740157480314965" right="0.78740157480314965" top="0.98425196850393704" bottom="0.98425196850393704" header="0.51181102362204722" footer="0.51181102362204722"/>
  <pageSetup paperSize="9" scale="84" orientation="landscape" r:id="rId1"/>
  <headerFooter alignWithMargins="0">
    <oddHeader>&amp;L&amp;Z&amp;F&amp;R&amp;A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D2:AD89"/>
  <sheetViews>
    <sheetView showGridLines="0"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6.7265625" style="140" bestFit="1" customWidth="1"/>
    <col min="6" max="10" width="8.26953125" style="140" bestFit="1" customWidth="1"/>
    <col min="11" max="30" width="8.90625" style="140" customWidth="1"/>
    <col min="31" max="16384" width="9" style="140"/>
  </cols>
  <sheetData>
    <row r="2" spans="4:30" ht="16.5" customHeight="1">
      <c r="D2" s="93" t="s">
        <v>127</v>
      </c>
      <c r="Q2" s="94"/>
    </row>
    <row r="3" spans="4:30" ht="16.5" customHeight="1" thickBot="1">
      <c r="K3" s="152"/>
      <c r="L3" s="152"/>
      <c r="M3" s="152"/>
      <c r="N3" s="152"/>
      <c r="O3" s="152"/>
      <c r="P3" s="152"/>
      <c r="V3" s="152"/>
      <c r="W3" s="152"/>
      <c r="X3" s="152"/>
      <c r="Y3" s="152"/>
      <c r="Z3" s="152"/>
      <c r="AA3" s="152"/>
      <c r="AB3" s="152"/>
      <c r="AC3" s="152"/>
      <c r="AD3" s="152" t="s">
        <v>183</v>
      </c>
    </row>
    <row r="4" spans="4:30" ht="16.5" customHeight="1" thickBot="1">
      <c r="D4" s="125"/>
      <c r="E4" s="126"/>
      <c r="F4" s="180" t="s">
        <v>363</v>
      </c>
      <c r="G4" s="180" t="s">
        <v>364</v>
      </c>
      <c r="H4" s="180" t="s">
        <v>365</v>
      </c>
      <c r="I4" s="180" t="s">
        <v>366</v>
      </c>
      <c r="J4" s="180" t="s">
        <v>367</v>
      </c>
      <c r="K4" s="180" t="s">
        <v>207</v>
      </c>
      <c r="L4" s="180" t="s">
        <v>208</v>
      </c>
      <c r="M4" s="180" t="s">
        <v>209</v>
      </c>
      <c r="N4" s="180" t="s">
        <v>210</v>
      </c>
      <c r="O4" s="180" t="s">
        <v>211</v>
      </c>
      <c r="P4" s="180" t="s">
        <v>212</v>
      </c>
      <c r="Q4" s="180" t="s">
        <v>213</v>
      </c>
      <c r="R4" s="180" t="s">
        <v>214</v>
      </c>
      <c r="S4" s="180" t="s">
        <v>215</v>
      </c>
      <c r="T4" s="180" t="s">
        <v>216</v>
      </c>
      <c r="U4" s="180" t="s">
        <v>217</v>
      </c>
      <c r="V4" s="180" t="s">
        <v>218</v>
      </c>
      <c r="W4" s="180" t="s">
        <v>271</v>
      </c>
      <c r="X4" s="180" t="s">
        <v>225</v>
      </c>
      <c r="Y4" s="180" t="s">
        <v>229</v>
      </c>
      <c r="Z4" s="180" t="s">
        <v>232</v>
      </c>
      <c r="AA4" s="180" t="s">
        <v>235</v>
      </c>
      <c r="AB4" s="180" t="s">
        <v>238</v>
      </c>
      <c r="AC4" s="180" t="s">
        <v>278</v>
      </c>
      <c r="AD4" s="181" t="s">
        <v>280</v>
      </c>
    </row>
    <row r="5" spans="4:30" ht="16.5" customHeight="1">
      <c r="D5" s="1" t="s">
        <v>73</v>
      </c>
      <c r="E5" s="127"/>
      <c r="F5" s="696">
        <f>+IFERROR('8実質GDP（日本）'!F5/'9雇用（日本）'!F5*100,"-")</f>
        <v>1175.2417753575803</v>
      </c>
      <c r="G5" s="696">
        <f>+IFERROR('8実質GDP（日本）'!G5/'9雇用（日本）'!G5*100,"-")</f>
        <v>1448.230592845493</v>
      </c>
      <c r="H5" s="696">
        <f>+IFERROR('8実質GDP（日本）'!H5/'9雇用（日本）'!H5*100,"-")</f>
        <v>1719.5804320022737</v>
      </c>
      <c r="I5" s="696">
        <f>+IFERROR('8実質GDP（日本）'!I5/'9雇用（日本）'!I5*100,"-")</f>
        <v>1923.644825435412</v>
      </c>
      <c r="J5" s="696">
        <f>+IFERROR('8実質GDP（日本）'!J5/'9雇用（日本）'!J5*100,"-")</f>
        <v>1945.4060285800388</v>
      </c>
      <c r="K5" s="696">
        <f>+IFERROR('8実質GDP（日本）'!K5/'9雇用（日本）'!K5*100,"-")</f>
        <v>1892.879439076421</v>
      </c>
      <c r="L5" s="696">
        <f>+IFERROR('8実質GDP（日本）'!L5/'9雇用（日本）'!L5*100,"-")</f>
        <v>1950.6580681569269</v>
      </c>
      <c r="M5" s="696">
        <f>+IFERROR('8実質GDP（日本）'!M5/'9雇用（日本）'!M5*100,"-")</f>
        <v>2161.9162925847968</v>
      </c>
      <c r="N5" s="696">
        <f>+IFERROR('8実質GDP（日本）'!N5/'9雇用（日本）'!N5*100,"-")</f>
        <v>2094.5167062566052</v>
      </c>
      <c r="O5" s="696">
        <f>+IFERROR('8実質GDP（日本）'!O5/'9雇用（日本）'!O5*100,"-")</f>
        <v>2332.8993930001293</v>
      </c>
      <c r="P5" s="696">
        <f>+IFERROR('8実質GDP（日本）'!P5/'9雇用（日本）'!P5*100,"-")</f>
        <v>2483.1012088065345</v>
      </c>
      <c r="Q5" s="696">
        <f>+IFERROR('8実質GDP（日本）'!Q5/'9雇用（日本）'!Q5*100,"-")</f>
        <v>2756.3299389165409</v>
      </c>
      <c r="R5" s="696">
        <f>+IFERROR('8実質GDP（日本）'!R5/'9雇用（日本）'!R5*100,"-")</f>
        <v>2992.4836764645747</v>
      </c>
      <c r="S5" s="696">
        <f>+IFERROR('8実質GDP（日本）'!S5/'9雇用（日本）'!S5*100,"-")</f>
        <v>3219.5699397018034</v>
      </c>
      <c r="T5" s="696">
        <f>+IFERROR('8実質GDP（日本）'!T5/'9雇用（日本）'!T5*100,"-")</f>
        <v>3458.7297164822126</v>
      </c>
      <c r="U5" s="696">
        <f>+IFERROR('8実質GDP（日本）'!U5/'9雇用（日本）'!U5*100,"-")</f>
        <v>5201.0266600430532</v>
      </c>
      <c r="V5" s="696">
        <f>+IFERROR('8実質GDP（日本）'!V5/'9雇用（日本）'!V5*100,"-")</f>
        <v>5923.3528847179268</v>
      </c>
      <c r="W5" s="696">
        <f>+IFERROR('8実質GDP（日本）'!W5/'9雇用（日本）'!W5*100,"-")</f>
        <v>6136.52387738977</v>
      </c>
      <c r="X5" s="696">
        <f>+IFERROR('8実質GDP（日本）'!X5/'9雇用（日本）'!X5*100,"-")</f>
        <v>6337.8206078576723</v>
      </c>
      <c r="Y5" s="696">
        <f>+IFERROR('8実質GDP（日本）'!Y5/'9雇用（日本）'!Y5*100,"-")</f>
        <v>5664.5825075032562</v>
      </c>
      <c r="Z5" s="696">
        <f>+IFERROR('8実質GDP（日本）'!Z5/'9雇用（日本）'!Z5*100,"-")</f>
        <v>5091.6344843253064</v>
      </c>
      <c r="AA5" s="696">
        <f>+IFERROR('8実質GDP（日本）'!AA5/'9雇用（日本）'!AA5*100,"-")</f>
        <v>5653.4220612901072</v>
      </c>
      <c r="AB5" s="696">
        <f>+IFERROR('8実質GDP（日本）'!AB5/'9雇用（日本）'!AB5*100,"-")</f>
        <v>5968.9146763530389</v>
      </c>
      <c r="AC5" s="696">
        <f>+IFERROR('8実質GDP（日本）'!AC5/'9雇用（日本）'!AC5*100,"-")</f>
        <v>7309.0652097732118</v>
      </c>
      <c r="AD5" s="697">
        <f>+IFERROR('8実質GDP（日本）'!AD5/'9雇用（日本）'!AD5*100,"-")</f>
        <v>7697.0423523280824</v>
      </c>
    </row>
    <row r="6" spans="4:30" ht="16.5" customHeight="1">
      <c r="D6" s="128"/>
      <c r="E6" s="129" t="s">
        <v>112</v>
      </c>
      <c r="F6" s="698">
        <f>+IFERROR('8実質GDP（日本）'!F6/'9雇用（日本）'!F6*100,"-")</f>
        <v>1778.2152041315114</v>
      </c>
      <c r="G6" s="698">
        <f>+IFERROR('8実質GDP（日本）'!G6/'9雇用（日本）'!G6*100,"-")</f>
        <v>2178.5031427603599</v>
      </c>
      <c r="H6" s="698">
        <f>+IFERROR('8実質GDP（日本）'!H6/'9雇用（日本）'!H6*100,"-")</f>
        <v>2696.3485957594157</v>
      </c>
      <c r="I6" s="698">
        <f>+IFERROR('8実質GDP（日本）'!I6/'9雇用（日本）'!I6*100,"-")</f>
        <v>2870.8400605589977</v>
      </c>
      <c r="J6" s="698">
        <f>+IFERROR('8実質GDP（日本）'!J6/'9雇用（日本）'!J6*100,"-")</f>
        <v>2747.8807355829317</v>
      </c>
      <c r="K6" s="698">
        <f>+IFERROR('8実質GDP（日本）'!K6/'9雇用（日本）'!K6*100,"-")</f>
        <v>2454.6722033309979</v>
      </c>
      <c r="L6" s="698">
        <f>+IFERROR('8実質GDP（日本）'!L6/'9雇用（日本）'!L6*100,"-")</f>
        <v>2416.1845970030367</v>
      </c>
      <c r="M6" s="698">
        <f>+IFERROR('8実質GDP（日本）'!M6/'9雇用（日本）'!M6*100,"-")</f>
        <v>2690.7599716780742</v>
      </c>
      <c r="N6" s="698">
        <f>+IFERROR('8実質GDP（日本）'!N6/'9雇用（日本）'!N6*100,"-")</f>
        <v>2569.3015056829031</v>
      </c>
      <c r="O6" s="698">
        <f>+IFERROR('8実質GDP（日本）'!O6/'9雇用（日本）'!O6*100,"-")</f>
        <v>2990.3534204618104</v>
      </c>
      <c r="P6" s="698">
        <f>+IFERROR('8実質GDP（日本）'!P6/'9雇用（日本）'!P6*100,"-")</f>
        <v>3067.5643405654282</v>
      </c>
      <c r="Q6" s="698">
        <f>+IFERROR('8実質GDP（日本）'!Q6/'9雇用（日本）'!Q6*100,"-")</f>
        <v>3456.2544001427873</v>
      </c>
      <c r="R6" s="698">
        <f>+IFERROR('8実質GDP（日本）'!R6/'9雇用（日本）'!R6*100,"-")</f>
        <v>3425.9512322905985</v>
      </c>
      <c r="S6" s="698">
        <f>+IFERROR('8実質GDP（日本）'!S6/'9雇用（日本）'!S6*100,"-")</f>
        <v>3212.8780546818298</v>
      </c>
      <c r="T6" s="698">
        <f>+IFERROR('8実質GDP（日本）'!T6/'9雇用（日本）'!T6*100,"-")</f>
        <v>3533.0581313970783</v>
      </c>
      <c r="U6" s="698">
        <f>+IFERROR('8実質GDP（日本）'!U6/'9雇用（日本）'!U6*100,"-")</f>
        <v>5512.2214862098035</v>
      </c>
      <c r="V6" s="698">
        <f>+IFERROR('8実質GDP（日本）'!V6/'9雇用（日本）'!V6*100,"-")</f>
        <v>6999.5592062171399</v>
      </c>
      <c r="W6" s="698">
        <f>+IFERROR('8実質GDP（日本）'!W6/'9雇用（日本）'!W6*100,"-")</f>
        <v>7491.6372042425892</v>
      </c>
      <c r="X6" s="698">
        <f>+IFERROR('8実質GDP（日本）'!X6/'9雇用（日本）'!X6*100,"-")</f>
        <v>8106.5794519003048</v>
      </c>
      <c r="Y6" s="698">
        <f>+IFERROR('8実質GDP（日本）'!Y6/'9雇用（日本）'!Y6*100,"-")</f>
        <v>5805.5402478121478</v>
      </c>
      <c r="Z6" s="698">
        <f>+IFERROR('8実質GDP（日本）'!Z6/'9雇用（日本）'!Z6*100,"-")</f>
        <v>4876.562876052948</v>
      </c>
      <c r="AA6" s="698">
        <f>+IFERROR('8実質GDP（日本）'!AA6/'9雇用（日本）'!AA6*100,"-")</f>
        <v>5875.4781075181772</v>
      </c>
      <c r="AB6" s="698">
        <f>+IFERROR('8実質GDP（日本）'!AB6/'9雇用（日本）'!AB6*100,"-")</f>
        <v>4833.2083199684175</v>
      </c>
      <c r="AC6" s="698">
        <f>+IFERROR('8実質GDP（日本）'!AC6/'9雇用（日本）'!AC6*100,"-")</f>
        <v>6739.1896864881073</v>
      </c>
      <c r="AD6" s="699">
        <f>+IFERROR('8実質GDP（日本）'!AD6/'9雇用（日本）'!AD6*100,"-")</f>
        <v>8034.695673285164</v>
      </c>
    </row>
    <row r="7" spans="4:30" ht="16.5" customHeight="1">
      <c r="D7" s="128"/>
      <c r="E7" s="129" t="s">
        <v>113</v>
      </c>
      <c r="F7" s="698">
        <f>+IFERROR('8実質GDP（日本）'!F7/'9雇用（日本）'!F7*100,"-")</f>
        <v>439.10024175747174</v>
      </c>
      <c r="G7" s="698">
        <f>+IFERROR('8実質GDP（日本）'!G7/'9雇用（日本）'!G7*100,"-")</f>
        <v>517.29726778513532</v>
      </c>
      <c r="H7" s="698">
        <f>+IFERROR('8実質GDP（日本）'!H7/'9雇用（日本）'!H7*100,"-")</f>
        <v>571.52139988231988</v>
      </c>
      <c r="I7" s="698">
        <f>+IFERROR('8実質GDP（日本）'!I7/'9雇用（日本）'!I7*100,"-")</f>
        <v>688.34205300542271</v>
      </c>
      <c r="J7" s="698">
        <f>+IFERROR('8実質GDP（日本）'!J7/'9雇用（日本）'!J7*100,"-")</f>
        <v>847.8923845412321</v>
      </c>
      <c r="K7" s="698">
        <f>+IFERROR('8実質GDP（日本）'!K7/'9雇用（日本）'!K7*100,"-")</f>
        <v>1107.2163590128725</v>
      </c>
      <c r="L7" s="698">
        <f>+IFERROR('8実質GDP（日本）'!L7/'9雇用（日本）'!L7*100,"-")</f>
        <v>1430.6602134822037</v>
      </c>
      <c r="M7" s="698">
        <f>+IFERROR('8実質GDP（日本）'!M7/'9雇用（日本）'!M7*100,"-")</f>
        <v>1701.931434089812</v>
      </c>
      <c r="N7" s="698">
        <f>+IFERROR('8実質GDP（日本）'!N7/'9雇用（日本）'!N7*100,"-")</f>
        <v>1755.8742589980568</v>
      </c>
      <c r="O7" s="698">
        <f>+IFERROR('8実質GDP（日本）'!O7/'9雇用（日本）'!O7*100,"-")</f>
        <v>1969.6943410657486</v>
      </c>
      <c r="P7" s="698">
        <f>+IFERROR('8実質GDP（日本）'!P7/'9雇用（日本）'!P7*100,"-")</f>
        <v>2355.2518370073481</v>
      </c>
      <c r="Q7" s="698">
        <f>+IFERROR('8実質GDP（日本）'!Q7/'9雇用（日本）'!Q7*100,"-")</f>
        <v>2744.619316421712</v>
      </c>
      <c r="R7" s="698">
        <f>+IFERROR('8実質GDP（日本）'!R7/'9雇用（日本）'!R7*100,"-")</f>
        <v>3425.2587027827744</v>
      </c>
      <c r="S7" s="698">
        <f>+IFERROR('8実質GDP（日本）'!S7/'9雇用（日本）'!S7*100,"-")</f>
        <v>4505.0175139638359</v>
      </c>
      <c r="T7" s="698">
        <f>+IFERROR('8実質GDP（日本）'!T7/'9雇用（日本）'!T7*100,"-")</f>
        <v>4999.8396101292374</v>
      </c>
      <c r="U7" s="698">
        <f>+IFERROR('8実質GDP（日本）'!U7/'9雇用（日本）'!U7*100,"-")</f>
        <v>8744.3898008462365</v>
      </c>
      <c r="V7" s="698">
        <f>+IFERROR('8実質GDP（日本）'!V7/'9雇用（日本）'!V7*100,"-")</f>
        <v>8402.3762129883053</v>
      </c>
      <c r="W7" s="698">
        <f>+IFERROR('8実質GDP（日本）'!W7/'9雇用（日本）'!W7*100,"-")</f>
        <v>8874.1644458036626</v>
      </c>
      <c r="X7" s="698">
        <f>+IFERROR('8実質GDP（日本）'!X7/'9雇用（日本）'!X7*100,"-")</f>
        <v>9520.8318728823451</v>
      </c>
      <c r="Y7" s="698">
        <f>+IFERROR('8実質GDP（日本）'!Y7/'9雇用（日本）'!Y7*100,"-")</f>
        <v>10049.671488171074</v>
      </c>
      <c r="Z7" s="698">
        <f>+IFERROR('8実質GDP（日本）'!Z7/'9雇用（日本）'!Z7*100,"-")</f>
        <v>8939.0725642507114</v>
      </c>
      <c r="AA7" s="698">
        <f>+IFERROR('8実質GDP（日本）'!AA7/'9雇用（日本）'!AA7*100,"-")</f>
        <v>8982.5715456194757</v>
      </c>
      <c r="AB7" s="698">
        <f>+IFERROR('8実質GDP（日本）'!AB7/'9雇用（日本）'!AB7*100,"-")</f>
        <v>10785.449656901557</v>
      </c>
      <c r="AC7" s="698">
        <f>+IFERROR('8実質GDP（日本）'!AC7/'9雇用（日本）'!AC7*100,"-")</f>
        <v>11610.246038272513</v>
      </c>
      <c r="AD7" s="699">
        <f>+IFERROR('8実質GDP（日本）'!AD7/'9雇用（日本）'!AD7*100,"-")</f>
        <v>11134.8977005789</v>
      </c>
    </row>
    <row r="8" spans="4:30" ht="16.5" customHeight="1">
      <c r="D8" s="130"/>
      <c r="E8" s="101" t="s">
        <v>114</v>
      </c>
      <c r="F8" s="700">
        <f>+IFERROR('8実質GDP（日本）'!F8/'9雇用（日本）'!F8*100,"-")</f>
        <v>310.50628450604961</v>
      </c>
      <c r="G8" s="700">
        <f>+IFERROR('8実質GDP（日本）'!G8/'9雇用（日本）'!G8*100,"-")</f>
        <v>388.8284988479943</v>
      </c>
      <c r="H8" s="700">
        <f>+IFERROR('8実質GDP（日本）'!H8/'9雇用（日本）'!H8*100,"-")</f>
        <v>432.7334903016033</v>
      </c>
      <c r="I8" s="700">
        <f>+IFERROR('8実質GDP（日本）'!I8/'9雇用（日本）'!I8*100,"-")</f>
        <v>533.76367160459642</v>
      </c>
      <c r="J8" s="700">
        <f>+IFERROR('8実質GDP（日本）'!J8/'9雇用（日本）'!J8*100,"-")</f>
        <v>615.57798587657362</v>
      </c>
      <c r="K8" s="700">
        <f>+IFERROR('8実質GDP（日本）'!K8/'9雇用（日本）'!K8*100,"-")</f>
        <v>713.36759833489077</v>
      </c>
      <c r="L8" s="700">
        <f>+IFERROR('8実質GDP（日本）'!L8/'9雇用（日本）'!L8*100,"-")</f>
        <v>703.53852263701356</v>
      </c>
      <c r="M8" s="700">
        <f>+IFERROR('8実質GDP（日本）'!M8/'9雇用（日本）'!M8*100,"-")</f>
        <v>683.23649906890125</v>
      </c>
      <c r="N8" s="700">
        <f>+IFERROR('8実質GDP（日本）'!N8/'9雇用（日本）'!N8*100,"-")</f>
        <v>664.73303038909398</v>
      </c>
      <c r="O8" s="700">
        <f>+IFERROR('8実質GDP（日本）'!O8/'9雇用（日本）'!O8*100,"-")</f>
        <v>642.4214480874316</v>
      </c>
      <c r="P8" s="700">
        <f>+IFERROR('8実質GDP（日本）'!P8/'9雇用（日本）'!P8*100,"-")</f>
        <v>625.69839669582757</v>
      </c>
      <c r="Q8" s="700">
        <f>+IFERROR('8実質GDP（日本）'!Q8/'9雇用（日本）'!Q8*100,"-")</f>
        <v>611.12488379299657</v>
      </c>
      <c r="R8" s="700">
        <f>+IFERROR('8実質GDP（日本）'!R8/'9雇用（日本）'!R8*100,"-")</f>
        <v>618.17217918887866</v>
      </c>
      <c r="S8" s="700">
        <f>+IFERROR('8実質GDP（日本）'!S8/'9雇用（日本）'!S8*100,"-")</f>
        <v>621.33458129163682</v>
      </c>
      <c r="T8" s="700">
        <f>+IFERROR('8実質GDP（日本）'!T8/'9雇用（日本）'!T8*100,"-")</f>
        <v>614.60359760159895</v>
      </c>
      <c r="U8" s="700">
        <f>+IFERROR('8実質GDP（日本）'!U8/'9雇用（日本）'!U8*100,"-")</f>
        <v>617.8812484141082</v>
      </c>
      <c r="V8" s="700">
        <f>+IFERROR('8実質GDP（日本）'!V8/'9雇用（日本）'!V8*100,"-")</f>
        <v>904.92793143747554</v>
      </c>
      <c r="W8" s="700">
        <f>+IFERROR('8実質GDP（日本）'!W8/'9雇用（日本）'!W8*100,"-")</f>
        <v>1024.9757631337613</v>
      </c>
      <c r="X8" s="700">
        <f>+IFERROR('8実質GDP（日本）'!X8/'9雇用（日本）'!X8*100,"-")</f>
        <v>1106.0134064594758</v>
      </c>
      <c r="Y8" s="700">
        <f>+IFERROR('8実質GDP（日本）'!Y8/'9雇用（日本）'!Y8*100,"-")</f>
        <v>1446.0907712802612</v>
      </c>
      <c r="Z8" s="700">
        <f>+IFERROR('8実質GDP（日本）'!Z8/'9雇用（日本）'!Z8*100,"-")</f>
        <v>1435.1384193897616</v>
      </c>
      <c r="AA8" s="700">
        <f>+IFERROR('8実質GDP（日本）'!AA8/'9雇用（日本）'!AA8*100,"-")</f>
        <v>1492.8023440470599</v>
      </c>
      <c r="AB8" s="700">
        <f>+IFERROR('8実質GDP（日本）'!AB8/'9雇用（日本）'!AB8*100,"-")</f>
        <v>1523.0476741083341</v>
      </c>
      <c r="AC8" s="700">
        <f>+IFERROR('8実質GDP（日本）'!AC8/'9雇用（日本）'!AC8*100,"-")</f>
        <v>1974.1077300274837</v>
      </c>
      <c r="AD8" s="701">
        <f>+IFERROR('8実質GDP（日本）'!AD8/'9雇用（日本）'!AD8*100,"-")</f>
        <v>2014.227647792291</v>
      </c>
    </row>
    <row r="9" spans="4:30" ht="16.5" customHeight="1">
      <c r="D9" s="2" t="s">
        <v>74</v>
      </c>
      <c r="E9" s="131"/>
      <c r="F9" s="702">
        <f>+IFERROR('8実質GDP（日本）'!F9/'9雇用（日本）'!F9*100,"-")</f>
        <v>2264.4155210034023</v>
      </c>
      <c r="G9" s="702">
        <f>+IFERROR('8実質GDP（日本）'!G9/'9雇用（日本）'!G9*100,"-")</f>
        <v>2358.3009030396829</v>
      </c>
      <c r="H9" s="702">
        <f>+IFERROR('8実質GDP（日本）'!H9/'9雇用（日本）'!H9*100,"-")</f>
        <v>2390.4838036980395</v>
      </c>
      <c r="I9" s="702">
        <f>+IFERROR('8実質GDP（日本）'!I9/'9雇用（日本）'!I9*100,"-")</f>
        <v>2630.234188352098</v>
      </c>
      <c r="J9" s="702">
        <f>+IFERROR('8実質GDP（日本）'!J9/'9雇用（日本）'!J9*100,"-")</f>
        <v>2766.0888034212562</v>
      </c>
      <c r="K9" s="702">
        <f>+IFERROR('8実質GDP（日本）'!K9/'9雇用（日本）'!K9*100,"-")</f>
        <v>2787.7780534193334</v>
      </c>
      <c r="L9" s="702">
        <f>+IFERROR('8実質GDP（日本）'!L9/'9雇用（日本）'!L9*100,"-")</f>
        <v>2851.0405483524655</v>
      </c>
      <c r="M9" s="702">
        <f>+IFERROR('8実質GDP（日本）'!M9/'9雇用（日本）'!M9*100,"-")</f>
        <v>2987.6395932053088</v>
      </c>
      <c r="N9" s="702">
        <f>+IFERROR('8実質GDP（日本）'!N9/'9雇用（日本）'!N9*100,"-")</f>
        <v>3053.8596864581118</v>
      </c>
      <c r="O9" s="702">
        <f>+IFERROR('8実質GDP（日本）'!O9/'9雇用（日本）'!O9*100,"-")</f>
        <v>3225.7561258518203</v>
      </c>
      <c r="P9" s="702">
        <f>+IFERROR('8実質GDP（日本）'!P9/'9雇用（日本）'!P9*100,"-")</f>
        <v>3271.3532930576375</v>
      </c>
      <c r="Q9" s="702">
        <f>+IFERROR('8実質GDP（日本）'!Q9/'9雇用（日本）'!Q9*100,"-")</f>
        <v>3107.489469122097</v>
      </c>
      <c r="R9" s="702">
        <f>+IFERROR('8実質GDP（日本）'!R9/'9雇用（日本）'!R9*100,"-")</f>
        <v>2950.2075719923992</v>
      </c>
      <c r="S9" s="702">
        <f>+IFERROR('8実質GDP（日本）'!S9/'9雇用（日本）'!S9*100,"-")</f>
        <v>3132.3666643727202</v>
      </c>
      <c r="T9" s="702">
        <f>+IFERROR('8実質GDP（日本）'!T9/'9雇用（日本）'!T9*100,"-")</f>
        <v>3250.8666806341225</v>
      </c>
      <c r="U9" s="702">
        <f>+IFERROR('8実質GDP（日本）'!U9/'9雇用（日本）'!U9*100,"-")</f>
        <v>3297.3761736833708</v>
      </c>
      <c r="V9" s="702">
        <f>+IFERROR('8実質GDP（日本）'!V9/'9雇用（日本）'!V9*100,"-")</f>
        <v>3187.4644116772192</v>
      </c>
      <c r="W9" s="702">
        <f>+IFERROR('8実質GDP（日本）'!W9/'9雇用（日本）'!W9*100,"-")</f>
        <v>3173.0712911654077</v>
      </c>
      <c r="X9" s="702">
        <f>+IFERROR('8実質GDP（日本）'!X9/'9雇用（日本）'!X9*100,"-")</f>
        <v>3138.0569395017792</v>
      </c>
      <c r="Y9" s="702">
        <f>+IFERROR('8実質GDP（日本）'!Y9/'9雇用（日本）'!Y9*100,"-")</f>
        <v>2756.3205402948238</v>
      </c>
      <c r="Z9" s="702">
        <f>+IFERROR('8実質GDP（日本）'!Z9/'9雇用（日本）'!Z9*100,"-")</f>
        <v>2469.3003408723348</v>
      </c>
      <c r="AA9" s="702">
        <f>+IFERROR('8実質GDP（日本）'!AA9/'9雇用（日本）'!AA9*100,"-")</f>
        <v>2584.226454474302</v>
      </c>
      <c r="AB9" s="702">
        <f>+IFERROR('8実質GDP（日本）'!AB9/'9雇用（日本）'!AB9*100,"-")</f>
        <v>2300.2399300302573</v>
      </c>
      <c r="AC9" s="702">
        <f>+IFERROR('8実質GDP（日本）'!AC9/'9雇用（日本）'!AC9*100,"-")</f>
        <v>2186.8637815726561</v>
      </c>
      <c r="AD9" s="703">
        <f>+IFERROR('8実質GDP（日本）'!AD9/'9雇用（日本）'!AD9*100,"-")</f>
        <v>2289.925581097848</v>
      </c>
    </row>
    <row r="10" spans="4:30" ht="16.5" customHeight="1">
      <c r="D10" s="128"/>
      <c r="E10" s="129" t="s">
        <v>115</v>
      </c>
      <c r="F10" s="698">
        <f>+IFERROR('8実質GDP（日本）'!F10/'9雇用（日本）'!F10*100,"-")</f>
        <v>2772.4572328394529</v>
      </c>
      <c r="G10" s="698">
        <f>+IFERROR('8実質GDP（日本）'!G10/'9雇用（日本）'!G10*100,"-")</f>
        <v>2861.5166497019045</v>
      </c>
      <c r="H10" s="698">
        <f>+IFERROR('8実質GDP（日本）'!H10/'9雇用（日本）'!H10*100,"-")</f>
        <v>2951.6693750923323</v>
      </c>
      <c r="I10" s="698">
        <f>+IFERROR('8実質GDP（日本）'!I10/'9雇用（日本）'!I10*100,"-")</f>
        <v>2949.6466302367944</v>
      </c>
      <c r="J10" s="698">
        <f>+IFERROR('8実質GDP（日本）'!J10/'9雇用（日本）'!J10*100,"-")</f>
        <v>2847.1803852889666</v>
      </c>
      <c r="K10" s="698">
        <f>+IFERROR('8実質GDP（日本）'!K10/'9雇用（日本）'!K10*100,"-")</f>
        <v>2694.149921130238</v>
      </c>
      <c r="L10" s="698">
        <f>+IFERROR('8実質GDP（日本）'!L10/'9雇用（日本）'!L10*100,"-")</f>
        <v>2723.6641749723144</v>
      </c>
      <c r="M10" s="698">
        <f>+IFERROR('8実質GDP（日本）'!M10/'9雇用（日本）'!M10*100,"-")</f>
        <v>2769.8916516182808</v>
      </c>
      <c r="N10" s="698">
        <f>+IFERROR('8実質GDP（日本）'!N10/'9雇用（日本）'!N10*100,"-")</f>
        <v>2715.7116065847049</v>
      </c>
      <c r="O10" s="698">
        <f>+IFERROR('8実質GDP（日本）'!O10/'9雇用（日本）'!O10*100,"-")</f>
        <v>2711.065459610028</v>
      </c>
      <c r="P10" s="698">
        <f>+IFERROR('8実質GDP（日本）'!P10/'9雇用（日本）'!P10*100,"-")</f>
        <v>2752.7978339350179</v>
      </c>
      <c r="Q10" s="698">
        <f>+IFERROR('8実質GDP（日本）'!Q10/'9雇用（日本）'!Q10*100,"-")</f>
        <v>2814.1513999308677</v>
      </c>
      <c r="R10" s="698">
        <f>+IFERROR('8実質GDP（日本）'!R10/'9雇用（日本）'!R10*100,"-")</f>
        <v>2808.5654008438814</v>
      </c>
      <c r="S10" s="698">
        <f>+IFERROR('8実質GDP（日本）'!S10/'9雇用（日本）'!S10*100,"-")</f>
        <v>2869.873794668179</v>
      </c>
      <c r="T10" s="698">
        <f>+IFERROR('8実質GDP（日本）'!T10/'9雇用（日本）'!T10*100,"-")</f>
        <v>3253.8279107685462</v>
      </c>
      <c r="U10" s="698">
        <f>+IFERROR('8実質GDP（日本）'!U10/'9雇用（日本）'!U10*100,"-")</f>
        <v>3317.2982746929861</v>
      </c>
      <c r="V10" s="698">
        <f>+IFERROR('8実質GDP（日本）'!V10/'9雇用（日本）'!V10*100,"-")</f>
        <v>3352.0113068058272</v>
      </c>
      <c r="W10" s="698">
        <f>+IFERROR('8実質GDP（日本）'!W10/'9雇用（日本）'!W10*100,"-")</f>
        <v>3437.4194462148571</v>
      </c>
      <c r="X10" s="698">
        <f>+IFERROR('8実質GDP（日本）'!X10/'9雇用（日本）'!X10*100,"-")</f>
        <v>3510.317895313784</v>
      </c>
      <c r="Y10" s="698">
        <f>+IFERROR('8実質GDP（日本）'!Y10/'9雇用（日本）'!Y10*100,"-")</f>
        <v>3516.1797902005046</v>
      </c>
      <c r="Z10" s="698">
        <f>+IFERROR('8実質GDP（日本）'!Z10/'9雇用（日本）'!Z10*100,"-")</f>
        <v>3442.0875202593193</v>
      </c>
      <c r="AA10" s="698">
        <f>+IFERROR('8実質GDP（日本）'!AA10/'9雇用（日本）'!AA10*100,"-")</f>
        <v>3556.2413725103534</v>
      </c>
      <c r="AB10" s="698">
        <f>+IFERROR('8実質GDP（日本）'!AB10/'9雇用（日本）'!AB10*100,"-")</f>
        <v>3561.979132489008</v>
      </c>
      <c r="AC10" s="698">
        <f>+IFERROR('8実質GDP（日本）'!AC10/'9雇用（日本）'!AC10*100,"-")</f>
        <v>3559.8413937109071</v>
      </c>
      <c r="AD10" s="699">
        <f>+IFERROR('8実質GDP（日本）'!AD10/'9雇用（日本）'!AD10*100,"-")</f>
        <v>3777.418536122258</v>
      </c>
    </row>
    <row r="11" spans="4:30" ht="16.5" customHeight="1">
      <c r="D11" s="128"/>
      <c r="E11" s="129" t="s">
        <v>116</v>
      </c>
      <c r="F11" s="698">
        <f>+IFERROR('8実質GDP（日本）'!F11/'9雇用（日本）'!F11*100,"-")</f>
        <v>2664.8384209389178</v>
      </c>
      <c r="G11" s="698">
        <f>+IFERROR('8実質GDP（日本）'!G11/'9雇用（日本）'!G11*100,"-")</f>
        <v>2865.8861031079509</v>
      </c>
      <c r="H11" s="698">
        <f>+IFERROR('8実質GDP（日本）'!H11/'9雇用（日本）'!H11*100,"-")</f>
        <v>2890.6848114783274</v>
      </c>
      <c r="I11" s="698">
        <f>+IFERROR('8実質GDP（日本）'!I11/'9雇用（日本）'!I11*100,"-")</f>
        <v>3126.2029317203419</v>
      </c>
      <c r="J11" s="698">
        <f>+IFERROR('8実質GDP（日本）'!J11/'9雇用（日本）'!J11*100,"-")</f>
        <v>3242.1189798686273</v>
      </c>
      <c r="K11" s="698">
        <f>+IFERROR('8実質GDP（日本）'!K11/'9雇用（日本）'!K11*100,"-")</f>
        <v>3487.8723062937815</v>
      </c>
      <c r="L11" s="698">
        <f>+IFERROR('8実質GDP（日本）'!L11/'9雇用（日本）'!L11*100,"-")</f>
        <v>3618.6968143137683</v>
      </c>
      <c r="M11" s="698">
        <f>+IFERROR('8実質GDP（日本）'!M11/'9雇用（日本）'!M11*100,"-")</f>
        <v>3801.0298315329933</v>
      </c>
      <c r="N11" s="698">
        <f>+IFERROR('8実質GDP（日本）'!N11/'9雇用（日本）'!N11*100,"-")</f>
        <v>3910.322693078509</v>
      </c>
      <c r="O11" s="698">
        <f>+IFERROR('8実質GDP（日本）'!O11/'9雇用（日本）'!O11*100,"-")</f>
        <v>4291.0806912003927</v>
      </c>
      <c r="P11" s="698">
        <f>+IFERROR('8実質GDP（日本）'!P11/'9雇用（日本）'!P11*100,"-")</f>
        <v>4211.7516003514502</v>
      </c>
      <c r="Q11" s="698">
        <f>+IFERROR('8実質GDP（日本）'!Q11/'9雇用（日本）'!Q11*100,"-")</f>
        <v>3647.0817843866171</v>
      </c>
      <c r="R11" s="698">
        <f>+IFERROR('8実質GDP（日本）'!R11/'9雇用（日本）'!R11*100,"-")</f>
        <v>3200.6181094172534</v>
      </c>
      <c r="S11" s="698">
        <f>+IFERROR('8実質GDP（日本）'!S11/'9雇用（日本）'!S11*100,"-")</f>
        <v>3569.1676267281105</v>
      </c>
      <c r="T11" s="698">
        <f>+IFERROR('8実質GDP（日本）'!T11/'9雇用（日本）'!T11*100,"-")</f>
        <v>3420.5291097380559</v>
      </c>
      <c r="U11" s="698">
        <f>+IFERROR('8実質GDP（日本）'!U11/'9雇用（日本）'!U11*100,"-")</f>
        <v>3218.6938377653901</v>
      </c>
      <c r="V11" s="698">
        <f>+IFERROR('8実質GDP（日本）'!V11/'9雇用（日本）'!V11*100,"-")</f>
        <v>3126.5638363759699</v>
      </c>
      <c r="W11" s="698">
        <f>+IFERROR('8実質GDP（日本）'!W11/'9雇用（日本）'!W11*100,"-")</f>
        <v>3033.88137899094</v>
      </c>
      <c r="X11" s="698">
        <f>+IFERROR('8実質GDP（日本）'!X11/'9雇用（日本）'!X11*100,"-")</f>
        <v>2916.4132391635508</v>
      </c>
      <c r="Y11" s="698">
        <f>+IFERROR('8実質GDP（日本）'!Y11/'9雇用（日本）'!Y11*100,"-")</f>
        <v>2683.7373093073938</v>
      </c>
      <c r="Z11" s="698">
        <f>+IFERROR('8実質GDP（日本）'!Z11/'9雇用（日本）'!Z11*100,"-")</f>
        <v>2361.421686125931</v>
      </c>
      <c r="AA11" s="698">
        <f>+IFERROR('8実質GDP（日本）'!AA11/'9雇用（日本）'!AA11*100,"-")</f>
        <v>2258.7824984147114</v>
      </c>
      <c r="AB11" s="698">
        <f>+IFERROR('8実質GDP（日本）'!AB11/'9雇用（日本）'!AB11*100,"-")</f>
        <v>2071.3289319561281</v>
      </c>
      <c r="AC11" s="698">
        <f>+IFERROR('8実質GDP（日本）'!AC11/'9雇用（日本）'!AC11*100,"-")</f>
        <v>1910.9507419431584</v>
      </c>
      <c r="AD11" s="699">
        <f>+IFERROR('8実質GDP（日本）'!AD11/'9雇用（日本）'!AD11*100,"-")</f>
        <v>2061.8207160681168</v>
      </c>
    </row>
    <row r="12" spans="4:30" ht="16.5" customHeight="1">
      <c r="D12" s="130"/>
      <c r="E12" s="101" t="s">
        <v>117</v>
      </c>
      <c r="F12" s="700">
        <f>+IFERROR('8実質GDP（日本）'!F12/'9雇用（日本）'!F12*100,"-")</f>
        <v>1217.2431783795064</v>
      </c>
      <c r="G12" s="700">
        <f>+IFERROR('8実質GDP（日本）'!G12/'9雇用（日本）'!G12*100,"-")</f>
        <v>1194.2844395974819</v>
      </c>
      <c r="H12" s="700">
        <f>+IFERROR('8実質GDP（日本）'!H12/'9雇用（日本）'!H12*100,"-")</f>
        <v>1207.8597229207628</v>
      </c>
      <c r="I12" s="700">
        <f>+IFERROR('8実質GDP（日本）'!I12/'9雇用（日本）'!I12*100,"-")</f>
        <v>1470.3810208483105</v>
      </c>
      <c r="J12" s="700">
        <f>+IFERROR('8実質GDP（日本）'!J12/'9雇用（日本）'!J12*100,"-")</f>
        <v>1695.669512469108</v>
      </c>
      <c r="K12" s="700">
        <f>+IFERROR('8実質GDP（日本）'!K12/'9雇用（日本）'!K12*100,"-")</f>
        <v>1581.4726609963548</v>
      </c>
      <c r="L12" s="700">
        <f>+IFERROR('8実質GDP（日本）'!L12/'9雇用（日本）'!L12*100,"-")</f>
        <v>1629.9368675146222</v>
      </c>
      <c r="M12" s="700">
        <f>+IFERROR('8実質GDP（日本）'!M12/'9雇用（日本）'!M12*100,"-")</f>
        <v>1811.2240268578169</v>
      </c>
      <c r="N12" s="700">
        <f>+IFERROR('8実質GDP（日本）'!N12/'9雇用（日本）'!N12*100,"-")</f>
        <v>1917.2030102959511</v>
      </c>
      <c r="O12" s="700">
        <f>+IFERROR('8実質GDP（日本）'!O12/'9雇用（日本）'!O12*100,"-")</f>
        <v>1985.6461936538199</v>
      </c>
      <c r="P12" s="700">
        <f>+IFERROR('8実質GDP（日本）'!P12/'9雇用（日本）'!P12*100,"-")</f>
        <v>2204.8822107408632</v>
      </c>
      <c r="Q12" s="700">
        <f>+IFERROR('8実質GDP（日本）'!Q12/'9雇用（日本）'!Q12*100,"-")</f>
        <v>2414.5839907436625</v>
      </c>
      <c r="R12" s="700">
        <f>+IFERROR('8実質GDP（日本）'!R12/'9雇用（日本）'!R12*100,"-")</f>
        <v>2638.0008763815176</v>
      </c>
      <c r="S12" s="700">
        <f>+IFERROR('8実質GDP（日本）'!S12/'9雇用（日本）'!S12*100,"-")</f>
        <v>2651.3322982669633</v>
      </c>
      <c r="T12" s="700">
        <f>+IFERROR('8実質GDP（日本）'!T12/'9雇用（日本）'!T12*100,"-")</f>
        <v>3001.650514198654</v>
      </c>
      <c r="U12" s="700">
        <f>+IFERROR('8実質GDP（日本）'!U12/'9雇用（日本）'!U12*100,"-")</f>
        <v>3399.0484542863405</v>
      </c>
      <c r="V12" s="700">
        <f>+IFERROR('8実質GDP（日本）'!V12/'9雇用（日本）'!V12*100,"-")</f>
        <v>3178.4974885346146</v>
      </c>
      <c r="W12" s="700">
        <f>+IFERROR('8実質GDP（日本）'!W12/'9雇用（日本）'!W12*100,"-")</f>
        <v>3224.3211052882325</v>
      </c>
      <c r="X12" s="700">
        <f>+IFERROR('8実質GDP（日本）'!X12/'9雇用（日本）'!X12*100,"-")</f>
        <v>3269.4664688730882</v>
      </c>
      <c r="Y12" s="700">
        <f>+IFERROR('8実質GDP（日本）'!Y12/'9雇用（日本）'!Y12*100,"-")</f>
        <v>2397.8236721931958</v>
      </c>
      <c r="Z12" s="700">
        <f>+IFERROR('8実質GDP（日本）'!Z12/'9雇用（日本）'!Z12*100,"-")</f>
        <v>2055.6732166067741</v>
      </c>
      <c r="AA12" s="700">
        <f>+IFERROR('8実質GDP（日本）'!AA12/'9雇用（日本）'!AA12*100,"-")</f>
        <v>2479.5669308021525</v>
      </c>
      <c r="AB12" s="700">
        <f>+IFERROR('8実質GDP（日本）'!AB12/'9雇用（日本）'!AB12*100,"-")</f>
        <v>1966.0525074673792</v>
      </c>
      <c r="AC12" s="700">
        <f>+IFERROR('8実質GDP（日本）'!AC12/'9雇用（日本）'!AC12*100,"-")</f>
        <v>1892.3222839260568</v>
      </c>
      <c r="AD12" s="701">
        <f>+IFERROR('8実質GDP（日本）'!AD12/'9雇用（日本）'!AD12*100,"-")</f>
        <v>1881.4067583524561</v>
      </c>
    </row>
    <row r="13" spans="4:30" ht="16.5" customHeight="1">
      <c r="D13" s="3" t="s">
        <v>75</v>
      </c>
      <c r="E13" s="132"/>
      <c r="F13" s="704">
        <f>+IFERROR('8実質GDP（日本）'!F13/'9雇用（日本）'!F13*100,"-")</f>
        <v>844.67797518919167</v>
      </c>
      <c r="G13" s="704">
        <f>+IFERROR('8実質GDP（日本）'!G13/'9雇用（日本）'!G13*100,"-")</f>
        <v>960.54183551239908</v>
      </c>
      <c r="H13" s="704">
        <f>+IFERROR('8実質GDP（日本）'!H13/'9雇用（日本）'!H13*100,"-")</f>
        <v>1021.8632261746437</v>
      </c>
      <c r="I13" s="704">
        <f>+IFERROR('8実質GDP（日本）'!I13/'9雇用（日本）'!I13*100,"-")</f>
        <v>1084.3149069463675</v>
      </c>
      <c r="J13" s="704">
        <f>+IFERROR('8実質GDP（日本）'!J13/'9雇用（日本）'!J13*100,"-")</f>
        <v>1068.8715839822676</v>
      </c>
      <c r="K13" s="704">
        <f>+IFERROR('8実質GDP（日本）'!K13/'9雇用（日本）'!K13*100,"-")</f>
        <v>1124.9385712929109</v>
      </c>
      <c r="L13" s="704">
        <f>+IFERROR('8実質GDP（日本）'!L13/'9雇用（日本）'!L13*100,"-")</f>
        <v>1118.2948031670094</v>
      </c>
      <c r="M13" s="704">
        <f>+IFERROR('8実質GDP（日本）'!M13/'9雇用（日本）'!M13*100,"-")</f>
        <v>1194.5640280552111</v>
      </c>
      <c r="N13" s="704">
        <f>+IFERROR('8実質GDP（日本）'!N13/'9雇用（日本）'!N13*100,"-")</f>
        <v>1136.3499665122561</v>
      </c>
      <c r="O13" s="704">
        <f>+IFERROR('8実質GDP（日本）'!O13/'9雇用（日本）'!O13*100,"-")</f>
        <v>1040.6423564932331</v>
      </c>
      <c r="P13" s="704">
        <f>+IFERROR('8実質GDP（日本）'!P13/'9雇用（日本）'!P13*100,"-")</f>
        <v>1060.2689927571757</v>
      </c>
      <c r="Q13" s="704">
        <f>+IFERROR('8実質GDP（日本）'!Q13/'9雇用（日本）'!Q13*100,"-")</f>
        <v>1032.8302742528158</v>
      </c>
      <c r="R13" s="704">
        <f>+IFERROR('8実質GDP（日本）'!R13/'9雇用（日本）'!R13*100,"-")</f>
        <v>1054.3764944569234</v>
      </c>
      <c r="S13" s="704">
        <f>+IFERROR('8実質GDP（日本）'!S13/'9雇用（日本）'!S13*100,"-")</f>
        <v>1029.1640443121896</v>
      </c>
      <c r="T13" s="704">
        <f>+IFERROR('8実質GDP（日本）'!T13/'9雇用（日本）'!T13*100,"-")</f>
        <v>1050.6991854107644</v>
      </c>
      <c r="U13" s="704">
        <f>+IFERROR('8実質GDP（日本）'!U13/'9雇用（日本）'!U13*100,"-")</f>
        <v>1079.4106149987952</v>
      </c>
      <c r="V13" s="704">
        <f>+IFERROR('8実質GDP（日本）'!V13/'9雇用（日本）'!V13*100,"-")</f>
        <v>1075.8525210943599</v>
      </c>
      <c r="W13" s="704">
        <f>+IFERROR('8実質GDP（日本）'!W13/'9雇用（日本）'!W13*100,"-")</f>
        <v>1130.3558965514462</v>
      </c>
      <c r="X13" s="704">
        <f>+IFERROR('8実質GDP（日本）'!X13/'9雇用（日本）'!X13*100,"-")</f>
        <v>1151.3724572287588</v>
      </c>
      <c r="Y13" s="704">
        <f>+IFERROR('8実質GDP（日本）'!Y13/'9雇用（日本）'!Y13*100,"-")</f>
        <v>1169.1790772641743</v>
      </c>
      <c r="Z13" s="704">
        <f>+IFERROR('8実質GDP（日本）'!Z13/'9雇用（日本）'!Z13*100,"-")</f>
        <v>1180.7520214275808</v>
      </c>
      <c r="AA13" s="704">
        <f>+IFERROR('8実質GDP（日本）'!AA13/'9雇用（日本）'!AA13*100,"-")</f>
        <v>1281.0161205802856</v>
      </c>
      <c r="AB13" s="704">
        <f>+IFERROR('8実質GDP（日本）'!AB13/'9雇用（日本）'!AB13*100,"-")</f>
        <v>1370.9590980298753</v>
      </c>
      <c r="AC13" s="704">
        <f>+IFERROR('8実質GDP（日本）'!AC13/'9雇用（日本）'!AC13*100,"-")</f>
        <v>1418.4515094199869</v>
      </c>
      <c r="AD13" s="705">
        <f>+IFERROR('8実質GDP（日本）'!AD13/'9雇用（日本）'!AD13*100,"-")</f>
        <v>1452.6314013478147</v>
      </c>
    </row>
    <row r="14" spans="4:30" ht="16.5" customHeight="1">
      <c r="D14" s="128"/>
      <c r="E14" s="129" t="s">
        <v>8</v>
      </c>
      <c r="F14" s="698">
        <f>+IFERROR('8実質GDP（日本）'!F14/'9雇用（日本）'!F14*100,"-")</f>
        <v>823.39328148209086</v>
      </c>
      <c r="G14" s="698">
        <f>+IFERROR('8実質GDP（日本）'!G14/'9雇用（日本）'!G14*100,"-")</f>
        <v>910.91711766020217</v>
      </c>
      <c r="H14" s="698">
        <f>+IFERROR('8実質GDP（日本）'!H14/'9雇用（日本）'!H14*100,"-")</f>
        <v>959.3908972085344</v>
      </c>
      <c r="I14" s="698">
        <f>+IFERROR('8実質GDP（日本）'!I14/'9雇用（日本）'!I14*100,"-")</f>
        <v>1003.3818897761421</v>
      </c>
      <c r="J14" s="698">
        <f>+IFERROR('8実質GDP（日本）'!J14/'9雇用（日本）'!J14*100,"-")</f>
        <v>968.2522231592003</v>
      </c>
      <c r="K14" s="698">
        <f>+IFERROR('8実質GDP（日本）'!K14/'9雇用（日本）'!K14*100,"-")</f>
        <v>1009.020832430223</v>
      </c>
      <c r="L14" s="698">
        <f>+IFERROR('8実質GDP（日本）'!L14/'9雇用（日本）'!L14*100,"-")</f>
        <v>1039.1208732025207</v>
      </c>
      <c r="M14" s="698">
        <f>+IFERROR('8実質GDP（日本）'!M14/'9雇用（日本）'!M14*100,"-")</f>
        <v>1098.4702261748221</v>
      </c>
      <c r="N14" s="698">
        <f>+IFERROR('8実質GDP（日本）'!N14/'9雇用（日本）'!N14*100,"-")</f>
        <v>1007.1265996706345</v>
      </c>
      <c r="O14" s="698">
        <f>+IFERROR('8実質GDP（日本）'!O14/'9雇用（日本）'!O14*100,"-")</f>
        <v>897.56719639003336</v>
      </c>
      <c r="P14" s="698">
        <f>+IFERROR('8実質GDP（日本）'!P14/'9雇用（日本）'!P14*100,"-")</f>
        <v>918.2694346277824</v>
      </c>
      <c r="Q14" s="698">
        <f>+IFERROR('8実質GDP（日本）'!Q14/'9雇用（日本）'!Q14*100,"-")</f>
        <v>906.7470201752775</v>
      </c>
      <c r="R14" s="698">
        <f>+IFERROR('8実質GDP（日本）'!R14/'9雇用（日本）'!R14*100,"-")</f>
        <v>1006.7825144518386</v>
      </c>
      <c r="S14" s="698">
        <f>+IFERROR('8実質GDP（日本）'!S14/'9雇用（日本）'!S14*100,"-")</f>
        <v>1023.5281272695153</v>
      </c>
      <c r="T14" s="698">
        <f>+IFERROR('8実質GDP（日本）'!T14/'9雇用（日本）'!T14*100,"-")</f>
        <v>1100.9775554169246</v>
      </c>
      <c r="U14" s="698">
        <f>+IFERROR('8実質GDP（日本）'!U14/'9雇用（日本）'!U14*100,"-")</f>
        <v>1193.4719752976753</v>
      </c>
      <c r="V14" s="698">
        <f>+IFERROR('8実質GDP（日本）'!V14/'9雇用（日本）'!V14*100,"-")</f>
        <v>1177.8347800915835</v>
      </c>
      <c r="W14" s="698">
        <f>+IFERROR('8実質GDP（日本）'!W14/'9雇用（日本）'!W14*100,"-")</f>
        <v>1256.7776003401975</v>
      </c>
      <c r="X14" s="698">
        <f>+IFERROR('8実質GDP（日本）'!X14/'9雇用（日本）'!X14*100,"-")</f>
        <v>1286.4012083948205</v>
      </c>
      <c r="Y14" s="698">
        <f>+IFERROR('8実質GDP（日本）'!Y14/'9雇用（日本）'!Y14*100,"-")</f>
        <v>1301.9307355508595</v>
      </c>
      <c r="Z14" s="698">
        <f>+IFERROR('8実質GDP（日本）'!Z14/'9雇用（日本）'!Z14*100,"-")</f>
        <v>1317.1330527305975</v>
      </c>
      <c r="AA14" s="698">
        <f>+IFERROR('8実質GDP（日本）'!AA14/'9雇用（日本）'!AA14*100,"-")</f>
        <v>1435.7240908275526</v>
      </c>
      <c r="AB14" s="698">
        <f>+IFERROR('8実質GDP（日本）'!AB14/'9雇用（日本）'!AB14*100,"-")</f>
        <v>1564.6805447766585</v>
      </c>
      <c r="AC14" s="698">
        <f>+IFERROR('8実質GDP（日本）'!AC14/'9雇用（日本）'!AC14*100,"-")</f>
        <v>1615.6457236657523</v>
      </c>
      <c r="AD14" s="699">
        <f>+IFERROR('8実質GDP（日本）'!AD14/'9雇用（日本）'!AD14*100,"-")</f>
        <v>1655.3152046838725</v>
      </c>
    </row>
    <row r="15" spans="4:30" ht="16.5" customHeight="1">
      <c r="D15" s="133"/>
      <c r="E15" s="101" t="s">
        <v>76</v>
      </c>
      <c r="F15" s="700">
        <f>+IFERROR('8実質GDP（日本）'!F15/'9雇用（日本）'!F15*100,"-")</f>
        <v>885.85442458345472</v>
      </c>
      <c r="G15" s="700">
        <f>+IFERROR('8実質GDP（日本）'!G15/'9雇用（日本）'!G15*100,"-")</f>
        <v>1065.9114065922868</v>
      </c>
      <c r="H15" s="700">
        <f>+IFERROR('8実質GDP（日本）'!H15/'9雇用（日本）'!H15*100,"-")</f>
        <v>1145.4845163033413</v>
      </c>
      <c r="I15" s="700">
        <f>+IFERROR('8実質GDP（日本）'!I15/'9雇用（日本）'!I15*100,"-")</f>
        <v>1239.437984496124</v>
      </c>
      <c r="J15" s="700">
        <f>+IFERROR('8実質GDP（日本）'!J15/'9雇用（日本）'!J15*100,"-")</f>
        <v>1254.9671864568297</v>
      </c>
      <c r="K15" s="700">
        <f>+IFERROR('8実質GDP（日本）'!K15/'9雇用（日本）'!K15*100,"-")</f>
        <v>1330.0636691396446</v>
      </c>
      <c r="L15" s="700">
        <f>+IFERROR('8実質GDP（日本）'!L15/'9雇用（日本）'!L15*100,"-")</f>
        <v>1257.1044507568306</v>
      </c>
      <c r="M15" s="700">
        <f>+IFERROR('8実質GDP（日本）'!M15/'9雇用（日本）'!M15*100,"-")</f>
        <v>1369.2889126700272</v>
      </c>
      <c r="N15" s="700">
        <f>+IFERROR('8実質GDP（日本）'!N15/'9雇用（日本）'!N15*100,"-")</f>
        <v>1398.8102340231226</v>
      </c>
      <c r="O15" s="700">
        <f>+IFERROR('8実質GDP（日本）'!O15/'9雇用（日本）'!O15*100,"-")</f>
        <v>1354.4623545526395</v>
      </c>
      <c r="P15" s="700">
        <f>+IFERROR('8実質GDP（日本）'!P15/'9雇用（日本）'!P15*100,"-")</f>
        <v>1369.0458641781361</v>
      </c>
      <c r="Q15" s="700">
        <f>+IFERROR('8実質GDP（日本）'!Q15/'9雇用（日本）'!Q15*100,"-")</f>
        <v>1307.2995018789807</v>
      </c>
      <c r="R15" s="700">
        <f>+IFERROR('8実質GDP（日本）'!R15/'9雇用（日本）'!R15*100,"-")</f>
        <v>1160.7299857873024</v>
      </c>
      <c r="S15" s="700">
        <f>+IFERROR('8実質GDP（日本）'!S15/'9雇用（日本）'!S15*100,"-")</f>
        <v>1043.0668155558985</v>
      </c>
      <c r="T15" s="700">
        <f>+IFERROR('8実質GDP（日本）'!T15/'9雇用（日本）'!T15*100,"-")</f>
        <v>925.94292009798505</v>
      </c>
      <c r="U15" s="700">
        <f>+IFERROR('8実質GDP（日本）'!U15/'9雇用（日本）'!U15*100,"-")</f>
        <v>795.59077621391407</v>
      </c>
      <c r="V15" s="700">
        <f>+IFERROR('8実質GDP（日本）'!V15/'9雇用（日本）'!V15*100,"-")</f>
        <v>815.84636450935977</v>
      </c>
      <c r="W15" s="700">
        <f>+IFERROR('8実質GDP（日本）'!W15/'9雇用（日本）'!W15*100,"-")</f>
        <v>816.9082884206631</v>
      </c>
      <c r="X15" s="700">
        <f>+IFERROR('8実質GDP（日本）'!X15/'9雇用（日本）'!X15*100,"-")</f>
        <v>820.2013143576504</v>
      </c>
      <c r="Y15" s="700">
        <f>+IFERROR('8実質GDP（日本）'!Y15/'9雇用（日本）'!Y15*100,"-")</f>
        <v>836.52144341969677</v>
      </c>
      <c r="Z15" s="700">
        <f>+IFERROR('8実質GDP（日本）'!Z15/'9雇用（日本）'!Z15*100,"-")</f>
        <v>832.119388921878</v>
      </c>
      <c r="AA15" s="700">
        <f>+IFERROR('8実質GDP（日本）'!AA15/'9雇用（日本）'!AA15*100,"-")</f>
        <v>885.59533762727995</v>
      </c>
      <c r="AB15" s="700">
        <f>+IFERROR('8実質GDP（日本）'!AB15/'9雇用（日本）'!AB15*100,"-")</f>
        <v>885.12769943328385</v>
      </c>
      <c r="AC15" s="700">
        <f>+IFERROR('8実質GDP（日本）'!AC15/'9雇用（日本）'!AC15*100,"-")</f>
        <v>915.66237219750826</v>
      </c>
      <c r="AD15" s="701">
        <f>+IFERROR('8実質GDP（日本）'!AD15/'9雇用（日本）'!AD15*100,"-")</f>
        <v>925.93290774120703</v>
      </c>
    </row>
    <row r="16" spans="4:30" ht="16.5" customHeight="1">
      <c r="D16" s="2" t="s">
        <v>203</v>
      </c>
      <c r="E16" s="706"/>
      <c r="F16" s="707" t="str">
        <f>+IFERROR('8実質GDP（日本）'!F16/'9雇用（日本）'!F16*100,"-")</f>
        <v>-</v>
      </c>
      <c r="G16" s="707" t="str">
        <f>+IFERROR('8実質GDP（日本）'!G16/'9雇用（日本）'!G16*100,"-")</f>
        <v>-</v>
      </c>
      <c r="H16" s="707" t="str">
        <f>+IFERROR('8実質GDP（日本）'!H16/'9雇用（日本）'!H16*100,"-")</f>
        <v>-</v>
      </c>
      <c r="I16" s="707" t="str">
        <f>+IFERROR('8実質GDP（日本）'!I16/'9雇用（日本）'!I16*100,"-")</f>
        <v>-</v>
      </c>
      <c r="J16" s="707" t="str">
        <f>+IFERROR('8実質GDP（日本）'!J16/'9雇用（日本）'!J16*100,"-")</f>
        <v>-</v>
      </c>
      <c r="K16" s="707">
        <f>+IFERROR('8実質GDP（日本）'!K16/'9雇用（日本）'!K16*100,"-")</f>
        <v>832.35619109522258</v>
      </c>
      <c r="L16" s="702">
        <f>+IFERROR('8実質GDP（日本）'!L16/'9雇用（日本）'!L16*100,"-")</f>
        <v>825.74068330585533</v>
      </c>
      <c r="M16" s="702">
        <f>+IFERROR('8実質GDP（日本）'!M16/'9雇用（日本）'!M16*100,"-")</f>
        <v>886.28361258684106</v>
      </c>
      <c r="N16" s="702">
        <f>+IFERROR('8実質GDP（日本）'!N16/'9雇用（日本）'!N16*100,"-")</f>
        <v>889.48286976619875</v>
      </c>
      <c r="O16" s="702">
        <f>+IFERROR('8実質GDP（日本）'!O16/'9雇用（日本）'!O16*100,"-")</f>
        <v>744.58781578629271</v>
      </c>
      <c r="P16" s="702">
        <f>+IFERROR('8実質GDP（日本）'!P16/'9雇用（日本）'!P16*100,"-")</f>
        <v>808.1449698470974</v>
      </c>
      <c r="Q16" s="702">
        <f>+IFERROR('8実質GDP（日本）'!Q16/'9雇用（日本）'!Q16*100,"-")</f>
        <v>846.25006903407518</v>
      </c>
      <c r="R16" s="702">
        <f>+IFERROR('8実質GDP（日本）'!R16/'9雇用（日本）'!R16*100,"-")</f>
        <v>706.96436917988001</v>
      </c>
      <c r="S16" s="702">
        <f>+IFERROR('8実質GDP（日本）'!S16/'9雇用（日本）'!S16*100,"-")</f>
        <v>641.64877048387416</v>
      </c>
      <c r="T16" s="702">
        <f>+IFERROR('8実質GDP（日本）'!T16/'9雇用（日本）'!T16*100,"-")</f>
        <v>679.4302015343568</v>
      </c>
      <c r="U16" s="702">
        <f>+IFERROR('8実質GDP（日本）'!U16/'9雇用（日本）'!U16*100,"-")</f>
        <v>711.6546201092674</v>
      </c>
      <c r="V16" s="702">
        <f>+IFERROR('8実質GDP（日本）'!V16/'9雇用（日本）'!V16*100,"-")</f>
        <v>813.28603698509949</v>
      </c>
      <c r="W16" s="702">
        <f>+IFERROR('8実質GDP（日本）'!W16/'9雇用（日本）'!W16*100,"-")</f>
        <v>934.37078238108859</v>
      </c>
      <c r="X16" s="702">
        <f>+IFERROR('8実質GDP（日本）'!X16/'9雇用（日本）'!X16*100,"-")</f>
        <v>1062.8979618195096</v>
      </c>
      <c r="Y16" s="702">
        <f>+IFERROR('8実質GDP（日本）'!Y16/'9雇用（日本）'!Y16*100,"-")</f>
        <v>1117.0368005448779</v>
      </c>
      <c r="Z16" s="702">
        <f>+IFERROR('8実質GDP（日本）'!Z16/'9雇用（日本）'!Z16*100,"-")</f>
        <v>1206.3559052446292</v>
      </c>
      <c r="AA16" s="702">
        <f>+IFERROR('8実質GDP（日本）'!AA16/'9雇用（日本）'!AA16*100,"-")</f>
        <v>1086.226846328025</v>
      </c>
      <c r="AB16" s="702">
        <f>+IFERROR('8実質GDP（日本）'!AB16/'9雇用（日本）'!AB16*100,"-")</f>
        <v>985.96757769540955</v>
      </c>
      <c r="AC16" s="702">
        <f>+IFERROR('8実質GDP（日本）'!AC16/'9雇用（日本）'!AC16*100,"-")</f>
        <v>830.12419920511195</v>
      </c>
      <c r="AD16" s="703">
        <f>+IFERROR('8実質GDP（日本）'!AD16/'9雇用（日本）'!AD16*100,"-")</f>
        <v>830.44048991146667</v>
      </c>
    </row>
    <row r="17" spans="4:30" ht="16.5" customHeight="1">
      <c r="D17" s="130"/>
      <c r="E17" s="101" t="s">
        <v>340</v>
      </c>
      <c r="F17" s="708" t="str">
        <f>+IFERROR('8実質GDP（日本）'!F17/'9雇用（日本）'!F17*100,"-")</f>
        <v>-</v>
      </c>
      <c r="G17" s="708" t="str">
        <f>+IFERROR('8実質GDP（日本）'!G17/'9雇用（日本）'!G17*100,"-")</f>
        <v>-</v>
      </c>
      <c r="H17" s="708" t="str">
        <f>+IFERROR('8実質GDP（日本）'!H17/'9雇用（日本）'!H17*100,"-")</f>
        <v>-</v>
      </c>
      <c r="I17" s="708" t="str">
        <f>+IFERROR('8実質GDP（日本）'!I17/'9雇用（日本）'!I17*100,"-")</f>
        <v>-</v>
      </c>
      <c r="J17" s="708" t="str">
        <f>+IFERROR('8実質GDP（日本）'!J17/'9雇用（日本）'!J17*100,"-")</f>
        <v>-</v>
      </c>
      <c r="K17" s="708">
        <f>+IFERROR('8実質GDP（日本）'!K17/'9雇用（日本）'!K17*100,"-")</f>
        <v>832.35619109522258</v>
      </c>
      <c r="L17" s="700">
        <f>+IFERROR('8実質GDP（日本）'!L17/'9雇用（日本）'!L17*100,"-")</f>
        <v>825.74068330585533</v>
      </c>
      <c r="M17" s="700">
        <f>+IFERROR('8実質GDP（日本）'!M17/'9雇用（日本）'!M17*100,"-")</f>
        <v>886.28361258684106</v>
      </c>
      <c r="N17" s="700">
        <f>+IFERROR('8実質GDP（日本）'!N17/'9雇用（日本）'!N17*100,"-")</f>
        <v>889.48286976619875</v>
      </c>
      <c r="O17" s="700">
        <f>+IFERROR('8実質GDP（日本）'!O17/'9雇用（日本）'!O17*100,"-")</f>
        <v>744.58781578629271</v>
      </c>
      <c r="P17" s="700">
        <f>+IFERROR('8実質GDP（日本）'!P17/'9雇用（日本）'!P17*100,"-")</f>
        <v>808.1449698470974</v>
      </c>
      <c r="Q17" s="700">
        <f>+IFERROR('8実質GDP（日本）'!Q17/'9雇用（日本）'!Q17*100,"-")</f>
        <v>846.25006903407518</v>
      </c>
      <c r="R17" s="700">
        <f>+IFERROR('8実質GDP（日本）'!R17/'9雇用（日本）'!R17*100,"-")</f>
        <v>706.96436917988001</v>
      </c>
      <c r="S17" s="700">
        <f>+IFERROR('8実質GDP（日本）'!S17/'9雇用（日本）'!S17*100,"-")</f>
        <v>641.64877048387416</v>
      </c>
      <c r="T17" s="700">
        <f>+IFERROR('8実質GDP（日本）'!T17/'9雇用（日本）'!T17*100,"-")</f>
        <v>679.4302015343568</v>
      </c>
      <c r="U17" s="700">
        <f>+IFERROR('8実質GDP（日本）'!U17/'9雇用（日本）'!U17*100,"-")</f>
        <v>711.6546201092674</v>
      </c>
      <c r="V17" s="700">
        <f>+IFERROR('8実質GDP（日本）'!V17/'9雇用（日本）'!V17*100,"-")</f>
        <v>813.28603698509949</v>
      </c>
      <c r="W17" s="700">
        <f>+IFERROR('8実質GDP（日本）'!W17/'9雇用（日本）'!W17*100,"-")</f>
        <v>934.37078238108859</v>
      </c>
      <c r="X17" s="700">
        <f>+IFERROR('8実質GDP（日本）'!X17/'9雇用（日本）'!X17*100,"-")</f>
        <v>1062.8979618195096</v>
      </c>
      <c r="Y17" s="700">
        <f>+IFERROR('8実質GDP（日本）'!Y17/'9雇用（日本）'!Y17*100,"-")</f>
        <v>1117.0368005448779</v>
      </c>
      <c r="Z17" s="700">
        <f>+IFERROR('8実質GDP（日本）'!Z17/'9雇用（日本）'!Z17*100,"-")</f>
        <v>1206.3559052446292</v>
      </c>
      <c r="AA17" s="700">
        <f>+IFERROR('8実質GDP（日本）'!AA17/'9雇用（日本）'!AA17*100,"-")</f>
        <v>1086.226846328025</v>
      </c>
      <c r="AB17" s="700">
        <f>+IFERROR('8実質GDP（日本）'!AB17/'9雇用（日本）'!AB17*100,"-")</f>
        <v>985.96757769540955</v>
      </c>
      <c r="AC17" s="700">
        <f>+IFERROR('8実質GDP（日本）'!AC17/'9雇用（日本）'!AC17*100,"-")</f>
        <v>830.12419920511195</v>
      </c>
      <c r="AD17" s="701">
        <f>+IFERROR('8実質GDP（日本）'!AD17/'9雇用（日本）'!AD17*100,"-")</f>
        <v>830.44048991146667</v>
      </c>
    </row>
    <row r="18" spans="4:30" ht="16.5" customHeight="1">
      <c r="D18" s="2" t="s">
        <v>341</v>
      </c>
      <c r="E18" s="131"/>
      <c r="F18" s="702">
        <f>+IFERROR('8実質GDP（日本）'!F18/'9雇用（日本）'!F18*100,"-")</f>
        <v>1806.6266576744852</v>
      </c>
      <c r="G18" s="702">
        <f>+IFERROR('8実質GDP（日本）'!G18/'9雇用（日本）'!G18*100,"-")</f>
        <v>1733.9463404636706</v>
      </c>
      <c r="H18" s="702">
        <f>+IFERROR('8実質GDP（日本）'!H18/'9雇用（日本）'!H18*100,"-")</f>
        <v>1626.9814642967613</v>
      </c>
      <c r="I18" s="702">
        <f>+IFERROR('8実質GDP（日本）'!I18/'9雇用（日本）'!I18*100,"-")</f>
        <v>1570.0035949040046</v>
      </c>
      <c r="J18" s="702">
        <f>+IFERROR('8実質GDP（日本）'!J18/'9雇用（日本）'!J18*100,"-")</f>
        <v>1485.5659500514225</v>
      </c>
      <c r="K18" s="702">
        <f>+IFERROR('8実質GDP（日本）'!K18/'9雇用（日本）'!K18*100,"-")</f>
        <v>1455.3436853058543</v>
      </c>
      <c r="L18" s="702">
        <f>+IFERROR('8実質GDP（日本）'!L18/'9雇用（日本）'!L18*100,"-")</f>
        <v>1410.9083562630001</v>
      </c>
      <c r="M18" s="702">
        <f>+IFERROR('8実質GDP（日本）'!M18/'9雇用（日本）'!M18*100,"-")</f>
        <v>1356.7562782187861</v>
      </c>
      <c r="N18" s="702">
        <f>+IFERROR('8実質GDP（日本）'!N18/'9雇用（日本）'!N18*100,"-")</f>
        <v>1320.2547982194824</v>
      </c>
      <c r="O18" s="702">
        <f>+IFERROR('8実質GDP（日本）'!O18/'9雇用（日本）'!O18*100,"-")</f>
        <v>1290.8910290489239</v>
      </c>
      <c r="P18" s="702">
        <f>+IFERROR('8実質GDP（日本）'!P18/'9雇用（日本）'!P18*100,"-")</f>
        <v>1239.9946025691768</v>
      </c>
      <c r="Q18" s="702">
        <f>+IFERROR('8実質GDP（日本）'!Q18/'9雇用（日本）'!Q18*100,"-")</f>
        <v>1186.4210753417269</v>
      </c>
      <c r="R18" s="702">
        <f>+IFERROR('8実質GDP（日本）'!R18/'9雇用（日本）'!R18*100,"-")</f>
        <v>1209.7501360894908</v>
      </c>
      <c r="S18" s="702">
        <f>+IFERROR('8実質GDP（日本）'!S18/'9雇用（日本）'!S18*100,"-")</f>
        <v>1200.9132754217062</v>
      </c>
      <c r="T18" s="702">
        <f>+IFERROR('8実質GDP（日本）'!T18/'9雇用（日本）'!T18*100,"-")</f>
        <v>1217.6372098791803</v>
      </c>
      <c r="U18" s="702">
        <f>+IFERROR('8実質GDP（日本）'!U18/'9雇用（日本）'!U18*100,"-")</f>
        <v>1182.9695557214727</v>
      </c>
      <c r="V18" s="702">
        <f>+IFERROR('8実質GDP（日本）'!V18/'9雇用（日本）'!V18*100,"-")</f>
        <v>1170.5349349652674</v>
      </c>
      <c r="W18" s="702">
        <f>+IFERROR('8実質GDP（日本）'!W18/'9雇用（日本）'!W18*100,"-")</f>
        <v>1170.7400888171176</v>
      </c>
      <c r="X18" s="702">
        <f>+IFERROR('8実質GDP（日本）'!X18/'9雇用（日本）'!X18*100,"-")</f>
        <v>1162.0163494731978</v>
      </c>
      <c r="Y18" s="702">
        <f>+IFERROR('8実質GDP（日本）'!Y18/'9雇用（日本）'!Y18*100,"-")</f>
        <v>1172.7046642118787</v>
      </c>
      <c r="Z18" s="702">
        <f>+IFERROR('8実質GDP（日本）'!Z18/'9雇用（日本）'!Z18*100,"-")</f>
        <v>1184.0249025970722</v>
      </c>
      <c r="AA18" s="702">
        <f>+IFERROR('8実質GDP（日本）'!AA18/'9雇用（日本）'!AA18*100,"-")</f>
        <v>1205.4128231778614</v>
      </c>
      <c r="AB18" s="702">
        <f>+IFERROR('8実質GDP（日本）'!AB18/'9雇用（日本）'!AB18*100,"-")</f>
        <v>1197.501169718332</v>
      </c>
      <c r="AC18" s="702">
        <f>+IFERROR('8実質GDP（日本）'!AC18/'9雇用（日本）'!AC18*100,"-")</f>
        <v>1117.4956221391624</v>
      </c>
      <c r="AD18" s="703">
        <f>+IFERROR('8実質GDP（日本）'!AD18/'9雇用（日本）'!AD18*100,"-")</f>
        <v>1129.060626612008</v>
      </c>
    </row>
    <row r="19" spans="4:30" ht="16.5" customHeight="1">
      <c r="D19" s="128"/>
      <c r="E19" s="134" t="s">
        <v>77</v>
      </c>
      <c r="F19" s="698">
        <f>+IFERROR('8実質GDP（日本）'!F19/'9雇用（日本）'!F19*100,"-")</f>
        <v>1725.6206453846489</v>
      </c>
      <c r="G19" s="698">
        <f>+IFERROR('8実質GDP（日本）'!G19/'9雇用（日本）'!G19*100,"-")</f>
        <v>1656.8075518441792</v>
      </c>
      <c r="H19" s="698">
        <f>+IFERROR('8実質GDP（日本）'!H19/'9雇用（日本）'!H19*100,"-")</f>
        <v>1531.0943877908853</v>
      </c>
      <c r="I19" s="698">
        <f>+IFERROR('8実質GDP（日本）'!I19/'9雇用（日本）'!I19*100,"-")</f>
        <v>1498.2668175982553</v>
      </c>
      <c r="J19" s="698">
        <f>+IFERROR('8実質GDP（日本）'!J19/'9雇用（日本）'!J19*100,"-")</f>
        <v>1370.8652364142595</v>
      </c>
      <c r="K19" s="698">
        <f>+IFERROR('8実質GDP（日本）'!K19/'9雇用（日本）'!K19*100,"-")</f>
        <v>1313.9028034636067</v>
      </c>
      <c r="L19" s="698">
        <f>+IFERROR('8実質GDP（日本）'!L19/'9雇用（日本）'!L19*100,"-")</f>
        <v>1258.6674293353217</v>
      </c>
      <c r="M19" s="698">
        <f>+IFERROR('8実質GDP（日本）'!M19/'9雇用（日本）'!M19*100,"-")</f>
        <v>1193.3388423089325</v>
      </c>
      <c r="N19" s="698">
        <f>+IFERROR('8実質GDP（日本）'!N19/'9雇用（日本）'!N19*100,"-")</f>
        <v>1147.8204172876303</v>
      </c>
      <c r="O19" s="698">
        <f>+IFERROR('8実質GDP（日本）'!O19/'9雇用（日本）'!O19*100,"-")</f>
        <v>1129.1022331683519</v>
      </c>
      <c r="P19" s="698">
        <f>+IFERROR('8実質GDP（日本）'!P19/'9雇用（日本）'!P19*100,"-")</f>
        <v>1043.6102261866836</v>
      </c>
      <c r="Q19" s="698">
        <f>+IFERROR('8実質GDP（日本）'!Q19/'9雇用（日本）'!Q19*100,"-")</f>
        <v>964.07985402311294</v>
      </c>
      <c r="R19" s="698">
        <f>+IFERROR('8実質GDP（日本）'!R19/'9雇用（日本）'!R19*100,"-")</f>
        <v>998.57521464059232</v>
      </c>
      <c r="S19" s="698">
        <f>+IFERROR('8実質GDP（日本）'!S19/'9雇用（日本）'!S19*100,"-")</f>
        <v>997.0762633910249</v>
      </c>
      <c r="T19" s="698">
        <f>+IFERROR('8実質GDP（日本）'!T19/'9雇用（日本）'!T19*100,"-")</f>
        <v>1034.4050914261654</v>
      </c>
      <c r="U19" s="698">
        <f>+IFERROR('8実質GDP（日本）'!U19/'9雇用（日本）'!U19*100,"-")</f>
        <v>1055.5292591298894</v>
      </c>
      <c r="V19" s="698">
        <f>+IFERROR('8実質GDP（日本）'!V19/'9雇用（日本）'!V19*100,"-")</f>
        <v>1040.7684030231833</v>
      </c>
      <c r="W19" s="698">
        <f>+IFERROR('8実質GDP（日本）'!W19/'9雇用（日本）'!W19*100,"-")</f>
        <v>1042.7281237623167</v>
      </c>
      <c r="X19" s="698">
        <f>+IFERROR('8実質GDP（日本）'!X19/'9雇用（日本）'!X19*100,"-")</f>
        <v>1032.8748716444184</v>
      </c>
      <c r="Y19" s="698">
        <f>+IFERROR('8実質GDP（日本）'!Y19/'9雇用（日本）'!Y19*100,"-")</f>
        <v>1007.0682820247796</v>
      </c>
      <c r="Z19" s="698">
        <f>+IFERROR('8実質GDP（日本）'!Z19/'9雇用（日本）'!Z19*100,"-")</f>
        <v>1018.5420422620449</v>
      </c>
      <c r="AA19" s="698">
        <f>+IFERROR('8実質GDP（日本）'!AA19/'9雇用（日本）'!AA19*100,"-")</f>
        <v>1029.1333850668939</v>
      </c>
      <c r="AB19" s="698">
        <f>+IFERROR('8実質GDP（日本）'!AB19/'9雇用（日本）'!AB19*100,"-")</f>
        <v>1033.5903963528297</v>
      </c>
      <c r="AC19" s="698">
        <f>+IFERROR('8実質GDP（日本）'!AC19/'9雇用（日本）'!AC19*100,"-")</f>
        <v>949.75400331733852</v>
      </c>
      <c r="AD19" s="699">
        <f>+IFERROR('8実質GDP（日本）'!AD19/'9雇用（日本）'!AD19*100,"-")</f>
        <v>968.2383286558229</v>
      </c>
    </row>
    <row r="20" spans="4:30" ht="16.5" customHeight="1">
      <c r="D20" s="128"/>
      <c r="E20" s="129" t="s">
        <v>78</v>
      </c>
      <c r="F20" s="698">
        <f>+IFERROR('8実質GDP（日本）'!F20/'9雇用（日本）'!F20*100,"-")</f>
        <v>1955.5514103366957</v>
      </c>
      <c r="G20" s="698">
        <f>+IFERROR('8実質GDP（日本）'!G20/'9雇用（日本）'!G20*100,"-")</f>
        <v>1859.7945241064008</v>
      </c>
      <c r="H20" s="698">
        <f>+IFERROR('8実質GDP（日本）'!H20/'9雇用（日本）'!H20*100,"-")</f>
        <v>1748.4834098899125</v>
      </c>
      <c r="I20" s="698">
        <f>+IFERROR('8実質GDP（日本）'!I20/'9雇用（日本）'!I20*100,"-")</f>
        <v>1716.7047907054882</v>
      </c>
      <c r="J20" s="698">
        <f>+IFERROR('8実質GDP（日本）'!J20/'9雇用（日本）'!J20*100,"-")</f>
        <v>1673.1808545960716</v>
      </c>
      <c r="K20" s="698">
        <f>+IFERROR('8実質GDP（日本）'!K20/'9雇用（日本）'!K20*100,"-")</f>
        <v>1670.7452106536277</v>
      </c>
      <c r="L20" s="698">
        <f>+IFERROR('8実質GDP（日本）'!L20/'9雇用（日本）'!L20*100,"-")</f>
        <v>1562.6812026684706</v>
      </c>
      <c r="M20" s="698">
        <f>+IFERROR('8実質GDP（日本）'!M20/'9雇用（日本）'!M20*100,"-")</f>
        <v>1506.8834596547686</v>
      </c>
      <c r="N20" s="698">
        <f>+IFERROR('8実質GDP（日本）'!N20/'9雇用（日本）'!N20*100,"-")</f>
        <v>1433.6160901624603</v>
      </c>
      <c r="O20" s="698">
        <f>+IFERROR('8実質GDP（日本）'!O20/'9雇用（日本）'!O20*100,"-")</f>
        <v>1322.5372166236889</v>
      </c>
      <c r="P20" s="698">
        <f>+IFERROR('8実質GDP（日本）'!P20/'9雇用（日本）'!P20*100,"-")</f>
        <v>1271.667942650334</v>
      </c>
      <c r="Q20" s="698">
        <f>+IFERROR('8実質GDP（日本）'!Q20/'9雇用（日本）'!Q20*100,"-")</f>
        <v>1189.7838082999472</v>
      </c>
      <c r="R20" s="698">
        <f>+IFERROR('8実質GDP（日本）'!R20/'9雇用（日本）'!R20*100,"-")</f>
        <v>1354.7997577409342</v>
      </c>
      <c r="S20" s="698">
        <f>+IFERROR('8実質GDP（日本）'!S20/'9雇用（日本）'!S20*100,"-")</f>
        <v>1491.1385961273779</v>
      </c>
      <c r="T20" s="698">
        <f>+IFERROR('8実質GDP（日本）'!T20/'9雇用（日本）'!T20*100,"-")</f>
        <v>1576.1100091547146</v>
      </c>
      <c r="U20" s="698">
        <f>+IFERROR('8実質GDP（日本）'!U20/'9雇用（日本）'!U20*100,"-")</f>
        <v>1645.4321268685028</v>
      </c>
      <c r="V20" s="698">
        <f>+IFERROR('8実質GDP（日本）'!V20/'9雇用（日本）'!V20*100,"-")</f>
        <v>1551.4256794178873</v>
      </c>
      <c r="W20" s="698">
        <f>+IFERROR('8実質GDP（日本）'!W20/'9雇用（日本）'!W20*100,"-")</f>
        <v>1444.826388218718</v>
      </c>
      <c r="X20" s="698">
        <f>+IFERROR('8実質GDP（日本）'!X20/'9雇用（日本）'!X20*100,"-")</f>
        <v>1327.324370012187</v>
      </c>
      <c r="Y20" s="698">
        <f>+IFERROR('8実質GDP（日本）'!Y20/'9雇用（日本）'!Y20*100,"-")</f>
        <v>1291.6571186081053</v>
      </c>
      <c r="Z20" s="698">
        <f>+IFERROR('8実質GDP（日本）'!Z20/'9雇用（日本）'!Z20*100,"-")</f>
        <v>1149.8997421942138</v>
      </c>
      <c r="AA20" s="698">
        <f>+IFERROR('8実質GDP（日本）'!AA20/'9雇用（日本）'!AA20*100,"-")</f>
        <v>1139.1750937393476</v>
      </c>
      <c r="AB20" s="698">
        <f>+IFERROR('8実質GDP（日本）'!AB20/'9雇用（日本）'!AB20*100,"-")</f>
        <v>1095.4794841735054</v>
      </c>
      <c r="AC20" s="698">
        <f>+IFERROR('8実質GDP（日本）'!AC20/'9雇用（日本）'!AC20*100,"-")</f>
        <v>1066.5035063180705</v>
      </c>
      <c r="AD20" s="699">
        <f>+IFERROR('8実質GDP（日本）'!AD20/'9雇用（日本）'!AD20*100,"-")</f>
        <v>1038.2240236209905</v>
      </c>
    </row>
    <row r="21" spans="4:30" ht="16.5" customHeight="1">
      <c r="D21" s="128"/>
      <c r="E21" s="129" t="s">
        <v>79</v>
      </c>
      <c r="F21" s="698">
        <f>+IFERROR('8実質GDP（日本）'!F21/'9雇用（日本）'!F21*100,"-")</f>
        <v>1919.5563360984479</v>
      </c>
      <c r="G21" s="698">
        <f>+IFERROR('8実質GDP（日本）'!G21/'9雇用（日本）'!G21*100,"-")</f>
        <v>1746.5823515823515</v>
      </c>
      <c r="H21" s="698">
        <f>+IFERROR('8実質GDP（日本）'!H21/'9雇用（日本）'!H21*100,"-")</f>
        <v>1641.4726951937589</v>
      </c>
      <c r="I21" s="698">
        <f>+IFERROR('8実質GDP（日本）'!I21/'9雇用（日本）'!I21*100,"-")</f>
        <v>1513.4614619790011</v>
      </c>
      <c r="J21" s="698">
        <f>+IFERROR('8実質GDP（日本）'!J21/'9雇用（日本）'!J21*100,"-")</f>
        <v>1464.2212409946549</v>
      </c>
      <c r="K21" s="698">
        <f>+IFERROR('8実質GDP（日本）'!K21/'9雇用（日本）'!K21*100,"-")</f>
        <v>1421.2603057096571</v>
      </c>
      <c r="L21" s="698">
        <f>+IFERROR('8実質GDP（日本）'!L21/'9雇用（日本）'!L21*100,"-")</f>
        <v>1380.7354784788968</v>
      </c>
      <c r="M21" s="698">
        <f>+IFERROR('8実質GDP（日本）'!M21/'9雇用（日本）'!M21*100,"-")</f>
        <v>1326.5907788829093</v>
      </c>
      <c r="N21" s="698">
        <f>+IFERROR('8実質GDP（日本）'!N21/'9雇用（日本）'!N21*100,"-")</f>
        <v>1302.345558304733</v>
      </c>
      <c r="O21" s="698">
        <f>+IFERROR('8実質GDP（日本）'!O21/'9雇用（日本）'!O21*100,"-")</f>
        <v>1281.265147842947</v>
      </c>
      <c r="P21" s="698">
        <f>+IFERROR('8実質GDP（日本）'!P21/'9雇用（日本）'!P21*100,"-")</f>
        <v>1265.5977917213872</v>
      </c>
      <c r="Q21" s="698">
        <f>+IFERROR('8実質GDP（日本）'!Q21/'9雇用（日本）'!Q21*100,"-")</f>
        <v>1245.2233862791484</v>
      </c>
      <c r="R21" s="698">
        <f>+IFERROR('8実質GDP（日本）'!R21/'9雇用（日本）'!R21*100,"-")</f>
        <v>1234.4435460733941</v>
      </c>
      <c r="S21" s="698">
        <f>+IFERROR('8実質GDP（日本）'!S21/'9雇用（日本）'!S21*100,"-")</f>
        <v>1213.8364310417755</v>
      </c>
      <c r="T21" s="698">
        <f>+IFERROR('8実質GDP（日本）'!T21/'9雇用（日本）'!T21*100,"-")</f>
        <v>1221.601223362273</v>
      </c>
      <c r="U21" s="698">
        <f>+IFERROR('8実質GDP（日本）'!U21/'9雇用（日本）'!U21*100,"-")</f>
        <v>1199.8888916021588</v>
      </c>
      <c r="V21" s="698">
        <f>+IFERROR('8実質GDP（日本）'!V21/'9雇用（日本）'!V21*100,"-")</f>
        <v>1267.0291304505945</v>
      </c>
      <c r="W21" s="698">
        <f>+IFERROR('8実質GDP（日本）'!W21/'9雇用（日本）'!W21*100,"-")</f>
        <v>1348.9513918575703</v>
      </c>
      <c r="X21" s="698">
        <f>+IFERROR('8実質GDP（日本）'!X21/'9雇用（日本）'!X21*100,"-")</f>
        <v>1417.8680962157503</v>
      </c>
      <c r="Y21" s="698">
        <f>+IFERROR('8実質GDP（日本）'!Y21/'9雇用（日本）'!Y21*100,"-")</f>
        <v>1483.0544668877501</v>
      </c>
      <c r="Z21" s="698">
        <f>+IFERROR('8実質GDP（日本）'!Z21/'9雇用（日本）'!Z21*100,"-")</f>
        <v>1590.825230312397</v>
      </c>
      <c r="AA21" s="698">
        <f>+IFERROR('8実質GDP（日本）'!AA21/'9雇用（日本）'!AA21*100,"-")</f>
        <v>1669.8533069633691</v>
      </c>
      <c r="AB21" s="698">
        <f>+IFERROR('8実質GDP（日本）'!AB21/'9雇用（日本）'!AB21*100,"-")</f>
        <v>1705.8740876139318</v>
      </c>
      <c r="AC21" s="698">
        <f>+IFERROR('8実質GDP（日本）'!AC21/'9雇用（日本）'!AC21*100,"-")</f>
        <v>1613.6208801119669</v>
      </c>
      <c r="AD21" s="699">
        <f>+IFERROR('8実質GDP（日本）'!AD21/'9雇用（日本）'!AD21*100,"-")</f>
        <v>1647.7742739522978</v>
      </c>
    </row>
    <row r="22" spans="4:30" ht="16.5" customHeight="1">
      <c r="D22" s="130"/>
      <c r="E22" s="101" t="s">
        <v>80</v>
      </c>
      <c r="F22" s="700">
        <f>+IFERROR('8実質GDP（日本）'!F22/'9雇用（日本）'!F22*100,"-")</f>
        <v>1482.1464573732719</v>
      </c>
      <c r="G22" s="700">
        <f>+IFERROR('8実質GDP（日本）'!G22/'9雇用（日本）'!G22*100,"-")</f>
        <v>1736.2320741518013</v>
      </c>
      <c r="H22" s="700">
        <f>+IFERROR('8実質GDP（日本）'!H22/'9雇用（日本）'!H22*100,"-")</f>
        <v>1758.3433595557613</v>
      </c>
      <c r="I22" s="700">
        <f>+IFERROR('8実質GDP（日本）'!I22/'9雇用（日本）'!I22*100,"-")</f>
        <v>1814.7634330676051</v>
      </c>
      <c r="J22" s="700">
        <f>+IFERROR('8実質GDP（日本）'!J22/'9雇用（日本）'!J22*100,"-")</f>
        <v>1844.8396466891932</v>
      </c>
      <c r="K22" s="700">
        <f>+IFERROR('8実質GDP（日本）'!K22/'9雇用（日本）'!K22*100,"-")</f>
        <v>2112.9773942165261</v>
      </c>
      <c r="L22" s="700">
        <f>+IFERROR('8実質GDP（日本）'!L22/'9雇用（日本）'!L22*100,"-")</f>
        <v>2625.2214123363901</v>
      </c>
      <c r="M22" s="700">
        <f>+IFERROR('8実質GDP（日本）'!M22/'9雇用（日本）'!M22*100,"-")</f>
        <v>2687.6358481650655</v>
      </c>
      <c r="N22" s="700">
        <f>+IFERROR('8実質GDP（日本）'!N22/'9雇用（日本）'!N22*100,"-")</f>
        <v>2759.981115744748</v>
      </c>
      <c r="O22" s="700">
        <f>+IFERROR('8実質GDP（日本）'!O22/'9雇用（日本）'!O22*100,"-")</f>
        <v>2807.4068274350143</v>
      </c>
      <c r="P22" s="700">
        <f>+IFERROR('8実質GDP（日本）'!P22/'9雇用（日本）'!P22*100,"-")</f>
        <v>2879.9398829299162</v>
      </c>
      <c r="Q22" s="700">
        <f>+IFERROR('8実質GDP（日本）'!Q22/'9雇用（日本）'!Q22*100,"-")</f>
        <v>2937.4348032242769</v>
      </c>
      <c r="R22" s="700">
        <f>+IFERROR('8実質GDP（日本）'!R22/'9雇用（日本）'!R22*100,"-")</f>
        <v>2744.159819558563</v>
      </c>
      <c r="S22" s="700">
        <f>+IFERROR('8実質GDP（日本）'!S22/'9雇用（日本）'!S22*100,"-")</f>
        <v>2211.8117954582581</v>
      </c>
      <c r="T22" s="700">
        <f>+IFERROR('8実質GDP（日本）'!T22/'9雇用（日本）'!T22*100,"-")</f>
        <v>1843.1121589760864</v>
      </c>
      <c r="U22" s="700">
        <f>+IFERROR('8実質GDP（日本）'!U22/'9雇用（日本）'!U22*100,"-")</f>
        <v>510.15098524268529</v>
      </c>
      <c r="V22" s="700">
        <f>+IFERROR('8実質GDP（日本）'!V22/'9雇用（日本）'!V22*100,"-")</f>
        <v>527.61066484361652</v>
      </c>
      <c r="W22" s="700">
        <f>+IFERROR('8実質GDP（日本）'!W22/'9雇用（日本）'!W22*100,"-")</f>
        <v>565.62124076301768</v>
      </c>
      <c r="X22" s="700">
        <f>+IFERROR('8実質GDP（日本）'!X22/'9雇用（日本）'!X22*100,"-")</f>
        <v>588.39557760947162</v>
      </c>
      <c r="Y22" s="700">
        <f>+IFERROR('8実質GDP（日本）'!Y22/'9雇用（日本）'!Y22*100,"-")</f>
        <v>706.69280313637637</v>
      </c>
      <c r="Z22" s="700">
        <f>+IFERROR('8実質GDP（日本）'!Z22/'9雇用（日本）'!Z22*100,"-")</f>
        <v>615.52687343479101</v>
      </c>
      <c r="AA22" s="700">
        <f>+IFERROR('8実質GDP（日本）'!AA22/'9雇用（日本）'!AA22*100,"-")</f>
        <v>693.81146319658296</v>
      </c>
      <c r="AB22" s="700">
        <f>+IFERROR('8実質GDP（日本）'!AB22/'9雇用（日本）'!AB22*100,"-")</f>
        <v>607.52280414061704</v>
      </c>
      <c r="AC22" s="700">
        <f>+IFERROR('8実質GDP（日本）'!AC22/'9雇用（日本）'!AC22*100,"-")</f>
        <v>477.96074849078838</v>
      </c>
      <c r="AD22" s="701">
        <f>+IFERROR('8実質GDP（日本）'!AD22/'9雇用（日本）'!AD22*100,"-")</f>
        <v>509.01940099776272</v>
      </c>
    </row>
    <row r="23" spans="4:30" ht="16.5" customHeight="1">
      <c r="D23" s="2" t="s">
        <v>342</v>
      </c>
      <c r="E23" s="131"/>
      <c r="F23" s="702">
        <f>+IFERROR('8実質GDP（日本）'!F23/'9雇用（日本）'!F23*100,"-")</f>
        <v>-255.3043496076543</v>
      </c>
      <c r="G23" s="702">
        <f>+IFERROR('8実質GDP（日本）'!G23/'9雇用（日本）'!G23*100,"-")</f>
        <v>-322.24662039419525</v>
      </c>
      <c r="H23" s="702">
        <f>+IFERROR('8実質GDP（日本）'!H23/'9雇用（日本）'!H23*100,"-")</f>
        <v>-227.73873567885929</v>
      </c>
      <c r="I23" s="702">
        <f>+IFERROR('8実質GDP（日本）'!I23/'9雇用（日本）'!I23*100,"-")</f>
        <v>-213.67320686042737</v>
      </c>
      <c r="J23" s="702">
        <f>+IFERROR('8実質GDP（日本）'!J23/'9雇用（日本）'!J23*100,"-")</f>
        <v>-96.878848382773725</v>
      </c>
      <c r="K23" s="702">
        <f>+IFERROR('8実質GDP（日本）'!K23/'9雇用（日本）'!K23*100,"-")</f>
        <v>92.163479016159073</v>
      </c>
      <c r="L23" s="702">
        <f>+IFERROR('8実質GDP（日本）'!L23/'9雇用（日本）'!L23*100,"-")</f>
        <v>166.14742109993128</v>
      </c>
      <c r="M23" s="702">
        <f>+IFERROR('8実質GDP（日本）'!M23/'9雇用（日本）'!M23*100,"-")</f>
        <v>226.47203929728224</v>
      </c>
      <c r="N23" s="702">
        <f>+IFERROR('8実質GDP（日本）'!N23/'9雇用（日本）'!N23*100,"-")</f>
        <v>365.28088544852812</v>
      </c>
      <c r="O23" s="702">
        <f>+IFERROR('8実質GDP（日本）'!O23/'9雇用（日本）'!O23*100,"-")</f>
        <v>364.30296126112938</v>
      </c>
      <c r="P23" s="702">
        <f>+IFERROR('8実質GDP（日本）'!P23/'9雇用（日本）'!P23*100,"-")</f>
        <v>538.11475049682201</v>
      </c>
      <c r="Q23" s="702">
        <f>+IFERROR('8実質GDP（日本）'!Q23/'9雇用（日本）'!Q23*100,"-")</f>
        <v>628.0576202081977</v>
      </c>
      <c r="R23" s="702">
        <f>+IFERROR('8実質GDP（日本）'!R23/'9雇用（日本）'!R23*100,"-")</f>
        <v>653.36019847307318</v>
      </c>
      <c r="S23" s="702">
        <f>+IFERROR('8実質GDP（日本）'!S23/'9雇用（日本）'!S23*100,"-")</f>
        <v>686.04471794076471</v>
      </c>
      <c r="T23" s="702">
        <f>+IFERROR('8実質GDP（日本）'!T23/'9雇用（日本）'!T23*100,"-")</f>
        <v>814.96005841168699</v>
      </c>
      <c r="U23" s="702">
        <f>+IFERROR('8実質GDP（日本）'!U23/'9雇用（日本）'!U23*100,"-")</f>
        <v>934.67351572721884</v>
      </c>
      <c r="V23" s="702">
        <f>+IFERROR('8実質GDP（日本）'!V23/'9雇用（日本）'!V23*100,"-")</f>
        <v>900.70983834477738</v>
      </c>
      <c r="W23" s="702">
        <f>+IFERROR('8実質GDP（日本）'!W23/'9雇用（日本）'!W23*100,"-")</f>
        <v>959.43225882404874</v>
      </c>
      <c r="X23" s="702">
        <f>+IFERROR('8実質GDP（日本）'!X23/'9雇用（日本）'!X23*100,"-")</f>
        <v>996.96531643300921</v>
      </c>
      <c r="Y23" s="702">
        <f>+IFERROR('8実質GDP（日本）'!Y23/'9雇用（日本）'!Y23*100,"-")</f>
        <v>1015.6766428984968</v>
      </c>
      <c r="Z23" s="702">
        <f>+IFERROR('8実質GDP（日本）'!Z23/'9雇用（日本）'!Z23*100,"-")</f>
        <v>1021.4512406012173</v>
      </c>
      <c r="AA23" s="702">
        <f>+IFERROR('8実質GDP（日本）'!AA23/'9雇用（日本）'!AA23*100,"-")</f>
        <v>1197.8596821494971</v>
      </c>
      <c r="AB23" s="702">
        <f>+IFERROR('8実質GDP（日本）'!AB23/'9雇用（日本）'!AB23*100,"-")</f>
        <v>1267.263082472929</v>
      </c>
      <c r="AC23" s="702">
        <f>+IFERROR('8実質GDP（日本）'!AC23/'9雇用（日本）'!AC23*100,"-")</f>
        <v>1178.7853035377361</v>
      </c>
      <c r="AD23" s="703">
        <f>+IFERROR('8実質GDP（日本）'!AD23/'9雇用（日本）'!AD23*100,"-")</f>
        <v>1158.7985842465596</v>
      </c>
    </row>
    <row r="24" spans="4:30" ht="16.5" customHeight="1">
      <c r="D24" s="128"/>
      <c r="E24" s="129" t="s">
        <v>81</v>
      </c>
      <c r="F24" s="698">
        <f>+IFERROR('8実質GDP（日本）'!F24/'9雇用（日本）'!F24*100,"-")</f>
        <v>198.30635491606716</v>
      </c>
      <c r="G24" s="698">
        <f>+IFERROR('8実質GDP（日本）'!G24/'9雇用（日本）'!G24*100,"-")</f>
        <v>245.67819148936167</v>
      </c>
      <c r="H24" s="698">
        <f>+IFERROR('8実質GDP（日本）'!H24/'9雇用（日本）'!H24*100,"-")</f>
        <v>195.22917021639122</v>
      </c>
      <c r="I24" s="698">
        <f>+IFERROR('8実質GDP（日本）'!I24/'9雇用（日本）'!I24*100,"-")</f>
        <v>207.80720971917944</v>
      </c>
      <c r="J24" s="698">
        <f>+IFERROR('8実質GDP（日本）'!J24/'9雇用（日本）'!J24*100,"-")</f>
        <v>163.65617433414045</v>
      </c>
      <c r="K24" s="698">
        <f>+IFERROR('8実質GDP（日本）'!K24/'9雇用（日本）'!K24*100,"-")</f>
        <v>153.33149018523639</v>
      </c>
      <c r="L24" s="698">
        <f>+IFERROR('8実質GDP（日本）'!L24/'9雇用（日本）'!L24*100,"-")</f>
        <v>362.07812915227214</v>
      </c>
      <c r="M24" s="698">
        <f>+IFERROR('8実質GDP（日本）'!M24/'9雇用（日本）'!M24*100,"-")</f>
        <v>500.0971109492595</v>
      </c>
      <c r="N24" s="698">
        <f>+IFERROR('8実質GDP（日本）'!N24/'9雇用（日本）'!N24*100,"-")</f>
        <v>521.10262618737204</v>
      </c>
      <c r="O24" s="698">
        <f>+IFERROR('8実質GDP（日本）'!O24/'9雇用（日本）'!O24*100,"-")</f>
        <v>713.2149046793761</v>
      </c>
      <c r="P24" s="698">
        <f>+IFERROR('8実質GDP（日本）'!P24/'9雇用（日本）'!P24*100,"-")</f>
        <v>1066.39040348964</v>
      </c>
      <c r="Q24" s="698">
        <f>+IFERROR('8実質GDP（日本）'!Q24/'9雇用（日本）'!Q24*100,"-")</f>
        <v>1175.2495462794916</v>
      </c>
      <c r="R24" s="698">
        <f>+IFERROR('8実質GDP（日本）'!R24/'9雇用（日本）'!R24*100,"-")</f>
        <v>1433.1791421362491</v>
      </c>
      <c r="S24" s="698">
        <f>+IFERROR('8実質GDP（日本）'!S24/'9雇用（日本）'!S24*100,"-")</f>
        <v>1645.0268528464014</v>
      </c>
      <c r="T24" s="698">
        <f>+IFERROR('8実質GDP（日本）'!T24/'9雇用（日本）'!T24*100,"-")</f>
        <v>1994.3889141299412</v>
      </c>
      <c r="U24" s="698">
        <f>+IFERROR('8実質GDP（日本）'!U24/'9雇用（日本）'!U24*100,"-")</f>
        <v>2741.6086434573831</v>
      </c>
      <c r="V24" s="698">
        <f>+IFERROR('8実質GDP（日本）'!V24/'9雇用（日本）'!V24*100,"-")</f>
        <v>2119.8604752561591</v>
      </c>
      <c r="W24" s="698">
        <f>+IFERROR('8実質GDP（日本）'!W24/'9雇用（日本）'!W24*100,"-")</f>
        <v>1774.2307692307695</v>
      </c>
      <c r="X24" s="698">
        <f>+IFERROR('8実質GDP（日本）'!X24/'9雇用（日本）'!X24*100,"-")</f>
        <v>2016.5162234691386</v>
      </c>
      <c r="Y24" s="698">
        <f>+IFERROR('8実質GDP（日本）'!Y24/'9雇用（日本）'!Y24*100,"-")</f>
        <v>1672.2261819909718</v>
      </c>
      <c r="Z24" s="698">
        <f>+IFERROR('8実質GDP（日本）'!Z24/'9雇用（日本）'!Z24*100,"-")</f>
        <v>1644.804347826087</v>
      </c>
      <c r="AA24" s="698">
        <f>+IFERROR('8実質GDP（日本）'!AA24/'9雇用（日本）'!AA24*100,"-")</f>
        <v>1807.1397756686797</v>
      </c>
      <c r="AB24" s="698">
        <f>+IFERROR('8実質GDP（日本）'!AB24/'9雇用（日本）'!AB24*100,"-")</f>
        <v>2027.8579881656806</v>
      </c>
      <c r="AC24" s="698">
        <f>+IFERROR('8実質GDP（日本）'!AC24/'9雇用（日本）'!AC24*100,"-")</f>
        <v>1314.3781227943725</v>
      </c>
      <c r="AD24" s="699">
        <f>+IFERROR('8実質GDP（日本）'!AD24/'9雇用（日本）'!AD24*100,"-")</f>
        <v>1183.8961238585914</v>
      </c>
    </row>
    <row r="25" spans="4:30" ht="16.5" customHeight="1">
      <c r="D25" s="128"/>
      <c r="E25" s="129" t="s">
        <v>82</v>
      </c>
      <c r="F25" s="698">
        <f>+IFERROR('8実質GDP（日本）'!F25/'9雇用（日本）'!F25*100,"-")</f>
        <v>1189.0396012066494</v>
      </c>
      <c r="G25" s="698">
        <f>+IFERROR('8実質GDP（日本）'!G25/'9雇用（日本）'!G25*100,"-")</f>
        <v>1218.5070683791912</v>
      </c>
      <c r="H25" s="698">
        <f>+IFERROR('8実質GDP（日本）'!H25/'9雇用（日本）'!H25*100,"-")</f>
        <v>1405.8584400288742</v>
      </c>
      <c r="I25" s="698">
        <f>+IFERROR('8実質GDP（日本）'!I25/'9雇用（日本）'!I25*100,"-")</f>
        <v>1541.7321420554033</v>
      </c>
      <c r="J25" s="698">
        <f>+IFERROR('8実質GDP（日本）'!J25/'9雇用（日本）'!J25*100,"-")</f>
        <v>1983.7748344370862</v>
      </c>
      <c r="K25" s="698">
        <f>+IFERROR('8実質GDP（日本）'!K25/'9雇用（日本）'!K25*100,"-")</f>
        <v>1836.7199242888159</v>
      </c>
      <c r="L25" s="698">
        <f>+IFERROR('8実質GDP（日本）'!L25/'9雇用（日本）'!L25*100,"-")</f>
        <v>1824.5330558142082</v>
      </c>
      <c r="M25" s="698">
        <f>+IFERROR('8実質GDP（日本）'!M25/'9雇用（日本）'!M25*100,"-")</f>
        <v>1549.5722026808633</v>
      </c>
      <c r="N25" s="698">
        <f>+IFERROR('8実質GDP（日本）'!N25/'9雇用（日本）'!N25*100,"-")</f>
        <v>1725.0546719681906</v>
      </c>
      <c r="O25" s="698">
        <f>+IFERROR('8実質GDP（日本）'!O25/'9雇用（日本）'!O25*100,"-")</f>
        <v>1233.1812782133522</v>
      </c>
      <c r="P25" s="698">
        <f>+IFERROR('8実質GDP（日本）'!P25/'9雇用（日本）'!P25*100,"-")</f>
        <v>1263.0455010700659</v>
      </c>
      <c r="Q25" s="698">
        <f>+IFERROR('8実質GDP（日本）'!Q25/'9雇用（日本）'!Q25*100,"-")</f>
        <v>1219.3800283956459</v>
      </c>
      <c r="R25" s="698">
        <f>+IFERROR('8実質GDP（日本）'!R25/'9雇用（日本）'!R25*100,"-")</f>
        <v>1228.3089090486158</v>
      </c>
      <c r="S25" s="698">
        <f>+IFERROR('8実質GDP（日本）'!S25/'9雇用（日本）'!S25*100,"-")</f>
        <v>1313.8286949473115</v>
      </c>
      <c r="T25" s="698">
        <f>+IFERROR('8実質GDP（日本）'!T25/'9雇用（日本）'!T25*100,"-")</f>
        <v>1096.7864623525522</v>
      </c>
      <c r="U25" s="698">
        <f>+IFERROR('8実質GDP（日本）'!U25/'9雇用（日本）'!U25*100,"-")</f>
        <v>1209.1013384321225</v>
      </c>
      <c r="V25" s="698">
        <f>+IFERROR('8実質GDP（日本）'!V25/'9雇用（日本）'!V25*100,"-")</f>
        <v>1016.967218194212</v>
      </c>
      <c r="W25" s="698">
        <f>+IFERROR('8実質GDP（日本）'!W25/'9雇用（日本）'!W25*100,"-")</f>
        <v>1039.9504552758438</v>
      </c>
      <c r="X25" s="698">
        <f>+IFERROR('8実質GDP（日本）'!X25/'9雇用（日本）'!X25*100,"-")</f>
        <v>1139.1406354739242</v>
      </c>
      <c r="Y25" s="698">
        <f>+IFERROR('8実質GDP（日本）'!Y25/'9雇用（日本）'!Y25*100,"-")</f>
        <v>1057.0578003746321</v>
      </c>
      <c r="Z25" s="698">
        <f>+IFERROR('8実質GDP（日本）'!Z25/'9雇用（日本）'!Z25*100,"-")</f>
        <v>1290.0196656833823</v>
      </c>
      <c r="AA25" s="698">
        <f>+IFERROR('8実質GDP（日本）'!AA25/'9雇用（日本）'!AA25*100,"-")</f>
        <v>1506.7252709737988</v>
      </c>
      <c r="AB25" s="698">
        <f>+IFERROR('8実質GDP（日本）'!AB25/'9雇用（日本）'!AB25*100,"-")</f>
        <v>1513.0276225946616</v>
      </c>
      <c r="AC25" s="698">
        <f>+IFERROR('8実質GDP（日本）'!AC25/'9雇用（日本）'!AC25*100,"-")</f>
        <v>1396.020388850837</v>
      </c>
      <c r="AD25" s="699">
        <f>+IFERROR('8実質GDP（日本）'!AD25/'9雇用（日本）'!AD25*100,"-")</f>
        <v>1249.1638464499952</v>
      </c>
    </row>
    <row r="26" spans="4:30" ht="16.5" customHeight="1">
      <c r="D26" s="128"/>
      <c r="E26" s="129" t="s">
        <v>83</v>
      </c>
      <c r="F26" s="698">
        <f>+IFERROR('8実質GDP（日本）'!F26/'9雇用（日本）'!F26*100,"-")</f>
        <v>-2701.1690314620605</v>
      </c>
      <c r="G26" s="698">
        <f>+IFERROR('8実質GDP（日本）'!G26/'9雇用（日本）'!G26*100,"-")</f>
        <v>-2836.7910335489696</v>
      </c>
      <c r="H26" s="698">
        <f>+IFERROR('8実質GDP（日本）'!H26/'9雇用（日本）'!H26*100,"-")</f>
        <v>-2227.6288821090511</v>
      </c>
      <c r="I26" s="698">
        <f>+IFERROR('8実質GDP（日本）'!I26/'9雇用（日本）'!I26*100,"-")</f>
        <v>-2697.6273361674821</v>
      </c>
      <c r="J26" s="698">
        <f>+IFERROR('8実質GDP（日本）'!J26/'9雇用（日本）'!J26*100,"-")</f>
        <v>-2379.8896902842598</v>
      </c>
      <c r="K26" s="698">
        <f>+IFERROR('8実質GDP（日本）'!K26/'9雇用（日本）'!K26*100,"-")</f>
        <v>-1402.146043483503</v>
      </c>
      <c r="L26" s="698">
        <f>+IFERROR('8実質GDP（日本）'!L26/'9雇用（日本）'!L26*100,"-")</f>
        <v>-962.70910462086943</v>
      </c>
      <c r="M26" s="698">
        <f>+IFERROR('8実質GDP（日本）'!M26/'9雇用（日本）'!M26*100,"-")</f>
        <v>-840.90303571708421</v>
      </c>
      <c r="N26" s="698">
        <f>+IFERROR('8実質GDP（日本）'!N26/'9雇用（日本）'!N26*100,"-")</f>
        <v>-293.15012668544796</v>
      </c>
      <c r="O26" s="698">
        <f>+IFERROR('8実質GDP（日本）'!O26/'9雇用（日本）'!O26*100,"-")</f>
        <v>31.000445158418334</v>
      </c>
      <c r="P26" s="698">
        <f>+IFERROR('8実質GDP（日本）'!P26/'9雇用（日本）'!P26*100,"-")</f>
        <v>274.78509535047976</v>
      </c>
      <c r="Q26" s="698">
        <f>+IFERROR('8実質GDP（日本）'!Q26/'9雇用（日本）'!Q26*100,"-")</f>
        <v>484.90922709277032</v>
      </c>
      <c r="R26" s="698">
        <f>+IFERROR('8実質GDP（日本）'!R26/'9雇用（日本）'!R26*100,"-")</f>
        <v>683.18837195727042</v>
      </c>
      <c r="S26" s="698">
        <f>+IFERROR('8実質GDP（日本）'!S26/'9雇用（日本）'!S26*100,"-")</f>
        <v>826.18554084352138</v>
      </c>
      <c r="T26" s="698">
        <f>+IFERROR('8実質GDP（日本）'!T26/'9雇用（日本）'!T26*100,"-")</f>
        <v>923.89171511627899</v>
      </c>
      <c r="U26" s="698">
        <f>+IFERROR('8実質GDP（日本）'!U26/'9雇用（日本）'!U26*100,"-")</f>
        <v>1223.0266441660922</v>
      </c>
      <c r="V26" s="698">
        <f>+IFERROR('8実質GDP（日本）'!V26/'9雇用（日本）'!V26*100,"-")</f>
        <v>1354.4655309822674</v>
      </c>
      <c r="W26" s="698">
        <f>+IFERROR('8実質GDP（日本）'!W26/'9雇用（日本）'!W26*100,"-")</f>
        <v>1276.8028993314886</v>
      </c>
      <c r="X26" s="698">
        <f>+IFERROR('8実質GDP（日本）'!X26/'9雇用（日本）'!X26*100,"-")</f>
        <v>1214.3594512903978</v>
      </c>
      <c r="Y26" s="698">
        <f>+IFERROR('8実質GDP（日本）'!Y26/'9雇用（日本）'!Y26*100,"-")</f>
        <v>1384.8425096030728</v>
      </c>
      <c r="Z26" s="698">
        <f>+IFERROR('8実質GDP（日本）'!Z26/'9雇用（日本）'!Z26*100,"-")</f>
        <v>1370.7083221115001</v>
      </c>
      <c r="AA26" s="698">
        <f>+IFERROR('8実質GDP（日本）'!AA26/'9雇用（日本）'!AA26*100,"-")</f>
        <v>1443.7395659432389</v>
      </c>
      <c r="AB26" s="698">
        <f>+IFERROR('8実質GDP（日本）'!AB26/'9雇用（日本）'!AB26*100,"-")</f>
        <v>1343.507405889585</v>
      </c>
      <c r="AC26" s="698">
        <f>+IFERROR('8実質GDP（日本）'!AC26/'9雇用（日本）'!AC26*100,"-")</f>
        <v>1541.4021716779598</v>
      </c>
      <c r="AD26" s="699">
        <f>+IFERROR('8実質GDP（日本）'!AD26/'9雇用（日本）'!AD26*100,"-")</f>
        <v>1406.7306784546395</v>
      </c>
    </row>
    <row r="27" spans="4:30" ht="16.5" customHeight="1">
      <c r="D27" s="128"/>
      <c r="E27" s="129" t="s">
        <v>224</v>
      </c>
      <c r="F27" s="698">
        <f>+IFERROR('8実質GDP（日本）'!F27/'9雇用（日本）'!F27*100,"-")</f>
        <v>1633.6076528100161</v>
      </c>
      <c r="G27" s="698">
        <f>+IFERROR('8実質GDP（日本）'!G27/'9雇用（日本）'!G27*100,"-")</f>
        <v>1122.3914808270856</v>
      </c>
      <c r="H27" s="698">
        <f>+IFERROR('8実質GDP（日本）'!H27/'9雇用（日本）'!H27*100,"-")</f>
        <v>1328.3412393645056</v>
      </c>
      <c r="I27" s="698">
        <f>+IFERROR('8実質GDP（日本）'!I27/'9雇用（日本）'!I27*100,"-")</f>
        <v>1464.6654445462877</v>
      </c>
      <c r="J27" s="698">
        <f>+IFERROR('8実質GDP（日本）'!J27/'9雇用（日本）'!J27*100,"-")</f>
        <v>1528.3886505606984</v>
      </c>
      <c r="K27" s="698">
        <f>+IFERROR('8実質GDP（日本）'!K27/'9雇用（日本）'!K27*100,"-")</f>
        <v>1396.323119777159</v>
      </c>
      <c r="L27" s="698">
        <f>+IFERROR('8実質GDP（日本）'!L27/'9雇用（日本）'!L27*100,"-")</f>
        <v>1344.167962674961</v>
      </c>
      <c r="M27" s="698">
        <f>+IFERROR('8実質GDP（日本）'!M27/'9雇用（日本）'!M27*100,"-")</f>
        <v>1304.638619201726</v>
      </c>
      <c r="N27" s="698">
        <f>+IFERROR('8実質GDP（日本）'!N27/'9雇用（日本）'!N27*100,"-")</f>
        <v>1383.0175314326193</v>
      </c>
      <c r="O27" s="698">
        <f>+IFERROR('8実質GDP（日本）'!O27/'9雇用（日本）'!O27*100,"-")</f>
        <v>1160.0850017922064</v>
      </c>
      <c r="P27" s="698">
        <f>+IFERROR('8実質GDP（日本）'!P27/'9雇用（日本）'!P27*100,"-")</f>
        <v>1018.3647742109766</v>
      </c>
      <c r="Q27" s="698">
        <f>+IFERROR('8実質GDP（日本）'!Q27/'9雇用（日本）'!Q27*100,"-")</f>
        <v>881.85343855693338</v>
      </c>
      <c r="R27" s="698">
        <f>+IFERROR('8実質GDP（日本）'!R27/'9雇用（日本）'!R27*100,"-")</f>
        <v>927.48871903490181</v>
      </c>
      <c r="S27" s="698">
        <f>+IFERROR('8実質GDP（日本）'!S27/'9雇用（日本）'!S27*100,"-")</f>
        <v>910.70666856249113</v>
      </c>
      <c r="T27" s="698">
        <f>+IFERROR('8実質GDP（日本）'!T27/'9雇用（日本）'!T27*100,"-")</f>
        <v>984.74924774322972</v>
      </c>
      <c r="U27" s="698">
        <f>+IFERROR('8実質GDP（日本）'!U27/'9雇用（日本）'!U27*100,"-")</f>
        <v>956.7242547425476</v>
      </c>
      <c r="V27" s="698">
        <f>+IFERROR('8実質GDP（日本）'!V27/'9雇用（日本）'!V27*100,"-")</f>
        <v>1003.9302460355092</v>
      </c>
      <c r="W27" s="698">
        <f>+IFERROR('8実質GDP（日本）'!W27/'9雇用（日本）'!W27*100,"-")</f>
        <v>1015.5661100045963</v>
      </c>
      <c r="X27" s="698">
        <f>+IFERROR('8実質GDP（日本）'!X27/'9雇用（日本）'!X27*100,"-")</f>
        <v>1201.9602174164449</v>
      </c>
      <c r="Y27" s="698">
        <f>+IFERROR('8実質GDP（日本）'!Y27/'9雇用（日本）'!Y27*100,"-")</f>
        <v>1207.1454958045279</v>
      </c>
      <c r="Z27" s="698">
        <f>+IFERROR('8実質GDP（日本）'!Z27/'9雇用（日本）'!Z27*100,"-")</f>
        <v>1373.602598676146</v>
      </c>
      <c r="AA27" s="698">
        <f>+IFERROR('8実質GDP（日本）'!AA27/'9雇用（日本）'!AA27*100,"-")</f>
        <v>1380.1980198019803</v>
      </c>
      <c r="AB27" s="698">
        <f>+IFERROR('8実質GDP（日本）'!AB27/'9雇用（日本）'!AB27*100,"-")</f>
        <v>1493.2506320183431</v>
      </c>
      <c r="AC27" s="698">
        <f>+IFERROR('8実質GDP（日本）'!AC27/'9雇用（日本）'!AC27*100,"-")</f>
        <v>1291.7872339722971</v>
      </c>
      <c r="AD27" s="699">
        <f>+IFERROR('8実質GDP（日本）'!AD27/'9雇用（日本）'!AD27*100,"-")</f>
        <v>1291.7389030960494</v>
      </c>
    </row>
    <row r="28" spans="4:30" ht="16.5" customHeight="1">
      <c r="D28" s="128"/>
      <c r="E28" s="129" t="s">
        <v>84</v>
      </c>
      <c r="F28" s="698">
        <f>+IFERROR('8実質GDP（日本）'!F28/'9雇用（日本）'!F28*100,"-")</f>
        <v>-1534.6800802661173</v>
      </c>
      <c r="G28" s="698">
        <f>+IFERROR('8実質GDP（日本）'!G28/'9雇用（日本）'!G28*100,"-")</f>
        <v>-1953.3225283630472</v>
      </c>
      <c r="H28" s="698">
        <f>+IFERROR('8実質GDP（日本）'!H28/'9雇用（日本）'!H28*100,"-")</f>
        <v>-1566.97843866171</v>
      </c>
      <c r="I28" s="698">
        <f>+IFERROR('8実質GDP（日本）'!I28/'9雇用（日本）'!I28*100,"-")</f>
        <v>-1456.6884986875305</v>
      </c>
      <c r="J28" s="698">
        <f>+IFERROR('8実質GDP（日本）'!J28/'9雇用（日本）'!J28*100,"-")</f>
        <v>-1723.8624427225257</v>
      </c>
      <c r="K28" s="698">
        <f>+IFERROR('8実質GDP（日本）'!K28/'9雇用（日本）'!K28*100,"-")</f>
        <v>-1774.1238363451457</v>
      </c>
      <c r="L28" s="698">
        <f>+IFERROR('8実質GDP（日本）'!L28/'9雇用（日本）'!L28*100,"-")</f>
        <v>-1899.0542770782729</v>
      </c>
      <c r="M28" s="698">
        <f>+IFERROR('8実質GDP（日本）'!M28/'9雇用（日本）'!M28*100,"-")</f>
        <v>-2017.615595611285</v>
      </c>
      <c r="N28" s="698">
        <f>+IFERROR('8実質GDP（日本）'!N28/'9雇用（日本）'!N28*100,"-")</f>
        <v>-1852.5577522524447</v>
      </c>
      <c r="O28" s="698">
        <f>+IFERROR('8実質GDP（日本）'!O28/'9雇用（日本）'!O28*100,"-")</f>
        <v>-1555.6418219461698</v>
      </c>
      <c r="P28" s="698">
        <f>+IFERROR('8実質GDP（日本）'!P28/'9雇用（日本）'!P28*100,"-")</f>
        <v>-1171.1244661647515</v>
      </c>
      <c r="Q28" s="698">
        <f>+IFERROR('8実質GDP（日本）'!Q28/'9雇用（日本）'!Q28*100,"-")</f>
        <v>104.55113332143495</v>
      </c>
      <c r="R28" s="698">
        <f>+IFERROR('8実質GDP（日本）'!R28/'9雇用（日本）'!R28*100,"-")</f>
        <v>330.85666614526309</v>
      </c>
      <c r="S28" s="698">
        <f>+IFERROR('8実質GDP（日本）'!S28/'9雇用（日本）'!S28*100,"-")</f>
        <v>412.67846208385708</v>
      </c>
      <c r="T28" s="698">
        <f>+IFERROR('8実質GDP（日本）'!T28/'9雇用（日本）'!T28*100,"-")</f>
        <v>517.09223150727325</v>
      </c>
      <c r="U28" s="698">
        <f>+IFERROR('8実質GDP（日本）'!U28/'9雇用（日本）'!U28*100,"-")</f>
        <v>703.07345025177983</v>
      </c>
      <c r="V28" s="698">
        <f>+IFERROR('8実質GDP（日本）'!V28/'9雇用（日本）'!V28*100,"-")</f>
        <v>639.02195608782438</v>
      </c>
      <c r="W28" s="698">
        <f>+IFERROR('8実質GDP（日本）'!W28/'9雇用（日本）'!W28*100,"-")</f>
        <v>636.7080152671756</v>
      </c>
      <c r="X28" s="698">
        <f>+IFERROR('8実質GDP（日本）'!X28/'9雇用（日本）'!X28*100,"-")</f>
        <v>592.70164599121506</v>
      </c>
      <c r="Y28" s="698">
        <f>+IFERROR('8実質GDP（日本）'!Y28/'9雇用（日本）'!Y28*100,"-")</f>
        <v>594.65426200653746</v>
      </c>
      <c r="Z28" s="698">
        <f>+IFERROR('8実質GDP（日本）'!Z28/'9雇用（日本）'!Z28*100,"-")</f>
        <v>654.15302534254886</v>
      </c>
      <c r="AA28" s="698">
        <f>+IFERROR('8実質GDP（日本）'!AA28/'9雇用（日本）'!AA28*100,"-")</f>
        <v>773.21440240475715</v>
      </c>
      <c r="AB28" s="698">
        <f>+IFERROR('8実質GDP（日本）'!AB28/'9雇用（日本）'!AB28*100,"-")</f>
        <v>908.97984117287706</v>
      </c>
      <c r="AC28" s="698">
        <f>+IFERROR('8実質GDP（日本）'!AC28/'9雇用（日本）'!AC28*100,"-")</f>
        <v>787.84968186835545</v>
      </c>
      <c r="AD28" s="699">
        <f>+IFERROR('8実質GDP（日本）'!AD28/'9雇用（日本）'!AD28*100,"-")</f>
        <v>1048.7533789062011</v>
      </c>
    </row>
    <row r="29" spans="4:30" ht="16.5" customHeight="1">
      <c r="D29" s="128"/>
      <c r="E29" s="129" t="s">
        <v>85</v>
      </c>
      <c r="F29" s="698">
        <f>+IFERROR('8実質GDP（日本）'!F29/'9雇用（日本）'!F29*100,"-")</f>
        <v>333.62906008181773</v>
      </c>
      <c r="G29" s="698">
        <f>+IFERROR('8実質GDP（日本）'!G29/'9雇用（日本）'!G29*100,"-")</f>
        <v>481.13140862803999</v>
      </c>
      <c r="H29" s="698">
        <f>+IFERROR('8実質GDP（日本）'!H29/'9雇用（日本）'!H29*100,"-")</f>
        <v>628.3321702721563</v>
      </c>
      <c r="I29" s="698">
        <f>+IFERROR('8実質GDP（日本）'!I29/'9雇用（日本）'!I29*100,"-")</f>
        <v>863.84893531538762</v>
      </c>
      <c r="J29" s="698">
        <f>+IFERROR('8実質GDP（日本）'!J29/'9雇用（日本）'!J29*100,"-")</f>
        <v>920.41223778190204</v>
      </c>
      <c r="K29" s="698">
        <f>+IFERROR('8実質GDP（日本）'!K29/'9雇用（日本）'!K29*100,"-")</f>
        <v>970.88752278273751</v>
      </c>
      <c r="L29" s="698">
        <f>+IFERROR('8実質GDP（日本）'!L29/'9雇用（日本）'!L29*100,"-")</f>
        <v>1120.862755167544</v>
      </c>
      <c r="M29" s="698">
        <f>+IFERROR('8実質GDP（日本）'!M29/'9雇用（日本）'!M29*100,"-")</f>
        <v>901.02734362765068</v>
      </c>
      <c r="N29" s="698">
        <f>+IFERROR('8実質GDP（日本）'!N29/'9雇用（日本）'!N29*100,"-")</f>
        <v>900.81042187381661</v>
      </c>
      <c r="O29" s="698">
        <f>+IFERROR('8実質GDP（日本）'!O29/'9雇用（日本）'!O29*100,"-")</f>
        <v>781.54291953636812</v>
      </c>
      <c r="P29" s="698">
        <f>+IFERROR('8実質GDP（日本）'!P29/'9雇用（日本）'!P29*100,"-")</f>
        <v>837.41487574069163</v>
      </c>
      <c r="Q29" s="698">
        <f>+IFERROR('8実質GDP（日本）'!Q29/'9雇用（日本）'!Q29*100,"-")</f>
        <v>711.5711543734576</v>
      </c>
      <c r="R29" s="698">
        <f>+IFERROR('8実質GDP（日本）'!R29/'9雇用（日本）'!R29*100,"-")</f>
        <v>486.94680081541389</v>
      </c>
      <c r="S29" s="698">
        <f>+IFERROR('8実質GDP（日本）'!S29/'9雇用（日本）'!S29*100,"-")</f>
        <v>543.62250299992945</v>
      </c>
      <c r="T29" s="698">
        <f>+IFERROR('8実質GDP（日本）'!T29/'9雇用（日本）'!T29*100,"-")</f>
        <v>647.80807732136691</v>
      </c>
      <c r="U29" s="698">
        <f>+IFERROR('8実質GDP（日本）'!U29/'9雇用（日本）'!U29*100,"-")</f>
        <v>786.24291256341394</v>
      </c>
      <c r="V29" s="698">
        <f>+IFERROR('8実質GDP（日本）'!V29/'9雇用（日本）'!V29*100,"-")</f>
        <v>740.47724651822944</v>
      </c>
      <c r="W29" s="698">
        <f>+IFERROR('8実質GDP（日本）'!W29/'9雇用（日本）'!W29*100,"-")</f>
        <v>741.66185249374155</v>
      </c>
      <c r="X29" s="698">
        <f>+IFERROR('8実質GDP（日本）'!X29/'9雇用（日本）'!X29*100,"-")</f>
        <v>715.50365244136879</v>
      </c>
      <c r="Y29" s="698">
        <f>+IFERROR('8実質GDP（日本）'!Y29/'9雇用（日本）'!Y29*100,"-")</f>
        <v>705.75275397796804</v>
      </c>
      <c r="Z29" s="698">
        <f>+IFERROR('8実質GDP（日本）'!Z29/'9雇用（日本）'!Z29*100,"-")</f>
        <v>621.08780825074894</v>
      </c>
      <c r="AA29" s="698">
        <f>+IFERROR('8実質GDP（日本）'!AA29/'9雇用（日本）'!AA29*100,"-")</f>
        <v>796.38035285347473</v>
      </c>
      <c r="AB29" s="698">
        <f>+IFERROR('8実質GDP（日本）'!AB29/'9雇用（日本）'!AB29*100,"-")</f>
        <v>1007.0030185424752</v>
      </c>
      <c r="AC29" s="698">
        <f>+IFERROR('8実質GDP（日本）'!AC29/'9雇用（日本）'!AC29*100,"-")</f>
        <v>1043.1101999115547</v>
      </c>
      <c r="AD29" s="699">
        <f>+IFERROR('8実質GDP（日本）'!AD29/'9雇用（日本）'!AD29*100,"-")</f>
        <v>178.63349955822332</v>
      </c>
    </row>
    <row r="30" spans="4:30" ht="16.5" customHeight="1">
      <c r="D30" s="128"/>
      <c r="E30" s="129" t="s">
        <v>86</v>
      </c>
      <c r="F30" s="698">
        <f>+IFERROR('8実質GDP（日本）'!F30/'9雇用（日本）'!F30*100,"-")</f>
        <v>-1177.4512680464336</v>
      </c>
      <c r="G30" s="698">
        <f>+IFERROR('8実質GDP（日本）'!G30/'9雇用（日本）'!G30*100,"-")</f>
        <v>-1481.3394324288317</v>
      </c>
      <c r="H30" s="698">
        <f>+IFERROR('8実質GDP（日本）'!H30/'9雇用（日本）'!H30*100,"-")</f>
        <v>-1416.3826158479792</v>
      </c>
      <c r="I30" s="698">
        <f>+IFERROR('8実質GDP（日本）'!I30/'9雇用（日本）'!I30*100,"-")</f>
        <v>-1254.581139803862</v>
      </c>
      <c r="J30" s="698">
        <f>+IFERROR('8実質GDP（日本）'!J30/'9雇用（日本）'!J30*100,"-")</f>
        <v>-821.90351119712477</v>
      </c>
      <c r="K30" s="698">
        <f>+IFERROR('8実質GDP（日本）'!K30/'9雇用（日本）'!K30*100,"-")</f>
        <v>-304.6162922176884</v>
      </c>
      <c r="L30" s="698">
        <f>+IFERROR('8実質GDP（日本）'!L30/'9雇用（日本）'!L30*100,"-")</f>
        <v>-194.11329863468359</v>
      </c>
      <c r="M30" s="698">
        <f>+IFERROR('8実質GDP（日本）'!M30/'9雇用（日本）'!M30*100,"-")</f>
        <v>-57.836434666392513</v>
      </c>
      <c r="N30" s="698">
        <f>+IFERROR('8実質GDP（日本）'!N30/'9雇用（日本）'!N30*100,"-")</f>
        <v>64.798672741158185</v>
      </c>
      <c r="O30" s="698">
        <f>+IFERROR('8実質GDP（日本）'!O30/'9雇用（日本）'!O30*100,"-")</f>
        <v>121.45872546383436</v>
      </c>
      <c r="P30" s="698">
        <f>+IFERROR('8実質GDP（日本）'!P30/'9雇用（日本）'!P30*100,"-")</f>
        <v>217.57252955655085</v>
      </c>
      <c r="Q30" s="698">
        <f>+IFERROR('8実質GDP（日本）'!Q30/'9雇用（日本）'!Q30*100,"-")</f>
        <v>311.19197429180957</v>
      </c>
      <c r="R30" s="698">
        <f>+IFERROR('8実質GDP（日本）'!R30/'9雇用（日本）'!R30*100,"-")</f>
        <v>431.1540204027433</v>
      </c>
      <c r="S30" s="698">
        <f>+IFERROR('8実質GDP（日本）'!S30/'9雇用（日本）'!S30*100,"-")</f>
        <v>455.32959440786806</v>
      </c>
      <c r="T30" s="698">
        <f>+IFERROR('8実質GDP（日本）'!T30/'9雇用（日本）'!T30*100,"-")</f>
        <v>634.17809767862525</v>
      </c>
      <c r="U30" s="698">
        <f>+IFERROR('8実質GDP（日本）'!U30/'9雇用（日本）'!U30*100,"-")</f>
        <v>832.3643532792214</v>
      </c>
      <c r="V30" s="698">
        <f>+IFERROR('8実質GDP（日本）'!V30/'9雇用（日本）'!V30*100,"-")</f>
        <v>789.8594898400346</v>
      </c>
      <c r="W30" s="698">
        <f>+IFERROR('8実質GDP（日本）'!W30/'9雇用（日本）'!W30*100,"-")</f>
        <v>873.62251641280079</v>
      </c>
      <c r="X30" s="698">
        <f>+IFERROR('8実質GDP（日本）'!X30/'9雇用（日本）'!X30*100,"-")</f>
        <v>1010.1500850997988</v>
      </c>
      <c r="Y30" s="698">
        <f>+IFERROR('8実質GDP（日本）'!Y30/'9雇用（日本）'!Y30*100,"-")</f>
        <v>1150.9168865435358</v>
      </c>
      <c r="Z30" s="698">
        <f>+IFERROR('8実質GDP（日本）'!Z30/'9雇用（日本）'!Z30*100,"-")</f>
        <v>1069.2115143929914</v>
      </c>
      <c r="AA30" s="698">
        <f>+IFERROR('8実質GDP（日本）'!AA30/'9雇用（日本）'!AA30*100,"-")</f>
        <v>1167.7874979367587</v>
      </c>
      <c r="AB30" s="698">
        <f>+IFERROR('8実質GDP（日本）'!AB30/'9雇用（日本）'!AB30*100,"-")</f>
        <v>1148.1136294099651</v>
      </c>
      <c r="AC30" s="698">
        <f>+IFERROR('8実質GDP（日本）'!AC30/'9雇用（日本）'!AC30*100,"-")</f>
        <v>1217.6266817154478</v>
      </c>
      <c r="AD30" s="699">
        <f>+IFERROR('8実質GDP（日本）'!AD30/'9雇用（日本）'!AD30*100,"-")</f>
        <v>1276.3043489645975</v>
      </c>
    </row>
    <row r="31" spans="4:30" ht="16.5" customHeight="1">
      <c r="D31" s="128"/>
      <c r="E31" s="129" t="s">
        <v>87</v>
      </c>
      <c r="F31" s="698">
        <f>+IFERROR('8実質GDP（日本）'!F31/'9雇用（日本）'!F31*100,"-")</f>
        <v>184.95103129517642</v>
      </c>
      <c r="G31" s="698">
        <f>+IFERROR('8実質GDP（日本）'!G31/'9雇用（日本）'!G31*100,"-")</f>
        <v>232.66674052736539</v>
      </c>
      <c r="H31" s="698">
        <f>+IFERROR('8実質GDP（日本）'!H31/'9雇用（日本）'!H31*100,"-")</f>
        <v>228.50807166932765</v>
      </c>
      <c r="I31" s="698">
        <f>+IFERROR('8実質GDP（日本）'!I31/'9雇用（日本）'!I31*100,"-")</f>
        <v>296.90077924715081</v>
      </c>
      <c r="J31" s="698">
        <f>+IFERROR('8実質GDP（日本）'!J31/'9雇用（日本）'!J31*100,"-")</f>
        <v>320.97130242825608</v>
      </c>
      <c r="K31" s="698">
        <f>+IFERROR('8実質GDP（日本）'!K31/'9雇用（日本）'!K31*100,"-")</f>
        <v>319.20961499287029</v>
      </c>
      <c r="L31" s="698">
        <f>+IFERROR('8実質GDP（日本）'!L31/'9雇用（日本）'!L31*100,"-")</f>
        <v>306.754523585399</v>
      </c>
      <c r="M31" s="698">
        <f>+IFERROR('8実質GDP（日本）'!M31/'9雇用（日本）'!M31*100,"-")</f>
        <v>301.07907572362103</v>
      </c>
      <c r="N31" s="698">
        <f>+IFERROR('8実質GDP（日本）'!N31/'9雇用（日本）'!N31*100,"-")</f>
        <v>540.96514012303487</v>
      </c>
      <c r="O31" s="698">
        <f>+IFERROR('8実質GDP（日本）'!O31/'9雇用（日本）'!O31*100,"-")</f>
        <v>454.53273251420416</v>
      </c>
      <c r="P31" s="698">
        <f>+IFERROR('8実質GDP（日本）'!P31/'9雇用（日本）'!P31*100,"-")</f>
        <v>504.11022503823466</v>
      </c>
      <c r="Q31" s="698">
        <f>+IFERROR('8実質GDP（日本）'!Q31/'9雇用（日本）'!Q31*100,"-")</f>
        <v>435.58837173341578</v>
      </c>
      <c r="R31" s="698">
        <f>+IFERROR('8実質GDP（日本）'!R31/'9雇用（日本）'!R31*100,"-")</f>
        <v>453.16741409521558</v>
      </c>
      <c r="S31" s="698">
        <f>+IFERROR('8実質GDP（日本）'!S31/'9雇用（日本）'!S31*100,"-")</f>
        <v>495.53810255534677</v>
      </c>
      <c r="T31" s="698">
        <f>+IFERROR('8実質GDP（日本）'!T31/'9雇用（日本）'!T31*100,"-")</f>
        <v>908.25320881446385</v>
      </c>
      <c r="U31" s="698">
        <f>+IFERROR('8実質GDP（日本）'!U31/'9雇用（日本）'!U31*100,"-")</f>
        <v>632.71970430975693</v>
      </c>
      <c r="V31" s="698">
        <f>+IFERROR('8実質GDP（日本）'!V31/'9雇用（日本）'!V31*100,"-")</f>
        <v>703.77682746492951</v>
      </c>
      <c r="W31" s="698">
        <f>+IFERROR('8実質GDP（日本）'!W31/'9雇用（日本）'!W31*100,"-")</f>
        <v>743.74091061640013</v>
      </c>
      <c r="X31" s="698">
        <f>+IFERROR('8実質GDP（日本）'!X31/'9雇用（日本）'!X31*100,"-")</f>
        <v>804.3921916592725</v>
      </c>
      <c r="Y31" s="698">
        <f>+IFERROR('8実質GDP（日本）'!Y31/'9雇用（日本）'!Y31*100,"-")</f>
        <v>774.42770162250417</v>
      </c>
      <c r="Z31" s="698">
        <f>+IFERROR('8実質GDP（日本）'!Z31/'9雇用（日本）'!Z31*100,"-")</f>
        <v>637.29992329327536</v>
      </c>
      <c r="AA31" s="698">
        <f>+IFERROR('8実質GDP（日本）'!AA31/'9雇用（日本）'!AA31*100,"-")</f>
        <v>774.54772626701708</v>
      </c>
      <c r="AB31" s="698">
        <f>+IFERROR('8実質GDP（日本）'!AB31/'9雇用（日本）'!AB31*100,"-")</f>
        <v>834.81867232169225</v>
      </c>
      <c r="AC31" s="698">
        <f>+IFERROR('8実質GDP（日本）'!AC31/'9雇用（日本）'!AC31*100,"-")</f>
        <v>775.44649407564827</v>
      </c>
      <c r="AD31" s="699">
        <f>+IFERROR('8実質GDP（日本）'!AD31/'9雇用（日本）'!AD31*100,"-")</f>
        <v>764.81672971899104</v>
      </c>
    </row>
    <row r="32" spans="4:30" ht="16.5" customHeight="1">
      <c r="D32" s="128"/>
      <c r="E32" s="129" t="s">
        <v>88</v>
      </c>
      <c r="F32" s="698">
        <f>+IFERROR('8実質GDP（日本）'!F32/'9雇用（日本）'!F32*100,"-")</f>
        <v>-197.70429291665971</v>
      </c>
      <c r="G32" s="698">
        <f>+IFERROR('8実質GDP（日本）'!G32/'9雇用（日本）'!G32*100,"-")</f>
        <v>-186.54764674485759</v>
      </c>
      <c r="H32" s="698">
        <f>+IFERROR('8実質GDP（日本）'!H32/'9雇用（日本）'!H32*100,"-")</f>
        <v>-144.3118387069899</v>
      </c>
      <c r="I32" s="698">
        <f>+IFERROR('8実質GDP（日本）'!I32/'9雇用（日本）'!I32*100,"-")</f>
        <v>-114.23732184289028</v>
      </c>
      <c r="J32" s="698">
        <f>+IFERROR('8実質GDP（日本）'!J32/'9雇用（日本）'!J32*100,"-")</f>
        <v>-85.699328879281126</v>
      </c>
      <c r="K32" s="698">
        <f>+IFERROR('8実質GDP（日本）'!K32/'9雇用（日本）'!K32*100,"-")</f>
        <v>-36.175729011680225</v>
      </c>
      <c r="L32" s="698">
        <f>+IFERROR('8実質GDP（日本）'!L32/'9雇用（日本）'!L32*100,"-")</f>
        <v>57.379513879221534</v>
      </c>
      <c r="M32" s="698">
        <f>+IFERROR('8実質GDP（日本）'!M32/'9雇用（日本）'!M32*100,"-")</f>
        <v>177.05763193517728</v>
      </c>
      <c r="N32" s="698">
        <f>+IFERROR('8実質GDP（日本）'!N32/'9雇用（日本）'!N32*100,"-")</f>
        <v>263.33590957395421</v>
      </c>
      <c r="O32" s="698">
        <f>+IFERROR('8実質GDP（日本）'!O32/'9雇用（日本）'!O32*100,"-")</f>
        <v>316.6380632254527</v>
      </c>
      <c r="P32" s="698">
        <f>+IFERROR('8実質GDP（日本）'!P32/'9雇用（日本）'!P32*100,"-")</f>
        <v>497.81353176463546</v>
      </c>
      <c r="Q32" s="698">
        <f>+IFERROR('8実質GDP（日本）'!Q32/'9雇用（日本）'!Q32*100,"-")</f>
        <v>608.72689616217406</v>
      </c>
      <c r="R32" s="698">
        <f>+IFERROR('8実質GDP（日本）'!R32/'9雇用（日本）'!R32*100,"-")</f>
        <v>617.69702063657076</v>
      </c>
      <c r="S32" s="698">
        <f>+IFERROR('8実質GDP（日本）'!S32/'9雇用（日本）'!S32*100,"-")</f>
        <v>668.62015294038031</v>
      </c>
      <c r="T32" s="698">
        <f>+IFERROR('8実質GDP（日本）'!T32/'9雇用（日本）'!T32*100,"-")</f>
        <v>943.36851651258269</v>
      </c>
      <c r="U32" s="698">
        <f>+IFERROR('8実質GDP（日本）'!U32/'9雇用（日本）'!U32*100,"-")</f>
        <v>1332.1487135580676</v>
      </c>
      <c r="V32" s="698">
        <f>+IFERROR('8実質GDP（日本）'!V32/'9雇用（日本）'!V32*100,"-")</f>
        <v>1491.2665337923536</v>
      </c>
      <c r="W32" s="698">
        <f>+IFERROR('8実質GDP（日本）'!W32/'9雇用（日本）'!W32*100,"-")</f>
        <v>1664.3893939144873</v>
      </c>
      <c r="X32" s="698">
        <f>+IFERROR('8実質GDP（日本）'!X32/'9雇用（日本）'!X32*100,"-")</f>
        <v>1856.4704296646851</v>
      </c>
      <c r="Y32" s="698">
        <f>+IFERROR('8実質GDP（日本）'!Y32/'9雇用（日本）'!Y32*100,"-")</f>
        <v>2250.8986215320188</v>
      </c>
      <c r="Z32" s="698">
        <f>+IFERROR('8実質GDP（日本）'!Z32/'9雇用（日本）'!Z32*100,"-")</f>
        <v>2480.6169617307633</v>
      </c>
      <c r="AA32" s="698">
        <f>+IFERROR('8実質GDP（日本）'!AA32/'9雇用（日本）'!AA32*100,"-")</f>
        <v>2997.1530140982013</v>
      </c>
      <c r="AB32" s="698">
        <f>+IFERROR('8実質GDP（日本）'!AB32/'9雇用（日本）'!AB32*100,"-")</f>
        <v>3105.0840342433917</v>
      </c>
      <c r="AC32" s="698">
        <f>+IFERROR('8実質GDP（日本）'!AC32/'9雇用（日本）'!AC32*100,"-")</f>
        <v>3309.6314690782415</v>
      </c>
      <c r="AD32" s="699">
        <f>+IFERROR('8実質GDP（日本）'!AD32/'9雇用（日本）'!AD32*100,"-")</f>
        <v>3158.7987504256816</v>
      </c>
    </row>
    <row r="33" spans="4:30" ht="16.5" customHeight="1">
      <c r="D33" s="128"/>
      <c r="E33" s="129" t="s">
        <v>89</v>
      </c>
      <c r="F33" s="698">
        <f>+IFERROR('8実質GDP（日本）'!F33/'9雇用（日本）'!F33*100,"-")</f>
        <v>-854.10326232046577</v>
      </c>
      <c r="G33" s="698">
        <f>+IFERROR('8実質GDP（日本）'!G33/'9雇用（日本）'!G33*100,"-")</f>
        <v>-1045.7634104692929</v>
      </c>
      <c r="H33" s="698">
        <f>+IFERROR('8実質GDP（日本）'!H33/'9雇用（日本）'!H33*100,"-")</f>
        <v>-821.7330144886763</v>
      </c>
      <c r="I33" s="698">
        <f>+IFERROR('8実質GDP（日本）'!I33/'9雇用（日本）'!I33*100,"-")</f>
        <v>-1030.3484479610468</v>
      </c>
      <c r="J33" s="698">
        <f>+IFERROR('8実質GDP（日本）'!J33/'9雇用（日本）'!J33*100,"-")</f>
        <v>-791.11722321221043</v>
      </c>
      <c r="K33" s="698">
        <f>+IFERROR('8実質GDP（日本）'!K33/'9雇用（日本）'!K33*100,"-")</f>
        <v>-462.18776583404224</v>
      </c>
      <c r="L33" s="698">
        <f>+IFERROR('8実質GDP（日本）'!L33/'9雇用（日本）'!L33*100,"-")</f>
        <v>-436.16390201032624</v>
      </c>
      <c r="M33" s="698">
        <f>+IFERROR('8実質GDP（日本）'!M33/'9雇用（日本）'!M33*100,"-")</f>
        <v>-184.95822654195652</v>
      </c>
      <c r="N33" s="698">
        <f>+IFERROR('8実質GDP（日本）'!N33/'9雇用（日本）'!N33*100,"-")</f>
        <v>21.405933917734323</v>
      </c>
      <c r="O33" s="698">
        <f>+IFERROR('8実質GDP（日本）'!O33/'9雇用（日本）'!O33*100,"-")</f>
        <v>197.56148250779356</v>
      </c>
      <c r="P33" s="698">
        <f>+IFERROR('8実質GDP（日本）'!P33/'9雇用（日本）'!P33*100,"-")</f>
        <v>499.38003929805541</v>
      </c>
      <c r="Q33" s="698">
        <f>+IFERROR('8実質GDP（日本）'!Q33/'9雇用（日本）'!Q33*100,"-")</f>
        <v>710.39516567083103</v>
      </c>
      <c r="R33" s="698">
        <f>+IFERROR('8実質GDP（日本）'!R33/'9雇用（日本）'!R33*100,"-")</f>
        <v>790.45836125014773</v>
      </c>
      <c r="S33" s="698">
        <f>+IFERROR('8実質GDP（日本）'!S33/'9雇用（日本）'!S33*100,"-")</f>
        <v>873.29067287182465</v>
      </c>
      <c r="T33" s="698">
        <f>+IFERROR('8実質GDP（日本）'!T33/'9雇用（日本）'!T33*100,"-")</f>
        <v>1930.6311253801957</v>
      </c>
      <c r="U33" s="698">
        <f>+IFERROR('8実質GDP（日本）'!U33/'9雇用（日本）'!U33*100,"-")</f>
        <v>2938.2846715328465</v>
      </c>
      <c r="V33" s="698">
        <f>+IFERROR('8実質GDP（日本）'!V33/'9雇用（日本）'!V33*100,"-")</f>
        <v>2227.0300751879699</v>
      </c>
      <c r="W33" s="698">
        <f>+IFERROR('8実質GDP（日本）'!W33/'9雇用（日本）'!W33*100,"-")</f>
        <v>2273.903868698711</v>
      </c>
      <c r="X33" s="698">
        <f>+IFERROR('8実質GDP（日本）'!X33/'9雇用（日本）'!X33*100,"-")</f>
        <v>1804.6736305232703</v>
      </c>
      <c r="Y33" s="698">
        <f>+IFERROR('8実質GDP（日本）'!Y33/'9雇用（日本）'!Y33*100,"-")</f>
        <v>1679.0199484183379</v>
      </c>
      <c r="Z33" s="698">
        <f>+IFERROR('8実質GDP（日本）'!Z33/'9雇用（日本）'!Z33*100,"-")</f>
        <v>1530.1774796699708</v>
      </c>
      <c r="AA33" s="698">
        <f>+IFERROR('8実質GDP（日本）'!AA33/'9雇用（日本）'!AA33*100,"-")</f>
        <v>2105.4103146286084</v>
      </c>
      <c r="AB33" s="698">
        <f>+IFERROR('8実質GDP（日本）'!AB33/'9雇用（日本）'!AB33*100,"-")</f>
        <v>2367.534256007712</v>
      </c>
      <c r="AC33" s="698">
        <f>+IFERROR('8実質GDP（日本）'!AC33/'9雇用（日本）'!AC33*100,"-")</f>
        <v>2092.2903644789089</v>
      </c>
      <c r="AD33" s="699">
        <f>+IFERROR('8実質GDP（日本）'!AD33/'9雇用（日本）'!AD33*100,"-")</f>
        <v>1985.2608053353265</v>
      </c>
    </row>
    <row r="34" spans="4:30" ht="16.5" customHeight="1">
      <c r="D34" s="128"/>
      <c r="E34" s="129" t="s">
        <v>223</v>
      </c>
      <c r="F34" s="698">
        <f>+IFERROR('8実質GDP（日本）'!F34/'9雇用（日本）'!F34*100,"-")</f>
        <v>-8.7588055607505773</v>
      </c>
      <c r="G34" s="698">
        <f>+IFERROR('8実質GDP（日本）'!G34/'9雇用（日本）'!G34*100,"-")</f>
        <v>-8.8214079630698219</v>
      </c>
      <c r="H34" s="698">
        <f>+IFERROR('8実質GDP（日本）'!H34/'9雇用（日本）'!H34*100,"-")</f>
        <v>-11.27926644707558</v>
      </c>
      <c r="I34" s="698">
        <f>+IFERROR('8実質GDP（日本）'!I34/'9雇用（日本）'!I34*100,"-")</f>
        <v>-12.985353386415019</v>
      </c>
      <c r="J34" s="698">
        <f>+IFERROR('8実質GDP（日本）'!J34/'9雇用（日本）'!J34*100,"-")</f>
        <v>-14.201609996395529</v>
      </c>
      <c r="K34" s="698">
        <f>+IFERROR('8実質GDP（日本）'!K34/'9雇用（日本）'!K34*100,"-")</f>
        <v>-11.888902852833983</v>
      </c>
      <c r="L34" s="698">
        <f>+IFERROR('8実質GDP（日本）'!L34/'9雇用（日本）'!L34*100,"-")</f>
        <v>-11.20274914089347</v>
      </c>
      <c r="M34" s="698">
        <f>+IFERROR('8実質GDP（日本）'!M34/'9雇用（日本）'!M34*100,"-")</f>
        <v>-2.3373983739837403</v>
      </c>
      <c r="N34" s="698">
        <f>+IFERROR('8実質GDP（日本）'!N34/'9雇用（日本）'!N34*100,"-")</f>
        <v>7.3830237479426284</v>
      </c>
      <c r="O34" s="698">
        <f>+IFERROR('8実質GDP（日本）'!O34/'9雇用（日本）'!O34*100,"-")</f>
        <v>17.054732385848201</v>
      </c>
      <c r="P34" s="698">
        <f>+IFERROR('8実質GDP（日本）'!P34/'9雇用（日本）'!P34*100,"-")</f>
        <v>27.369385884509629</v>
      </c>
      <c r="Q34" s="698">
        <f>+IFERROR('8実質GDP（日本）'!Q34/'9雇用（日本）'!Q34*100,"-")</f>
        <v>63.523956723338479</v>
      </c>
      <c r="R34" s="698">
        <f>+IFERROR('8実質GDP（日本）'!R34/'9雇用（日本）'!R34*100,"-")</f>
        <v>196.34074941451991</v>
      </c>
      <c r="S34" s="698">
        <f>+IFERROR('8実質GDP（日本）'!S34/'9雇用（日本）'!S34*100,"-")</f>
        <v>344.59685513549687</v>
      </c>
      <c r="T34" s="698">
        <f>+IFERROR('8実質GDP（日本）'!T34/'9雇用（日本）'!T34*100,"-")</f>
        <v>415.63803169307755</v>
      </c>
      <c r="U34" s="698">
        <f>+IFERROR('8実質GDP（日本）'!U34/'9雇用（日本）'!U34*100,"-")</f>
        <v>778.45804988662121</v>
      </c>
      <c r="V34" s="698">
        <f>+IFERROR('8実質GDP（日本）'!V34/'9雇用（日本）'!V34*100,"-")</f>
        <v>784.10757946210276</v>
      </c>
      <c r="W34" s="698">
        <f>+IFERROR('8実質GDP（日本）'!W34/'9雇用（日本）'!W34*100,"-")</f>
        <v>976.96360153256694</v>
      </c>
      <c r="X34" s="698">
        <f>+IFERROR('8実質GDP（日本）'!X34/'9雇用（日本）'!X34*100,"-")</f>
        <v>1291.2709181365899</v>
      </c>
      <c r="Y34" s="698">
        <f>+IFERROR('8実質GDP（日本）'!Y34/'9雇用（日本）'!Y34*100,"-")</f>
        <v>1350.2629272567922</v>
      </c>
      <c r="Z34" s="698">
        <f>+IFERROR('8実質GDP（日本）'!Z34/'9雇用（日本）'!Z34*100,"-")</f>
        <v>1422.4048442906576</v>
      </c>
      <c r="AA34" s="698">
        <f>+IFERROR('8実質GDP（日本）'!AA34/'9雇用（日本）'!AA34*100,"-")</f>
        <v>1680.8522727272727</v>
      </c>
      <c r="AB34" s="698">
        <f>+IFERROR('8実質GDP（日本）'!AB34/'9雇用（日本）'!AB34*100,"-")</f>
        <v>1389.1459074733095</v>
      </c>
      <c r="AC34" s="698">
        <f>+IFERROR('8実質GDP（日本）'!AC34/'9雇用（日本）'!AC34*100,"-")</f>
        <v>712.12931767174211</v>
      </c>
      <c r="AD34" s="699">
        <f>+IFERROR('8実質GDP（日本）'!AD34/'9雇用（日本）'!AD34*100,"-")</f>
        <v>1202.7356606286755</v>
      </c>
    </row>
    <row r="35" spans="4:30" ht="16.5" customHeight="1">
      <c r="D35" s="128"/>
      <c r="E35" s="129" t="s">
        <v>336</v>
      </c>
      <c r="F35" s="698">
        <f>+IFERROR('8実質GDP（日本）'!F35/'9雇用（日本）'!F35*100,"-")</f>
        <v>135.83806522032401</v>
      </c>
      <c r="G35" s="698">
        <f>+IFERROR('8実質GDP（日本）'!G35/'9雇用（日本）'!G35*100,"-")</f>
        <v>152.93090346749145</v>
      </c>
      <c r="H35" s="698">
        <f>+IFERROR('8実質GDP（日本）'!H35/'9雇用（日本）'!H35*100,"-")</f>
        <v>209.06285149927299</v>
      </c>
      <c r="I35" s="698">
        <f>+IFERROR('8実質GDP（日本）'!I35/'9雇用（日本）'!I35*100,"-")</f>
        <v>275.0665146332193</v>
      </c>
      <c r="J35" s="698">
        <f>+IFERROR('8実質GDP（日本）'!J35/'9雇用（日本）'!J35*100,"-")</f>
        <v>337.4718369799229</v>
      </c>
      <c r="K35" s="698">
        <f>+IFERROR('8実質GDP（日本）'!K35/'9雇用（日本）'!K35*100,"-")</f>
        <v>398.3629664432849</v>
      </c>
      <c r="L35" s="698">
        <f>+IFERROR('8実質GDP（日本）'!L35/'9雇用（日本）'!L35*100,"-")</f>
        <v>485.50429643679092</v>
      </c>
      <c r="M35" s="698">
        <f>+IFERROR('8実質GDP（日本）'!M35/'9雇用（日本）'!M35*100,"-")</f>
        <v>534.12856269792769</v>
      </c>
      <c r="N35" s="698">
        <f>+IFERROR('8実質GDP（日本）'!N35/'9雇用（日本）'!N35*100,"-")</f>
        <v>577.18588172674947</v>
      </c>
      <c r="O35" s="698">
        <f>+IFERROR('8実質GDP（日本）'!O35/'9雇用（日本）'!O35*100,"-")</f>
        <v>478.54220247837264</v>
      </c>
      <c r="P35" s="698">
        <f>+IFERROR('8実質GDP（日本）'!P35/'9雇用（日本）'!P35*100,"-")</f>
        <v>638.7458514096711</v>
      </c>
      <c r="Q35" s="698">
        <f>+IFERROR('8実質GDP（日本）'!Q35/'9雇用（日本）'!Q35*100,"-")</f>
        <v>576.14755070572892</v>
      </c>
      <c r="R35" s="698">
        <f>+IFERROR('8実質GDP（日本）'!R35/'9雇用（日本）'!R35*100,"-")</f>
        <v>524.19867235656716</v>
      </c>
      <c r="S35" s="698">
        <f>+IFERROR('8実質GDP（日本）'!S35/'9雇用（日本）'!S35*100,"-")</f>
        <v>511.72075374471524</v>
      </c>
      <c r="T35" s="698">
        <f>+IFERROR('8実質GDP（日本）'!T35/'9雇用（日本）'!T35*100,"-")</f>
        <v>526.50704683938784</v>
      </c>
      <c r="U35" s="698">
        <f>+IFERROR('8実質GDP（日本）'!U35/'9雇用（日本）'!U35*100,"-")</f>
        <v>533.44032940030547</v>
      </c>
      <c r="V35" s="698">
        <f>+IFERROR('8実質GDP（日本）'!V35/'9雇用（日本）'!V35*100,"-")</f>
        <v>512.10761387098125</v>
      </c>
      <c r="W35" s="698">
        <f>+IFERROR('8実質GDP（日本）'!W35/'9雇用（日本）'!W35*100,"-")</f>
        <v>576.7999506862825</v>
      </c>
      <c r="X35" s="698">
        <f>+IFERROR('8実質GDP（日本）'!X35/'9雇用（日本）'!X35*100,"-")</f>
        <v>589.26845086693481</v>
      </c>
      <c r="Y35" s="698">
        <f>+IFERROR('8実質GDP（日本）'!Y35/'9雇用（日本）'!Y35*100,"-")</f>
        <v>526.70753154858028</v>
      </c>
      <c r="Z35" s="698">
        <f>+IFERROR('8実質GDP（日本）'!Z35/'9雇用（日本）'!Z35*100,"-")</f>
        <v>533.97684968570104</v>
      </c>
      <c r="AA35" s="698">
        <f>+IFERROR('8実質GDP（日本）'!AA35/'9雇用（日本）'!AA35*100,"-")</f>
        <v>615.56528248528832</v>
      </c>
      <c r="AB35" s="698">
        <f>+IFERROR('8実質GDP（日本）'!AB35/'9雇用（日本）'!AB35*100,"-")</f>
        <v>640.67272434218467</v>
      </c>
      <c r="AC35" s="698">
        <f>+IFERROR('8実質GDP（日本）'!AC35/'9雇用（日本）'!AC35*100,"-")</f>
        <v>535.22376715971859</v>
      </c>
      <c r="AD35" s="699">
        <f>+IFERROR('8実質GDP（日本）'!AD35/'9雇用（日本）'!AD35*100,"-")</f>
        <v>503.28049627921303</v>
      </c>
    </row>
    <row r="36" spans="4:30" ht="16.5" customHeight="1">
      <c r="D36" s="128"/>
      <c r="E36" s="129" t="s">
        <v>90</v>
      </c>
      <c r="F36" s="698">
        <f>+IFERROR('8実質GDP（日本）'!F36/'9雇用（日本）'!F36*100,"-")</f>
        <v>107.91898365470259</v>
      </c>
      <c r="G36" s="698">
        <f>+IFERROR('8実質GDP（日本）'!G36/'9雇用（日本）'!G36*100,"-")</f>
        <v>125.20789442637317</v>
      </c>
      <c r="H36" s="698">
        <f>+IFERROR('8実質GDP（日本）'!H36/'9雇用（日本）'!H36*100,"-")</f>
        <v>176.88177631225247</v>
      </c>
      <c r="I36" s="698">
        <f>+IFERROR('8実質GDP（日本）'!I36/'9雇用（日本）'!I36*100,"-")</f>
        <v>239.45890328900546</v>
      </c>
      <c r="J36" s="698">
        <f>+IFERROR('8実質GDP（日本）'!J36/'9雇用（日本）'!J36*100,"-")</f>
        <v>301.68742397434482</v>
      </c>
      <c r="K36" s="698">
        <f>+IFERROR('8実質GDP（日本）'!K36/'9雇用（日本）'!K36*100,"-")</f>
        <v>366.90675820156434</v>
      </c>
      <c r="L36" s="698">
        <f>+IFERROR('8実質GDP（日本）'!L36/'9雇用（日本）'!L36*100,"-")</f>
        <v>472.30754263318096</v>
      </c>
      <c r="M36" s="698">
        <f>+IFERROR('8実質GDP（日本）'!M36/'9雇用（日本）'!M36*100,"-")</f>
        <v>547.99424008562414</v>
      </c>
      <c r="N36" s="698">
        <f>+IFERROR('8実質GDP（日本）'!N36/'9雇用（日本）'!N36*100,"-")</f>
        <v>627.7024435117147</v>
      </c>
      <c r="O36" s="698">
        <f>+IFERROR('8実質GDP（日本）'!O36/'9雇用（日本）'!O36*100,"-")</f>
        <v>561.60592848699014</v>
      </c>
      <c r="P36" s="698">
        <f>+IFERROR('8実質GDP（日本）'!P36/'9雇用（日本）'!P36*100,"-")</f>
        <v>795.67026751436924</v>
      </c>
      <c r="Q36" s="698">
        <f>+IFERROR('8実質GDP（日本）'!Q36/'9雇用（日本）'!Q36*100,"-")</f>
        <v>755.60408077702471</v>
      </c>
      <c r="R36" s="698">
        <f>+IFERROR('8実質GDP（日本）'!R36/'9雇用（日本）'!R36*100,"-")</f>
        <v>703.09902256325938</v>
      </c>
      <c r="S36" s="698">
        <f>+IFERROR('8実質GDP（日本）'!S36/'9雇用（日本）'!S36*100,"-")</f>
        <v>705.77128530318953</v>
      </c>
      <c r="T36" s="698">
        <f>+IFERROR('8実質GDP（日本）'!T36/'9雇用（日本）'!T36*100,"-")</f>
        <v>742.05019464650479</v>
      </c>
      <c r="U36" s="698">
        <f>+IFERROR('8実質GDP（日本）'!U36/'9雇用（日本）'!U36*100,"-")</f>
        <v>769.53671049016327</v>
      </c>
      <c r="V36" s="698">
        <f>+IFERROR('8実質GDP（日本）'!V36/'9雇用（日本）'!V36*100,"-")</f>
        <v>734.51225669962878</v>
      </c>
      <c r="W36" s="698">
        <f>+IFERROR('8実質GDP（日本）'!W36/'9雇用（日本）'!W36*100,"-")</f>
        <v>830.01619020160126</v>
      </c>
      <c r="X36" s="698">
        <f>+IFERROR('8実質GDP（日本）'!X36/'9雇用（日本）'!X36*100,"-")</f>
        <v>852.77419403231352</v>
      </c>
      <c r="Y36" s="698">
        <f>+IFERROR('8実質GDP（日本）'!Y36/'9雇用（日本）'!Y36*100,"-")</f>
        <v>758.31264046268223</v>
      </c>
      <c r="Z36" s="698">
        <f>+IFERROR('8実質GDP（日本）'!Z36/'9雇用（日本）'!Z36*100,"-")</f>
        <v>774.05713050682618</v>
      </c>
      <c r="AA36" s="698">
        <f>+IFERROR('8実質GDP（日本）'!AA36/'9雇用（日本）'!AA36*100,"-")</f>
        <v>919.05878006731803</v>
      </c>
      <c r="AB36" s="698">
        <f>+IFERROR('8実質GDP（日本）'!AB36/'9雇用（日本）'!AB36*100,"-")</f>
        <v>1011.4634586367513</v>
      </c>
      <c r="AC36" s="698">
        <f>+IFERROR('8実質GDP（日本）'!AC36/'9雇用（日本）'!AC36*100,"-")</f>
        <v>867.34033573547561</v>
      </c>
      <c r="AD36" s="699">
        <f>+IFERROR('8実質GDP（日本）'!AD36/'9雇用（日本）'!AD36*100,"-")</f>
        <v>937.45639249109104</v>
      </c>
    </row>
    <row r="37" spans="4:30" ht="16.5" customHeight="1">
      <c r="D37" s="128"/>
      <c r="E37" s="129" t="s">
        <v>91</v>
      </c>
      <c r="F37" s="698">
        <f>+IFERROR('8実質GDP（日本）'!F37/'9雇用（日本）'!F37*100,"-")</f>
        <v>729.8728654178891</v>
      </c>
      <c r="G37" s="698">
        <f>+IFERROR('8実質GDP（日本）'!G37/'9雇用（日本）'!G37*100,"-")</f>
        <v>706.33216168717047</v>
      </c>
      <c r="H37" s="698">
        <f>+IFERROR('8実質GDP（日本）'!H37/'9雇用（日本）'!H37*100,"-")</f>
        <v>694.62724527102205</v>
      </c>
      <c r="I37" s="698">
        <f>+IFERROR('8実質GDP（日本）'!I37/'9雇用（日本）'!I37*100,"-")</f>
        <v>716.88567516275498</v>
      </c>
      <c r="J37" s="698">
        <f>+IFERROR('8実質GDP（日本）'!J37/'9雇用（日本）'!J37*100,"-")</f>
        <v>908.11505329245142</v>
      </c>
      <c r="K37" s="698">
        <f>+IFERROR('8実質GDP（日本）'!K37/'9雇用（日本）'!K37*100,"-")</f>
        <v>1057.3012494851021</v>
      </c>
      <c r="L37" s="698">
        <f>+IFERROR('8実質GDP（日本）'!L37/'9雇用（日本）'!L37*100,"-")</f>
        <v>870.22718892702164</v>
      </c>
      <c r="M37" s="698">
        <f>+IFERROR('8実質GDP（日本）'!M37/'9雇用（日本）'!M37*100,"-")</f>
        <v>806.38722554890217</v>
      </c>
      <c r="N37" s="698">
        <f>+IFERROR('8実質GDP（日本）'!N37/'9雇用（日本）'!N37*100,"-")</f>
        <v>853.06519218763947</v>
      </c>
      <c r="O37" s="698">
        <f>+IFERROR('8実質GDP（日本）'!O37/'9雇用（日本）'!O37*100,"-")</f>
        <v>824.46747719166865</v>
      </c>
      <c r="P37" s="698">
        <f>+IFERROR('8実質GDP（日本）'!P37/'9雇用（日本）'!P37*100,"-")</f>
        <v>878.80099223234163</v>
      </c>
      <c r="Q37" s="698">
        <f>+IFERROR('8実質GDP（日本）'!Q37/'9雇用（日本）'!Q37*100,"-")</f>
        <v>882.09092217982868</v>
      </c>
      <c r="R37" s="698">
        <f>+IFERROR('8実質GDP（日本）'!R37/'9雇用（日本）'!R37*100,"-")</f>
        <v>831.72478264934091</v>
      </c>
      <c r="S37" s="698">
        <f>+IFERROR('8実質GDP（日本）'!S37/'9雇用（日本）'!S37*100,"-")</f>
        <v>837.10486802592072</v>
      </c>
      <c r="T37" s="698">
        <f>+IFERROR('8実質GDP（日本）'!T37/'9雇用（日本）'!T37*100,"-")</f>
        <v>845.72465168201609</v>
      </c>
      <c r="U37" s="698">
        <f>+IFERROR('8実質GDP（日本）'!U37/'9雇用（日本）'!U37*100,"-")</f>
        <v>966.12621667371991</v>
      </c>
      <c r="V37" s="698">
        <f>+IFERROR('8実質GDP（日本）'!V37/'9雇用（日本）'!V37*100,"-")</f>
        <v>866.52197226974454</v>
      </c>
      <c r="W37" s="698">
        <f>+IFERROR('8実質GDP（日本）'!W37/'9雇用（日本）'!W37*100,"-")</f>
        <v>767.40167929969618</v>
      </c>
      <c r="X37" s="698">
        <f>+IFERROR('8実質GDP（日本）'!X37/'9雇用（日本）'!X37*100,"-")</f>
        <v>713.78052767926749</v>
      </c>
      <c r="Y37" s="698">
        <f>+IFERROR('8実質GDP（日本）'!Y37/'9雇用（日本）'!Y37*100,"-")</f>
        <v>818.23500979419475</v>
      </c>
      <c r="Z37" s="698">
        <f>+IFERROR('8実質GDP（日本）'!Z37/'9雇用（日本）'!Z37*100,"-")</f>
        <v>696.93671317602946</v>
      </c>
      <c r="AA37" s="698">
        <f>+IFERROR('8実質GDP（日本）'!AA37/'9雇用（日本）'!AA37*100,"-")</f>
        <v>692.28652224410439</v>
      </c>
      <c r="AB37" s="698">
        <f>+IFERROR('8実質GDP（日本）'!AB37/'9雇用（日本）'!AB37*100,"-")</f>
        <v>876.64575190290077</v>
      </c>
      <c r="AC37" s="698">
        <f>+IFERROR('8実質GDP（日本）'!AC37/'9雇用（日本）'!AC37*100,"-")</f>
        <v>801.99039858205549</v>
      </c>
      <c r="AD37" s="699">
        <f>+IFERROR('8実質GDP（日本）'!AD37/'9雇用（日本）'!AD37*100,"-")</f>
        <v>738.54193748356738</v>
      </c>
    </row>
    <row r="38" spans="4:30" ht="16.5" customHeight="1">
      <c r="D38" s="130"/>
      <c r="E38" s="101" t="s">
        <v>92</v>
      </c>
      <c r="F38" s="700">
        <f>+IFERROR('8実質GDP（日本）'!F38/'9雇用（日本）'!F38*100,"-")</f>
        <v>1150.4218362282877</v>
      </c>
      <c r="G38" s="700">
        <f>+IFERROR('8実質GDP（日本）'!G38/'9雇用（日本）'!G38*100,"-")</f>
        <v>911.96559575006313</v>
      </c>
      <c r="H38" s="700">
        <f>+IFERROR('8実質GDP（日本）'!H38/'9雇用（日本）'!H38*100,"-")</f>
        <v>865.68432983848118</v>
      </c>
      <c r="I38" s="700">
        <f>+IFERROR('8実質GDP（日本）'!I38/'9雇用（日本）'!I38*100,"-")</f>
        <v>989.41710825132463</v>
      </c>
      <c r="J38" s="700">
        <f>+IFERROR('8実質GDP（日本）'!J38/'9雇用（日本）'!J38*100,"-")</f>
        <v>975.16272189349115</v>
      </c>
      <c r="K38" s="700">
        <f>+IFERROR('8実質GDP（日本）'!K38/'9雇用（日本）'!K38*100,"-")</f>
        <v>1010.1909877648463</v>
      </c>
      <c r="L38" s="700">
        <f>+IFERROR('8実質GDP（日本）'!L38/'9雇用（日本）'!L38*100,"-")</f>
        <v>1198.5586219019162</v>
      </c>
      <c r="M38" s="700">
        <f>+IFERROR('8実質GDP（日本）'!M38/'9雇用（日本）'!M38*100,"-")</f>
        <v>1415.968992248062</v>
      </c>
      <c r="N38" s="700">
        <f>+IFERROR('8実質GDP（日本）'!N38/'9雇用（日本）'!N38*100,"-")</f>
        <v>1528.9085545722714</v>
      </c>
      <c r="O38" s="700">
        <f>+IFERROR('8実質GDP（日本）'!O38/'9雇用（日本）'!O38*100,"-")</f>
        <v>1350.7190795781401</v>
      </c>
      <c r="P38" s="700">
        <f>+IFERROR('8実質GDP（日本）'!P38/'9雇用（日本）'!P38*100,"-")</f>
        <v>1783.4222815210139</v>
      </c>
      <c r="Q38" s="700">
        <f>+IFERROR('8実質GDP（日本）'!Q38/'9雇用（日本）'!Q38*100,"-")</f>
        <v>2053.1400966183573</v>
      </c>
      <c r="R38" s="700">
        <f>+IFERROR('8実質GDP（日本）'!R38/'9雇用（日本）'!R38*100,"-")</f>
        <v>2031.2647554806069</v>
      </c>
      <c r="S38" s="700">
        <f>+IFERROR('8実質GDP（日本）'!S38/'9雇用（日本）'!S38*100,"-")</f>
        <v>2037.2585669781931</v>
      </c>
      <c r="T38" s="700">
        <f>+IFERROR('8実質GDP（日本）'!T38/'9雇用（日本）'!T38*100,"-")</f>
        <v>1990.2556818181818</v>
      </c>
      <c r="U38" s="700">
        <f>+IFERROR('8実質GDP（日本）'!U38/'9雇用（日本）'!U38*100,"-")</f>
        <v>2064.4872490504613</v>
      </c>
      <c r="V38" s="700">
        <f>+IFERROR('8実質GDP（日本）'!V38/'9雇用（日本）'!V38*100,"-")</f>
        <v>2428.4600913732866</v>
      </c>
      <c r="W38" s="700">
        <f>+IFERROR('8実質GDP（日本）'!W38/'9雇用（日本）'!W38*100,"-")</f>
        <v>3152.5476067936179</v>
      </c>
      <c r="X38" s="700">
        <f>+IFERROR('8実質GDP（日本）'!X38/'9雇用（日本）'!X38*100,"-")</f>
        <v>4452.2901849217633</v>
      </c>
      <c r="Y38" s="700">
        <f>+IFERROR('8実質GDP（日本）'!Y38/'9雇用（日本）'!Y38*100,"-")</f>
        <v>4469.6267696267705</v>
      </c>
      <c r="Z38" s="700">
        <f>+IFERROR('8実質GDP（日本）'!Z38/'9雇用（日本）'!Z38*100,"-")</f>
        <v>5304.2164441321156</v>
      </c>
      <c r="AA38" s="700">
        <f>+IFERROR('8実質GDP（日本）'!AA38/'9雇用（日本）'!AA38*100,"-")</f>
        <v>7174.9301285634428</v>
      </c>
      <c r="AB38" s="700">
        <f>+IFERROR('8実質GDP（日本）'!AB38/'9雇用（日本）'!AB38*100,"-")</f>
        <v>5579.7214756902022</v>
      </c>
      <c r="AC38" s="700">
        <f>+IFERROR('8実質GDP（日本）'!AC38/'9雇用（日本）'!AC38*100,"-")</f>
        <v>4064.2090771833514</v>
      </c>
      <c r="AD38" s="701">
        <f>+IFERROR('8実質GDP（日本）'!AD38/'9雇用（日本）'!AD38*100,"-")</f>
        <v>3531.8881453923977</v>
      </c>
    </row>
    <row r="39" spans="4:30" ht="16.5" customHeight="1">
      <c r="D39" s="2" t="s">
        <v>343</v>
      </c>
      <c r="E39" s="131"/>
      <c r="F39" s="702">
        <f>+IFERROR('8実質GDP（日本）'!F39/'9雇用（日本）'!F39*100,"-")</f>
        <v>609.45986722993359</v>
      </c>
      <c r="G39" s="702">
        <f>+IFERROR('8実質GDP（日本）'!G39/'9雇用（日本）'!G39*100,"-")</f>
        <v>590.5579125059337</v>
      </c>
      <c r="H39" s="702">
        <f>+IFERROR('8実質GDP（日本）'!H39/'9雇用（日本）'!H39*100,"-")</f>
        <v>675.87051829765312</v>
      </c>
      <c r="I39" s="702">
        <f>+IFERROR('8実質GDP（日本）'!I39/'9雇用（日本）'!I39*100,"-")</f>
        <v>677.75616770838985</v>
      </c>
      <c r="J39" s="702">
        <f>+IFERROR('8実質GDP（日本）'!J39/'9雇用（日本）'!J39*100,"-")</f>
        <v>683.56347008825423</v>
      </c>
      <c r="K39" s="702">
        <f>+IFERROR('8実質GDP（日本）'!K39/'9雇用（日本）'!K39*100,"-")</f>
        <v>672.17124499735075</v>
      </c>
      <c r="L39" s="702">
        <f>+IFERROR('8実質GDP（日本）'!L39/'9雇用（日本）'!L39*100,"-")</f>
        <v>690.66203260791156</v>
      </c>
      <c r="M39" s="702">
        <f>+IFERROR('8実質GDP（日本）'!M39/'9雇用（日本）'!M39*100,"-")</f>
        <v>694.74748474003002</v>
      </c>
      <c r="N39" s="702">
        <f>+IFERROR('8実質GDP（日本）'!N39/'9雇用（日本）'!N39*100,"-")</f>
        <v>685.81515072488958</v>
      </c>
      <c r="O39" s="702">
        <f>+IFERROR('8実質GDP（日本）'!O39/'9雇用（日本）'!O39*100,"-")</f>
        <v>671.03741971338366</v>
      </c>
      <c r="P39" s="702">
        <f>+IFERROR('8実質GDP（日本）'!P39/'9雇用（日本）'!P39*100,"-")</f>
        <v>709.6517917288129</v>
      </c>
      <c r="Q39" s="702">
        <f>+IFERROR('8実質GDP（日本）'!Q39/'9雇用（日本）'!Q39*100,"-")</f>
        <v>671.89665187325568</v>
      </c>
      <c r="R39" s="702">
        <f>+IFERROR('8実質GDP（日本）'!R39/'9雇用（日本）'!R39*100,"-")</f>
        <v>703.84067208739066</v>
      </c>
      <c r="S39" s="702">
        <f>+IFERROR('8実質GDP（日本）'!S39/'9雇用（日本）'!S39*100,"-")</f>
        <v>725.32092251895199</v>
      </c>
      <c r="T39" s="702">
        <f>+IFERROR('8実質GDP（日本）'!T39/'9雇用（日本）'!T39*100,"-")</f>
        <v>763.01802704327258</v>
      </c>
      <c r="U39" s="702">
        <f>+IFERROR('8実質GDP（日本）'!U39/'9雇用（日本）'!U39*100,"-")</f>
        <v>775.45414007716499</v>
      </c>
      <c r="V39" s="702">
        <f>+IFERROR('8実質GDP（日本）'!V39/'9雇用（日本）'!V39*100,"-")</f>
        <v>760.76603770071642</v>
      </c>
      <c r="W39" s="702">
        <f>+IFERROR('8実質GDP（日本）'!W39/'9雇用（日本）'!W39*100,"-")</f>
        <v>741.80664074200797</v>
      </c>
      <c r="X39" s="702">
        <f>+IFERROR('8実質GDP（日本）'!X39/'9雇用（日本）'!X39*100,"-")</f>
        <v>735.80621699396011</v>
      </c>
      <c r="Y39" s="702">
        <f>+IFERROR('8実質GDP（日本）'!Y39/'9雇用（日本）'!Y39*100,"-")</f>
        <v>731.23944141820255</v>
      </c>
      <c r="Z39" s="702">
        <f>+IFERROR('8実質GDP（日本）'!Z39/'9雇用（日本）'!Z39*100,"-")</f>
        <v>679.14484961873723</v>
      </c>
      <c r="AA39" s="702">
        <f>+IFERROR('8実質GDP（日本）'!AA39/'9雇用（日本）'!AA39*100,"-")</f>
        <v>668.85517182093656</v>
      </c>
      <c r="AB39" s="702">
        <f>+IFERROR('8実質GDP（日本）'!AB39/'9雇用（日本）'!AB39*100,"-")</f>
        <v>697.5730898101308</v>
      </c>
      <c r="AC39" s="702">
        <f>+IFERROR('8実質GDP（日本）'!AC39/'9雇用（日本）'!AC39*100,"-")</f>
        <v>617.41060475492623</v>
      </c>
      <c r="AD39" s="703">
        <f>+IFERROR('8実質GDP（日本）'!AD39/'9雇用（日本）'!AD39*100,"-")</f>
        <v>592.2875866202246</v>
      </c>
    </row>
    <row r="40" spans="4:30" ht="16.5" customHeight="1">
      <c r="D40" s="128"/>
      <c r="E40" s="129" t="s">
        <v>93</v>
      </c>
      <c r="F40" s="698">
        <f>+IFERROR('8実質GDP（日本）'!F40/'9雇用（日本）'!F40*100,"-")</f>
        <v>338.99254483175503</v>
      </c>
      <c r="G40" s="698">
        <f>+IFERROR('8実質GDP（日本）'!G40/'9雇用（日本）'!G40*100,"-")</f>
        <v>375.66237246759448</v>
      </c>
      <c r="H40" s="698">
        <f>+IFERROR('8実質GDP（日本）'!H40/'9雇用（日本）'!H40*100,"-")</f>
        <v>368.14132028737259</v>
      </c>
      <c r="I40" s="698">
        <f>+IFERROR('8実質GDP（日本）'!I40/'9雇用（日本）'!I40*100,"-")</f>
        <v>356.33522727272725</v>
      </c>
      <c r="J40" s="698">
        <f>+IFERROR('8実質GDP（日本）'!J40/'9雇用（日本）'!J40*100,"-")</f>
        <v>411.39452159836418</v>
      </c>
      <c r="K40" s="698">
        <f>+IFERROR('8実質GDP（日本）'!K40/'9雇用（日本）'!K40*100,"-")</f>
        <v>430.57665728932841</v>
      </c>
      <c r="L40" s="698">
        <f>+IFERROR('8実質GDP（日本）'!L40/'9雇用（日本）'!L40*100,"-")</f>
        <v>437.87274618585298</v>
      </c>
      <c r="M40" s="698">
        <f>+IFERROR('8実質GDP（日本）'!M40/'9雇用（日本）'!M40*100,"-")</f>
        <v>429.9165673420739</v>
      </c>
      <c r="N40" s="698">
        <f>+IFERROR('8実質GDP（日本）'!N40/'9雇用（日本）'!N40*100,"-")</f>
        <v>441.28151157668026</v>
      </c>
      <c r="O40" s="698">
        <f>+IFERROR('8実質GDP（日本）'!O40/'9雇用（日本）'!O40*100,"-")</f>
        <v>402.07199425544536</v>
      </c>
      <c r="P40" s="698">
        <f>+IFERROR('8実質GDP（日本）'!P40/'9雇用（日本）'!P40*100,"-")</f>
        <v>417.11972123779918</v>
      </c>
      <c r="Q40" s="698">
        <f>+IFERROR('8実質GDP（日本）'!Q40/'9雇用（日本）'!Q40*100,"-")</f>
        <v>403.00862727967672</v>
      </c>
      <c r="R40" s="698">
        <f>+IFERROR('8実質GDP（日本）'!R40/'9雇用（日本）'!R40*100,"-")</f>
        <v>473.58462811436982</v>
      </c>
      <c r="S40" s="698">
        <f>+IFERROR('8実質GDP（日本）'!S40/'9雇用（日本）'!S40*100,"-")</f>
        <v>509.0383403217408</v>
      </c>
      <c r="T40" s="698">
        <f>+IFERROR('8実質GDP（日本）'!T40/'9雇用（日本）'!T40*100,"-")</f>
        <v>526.35461668009066</v>
      </c>
      <c r="U40" s="698">
        <f>+IFERROR('8実質GDP（日本）'!U40/'9雇用（日本）'!U40*100,"-")</f>
        <v>517.53154666738919</v>
      </c>
      <c r="V40" s="698">
        <f>+IFERROR('8実質GDP（日本）'!V40/'9雇用（日本）'!V40*100,"-")</f>
        <v>493.11593254643327</v>
      </c>
      <c r="W40" s="698">
        <f>+IFERROR('8実質GDP（日本）'!W40/'9雇用（日本）'!W40*100,"-")</f>
        <v>506.45714285714291</v>
      </c>
      <c r="X40" s="698">
        <f>+IFERROR('8実質GDP（日本）'!X40/'9雇用（日本）'!X40*100,"-")</f>
        <v>501.89221257728099</v>
      </c>
      <c r="Y40" s="698">
        <f>+IFERROR('8実質GDP（日本）'!Y40/'9雇用（日本）'!Y40*100,"-")</f>
        <v>569.29905166338074</v>
      </c>
      <c r="Z40" s="698">
        <f>+IFERROR('8実質GDP（日本）'!Z40/'9雇用（日本）'!Z40*100,"-")</f>
        <v>528.73738590433356</v>
      </c>
      <c r="AA40" s="698">
        <f>+IFERROR('8実質GDP（日本）'!AA40/'9雇用（日本）'!AA40*100,"-")</f>
        <v>491.81718811597318</v>
      </c>
      <c r="AB40" s="698">
        <f>+IFERROR('8実質GDP（日本）'!AB40/'9雇用（日本）'!AB40*100,"-")</f>
        <v>408.42013027808093</v>
      </c>
      <c r="AC40" s="698">
        <f>+IFERROR('8実質GDP（日本）'!AC40/'9雇用（日本）'!AC40*100,"-")</f>
        <v>425.82303025978899</v>
      </c>
      <c r="AD40" s="699">
        <f>+IFERROR('8実質GDP（日本）'!AD40/'9雇用（日本）'!AD40*100,"-")</f>
        <v>474.11852088273838</v>
      </c>
    </row>
    <row r="41" spans="4:30" ht="16.5" customHeight="1">
      <c r="D41" s="128"/>
      <c r="E41" s="129" t="s">
        <v>94</v>
      </c>
      <c r="F41" s="698">
        <f>+IFERROR('8実質GDP（日本）'!F41/'9雇用（日本）'!F41*100,"-")</f>
        <v>581.71863037351966</v>
      </c>
      <c r="G41" s="698">
        <f>+IFERROR('8実質GDP（日本）'!G41/'9雇用（日本）'!G41*100,"-")</f>
        <v>570.32265071581719</v>
      </c>
      <c r="H41" s="698">
        <f>+IFERROR('8実質GDP（日本）'!H41/'9雇用（日本）'!H41*100,"-")</f>
        <v>548.58968637156647</v>
      </c>
      <c r="I41" s="698">
        <f>+IFERROR('8実質GDP（日本）'!I41/'9雇用（日本）'!I41*100,"-")</f>
        <v>608.33721864773304</v>
      </c>
      <c r="J41" s="698">
        <f>+IFERROR('8実質GDP（日本）'!J41/'9雇用（日本）'!J41*100,"-")</f>
        <v>650.30955684736057</v>
      </c>
      <c r="K41" s="698">
        <f>+IFERROR('8実質GDP（日本）'!K41/'9雇用（日本）'!K41*100,"-")</f>
        <v>649.42720795626201</v>
      </c>
      <c r="L41" s="698">
        <f>+IFERROR('8実質GDP（日本）'!L41/'9雇用（日本）'!L41*100,"-")</f>
        <v>685.20921150217328</v>
      </c>
      <c r="M41" s="698">
        <f>+IFERROR('8実質GDP（日本）'!M41/'9雇用（日本）'!M41*100,"-")</f>
        <v>710.63382150698487</v>
      </c>
      <c r="N41" s="698">
        <f>+IFERROR('8実質GDP（日本）'!N41/'9雇用（日本）'!N41*100,"-")</f>
        <v>686.52924304041164</v>
      </c>
      <c r="O41" s="698">
        <f>+IFERROR('8実質GDP（日本）'!O41/'9雇用（日本）'!O41*100,"-")</f>
        <v>671.13035470592797</v>
      </c>
      <c r="P41" s="698">
        <f>+IFERROR('8実質GDP（日本）'!P41/'9雇用（日本）'!P41*100,"-")</f>
        <v>799.31619577569654</v>
      </c>
      <c r="Q41" s="698">
        <f>+IFERROR('8実質GDP（日本）'!Q41/'9雇用（日本）'!Q41*100,"-")</f>
        <v>877.50197034005544</v>
      </c>
      <c r="R41" s="698">
        <f>+IFERROR('8実質GDP（日本）'!R41/'9雇用（日本）'!R41*100,"-")</f>
        <v>904.13490689328046</v>
      </c>
      <c r="S41" s="698">
        <f>+IFERROR('8実質GDP（日本）'!S41/'9雇用（日本）'!S41*100,"-")</f>
        <v>886.23262350676737</v>
      </c>
      <c r="T41" s="698">
        <f>+IFERROR('8実質GDP（日本）'!T41/'9雇用（日本）'!T41*100,"-")</f>
        <v>915.78803325236913</v>
      </c>
      <c r="U41" s="698">
        <f>+IFERROR('8実質GDP（日本）'!U41/'9雇用（日本）'!U41*100,"-")</f>
        <v>867.50355888013894</v>
      </c>
      <c r="V41" s="698">
        <f>+IFERROR('8実質GDP（日本）'!V41/'9雇用（日本）'!V41*100,"-")</f>
        <v>905.39646245341703</v>
      </c>
      <c r="W41" s="698">
        <f>+IFERROR('8実質GDP（日本）'!W41/'9雇用（日本）'!W41*100,"-")</f>
        <v>934.34535213536537</v>
      </c>
      <c r="X41" s="698">
        <f>+IFERROR('8実質GDP（日本）'!X41/'9雇用（日本）'!X41*100,"-")</f>
        <v>947.21890508452202</v>
      </c>
      <c r="Y41" s="698">
        <f>+IFERROR('8実質GDP（日本）'!Y41/'9雇用（日本）'!Y41*100,"-")</f>
        <v>934.62457800448476</v>
      </c>
      <c r="Z41" s="698">
        <f>+IFERROR('8実質GDP（日本）'!Z41/'9雇用（日本）'!Z41*100,"-")</f>
        <v>844.63769790823994</v>
      </c>
      <c r="AA41" s="698">
        <f>+IFERROR('8実質GDP（日本）'!AA41/'9雇用（日本）'!AA41*100,"-")</f>
        <v>803.70758273984086</v>
      </c>
      <c r="AB41" s="698">
        <f>+IFERROR('8実質GDP（日本）'!AB41/'9雇用（日本）'!AB41*100,"-")</f>
        <v>684.21971665745843</v>
      </c>
      <c r="AC41" s="698">
        <f>+IFERROR('8実質GDP（日本）'!AC41/'9雇用（日本）'!AC41*100,"-")</f>
        <v>577.74727513195751</v>
      </c>
      <c r="AD41" s="699">
        <f>+IFERROR('8実質GDP（日本）'!AD41/'9雇用（日本）'!AD41*100,"-")</f>
        <v>562.99756419668938</v>
      </c>
    </row>
    <row r="42" spans="4:30" ht="16.5" customHeight="1">
      <c r="D42" s="128"/>
      <c r="E42" s="135" t="s">
        <v>95</v>
      </c>
      <c r="F42" s="698">
        <f>+IFERROR('8実質GDP（日本）'!F42/'9雇用（日本）'!F42*100,"-")</f>
        <v>648.68741083748466</v>
      </c>
      <c r="G42" s="698">
        <f>+IFERROR('8実質GDP（日本）'!G42/'9雇用（日本）'!G42*100,"-")</f>
        <v>611.65294072371819</v>
      </c>
      <c r="H42" s="698">
        <f>+IFERROR('8実質GDP（日本）'!H42/'9雇用（日本）'!H42*100,"-")</f>
        <v>802.5693111955203</v>
      </c>
      <c r="I42" s="698">
        <f>+IFERROR('8実質GDP（日本）'!I42/'9雇用（日本）'!I42*100,"-")</f>
        <v>761.32755260109684</v>
      </c>
      <c r="J42" s="698">
        <f>+IFERROR('8実質GDP（日本）'!J42/'9雇用（日本）'!J42*100,"-")</f>
        <v>735.18692433128172</v>
      </c>
      <c r="K42" s="698">
        <f>+IFERROR('8実質GDP（日本）'!K42/'9雇用（日本）'!K42*100,"-")</f>
        <v>709.79770563413138</v>
      </c>
      <c r="L42" s="698">
        <f>+IFERROR('8実質GDP（日本）'!L42/'9雇用（日本）'!L42*100,"-")</f>
        <v>722.38983559629514</v>
      </c>
      <c r="M42" s="698">
        <f>+IFERROR('8実質GDP（日本）'!M42/'9雇用（日本）'!M42*100,"-")</f>
        <v>721.16849412833324</v>
      </c>
      <c r="N42" s="698">
        <f>+IFERROR('8実質GDP（日本）'!N42/'9雇用（日本）'!N42*100,"-")</f>
        <v>703.57428325486615</v>
      </c>
      <c r="O42" s="698">
        <f>+IFERROR('8実質GDP（日本）'!O42/'9雇用（日本）'!O42*100,"-")</f>
        <v>677.71562804515474</v>
      </c>
      <c r="P42" s="698">
        <f>+IFERROR('8実質GDP（日本）'!P42/'9雇用（日本）'!P42*100,"-")</f>
        <v>689.96503672978702</v>
      </c>
      <c r="Q42" s="698">
        <f>+IFERROR('8実質GDP（日本）'!Q42/'9雇用（日本）'!Q42*100,"-")</f>
        <v>628.69789211866112</v>
      </c>
      <c r="R42" s="698">
        <f>+IFERROR('8実質GDP（日本）'!R42/'9雇用（日本）'!R42*100,"-")</f>
        <v>649.11344640595212</v>
      </c>
      <c r="S42" s="698">
        <f>+IFERROR('8実質GDP（日本）'!S42/'9雇用（日本）'!S42*100,"-")</f>
        <v>681.64998686434581</v>
      </c>
      <c r="T42" s="698">
        <f>+IFERROR('8実質GDP（日本）'!T42/'9雇用（日本）'!T42*100,"-")</f>
        <v>728.28128750100007</v>
      </c>
      <c r="U42" s="698">
        <f>+IFERROR('8実質GDP（日本）'!U42/'9雇用（日本）'!U42*100,"-")</f>
        <v>780.60904400539334</v>
      </c>
      <c r="V42" s="698">
        <f>+IFERROR('8実質GDP（日本）'!V42/'9雇用（日本）'!V42*100,"-")</f>
        <v>747.11462428963478</v>
      </c>
      <c r="W42" s="698">
        <f>+IFERROR('8実質GDP（日本）'!W42/'9雇用（日本）'!W42*100,"-")</f>
        <v>695.13996700294808</v>
      </c>
      <c r="X42" s="698">
        <f>+IFERROR('8実質GDP（日本）'!X42/'9雇用（日本）'!X42*100,"-")</f>
        <v>690.4807903285365</v>
      </c>
      <c r="Y42" s="698">
        <f>+IFERROR('8実質GDP（日本）'!Y42/'9雇用（日本）'!Y42*100,"-")</f>
        <v>678.22124070417215</v>
      </c>
      <c r="Z42" s="698">
        <f>+IFERROR('8実質GDP（日本）'!Z42/'9雇用（日本）'!Z42*100,"-")</f>
        <v>662.81559717329947</v>
      </c>
      <c r="AA42" s="698">
        <f>+IFERROR('8実質GDP（日本）'!AA42/'9雇用（日本）'!AA42*100,"-")</f>
        <v>712.14340724577221</v>
      </c>
      <c r="AB42" s="698">
        <f>+IFERROR('8実質GDP（日本）'!AB42/'9雇用（日本）'!AB42*100,"-")</f>
        <v>768.12044475761138</v>
      </c>
      <c r="AC42" s="698">
        <f>+IFERROR('8実質GDP（日本）'!AC42/'9雇用（日本）'!AC42*100,"-")</f>
        <v>692.64253974977021</v>
      </c>
      <c r="AD42" s="699">
        <f>+IFERROR('8実質GDP（日本）'!AD42/'9雇用（日本）'!AD42*100,"-")</f>
        <v>620.93727474879029</v>
      </c>
    </row>
    <row r="43" spans="4:30" ht="16.5" customHeight="1">
      <c r="D43" s="128"/>
      <c r="E43" s="135" t="s">
        <v>284</v>
      </c>
      <c r="F43" s="698">
        <f>+IFERROR('8実質GDP（日本）'!F43/'9雇用（日本）'!F43*100,"-")</f>
        <v>461.63496284175363</v>
      </c>
      <c r="G43" s="698">
        <f>+IFERROR('8実質GDP（日本）'!G43/'9雇用（日本）'!G43*100,"-")</f>
        <v>455.02750790120564</v>
      </c>
      <c r="H43" s="698">
        <f>+IFERROR('8実質GDP（日本）'!H43/'9雇用（日本）'!H43*100,"-")</f>
        <v>450.7079646017699</v>
      </c>
      <c r="I43" s="698">
        <f>+IFERROR('8実質GDP（日本）'!I43/'9雇用（日本）'!I43*100,"-")</f>
        <v>469.52669486681151</v>
      </c>
      <c r="J43" s="698">
        <f>+IFERROR('8実質GDP（日本）'!J43/'9雇用（日本）'!J43*100,"-")</f>
        <v>473.66652211621857</v>
      </c>
      <c r="K43" s="698">
        <f>+IFERROR('8実質GDP（日本）'!K43/'9雇用（日本）'!K43*100,"-")</f>
        <v>475.63722584469474</v>
      </c>
      <c r="L43" s="698">
        <f>+IFERROR('8実質GDP（日本）'!L43/'9雇用（日本）'!L43*100,"-")</f>
        <v>499.51269695164865</v>
      </c>
      <c r="M43" s="698">
        <f>+IFERROR('8実質GDP（日本）'!M43/'9雇用（日本）'!M43*100,"-")</f>
        <v>519.13529054016692</v>
      </c>
      <c r="N43" s="698">
        <f>+IFERROR('8実質GDP（日本）'!N43/'9雇用（日本）'!N43*100,"-")</f>
        <v>551.88238685500153</v>
      </c>
      <c r="O43" s="698">
        <f>+IFERROR('8実質GDP（日本）'!O43/'9雇用（日本）'!O43*100,"-")</f>
        <v>612.26505447144734</v>
      </c>
      <c r="P43" s="698">
        <f>+IFERROR('8実質GDP（日本）'!P43/'9雇用（日本）'!P43*100,"-")</f>
        <v>662.62019966925948</v>
      </c>
      <c r="Q43" s="698">
        <f>+IFERROR('8実質GDP（日本）'!Q43/'9雇用（日本）'!Q43*100,"-")</f>
        <v>607.47158912538453</v>
      </c>
      <c r="R43" s="698">
        <f>+IFERROR('8実質GDP（日本）'!R43/'9雇用（日本）'!R43*100,"-")</f>
        <v>620.55864665879847</v>
      </c>
      <c r="S43" s="698">
        <f>+IFERROR('8実質GDP（日本）'!S43/'9雇用（日本）'!S43*100,"-")</f>
        <v>629.13148062848654</v>
      </c>
      <c r="T43" s="698">
        <f>+IFERROR('8実質GDP（日本）'!T43/'9雇用（日本）'!T43*100,"-")</f>
        <v>657.63630886635212</v>
      </c>
      <c r="U43" s="698">
        <f>+IFERROR('8実質GDP（日本）'!U43/'9雇用（日本）'!U43*100,"-")</f>
        <v>672.13730894512662</v>
      </c>
      <c r="V43" s="698">
        <f>+IFERROR('8実質GDP（日本）'!V43/'9雇用（日本）'!V43*100,"-")</f>
        <v>636.01824445630541</v>
      </c>
      <c r="W43" s="698">
        <f>+IFERROR('8実質GDP（日本）'!W43/'9雇用（日本）'!W43*100,"-")</f>
        <v>603.60387045813593</v>
      </c>
      <c r="X43" s="698">
        <f>+IFERROR('8実質GDP（日本）'!X43/'9雇用（日本）'!X43*100,"-")</f>
        <v>559.6169940432236</v>
      </c>
      <c r="Y43" s="698">
        <f>+IFERROR('8実質GDP（日本）'!Y43/'9雇用（日本）'!Y43*100,"-")</f>
        <v>502.07960155533226</v>
      </c>
      <c r="Z43" s="698">
        <f>+IFERROR('8実質GDP（日本）'!Z43/'9雇用（日本）'!Z43*100,"-")</f>
        <v>197.21410559180242</v>
      </c>
      <c r="AA43" s="698">
        <f>+IFERROR('8実質GDP（日本）'!AA43/'9雇用（日本）'!AA43*100,"-")</f>
        <v>155.71649014519184</v>
      </c>
      <c r="AB43" s="698">
        <f>+IFERROR('8実質GDP（日本）'!AB43/'9雇用（日本）'!AB43*100,"-")</f>
        <v>243.55836002156201</v>
      </c>
      <c r="AC43" s="698">
        <f>+IFERROR('8実質GDP（日本）'!AC43/'9雇用（日本）'!AC43*100,"-")</f>
        <v>199.23439687409038</v>
      </c>
      <c r="AD43" s="699">
        <f>+IFERROR('8実質GDP（日本）'!AD43/'9雇用（日本）'!AD43*100,"-")</f>
        <v>196.61965094071982</v>
      </c>
    </row>
    <row r="44" spans="4:30" ht="16.5" customHeight="1">
      <c r="D44" s="130"/>
      <c r="E44" s="101" t="s">
        <v>337</v>
      </c>
      <c r="F44" s="700">
        <f>+IFERROR('8実質GDP（日本）'!F44/'9雇用（日本）'!F44*100,"-")</f>
        <v>800.6595183388647</v>
      </c>
      <c r="G44" s="700">
        <f>+IFERROR('8実質GDP（日本）'!G44/'9雇用（日本）'!G44*100,"-")</f>
        <v>818.44128787878799</v>
      </c>
      <c r="H44" s="700">
        <f>+IFERROR('8実質GDP（日本）'!H44/'9雇用（日本）'!H44*100,"-")</f>
        <v>842.32325636753149</v>
      </c>
      <c r="I44" s="700">
        <f>+IFERROR('8実質GDP（日本）'!I44/'9雇用（日本）'!I44*100,"-")</f>
        <v>909.45001095595705</v>
      </c>
      <c r="J44" s="700">
        <f>+IFERROR('8実質GDP（日本）'!J44/'9雇用（日本）'!J44*100,"-")</f>
        <v>946.68355910729952</v>
      </c>
      <c r="K44" s="700">
        <f>+IFERROR('8実質GDP（日本）'!K44/'9雇用（日本）'!K44*100,"-")</f>
        <v>987.16246126604688</v>
      </c>
      <c r="L44" s="700">
        <f>+IFERROR('8実質GDP（日本）'!L44/'9雇用（日本）'!L44*100,"-")</f>
        <v>1014.0083053193592</v>
      </c>
      <c r="M44" s="700">
        <f>+IFERROR('8実質GDP（日本）'!M44/'9雇用（日本）'!M44*100,"-")</f>
        <v>1030.2741970507532</v>
      </c>
      <c r="N44" s="700">
        <f>+IFERROR('8実質GDP（日本）'!N44/'9雇用（日本）'!N44*100,"-")</f>
        <v>1068.8798264293464</v>
      </c>
      <c r="O44" s="700">
        <f>+IFERROR('8実質GDP（日本）'!O44/'9雇用（日本）'!O44*100,"-")</f>
        <v>1156.1914058528052</v>
      </c>
      <c r="P44" s="700">
        <f>+IFERROR('8実質GDP（日本）'!P44/'9雇用（日本）'!P44*100,"-")</f>
        <v>1220.5760565095602</v>
      </c>
      <c r="Q44" s="700">
        <f>+IFERROR('8実質GDP（日本）'!Q44/'9雇用（日本）'!Q44*100,"-")</f>
        <v>1090.763239559459</v>
      </c>
      <c r="R44" s="700">
        <f>+IFERROR('8実質GDP（日本）'!R44/'9雇用（日本）'!R44*100,"-")</f>
        <v>1052.9078772680339</v>
      </c>
      <c r="S44" s="700">
        <f>+IFERROR('8実質GDP（日本）'!S44/'9雇用（日本）'!S44*100,"-")</f>
        <v>1011.7928219084878</v>
      </c>
      <c r="T44" s="700">
        <f>+IFERROR('8実質GDP（日本）'!T44/'9雇用（日本）'!T44*100,"-")</f>
        <v>1003.0143103623262</v>
      </c>
      <c r="U44" s="700">
        <f>+IFERROR('8実質GDP（日本）'!U44/'9雇用（日本）'!U44*100,"-")</f>
        <v>972.43221950091629</v>
      </c>
      <c r="V44" s="700">
        <f>+IFERROR('8実質GDP（日本）'!V44/'9雇用（日本）'!V44*100,"-")</f>
        <v>933.07665636106196</v>
      </c>
      <c r="W44" s="700">
        <f>+IFERROR('8実質GDP（日本）'!W44/'9雇用（日本）'!W44*100,"-")</f>
        <v>904.38498651172449</v>
      </c>
      <c r="X44" s="700">
        <f>+IFERROR('8実質GDP（日本）'!X44/'9雇用（日本）'!X44*100,"-")</f>
        <v>869.31903883416305</v>
      </c>
      <c r="Y44" s="700">
        <f>+IFERROR('8実質GDP（日本）'!Y44/'9雇用（日本）'!Y44*100,"-")</f>
        <v>834.24880410744038</v>
      </c>
      <c r="Z44" s="700">
        <f>+IFERROR('8実質GDP（日本）'!Z44/'9雇用（日本）'!Z44*100,"-")</f>
        <v>810.94939186152715</v>
      </c>
      <c r="AA44" s="700">
        <f>+IFERROR('8実質GDP（日本）'!AA44/'9雇用（日本）'!AA44*100,"-")</f>
        <v>647.57340451346761</v>
      </c>
      <c r="AB44" s="700">
        <f>+IFERROR('8実質GDP（日本）'!AB44/'9雇用（日本）'!AB44*100,"-")</f>
        <v>965.94321927026488</v>
      </c>
      <c r="AC44" s="700">
        <f>+IFERROR('8実質GDP（日本）'!AC44/'9雇用（日本）'!AC44*100,"-")</f>
        <v>766.60315419415736</v>
      </c>
      <c r="AD44" s="701">
        <f>+IFERROR('8実質GDP（日本）'!AD44/'9雇用（日本）'!AD44*100,"-")</f>
        <v>767.35631966681285</v>
      </c>
    </row>
    <row r="45" spans="4:30" ht="16.5" customHeight="1">
      <c r="D45" s="2" t="s">
        <v>344</v>
      </c>
      <c r="E45" s="131"/>
      <c r="F45" s="702">
        <f>+IFERROR('8実質GDP（日本）'!F45/'9雇用（日本）'!F45*100,"-")</f>
        <v>2456.3001089590343</v>
      </c>
      <c r="G45" s="702">
        <f>+IFERROR('8実質GDP（日本）'!G45/'9雇用（日本）'!G45*100,"-")</f>
        <v>2954.7157708246364</v>
      </c>
      <c r="H45" s="702">
        <f>+IFERROR('8実質GDP（日本）'!H45/'9雇用（日本）'!H45*100,"-")</f>
        <v>2495.5039805694237</v>
      </c>
      <c r="I45" s="702">
        <f>+IFERROR('8実質GDP（日本）'!I45/'9雇用（日本）'!I45*100,"-")</f>
        <v>1908.8133240804996</v>
      </c>
      <c r="J45" s="702">
        <f>+IFERROR('8実質GDP（日本）'!J45/'9雇用（日本）'!J45*100,"-")</f>
        <v>1855.0200982581507</v>
      </c>
      <c r="K45" s="702">
        <f>+IFERROR('8実質GDP（日本）'!K45/'9雇用（日本）'!K45*100,"-")</f>
        <v>1886.3394176893194</v>
      </c>
      <c r="L45" s="702">
        <f>+IFERROR('8実質GDP（日本）'!L45/'9雇用（日本）'!L45*100,"-")</f>
        <v>1947.0344827586207</v>
      </c>
      <c r="M45" s="702">
        <f>+IFERROR('8実質GDP（日本）'!M45/'9雇用（日本）'!M45*100,"-")</f>
        <v>2067.6159060646414</v>
      </c>
      <c r="N45" s="702">
        <f>+IFERROR('8実質GDP（日本）'!N45/'9雇用（日本）'!N45*100,"-")</f>
        <v>2166.2418655097613</v>
      </c>
      <c r="O45" s="702">
        <f>+IFERROR('8実質GDP（日本）'!O45/'9雇用（日本）'!O45*100,"-")</f>
        <v>1449.9898512482964</v>
      </c>
      <c r="P45" s="702">
        <f>+IFERROR('8実質GDP（日本）'!P45/'9雇用（日本）'!P45*100,"-")</f>
        <v>1487.2131698303376</v>
      </c>
      <c r="Q45" s="702">
        <f>+IFERROR('8実質GDP（日本）'!Q45/'9雇用（日本）'!Q45*100,"-")</f>
        <v>1518.9659585359611</v>
      </c>
      <c r="R45" s="702">
        <f>+IFERROR('8実質GDP（日本）'!R45/'9雇用（日本）'!R45*100,"-")</f>
        <v>1866.3232722572798</v>
      </c>
      <c r="S45" s="702">
        <f>+IFERROR('8実質GDP（日本）'!S45/'9雇用（日本）'!S45*100,"-")</f>
        <v>2352.4954448229423</v>
      </c>
      <c r="T45" s="702">
        <f>+IFERROR('8実質GDP（日本）'!T45/'9雇用（日本）'!T45*100,"-")</f>
        <v>2223.115960416138</v>
      </c>
      <c r="U45" s="702">
        <f>+IFERROR('8実質GDP（日本）'!U45/'9雇用（日本）'!U45*100,"-")</f>
        <v>2270.5108568339492</v>
      </c>
      <c r="V45" s="702">
        <f>+IFERROR('8実質GDP（日本）'!V45/'9雇用（日本）'!V45*100,"-")</f>
        <v>1543.1422901832611</v>
      </c>
      <c r="W45" s="702">
        <f>+IFERROR('8実質GDP（日本）'!W45/'9雇用（日本）'!W45*100,"-")</f>
        <v>1078.1803329889726</v>
      </c>
      <c r="X45" s="702">
        <f>+IFERROR('8実質GDP（日本）'!X45/'9雇用（日本）'!X45*100,"-")</f>
        <v>833.23018038193732</v>
      </c>
      <c r="Y45" s="702">
        <f>+IFERROR('8実質GDP（日本）'!Y45/'9雇用（日本）'!Y45*100,"-")</f>
        <v>612.733570159858</v>
      </c>
      <c r="Z45" s="702">
        <f>+IFERROR('8実質GDP（日本）'!Z45/'9雇用（日本）'!Z45*100,"-")</f>
        <v>577.61246169236392</v>
      </c>
      <c r="AA45" s="702">
        <f>+IFERROR('8実質GDP（日本）'!AA45/'9雇用（日本）'!AA45*100,"-")</f>
        <v>1130.5052164626632</v>
      </c>
      <c r="AB45" s="702">
        <f>+IFERROR('8実質GDP（日本）'!AB45/'9雇用（日本）'!AB45*100,"-")</f>
        <v>1164.5284566180089</v>
      </c>
      <c r="AC45" s="702">
        <f>+IFERROR('8実質GDP（日本）'!AC45/'9雇用（日本）'!AC45*100,"-")</f>
        <v>935.30939328441298</v>
      </c>
      <c r="AD45" s="703">
        <f>+IFERROR('8実質GDP（日本）'!AD45/'9雇用（日本）'!AD45*100,"-")</f>
        <v>1167.1284325739357</v>
      </c>
    </row>
    <row r="46" spans="4:30" ht="16.5" customHeight="1">
      <c r="D46" s="128"/>
      <c r="E46" s="135" t="s">
        <v>124</v>
      </c>
      <c r="F46" s="709">
        <f>+IFERROR('8実質GDP（日本）'!F46/'9雇用（日本）'!F46*100,"-")</f>
        <v>2456.3001089590343</v>
      </c>
      <c r="G46" s="709">
        <f>+IFERROR('8実質GDP（日本）'!G46/'9雇用（日本）'!G46*100,"-")</f>
        <v>2954.7157708246364</v>
      </c>
      <c r="H46" s="709">
        <f>+IFERROR('8実質GDP（日本）'!H46/'9雇用（日本）'!H46*100,"-")</f>
        <v>2495.5039805694237</v>
      </c>
      <c r="I46" s="709">
        <f>+IFERROR('8実質GDP（日本）'!I46/'9雇用（日本）'!I46*100,"-")</f>
        <v>1908.8133240804996</v>
      </c>
      <c r="J46" s="709">
        <f>+IFERROR('8実質GDP（日本）'!J46/'9雇用（日本）'!J46*100,"-")</f>
        <v>1855.0200982581507</v>
      </c>
      <c r="K46" s="709">
        <f>+IFERROR('8実質GDP（日本）'!K46/'9雇用（日本）'!K46*100,"-")</f>
        <v>1886.3394176893194</v>
      </c>
      <c r="L46" s="709">
        <f>+IFERROR('8実質GDP（日本）'!L46/'9雇用（日本）'!L46*100,"-")</f>
        <v>1947.0344827586207</v>
      </c>
      <c r="M46" s="709">
        <f>+IFERROR('8実質GDP（日本）'!M46/'9雇用（日本）'!M46*100,"-")</f>
        <v>2067.6159060646414</v>
      </c>
      <c r="N46" s="709">
        <f>+IFERROR('8実質GDP（日本）'!N46/'9雇用（日本）'!N46*100,"-")</f>
        <v>2166.2418655097613</v>
      </c>
      <c r="O46" s="709">
        <f>+IFERROR('8実質GDP（日本）'!O46/'9雇用（日本）'!O46*100,"-")</f>
        <v>1449.9898512482964</v>
      </c>
      <c r="P46" s="709">
        <f>+IFERROR('8実質GDP（日本）'!P46/'9雇用（日本）'!P46*100,"-")</f>
        <v>1487.2131698303376</v>
      </c>
      <c r="Q46" s="709">
        <f>+IFERROR('8実質GDP（日本）'!Q46/'9雇用（日本）'!Q46*100,"-")</f>
        <v>1518.9659585359611</v>
      </c>
      <c r="R46" s="709">
        <f>+IFERROR('8実質GDP（日本）'!R46/'9雇用（日本）'!R46*100,"-")</f>
        <v>1866.3232722572798</v>
      </c>
      <c r="S46" s="709">
        <f>+IFERROR('8実質GDP（日本）'!S46/'9雇用（日本）'!S46*100,"-")</f>
        <v>2352.4954448229423</v>
      </c>
      <c r="T46" s="709">
        <f>+IFERROR('8実質GDP（日本）'!T46/'9雇用（日本）'!T46*100,"-")</f>
        <v>2223.115960416138</v>
      </c>
      <c r="U46" s="709">
        <f>+IFERROR('8実質GDP（日本）'!U46/'9雇用（日本）'!U46*100,"-")</f>
        <v>2270.5108568339492</v>
      </c>
      <c r="V46" s="709">
        <f>+IFERROR('8実質GDP（日本）'!V46/'9雇用（日本）'!V46*100,"-")</f>
        <v>1543.1422901832611</v>
      </c>
      <c r="W46" s="709">
        <f>+IFERROR('8実質GDP（日本）'!W46/'9雇用（日本）'!W46*100,"-")</f>
        <v>1078.1803329889726</v>
      </c>
      <c r="X46" s="709">
        <f>+IFERROR('8実質GDP（日本）'!X46/'9雇用（日本）'!X46*100,"-")</f>
        <v>833.23018038193732</v>
      </c>
      <c r="Y46" s="709">
        <f>+IFERROR('8実質GDP（日本）'!Y46/'9雇用（日本）'!Y46*100,"-")</f>
        <v>612.733570159858</v>
      </c>
      <c r="Z46" s="709">
        <f>+IFERROR('8実質GDP（日本）'!Z46/'9雇用（日本）'!Z46*100,"-")</f>
        <v>577.61246169236392</v>
      </c>
      <c r="AA46" s="709">
        <f>+IFERROR('8実質GDP（日本）'!AA46/'9雇用（日本）'!AA46*100,"-")</f>
        <v>1130.5052164626632</v>
      </c>
      <c r="AB46" s="709">
        <f>+IFERROR('8実質GDP（日本）'!AB46/'9雇用（日本）'!AB46*100,"-")</f>
        <v>1164.5284566180089</v>
      </c>
      <c r="AC46" s="709">
        <f>+IFERROR('8実質GDP（日本）'!AC46/'9雇用（日本）'!AC46*100,"-")</f>
        <v>935.30939328441298</v>
      </c>
      <c r="AD46" s="710">
        <f>+IFERROR('8実質GDP（日本）'!AD46/'9雇用（日本）'!AD46*100,"-")</f>
        <v>1167.1284325739357</v>
      </c>
    </row>
    <row r="47" spans="4:30" ht="16.5" customHeight="1">
      <c r="D47" s="3" t="s">
        <v>345</v>
      </c>
      <c r="E47" s="711"/>
      <c r="F47" s="712">
        <f>+IFERROR('8実質GDP（日本）'!F47/'9雇用（日本）'!F47*100,"-")</f>
        <v>1128.8652039878896</v>
      </c>
      <c r="G47" s="712">
        <f>+IFERROR('8実質GDP（日本）'!G47/'9雇用（日本）'!G47*100,"-")</f>
        <v>1179.5488431043386</v>
      </c>
      <c r="H47" s="712">
        <f>+IFERROR('8実質GDP（日本）'!H47/'9雇用（日本）'!H47*100,"-")</f>
        <v>1251.0264474435023</v>
      </c>
      <c r="I47" s="712">
        <f>+IFERROR('8実質GDP（日本）'!I47/'9雇用（日本）'!I47*100,"-")</f>
        <v>1218.2946140310889</v>
      </c>
      <c r="J47" s="712">
        <f>+IFERROR('8実質GDP（日本）'!J47/'9雇用（日本）'!J47*100,"-")</f>
        <v>1208.9985027350438</v>
      </c>
      <c r="K47" s="712">
        <f>+IFERROR('8実質GDP（日本）'!K47/'9雇用（日本）'!K47*100,"-")</f>
        <v>1197.4928651507541</v>
      </c>
      <c r="L47" s="712">
        <f>+IFERROR('8実質GDP（日本）'!L47/'9雇用（日本）'!L47*100,"-")</f>
        <v>1251.986326845079</v>
      </c>
      <c r="M47" s="712">
        <f>+IFERROR('8実質GDP（日本）'!M47/'9雇用（日本）'!M47*100,"-")</f>
        <v>1325.2987591728449</v>
      </c>
      <c r="N47" s="712">
        <f>+IFERROR('8実質GDP（日本）'!N47/'9雇用（日本）'!N47*100,"-")</f>
        <v>1340.560741686465</v>
      </c>
      <c r="O47" s="712">
        <f>+IFERROR('8実質GDP（日本）'!O47/'9雇用（日本）'!O47*100,"-")</f>
        <v>1234.5730532826767</v>
      </c>
      <c r="P47" s="712">
        <f>+IFERROR('8実質GDP（日本）'!P47/'9雇用（日本）'!P47*100,"-")</f>
        <v>1214.052185848409</v>
      </c>
      <c r="Q47" s="712">
        <f>+IFERROR('8実質GDP（日本）'!Q47/'9雇用（日本）'!Q47*100,"-")</f>
        <v>1249.6601240447239</v>
      </c>
      <c r="R47" s="712">
        <f>+IFERROR('8実質GDP（日本）'!R47/'9雇用（日本）'!R47*100,"-")</f>
        <v>1184.158032005088</v>
      </c>
      <c r="S47" s="712">
        <f>+IFERROR('8実質GDP（日本）'!S47/'9雇用（日本）'!S47*100,"-")</f>
        <v>1160.7136900348753</v>
      </c>
      <c r="T47" s="712">
        <f>+IFERROR('8実質GDP（日本）'!T47/'9雇用（日本）'!T47*100,"-")</f>
        <v>1221.2118195734836</v>
      </c>
      <c r="U47" s="712">
        <f>+IFERROR('8実質GDP（日本）'!U47/'9雇用（日本）'!U47*100,"-")</f>
        <v>1115.8660839952363</v>
      </c>
      <c r="V47" s="712">
        <f>+IFERROR('8実質GDP（日本）'!V47/'9雇用（日本）'!V47*100,"-")</f>
        <v>1111.0445080564125</v>
      </c>
      <c r="W47" s="712">
        <f>+IFERROR('8実質GDP（日本）'!W47/'9雇用（日本）'!W47*100,"-")</f>
        <v>1152.2782412036979</v>
      </c>
      <c r="X47" s="712">
        <f>+IFERROR('8実質GDP（日本）'!X47/'9雇用（日本）'!X47*100,"-")</f>
        <v>1207.5084856209519</v>
      </c>
      <c r="Y47" s="712">
        <f>+IFERROR('8実質GDP（日本）'!Y47/'9雇用（日本）'!Y47*100,"-")</f>
        <v>1226.8597684852991</v>
      </c>
      <c r="Z47" s="712">
        <f>+IFERROR('8実質GDP（日本）'!Z47/'9雇用（日本）'!Z47*100,"-")</f>
        <v>1242.3559325228955</v>
      </c>
      <c r="AA47" s="712">
        <f>+IFERROR('8実質GDP（日本）'!AA47/'9雇用（日本）'!AA47*100,"-")</f>
        <v>1299.8163051181998</v>
      </c>
      <c r="AB47" s="712">
        <f>+IFERROR('8実質GDP（日本）'!AB47/'9雇用（日本）'!AB47*100,"-")</f>
        <v>1321.202551632666</v>
      </c>
      <c r="AC47" s="712">
        <f>+IFERROR('8実質GDP（日本）'!AC47/'9雇用（日本）'!AC47*100,"-")</f>
        <v>1384.0740449544057</v>
      </c>
      <c r="AD47" s="713">
        <f>+IFERROR('8実質GDP（日本）'!AD47/'9雇用（日本）'!AD47*100,"-")</f>
        <v>1475.6572998692272</v>
      </c>
    </row>
    <row r="48" spans="4:30" ht="16.5" customHeight="1" thickBot="1">
      <c r="D48" s="136"/>
      <c r="E48" s="137" t="s">
        <v>126</v>
      </c>
      <c r="F48" s="714">
        <f>+IFERROR('8実質GDP（日本）'!F48/'9雇用（日本）'!F48*100,"-")</f>
        <v>1128.8652039878896</v>
      </c>
      <c r="G48" s="714">
        <f>+IFERROR('8実質GDP（日本）'!G48/'9雇用（日本）'!G48*100,"-")</f>
        <v>1179.5488431043386</v>
      </c>
      <c r="H48" s="714">
        <f>+IFERROR('8実質GDP（日本）'!H48/'9雇用（日本）'!H48*100,"-")</f>
        <v>1251.0264474435023</v>
      </c>
      <c r="I48" s="714">
        <f>+IFERROR('8実質GDP（日本）'!I48/'9雇用（日本）'!I48*100,"-")</f>
        <v>1218.2946140310889</v>
      </c>
      <c r="J48" s="714">
        <f>+IFERROR('8実質GDP（日本）'!J48/'9雇用（日本）'!J48*100,"-")</f>
        <v>1208.9985027350438</v>
      </c>
      <c r="K48" s="714">
        <f>+IFERROR('8実質GDP（日本）'!K48/'9雇用（日本）'!K48*100,"-")</f>
        <v>1197.4928651507541</v>
      </c>
      <c r="L48" s="714">
        <f>+IFERROR('8実質GDP（日本）'!L48/'9雇用（日本）'!L48*100,"-")</f>
        <v>1251.986326845079</v>
      </c>
      <c r="M48" s="714">
        <f>+IFERROR('8実質GDP（日本）'!M48/'9雇用（日本）'!M48*100,"-")</f>
        <v>1325.2987591728449</v>
      </c>
      <c r="N48" s="714">
        <f>+IFERROR('8実質GDP（日本）'!N48/'9雇用（日本）'!N48*100,"-")</f>
        <v>1340.560741686465</v>
      </c>
      <c r="O48" s="714">
        <f>+IFERROR('8実質GDP（日本）'!O48/'9雇用（日本）'!O48*100,"-")</f>
        <v>1234.5730532826767</v>
      </c>
      <c r="P48" s="714">
        <f>+IFERROR('8実質GDP（日本）'!P48/'9雇用（日本）'!P48*100,"-")</f>
        <v>1214.052185848409</v>
      </c>
      <c r="Q48" s="714">
        <f>+IFERROR('8実質GDP（日本）'!Q48/'9雇用（日本）'!Q48*100,"-")</f>
        <v>1249.6601240447239</v>
      </c>
      <c r="R48" s="714">
        <f>+IFERROR('8実質GDP（日本）'!R48/'9雇用（日本）'!R48*100,"-")</f>
        <v>1184.158032005088</v>
      </c>
      <c r="S48" s="714">
        <f>+IFERROR('8実質GDP（日本）'!S48/'9雇用（日本）'!S48*100,"-")</f>
        <v>1160.7136900348753</v>
      </c>
      <c r="T48" s="714">
        <f>+IFERROR('8実質GDP（日本）'!T48/'9雇用（日本）'!T48*100,"-")</f>
        <v>1221.2118195734836</v>
      </c>
      <c r="U48" s="714">
        <f>+IFERROR('8実質GDP（日本）'!U48/'9雇用（日本）'!U48*100,"-")</f>
        <v>1115.8660839952363</v>
      </c>
      <c r="V48" s="714">
        <f>+IFERROR('8実質GDP（日本）'!V48/'9雇用（日本）'!V48*100,"-")</f>
        <v>1111.0445080564125</v>
      </c>
      <c r="W48" s="714">
        <f>+IFERROR('8実質GDP（日本）'!W48/'9雇用（日本）'!W48*100,"-")</f>
        <v>1152.2782412036979</v>
      </c>
      <c r="X48" s="714">
        <f>+IFERROR('8実質GDP（日本）'!X48/'9雇用（日本）'!X48*100,"-")</f>
        <v>1207.5084856209519</v>
      </c>
      <c r="Y48" s="714">
        <f>+IFERROR('8実質GDP（日本）'!Y48/'9雇用（日本）'!Y48*100,"-")</f>
        <v>1226.8597684852991</v>
      </c>
      <c r="Z48" s="714">
        <f>+IFERROR('8実質GDP（日本）'!Z48/'9雇用（日本）'!Z48*100,"-")</f>
        <v>1242.3559325228955</v>
      </c>
      <c r="AA48" s="714">
        <f>+IFERROR('8実質GDP（日本）'!AA48/'9雇用（日本）'!AA48*100,"-")</f>
        <v>1299.8163051181998</v>
      </c>
      <c r="AB48" s="714">
        <f>+IFERROR('8実質GDP（日本）'!AB48/'9雇用（日本）'!AB48*100,"-")</f>
        <v>1321.202551632666</v>
      </c>
      <c r="AC48" s="714">
        <f>+IFERROR('8実質GDP（日本）'!AC48/'9雇用（日本）'!AC48*100,"-")</f>
        <v>1384.0740449544057</v>
      </c>
      <c r="AD48" s="715">
        <f>+IFERROR('8実質GDP（日本）'!AD48/'9雇用（日本）'!AD48*100,"-")</f>
        <v>1475.6572998692272</v>
      </c>
    </row>
    <row r="49" spans="4:30" ht="16.5" customHeight="1" thickTop="1" thickBot="1">
      <c r="D49" s="138" t="s">
        <v>97</v>
      </c>
      <c r="E49" s="139"/>
      <c r="F49" s="716">
        <f>+IFERROR('8実質GDP（日本）'!F49/'9雇用（日本）'!F49*100,"-")</f>
        <v>744.75119997413049</v>
      </c>
      <c r="G49" s="716">
        <f>+IFERROR('8実質GDP（日本）'!G49/'9雇用（日本）'!G49*100,"-")</f>
        <v>807.75440610655755</v>
      </c>
      <c r="H49" s="716">
        <f>+IFERROR('8実質GDP（日本）'!H49/'9雇用（日本）'!H49*100,"-")</f>
        <v>882.73824107934081</v>
      </c>
      <c r="I49" s="716">
        <f>+IFERROR('8実質GDP（日本）'!I49/'9雇用（日本）'!I49*100,"-")</f>
        <v>889.99544501972241</v>
      </c>
      <c r="J49" s="716">
        <f>+IFERROR('8実質GDP（日本）'!J49/'9雇用（日本）'!J49*100,"-")</f>
        <v>913.04568789754069</v>
      </c>
      <c r="K49" s="716">
        <f>+IFERROR('8実質GDP（日本）'!K49/'9雇用（日本）'!K49*100,"-")</f>
        <v>954.62584217122901</v>
      </c>
      <c r="L49" s="716">
        <f>+IFERROR('8実質GDP（日本）'!L49/'9雇用（日本）'!L49*100,"-")</f>
        <v>979.65004401681381</v>
      </c>
      <c r="M49" s="716">
        <f>+IFERROR('8実質GDP（日本）'!M49/'9雇用（日本）'!M49*100,"-")</f>
        <v>1029.9681292184027</v>
      </c>
      <c r="N49" s="716">
        <f>+IFERROR('8実質GDP（日本）'!N49/'9雇用（日本）'!N49*100,"-")</f>
        <v>1051.6694587899351</v>
      </c>
      <c r="O49" s="716">
        <f>+IFERROR('8実質GDP（日本）'!O49/'9雇用（日本）'!O49*100,"-")</f>
        <v>1020.1067489908316</v>
      </c>
      <c r="P49" s="716">
        <f>+IFERROR('8実質GDP（日本）'!P49/'9雇用（日本）'!P49*100,"-")</f>
        <v>1065.4134974022893</v>
      </c>
      <c r="Q49" s="716">
        <f>+IFERROR('8実質GDP（日本）'!Q49/'9雇用（日本）'!Q49*100,"-")</f>
        <v>1081.489860472487</v>
      </c>
      <c r="R49" s="716">
        <f>+IFERROR('8実質GDP（日本）'!R49/'9雇用（日本）'!R49*100,"-")</f>
        <v>1091.7141133565094</v>
      </c>
      <c r="S49" s="716">
        <f>+IFERROR('8実質GDP（日本）'!S49/'9雇用（日本）'!S49*100,"-")</f>
        <v>1099.5982574921695</v>
      </c>
      <c r="T49" s="716">
        <f>+IFERROR('8実質GDP（日本）'!T49/'9雇用（日本）'!T49*100,"-")</f>
        <v>1157.0169680971237</v>
      </c>
      <c r="U49" s="716">
        <f>+IFERROR('8実質GDP（日本）'!U49/'9雇用（日本）'!U49*100,"-")</f>
        <v>1199.0784669621312</v>
      </c>
      <c r="V49" s="716">
        <f>+IFERROR('8実質GDP（日本）'!V49/'9雇用（日本）'!V49*100,"-")</f>
        <v>1195.8460890180622</v>
      </c>
      <c r="W49" s="716">
        <f>+IFERROR('8実質GDP（日本）'!W49/'9雇用（日本）'!W49*100,"-")</f>
        <v>1224.6267533963714</v>
      </c>
      <c r="X49" s="716">
        <f>+IFERROR('8実質GDP（日本）'!X49/'9雇用（日本）'!X49*100,"-")</f>
        <v>1243.0044034528698</v>
      </c>
      <c r="Y49" s="716">
        <f>+IFERROR('8実質GDP（日本）'!Y49/'9雇用（日本）'!Y49*100,"-")</f>
        <v>1240.4475853271838</v>
      </c>
      <c r="Z49" s="716">
        <f>+IFERROR('8実質GDP（日本）'!Z49/'9雇用（日本）'!Z49*100,"-")</f>
        <v>1241.3579658337176</v>
      </c>
      <c r="AA49" s="716">
        <f>+IFERROR('8実質GDP（日本）'!AA49/'9雇用（日本）'!AA49*100,"-")</f>
        <v>1328.3898441422743</v>
      </c>
      <c r="AB49" s="716">
        <f>+IFERROR('8実質GDP（日本）'!AB49/'9雇用（日本）'!AB49*100,"-")</f>
        <v>1381.999265702666</v>
      </c>
      <c r="AC49" s="716">
        <f>+IFERROR('8実質GDP（日本）'!AC49/'9雇用（日本）'!AC49*100,"-")</f>
        <v>1374.2557074401286</v>
      </c>
      <c r="AD49" s="717">
        <f>+IFERROR('8実質GDP（日本）'!AD49/'9雇用（日本）'!AD49*100,"-")</f>
        <v>1405.5670509127126</v>
      </c>
    </row>
    <row r="52" spans="4:30" ht="16.5" customHeight="1" thickBot="1">
      <c r="D52" s="93" t="s">
        <v>191</v>
      </c>
      <c r="K52" s="152"/>
      <c r="L52" s="152"/>
      <c r="M52" s="152"/>
      <c r="N52" s="152"/>
      <c r="O52" s="152"/>
      <c r="P52" s="152"/>
      <c r="U52" s="151"/>
      <c r="V52" s="152"/>
      <c r="W52" s="152"/>
      <c r="X52" s="152"/>
      <c r="Y52" s="152"/>
      <c r="Z52" s="152"/>
      <c r="AA52" s="152"/>
      <c r="AB52" s="152"/>
      <c r="AC52" s="152"/>
      <c r="AD52" s="152" t="s">
        <v>190</v>
      </c>
    </row>
    <row r="53" spans="4:30" ht="16.5" customHeight="1" thickBot="1">
      <c r="D53" s="125"/>
      <c r="E53" s="141"/>
      <c r="F53" s="180" t="s">
        <v>363</v>
      </c>
      <c r="G53" s="180" t="s">
        <v>364</v>
      </c>
      <c r="H53" s="180" t="s">
        <v>365</v>
      </c>
      <c r="I53" s="180" t="s">
        <v>366</v>
      </c>
      <c r="J53" s="180" t="s">
        <v>367</v>
      </c>
      <c r="K53" s="180" t="s">
        <v>207</v>
      </c>
      <c r="L53" s="180" t="s">
        <v>208</v>
      </c>
      <c r="M53" s="180" t="s">
        <v>209</v>
      </c>
      <c r="N53" s="180" t="s">
        <v>210</v>
      </c>
      <c r="O53" s="180" t="s">
        <v>211</v>
      </c>
      <c r="P53" s="180" t="s">
        <v>212</v>
      </c>
      <c r="Q53" s="180" t="s">
        <v>213</v>
      </c>
      <c r="R53" s="180" t="s">
        <v>214</v>
      </c>
      <c r="S53" s="180" t="s">
        <v>215</v>
      </c>
      <c r="T53" s="180" t="s">
        <v>216</v>
      </c>
      <c r="U53" s="180" t="s">
        <v>217</v>
      </c>
      <c r="V53" s="180" t="s">
        <v>218</v>
      </c>
      <c r="W53" s="180" t="s">
        <v>271</v>
      </c>
      <c r="X53" s="180" t="s">
        <v>225</v>
      </c>
      <c r="Y53" s="180" t="s">
        <v>229</v>
      </c>
      <c r="Z53" s="180" t="s">
        <v>232</v>
      </c>
      <c r="AA53" s="180" t="s">
        <v>235</v>
      </c>
      <c r="AB53" s="180" t="s">
        <v>238</v>
      </c>
      <c r="AC53" s="180" t="s">
        <v>278</v>
      </c>
      <c r="AD53" s="181" t="s">
        <v>280</v>
      </c>
    </row>
    <row r="54" spans="4:30" ht="16.5" customHeight="1">
      <c r="D54" s="2" t="s">
        <v>98</v>
      </c>
      <c r="E54" s="142"/>
      <c r="F54" s="712">
        <f>+IFERROR('8実質GDP（日本）'!F54/'9雇用（日本）'!F54*100,"-")</f>
        <v>1175.2417753575803</v>
      </c>
      <c r="G54" s="712">
        <f>+IFERROR('8実質GDP（日本）'!G54/'9雇用（日本）'!G54*100,"-")</f>
        <v>1448.230592845493</v>
      </c>
      <c r="H54" s="712">
        <f>+IFERROR('8実質GDP（日本）'!H54/'9雇用（日本）'!H54*100,"-")</f>
        <v>1719.5804320022737</v>
      </c>
      <c r="I54" s="712">
        <f>+IFERROR('8実質GDP（日本）'!I54/'9雇用（日本）'!I54*100,"-")</f>
        <v>1923.644825435412</v>
      </c>
      <c r="J54" s="712">
        <f>+IFERROR('8実質GDP（日本）'!J54/'9雇用（日本）'!J54*100,"-")</f>
        <v>1945.4060285800394</v>
      </c>
      <c r="K54" s="712">
        <f>+IFERROR('8実質GDP（日本）'!K54/'9雇用（日本）'!K54*100,"-")</f>
        <v>1892.879439076421</v>
      </c>
      <c r="L54" s="712">
        <f>+IFERROR('8実質GDP（日本）'!L54/'9雇用（日本）'!L54*100,"-")</f>
        <v>1950.6580681569264</v>
      </c>
      <c r="M54" s="712">
        <f>+IFERROR('8実質GDP（日本）'!M54/'9雇用（日本）'!M54*100,"-")</f>
        <v>2161.9162925847968</v>
      </c>
      <c r="N54" s="712">
        <f>+IFERROR('8実質GDP（日本）'!N54/'9雇用（日本）'!N54*100,"-")</f>
        <v>2094.5167062566052</v>
      </c>
      <c r="O54" s="712">
        <f>+IFERROR('8実質GDP（日本）'!O54/'9雇用（日本）'!O54*100,"-")</f>
        <v>2332.8993930001288</v>
      </c>
      <c r="P54" s="712">
        <f>+IFERROR('8実質GDP（日本）'!P54/'9雇用（日本）'!P54*100,"-")</f>
        <v>2483.1012088065345</v>
      </c>
      <c r="Q54" s="712">
        <f>+IFERROR('8実質GDP（日本）'!Q54/'9雇用（日本）'!Q54*100,"-")</f>
        <v>2756.3299389165404</v>
      </c>
      <c r="R54" s="696">
        <f>+IFERROR('8実質GDP（日本）'!R54/'9雇用（日本）'!R54*100,"-")</f>
        <v>2992.4836764645747</v>
      </c>
      <c r="S54" s="712">
        <f>+IFERROR('8実質GDP（日本）'!S54/'9雇用（日本）'!S54*100,"-")</f>
        <v>3219.5699397018038</v>
      </c>
      <c r="T54" s="712">
        <f>+IFERROR('8実質GDP（日本）'!T54/'9雇用（日本）'!T54*100,"-")</f>
        <v>3458.7297164822126</v>
      </c>
      <c r="U54" s="712">
        <f>+IFERROR('8実質GDP（日本）'!U54/'9雇用（日本）'!U54*100,"-")</f>
        <v>5201.0266600430532</v>
      </c>
      <c r="V54" s="712">
        <f>+IFERROR('8実質GDP（日本）'!V54/'9雇用（日本）'!V54*100,"-")</f>
        <v>5923.3528847179268</v>
      </c>
      <c r="W54" s="712">
        <f>+IFERROR('8実質GDP（日本）'!W54/'9雇用（日本）'!W54*100,"-")</f>
        <v>6136.52387738977</v>
      </c>
      <c r="X54" s="712">
        <f>+IFERROR('8実質GDP（日本）'!X54/'9雇用（日本）'!X54*100,"-")</f>
        <v>6337.8206078576723</v>
      </c>
      <c r="Y54" s="712">
        <f>+IFERROR('8実質GDP（日本）'!Y54/'9雇用（日本）'!Y54*100,"-")</f>
        <v>5664.5825075032562</v>
      </c>
      <c r="Z54" s="712">
        <f>+IFERROR('8実質GDP（日本）'!Z54/'9雇用（日本）'!Z54*100,"-")</f>
        <v>5091.6344843253064</v>
      </c>
      <c r="AA54" s="712">
        <f>+IFERROR('8実質GDP（日本）'!AA54/'9雇用（日本）'!AA54*100,"-")</f>
        <v>5653.4220612901072</v>
      </c>
      <c r="AB54" s="712">
        <f>+IFERROR('8実質GDP（日本）'!AB54/'9雇用（日本）'!AB54*100,"-")</f>
        <v>5968.914676353038</v>
      </c>
      <c r="AC54" s="712">
        <f>+IFERROR('8実質GDP（日本）'!AC54/'9雇用（日本）'!AC54*100,"-")</f>
        <v>7309.0652097732118</v>
      </c>
      <c r="AD54" s="713">
        <f>+IFERROR('8実質GDP（日本）'!AD54/'9雇用（日本）'!AD54*100,"-")</f>
        <v>7697.0423523280824</v>
      </c>
    </row>
    <row r="55" spans="4:30" ht="16.5" customHeight="1">
      <c r="D55" s="5" t="s">
        <v>99</v>
      </c>
      <c r="E55" s="143"/>
      <c r="F55" s="718">
        <f>+IFERROR('8実質GDP（日本）'!F55/'9雇用（日本）'!F55*100,"-")</f>
        <v>2264.4155210034023</v>
      </c>
      <c r="G55" s="718">
        <f>+IFERROR('8実質GDP（日本）'!G55/'9雇用（日本）'!G55*100,"-")</f>
        <v>2358.3009030396829</v>
      </c>
      <c r="H55" s="718">
        <f>+IFERROR('8実質GDP（日本）'!H55/'9雇用（日本）'!H55*100,"-")</f>
        <v>2390.4838036980395</v>
      </c>
      <c r="I55" s="718">
        <f>+IFERROR('8実質GDP（日本）'!I55/'9雇用（日本）'!I55*100,"-")</f>
        <v>2630.234188352098</v>
      </c>
      <c r="J55" s="718">
        <f>+IFERROR('8実質GDP（日本）'!J55/'9雇用（日本）'!J55*100,"-")</f>
        <v>2766.0888034212562</v>
      </c>
      <c r="K55" s="718">
        <f>+IFERROR('8実質GDP（日本）'!K55/'9雇用（日本）'!K55*100,"-")</f>
        <v>2787.7780534193334</v>
      </c>
      <c r="L55" s="718">
        <f>+IFERROR('8実質GDP（日本）'!L55/'9雇用（日本）'!L55*100,"-")</f>
        <v>2851.0405483524655</v>
      </c>
      <c r="M55" s="718">
        <f>+IFERROR('8実質GDP（日本）'!M55/'9雇用（日本）'!M55*100,"-")</f>
        <v>2987.6395932053088</v>
      </c>
      <c r="N55" s="718">
        <f>+IFERROR('8実質GDP（日本）'!N55/'9雇用（日本）'!N55*100,"-")</f>
        <v>3053.8596864581118</v>
      </c>
      <c r="O55" s="718">
        <f>+IFERROR('8実質GDP（日本）'!O55/'9雇用（日本）'!O55*100,"-")</f>
        <v>3225.7561258518203</v>
      </c>
      <c r="P55" s="718">
        <f>+IFERROR('8実質GDP（日本）'!P55/'9雇用（日本）'!P55*100,"-")</f>
        <v>3271.3532930576375</v>
      </c>
      <c r="Q55" s="718">
        <f>+IFERROR('8実質GDP（日本）'!Q55/'9雇用（日本）'!Q55*100,"-")</f>
        <v>3107.489469122097</v>
      </c>
      <c r="R55" s="718">
        <f>+IFERROR('8実質GDP（日本）'!R55/'9雇用（日本）'!R55*100,"-")</f>
        <v>2950.2075719923992</v>
      </c>
      <c r="S55" s="718">
        <f>+IFERROR('8実質GDP（日本）'!S55/'9雇用（日本）'!S55*100,"-")</f>
        <v>3132.3666643727202</v>
      </c>
      <c r="T55" s="718">
        <f>+IFERROR('8実質GDP（日本）'!T55/'9雇用（日本）'!T55*100,"-")</f>
        <v>3250.8666806341225</v>
      </c>
      <c r="U55" s="718">
        <f>+IFERROR('8実質GDP（日本）'!U55/'9雇用（日本）'!U55*100,"-")</f>
        <v>3297.3761736833708</v>
      </c>
      <c r="V55" s="718">
        <f>+IFERROR('8実質GDP（日本）'!V55/'9雇用（日本）'!V55*100,"-")</f>
        <v>3187.4644116772192</v>
      </c>
      <c r="W55" s="718">
        <f>+IFERROR('8実質GDP（日本）'!W55/'9雇用（日本）'!W55*100,"-")</f>
        <v>3173.0712911654077</v>
      </c>
      <c r="X55" s="718">
        <f>+IFERROR('8実質GDP（日本）'!X55/'9雇用（日本）'!X55*100,"-")</f>
        <v>3138.0569395017792</v>
      </c>
      <c r="Y55" s="718">
        <f>+IFERROR('8実質GDP（日本）'!Y55/'9雇用（日本）'!Y55*100,"-")</f>
        <v>2756.3205402948238</v>
      </c>
      <c r="Z55" s="718">
        <f>+IFERROR('8実質GDP（日本）'!Z55/'9雇用（日本）'!Z55*100,"-")</f>
        <v>2469.3003408723348</v>
      </c>
      <c r="AA55" s="718">
        <f>+IFERROR('8実質GDP（日本）'!AA55/'9雇用（日本）'!AA55*100,"-")</f>
        <v>2584.226454474302</v>
      </c>
      <c r="AB55" s="718">
        <f>+IFERROR('8実質GDP（日本）'!AB55/'9雇用（日本）'!AB55*100,"-")</f>
        <v>2300.2399300302573</v>
      </c>
      <c r="AC55" s="718">
        <f>+IFERROR('8実質GDP（日本）'!AC55/'9雇用（日本）'!AC55*100,"-")</f>
        <v>2186.8637815726561</v>
      </c>
      <c r="AD55" s="719">
        <f>+IFERROR('8実質GDP（日本）'!AD55/'9雇用（日本）'!AD55*100,"-")</f>
        <v>2289.925581097848</v>
      </c>
    </row>
    <row r="56" spans="4:30" ht="16.5" customHeight="1">
      <c r="D56" s="2" t="s">
        <v>100</v>
      </c>
      <c r="E56" s="144"/>
      <c r="F56" s="718">
        <f>+IFERROR('8実質GDP（日本）'!F56/'9雇用（日本）'!F56*100,"-")</f>
        <v>844.67797518919156</v>
      </c>
      <c r="G56" s="718">
        <f>+IFERROR('8実質GDP（日本）'!G56/'9雇用（日本）'!G56*100,"-")</f>
        <v>960.54183551239908</v>
      </c>
      <c r="H56" s="718">
        <f>+IFERROR('8実質GDP（日本）'!H56/'9雇用（日本）'!H56*100,"-")</f>
        <v>1021.8632261746436</v>
      </c>
      <c r="I56" s="718">
        <f>+IFERROR('8実質GDP（日本）'!I56/'9雇用（日本）'!I56*100,"-")</f>
        <v>1084.3149069463675</v>
      </c>
      <c r="J56" s="718">
        <f>+IFERROR('8実質GDP（日本）'!J56/'9雇用（日本）'!J56*100,"-")</f>
        <v>1068.8715839822676</v>
      </c>
      <c r="K56" s="718">
        <f>+IFERROR('8実質GDP（日本）'!K56/'9雇用（日本）'!K56*100,"-")</f>
        <v>1124.9385712929109</v>
      </c>
      <c r="L56" s="718">
        <f>+IFERROR('8実質GDP（日本）'!L56/'9雇用（日本）'!L56*100,"-")</f>
        <v>1118.2948031670089</v>
      </c>
      <c r="M56" s="718">
        <f>+IFERROR('8実質GDP（日本）'!M56/'9雇用（日本）'!M56*100,"-")</f>
        <v>1194.5640280552109</v>
      </c>
      <c r="N56" s="718">
        <f>+IFERROR('8実質GDP（日本）'!N56/'9雇用（日本）'!N56*100,"-")</f>
        <v>1136.3499665122561</v>
      </c>
      <c r="O56" s="718">
        <f>+IFERROR('8実質GDP（日本）'!O56/'9雇用（日本）'!O56*100,"-")</f>
        <v>1040.6423564932331</v>
      </c>
      <c r="P56" s="718">
        <f>+IFERROR('8実質GDP（日本）'!P56/'9雇用（日本）'!P56*100,"-")</f>
        <v>1060.2689927571757</v>
      </c>
      <c r="Q56" s="718">
        <f>+IFERROR('8実質GDP（日本）'!Q56/'9雇用（日本）'!Q56*100,"-")</f>
        <v>1032.8302742528163</v>
      </c>
      <c r="R56" s="718">
        <f>+IFERROR('8実質GDP（日本）'!R56/'9雇用（日本）'!R56*100,"-")</f>
        <v>1054.3764944569234</v>
      </c>
      <c r="S56" s="718">
        <f>+IFERROR('8実質GDP（日本）'!S56/'9雇用（日本）'!S56*100,"-")</f>
        <v>1029.1640443121892</v>
      </c>
      <c r="T56" s="718">
        <f>+IFERROR('8実質GDP（日本）'!T56/'9雇用（日本）'!T56*100,"-")</f>
        <v>1050.6991854107644</v>
      </c>
      <c r="U56" s="718">
        <f>+IFERROR('8実質GDP（日本）'!U56/'9雇用（日本）'!U56*100,"-")</f>
        <v>1079.4106149987954</v>
      </c>
      <c r="V56" s="718">
        <f>+IFERROR('8実質GDP（日本）'!V56/'9雇用（日本）'!V56*100,"-")</f>
        <v>1075.8525210943599</v>
      </c>
      <c r="W56" s="718">
        <f>+IFERROR('8実質GDP（日本）'!W56/'9雇用（日本）'!W56*100,"-")</f>
        <v>1130.3558965514462</v>
      </c>
      <c r="X56" s="718">
        <f>+IFERROR('8実質GDP（日本）'!X56/'9雇用（日本）'!X56*100,"-")</f>
        <v>1151.3724572287588</v>
      </c>
      <c r="Y56" s="718">
        <f>+IFERROR('8実質GDP（日本）'!Y56/'9雇用（日本）'!Y56*100,"-")</f>
        <v>1169.1790772641743</v>
      </c>
      <c r="Z56" s="718">
        <f>+IFERROR('8実質GDP（日本）'!Z56/'9雇用（日本）'!Z56*100,"-")</f>
        <v>1180.7520214275808</v>
      </c>
      <c r="AA56" s="718">
        <f>+IFERROR('8実質GDP（日本）'!AA56/'9雇用（日本）'!AA56*100,"-")</f>
        <v>1281.0161205802854</v>
      </c>
      <c r="AB56" s="718">
        <f>+IFERROR('8実質GDP（日本）'!AB56/'9雇用（日本）'!AB56*100,"-")</f>
        <v>1370.9590980298753</v>
      </c>
      <c r="AC56" s="718">
        <f>+IFERROR('8実質GDP（日本）'!AC56/'9雇用（日本）'!AC56*100,"-")</f>
        <v>1418.4515094199871</v>
      </c>
      <c r="AD56" s="719">
        <f>+IFERROR('8実質GDP（日本）'!AD56/'9雇用（日本）'!AD56*100,"-")</f>
        <v>1452.6314013478147</v>
      </c>
    </row>
    <row r="57" spans="4:30" ht="16.5" customHeight="1">
      <c r="D57" s="5" t="s">
        <v>203</v>
      </c>
      <c r="E57" s="145"/>
      <c r="F57" s="720" t="str">
        <f>+IFERROR('8実質GDP（日本）'!F57/'9雇用（日本）'!F57*100,"-")</f>
        <v>-</v>
      </c>
      <c r="G57" s="720" t="str">
        <f>+IFERROR('8実質GDP（日本）'!G57/'9雇用（日本）'!G57*100,"-")</f>
        <v>-</v>
      </c>
      <c r="H57" s="720" t="str">
        <f>+IFERROR('8実質GDP（日本）'!H57/'9雇用（日本）'!H57*100,"-")</f>
        <v>-</v>
      </c>
      <c r="I57" s="720" t="str">
        <f>+IFERROR('8実質GDP（日本）'!I57/'9雇用（日本）'!I57*100,"-")</f>
        <v>-</v>
      </c>
      <c r="J57" s="720" t="str">
        <f>+IFERROR('8実質GDP（日本）'!J57/'9雇用（日本）'!J57*100,"-")</f>
        <v>-</v>
      </c>
      <c r="K57" s="720">
        <f>+IFERROR('8実質GDP（日本）'!K57/'9雇用（日本）'!K57*100,"-")</f>
        <v>832.35619109522258</v>
      </c>
      <c r="L57" s="718">
        <f>+IFERROR('8実質GDP（日本）'!L57/'9雇用（日本）'!L57*100,"-")</f>
        <v>825.74068330585533</v>
      </c>
      <c r="M57" s="718">
        <f>+IFERROR('8実質GDP（日本）'!M57/'9雇用（日本）'!M57*100,"-")</f>
        <v>886.28361258684106</v>
      </c>
      <c r="N57" s="718">
        <f>+IFERROR('8実質GDP（日本）'!N57/'9雇用（日本）'!N57*100,"-")</f>
        <v>889.48286976619875</v>
      </c>
      <c r="O57" s="718">
        <f>+IFERROR('8実質GDP（日本）'!O57/'9雇用（日本）'!O57*100,"-")</f>
        <v>744.58781578629271</v>
      </c>
      <c r="P57" s="718">
        <f>+IFERROR('8実質GDP（日本）'!P57/'9雇用（日本）'!P57*100,"-")</f>
        <v>808.1449698470974</v>
      </c>
      <c r="Q57" s="718">
        <f>+IFERROR('8実質GDP（日本）'!Q57/'9雇用（日本）'!Q57*100,"-")</f>
        <v>846.25006903407518</v>
      </c>
      <c r="R57" s="718">
        <f>+IFERROR('8実質GDP（日本）'!R57/'9雇用（日本）'!R57*100,"-")</f>
        <v>706.96436917988001</v>
      </c>
      <c r="S57" s="718">
        <f>+IFERROR('8実質GDP（日本）'!S57/'9雇用（日本）'!S57*100,"-")</f>
        <v>641.64877048387416</v>
      </c>
      <c r="T57" s="718">
        <f>+IFERROR('8実質GDP（日本）'!T57/'9雇用（日本）'!T57*100,"-")</f>
        <v>679.4302015343568</v>
      </c>
      <c r="U57" s="718">
        <f>+IFERROR('8実質GDP（日本）'!U57/'9雇用（日本）'!U57*100,"-")</f>
        <v>711.6546201092674</v>
      </c>
      <c r="V57" s="718">
        <f>+IFERROR('8実質GDP（日本）'!V57/'9雇用（日本）'!V57*100,"-")</f>
        <v>813.28603698509949</v>
      </c>
      <c r="W57" s="718">
        <f>+IFERROR('8実質GDP（日本）'!W57/'9雇用（日本）'!W57*100,"-")</f>
        <v>934.37078238108859</v>
      </c>
      <c r="X57" s="718">
        <f>+IFERROR('8実質GDP（日本）'!X57/'9雇用（日本）'!X57*100,"-")</f>
        <v>1062.8979618195096</v>
      </c>
      <c r="Y57" s="718">
        <f>+IFERROR('8実質GDP（日本）'!Y57/'9雇用（日本）'!Y57*100,"-")</f>
        <v>1117.0368005448779</v>
      </c>
      <c r="Z57" s="718">
        <f>+IFERROR('8実質GDP（日本）'!Z57/'9雇用（日本）'!Z57*100,"-")</f>
        <v>1206.3559052446292</v>
      </c>
      <c r="AA57" s="718">
        <f>+IFERROR('8実質GDP（日本）'!AA57/'9雇用（日本）'!AA57*100,"-")</f>
        <v>1086.226846328025</v>
      </c>
      <c r="AB57" s="718">
        <f>+IFERROR('8実質GDP（日本）'!AB57/'9雇用（日本）'!AB57*100,"-")</f>
        <v>985.96757769540955</v>
      </c>
      <c r="AC57" s="718">
        <f>+IFERROR('8実質GDP（日本）'!AC57/'9雇用（日本）'!AC57*100,"-")</f>
        <v>830.12419920511195</v>
      </c>
      <c r="AD57" s="719">
        <f>+IFERROR('8実質GDP（日本）'!AD57/'9雇用（日本）'!AD57*100,"-")</f>
        <v>830.44048991146667</v>
      </c>
    </row>
    <row r="58" spans="4:30" ht="16.5" customHeight="1">
      <c r="D58" s="2" t="s">
        <v>101</v>
      </c>
      <c r="F58" s="718">
        <f>+IFERROR('8実質GDP（日本）'!F58/'9雇用（日本）'!F58*100,"-")</f>
        <v>1806.6266576744847</v>
      </c>
      <c r="G58" s="718">
        <f>+IFERROR('8実質GDP（日本）'!G58/'9雇用（日本）'!G58*100,"-")</f>
        <v>1733.9463404636706</v>
      </c>
      <c r="H58" s="718">
        <f>+IFERROR('8実質GDP（日本）'!H58/'9雇用（日本）'!H58*100,"-")</f>
        <v>1626.9814642967613</v>
      </c>
      <c r="I58" s="718">
        <f>+IFERROR('8実質GDP（日本）'!I58/'9雇用（日本）'!I58*100,"-")</f>
        <v>1570.0035949040046</v>
      </c>
      <c r="J58" s="718">
        <f>+IFERROR('8実質GDP（日本）'!J58/'9雇用（日本）'!J58*100,"-")</f>
        <v>1485.5659500514225</v>
      </c>
      <c r="K58" s="718">
        <f>+IFERROR('8実質GDP（日本）'!K58/'9雇用（日本）'!K58*100,"-")</f>
        <v>1455.3436853058543</v>
      </c>
      <c r="L58" s="718">
        <f>+IFERROR('8実質GDP（日本）'!L58/'9雇用（日本）'!L58*100,"-")</f>
        <v>1410.9083562630003</v>
      </c>
      <c r="M58" s="718">
        <f>+IFERROR('8実質GDP（日本）'!M58/'9雇用（日本）'!M58*100,"-")</f>
        <v>1356.7562782187861</v>
      </c>
      <c r="N58" s="718">
        <f>+IFERROR('8実質GDP（日本）'!N58/'9雇用（日本）'!N58*100,"-")</f>
        <v>1320.2547982194822</v>
      </c>
      <c r="O58" s="718">
        <f>+IFERROR('8実質GDP（日本）'!O58/'9雇用（日本）'!O58*100,"-")</f>
        <v>1290.8910290489237</v>
      </c>
      <c r="P58" s="718">
        <f>+IFERROR('8実質GDP（日本）'!P58/'9雇用（日本）'!P58*100,"-")</f>
        <v>1239.9946025691768</v>
      </c>
      <c r="Q58" s="718">
        <f>+IFERROR('8実質GDP（日本）'!Q58/'9雇用（日本）'!Q58*100,"-")</f>
        <v>1186.4210753417269</v>
      </c>
      <c r="R58" s="718">
        <f>+IFERROR('8実質GDP（日本）'!R58/'9雇用（日本）'!R58*100,"-")</f>
        <v>1209.7501360894908</v>
      </c>
      <c r="S58" s="718">
        <f>+IFERROR('8実質GDP（日本）'!S58/'9雇用（日本）'!S58*100,"-")</f>
        <v>1200.913275421706</v>
      </c>
      <c r="T58" s="718">
        <f>+IFERROR('8実質GDP（日本）'!T58/'9雇用（日本）'!T58*100,"-")</f>
        <v>1217.6372098791805</v>
      </c>
      <c r="U58" s="718">
        <f>+IFERROR('8実質GDP（日本）'!U58/'9雇用（日本）'!U58*100,"-")</f>
        <v>1182.9695557214729</v>
      </c>
      <c r="V58" s="718">
        <f>+IFERROR('8実質GDP（日本）'!V58/'9雇用（日本）'!V58*100,"-")</f>
        <v>1170.5349349652677</v>
      </c>
      <c r="W58" s="718">
        <f>+IFERROR('8実質GDP（日本）'!W58/'9雇用（日本）'!W58*100,"-")</f>
        <v>1170.7400888171176</v>
      </c>
      <c r="X58" s="718">
        <f>+IFERROR('8実質GDP（日本）'!X58/'9雇用（日本）'!X58*100,"-")</f>
        <v>1162.0163494731976</v>
      </c>
      <c r="Y58" s="718">
        <f>+IFERROR('8実質GDP（日本）'!Y58/'9雇用（日本）'!Y58*100,"-")</f>
        <v>1172.7046642118785</v>
      </c>
      <c r="Z58" s="718">
        <f>+IFERROR('8実質GDP（日本）'!Z58/'9雇用（日本）'!Z58*100,"-")</f>
        <v>1184.024902597072</v>
      </c>
      <c r="AA58" s="718">
        <f>+IFERROR('8実質GDP（日本）'!AA58/'9雇用（日本）'!AA58*100,"-")</f>
        <v>1205.4128231778614</v>
      </c>
      <c r="AB58" s="718">
        <f>+IFERROR('8実質GDP（日本）'!AB58/'9雇用（日本）'!AB58*100,"-")</f>
        <v>1197.5011697183318</v>
      </c>
      <c r="AC58" s="718">
        <f>+IFERROR('8実質GDP（日本）'!AC58/'9雇用（日本）'!AC58*100,"-")</f>
        <v>1117.4956221391624</v>
      </c>
      <c r="AD58" s="719">
        <f>+IFERROR('8実質GDP（日本）'!AD58/'9雇用（日本）'!AD58*100,"-")</f>
        <v>1129.060626612008</v>
      </c>
    </row>
    <row r="59" spans="4:30" ht="16.5" customHeight="1">
      <c r="D59" s="5" t="s">
        <v>102</v>
      </c>
      <c r="E59" s="145"/>
      <c r="F59" s="718">
        <f>+IFERROR('8実質GDP（日本）'!F59/'9雇用（日本）'!F59*100,"-")</f>
        <v>-255.30434960765436</v>
      </c>
      <c r="G59" s="718">
        <f>+IFERROR('8実質GDP（日本）'!G59/'9雇用（日本）'!G59*100,"-")</f>
        <v>-322.2466203941953</v>
      </c>
      <c r="H59" s="718">
        <f>+IFERROR('8実質GDP（日本）'!H59/'9雇用（日本）'!H59*100,"-")</f>
        <v>-227.73873567885926</v>
      </c>
      <c r="I59" s="718">
        <f>+IFERROR('8実質GDP（日本）'!I59/'9雇用（日本）'!I59*100,"-")</f>
        <v>-213.67320686042731</v>
      </c>
      <c r="J59" s="718">
        <f>+IFERROR('8実質GDP（日本）'!J59/'9雇用（日本）'!J59*100,"-")</f>
        <v>-96.878848382773768</v>
      </c>
      <c r="K59" s="718">
        <f>+IFERROR('8実質GDP（日本）'!K59/'9雇用（日本）'!K59*100,"-")</f>
        <v>92.163479016159073</v>
      </c>
      <c r="L59" s="718">
        <f>+IFERROR('8実質GDP（日本）'!L59/'9雇用（日本）'!L59*100,"-")</f>
        <v>166.14742109993128</v>
      </c>
      <c r="M59" s="718">
        <f>+IFERROR('8実質GDP（日本）'!M59/'9雇用（日本）'!M59*100,"-")</f>
        <v>226.47203929728227</v>
      </c>
      <c r="N59" s="718">
        <f>+IFERROR('8実質GDP（日本）'!N59/'9雇用（日本）'!N59*100,"-")</f>
        <v>365.28088544852807</v>
      </c>
      <c r="O59" s="718">
        <f>+IFERROR('8実質GDP（日本）'!O59/'9雇用（日本）'!O59*100,"-")</f>
        <v>364.30296126112933</v>
      </c>
      <c r="P59" s="718">
        <f>+IFERROR('8実質GDP（日本）'!P59/'9雇用（日本）'!P59*100,"-")</f>
        <v>538.1147504968219</v>
      </c>
      <c r="Q59" s="718">
        <f>+IFERROR('8実質GDP（日本）'!Q59/'9雇用（日本）'!Q59*100,"-")</f>
        <v>628.05762020819759</v>
      </c>
      <c r="R59" s="718">
        <f>+IFERROR('8実質GDP（日本）'!R59/'9雇用（日本）'!R59*100,"-")</f>
        <v>653.36019847307318</v>
      </c>
      <c r="S59" s="718">
        <f>+IFERROR('8実質GDP（日本）'!S59/'9雇用（日本）'!S59*100,"-")</f>
        <v>686.0447179407646</v>
      </c>
      <c r="T59" s="718">
        <f>+IFERROR('8実質GDP（日本）'!T59/'9雇用（日本）'!T59*100,"-")</f>
        <v>814.96005841168699</v>
      </c>
      <c r="U59" s="718">
        <f>+IFERROR('8実質GDP（日本）'!U59/'9雇用（日本）'!U59*100,"-")</f>
        <v>934.6735157272185</v>
      </c>
      <c r="V59" s="718">
        <f>+IFERROR('8実質GDP（日本）'!V59/'9雇用（日本）'!V59*100,"-")</f>
        <v>900.70983834477727</v>
      </c>
      <c r="W59" s="718">
        <f>+IFERROR('8実質GDP（日本）'!W59/'9雇用（日本）'!W59*100,"-")</f>
        <v>959.43225882404874</v>
      </c>
      <c r="X59" s="718">
        <f>+IFERROR('8実質GDP（日本）'!X59/'9雇用（日本）'!X59*100,"-")</f>
        <v>996.96531643300921</v>
      </c>
      <c r="Y59" s="718">
        <f>+IFERROR('8実質GDP（日本）'!Y59/'9雇用（日本）'!Y59*100,"-")</f>
        <v>1015.676642898497</v>
      </c>
      <c r="Z59" s="718">
        <f>+IFERROR('8実質GDP（日本）'!Z59/'9雇用（日本）'!Z59*100,"-")</f>
        <v>1021.4512406012173</v>
      </c>
      <c r="AA59" s="718">
        <f>+IFERROR('8実質GDP（日本）'!AA59/'9雇用（日本）'!AA59*100,"-")</f>
        <v>1197.8596821494968</v>
      </c>
      <c r="AB59" s="718">
        <f>+IFERROR('8実質GDP（日本）'!AB59/'9雇用（日本）'!AB59*100,"-")</f>
        <v>1267.263082472929</v>
      </c>
      <c r="AC59" s="718">
        <f>+IFERROR('8実質GDP（日本）'!AC59/'9雇用（日本）'!AC59*100,"-")</f>
        <v>1178.7853035377366</v>
      </c>
      <c r="AD59" s="719">
        <f>+IFERROR('8実質GDP（日本）'!AD59/'9雇用（日本）'!AD59*100,"-")</f>
        <v>1158.7985842465594</v>
      </c>
    </row>
    <row r="60" spans="4:30" ht="16.5" customHeight="1">
      <c r="D60" s="5" t="s">
        <v>103</v>
      </c>
      <c r="E60" s="145"/>
      <c r="F60" s="718">
        <f>+IFERROR('8実質GDP（日本）'!F60/'9雇用（日本）'!F60*100,"-")</f>
        <v>609.45986722993348</v>
      </c>
      <c r="G60" s="718">
        <f>+IFERROR('8実質GDP（日本）'!G60/'9雇用（日本）'!G60*100,"-")</f>
        <v>590.5579125059337</v>
      </c>
      <c r="H60" s="718">
        <f>+IFERROR('8実質GDP（日本）'!H60/'9雇用（日本）'!H60*100,"-")</f>
        <v>675.87051829765301</v>
      </c>
      <c r="I60" s="718">
        <f>+IFERROR('8実質GDP（日本）'!I60/'9雇用（日本）'!I60*100,"-")</f>
        <v>677.75616770838974</v>
      </c>
      <c r="J60" s="718">
        <f>+IFERROR('8実質GDP（日本）'!J60/'9雇用（日本）'!J60*100,"-")</f>
        <v>683.56347008825423</v>
      </c>
      <c r="K60" s="718">
        <f>+IFERROR('8実質GDP（日本）'!K60/'9雇用（日本）'!K60*100,"-")</f>
        <v>672.17124499735087</v>
      </c>
      <c r="L60" s="718">
        <f>+IFERROR('8実質GDP（日本）'!L60/'9雇用（日本）'!L60*100,"-")</f>
        <v>690.66203260791144</v>
      </c>
      <c r="M60" s="718">
        <f>+IFERROR('8実質GDP（日本）'!M60/'9雇用（日本）'!M60*100,"-")</f>
        <v>694.74748474002979</v>
      </c>
      <c r="N60" s="718">
        <f>+IFERROR('8実質GDP（日本）'!N60/'9雇用（日本）'!N60*100,"-")</f>
        <v>685.81515072488969</v>
      </c>
      <c r="O60" s="718">
        <f>+IFERROR('8実質GDP（日本）'!O60/'9雇用（日本）'!O60*100,"-")</f>
        <v>671.03741971338354</v>
      </c>
      <c r="P60" s="718">
        <f>+IFERROR('8実質GDP（日本）'!P60/'9雇用（日本）'!P60*100,"-")</f>
        <v>709.65179172881278</v>
      </c>
      <c r="Q60" s="718">
        <f>+IFERROR('8実質GDP（日本）'!Q60/'9雇用（日本）'!Q60*100,"-")</f>
        <v>671.89665187325568</v>
      </c>
      <c r="R60" s="718">
        <f>+IFERROR('8実質GDP（日本）'!R60/'9雇用（日本）'!R60*100,"-")</f>
        <v>703.84067208739066</v>
      </c>
      <c r="S60" s="718">
        <f>+IFERROR('8実質GDP（日本）'!S60/'9雇用（日本）'!S60*100,"-")</f>
        <v>725.32092251895199</v>
      </c>
      <c r="T60" s="718">
        <f>+IFERROR('8実質GDP（日本）'!T60/'9雇用（日本）'!T60*100,"-")</f>
        <v>763.01802704327235</v>
      </c>
      <c r="U60" s="718">
        <f>+IFERROR('8実質GDP（日本）'!U60/'9雇用（日本）'!U60*100,"-")</f>
        <v>775.45414007716499</v>
      </c>
      <c r="V60" s="718">
        <f>+IFERROR('8実質GDP（日本）'!V60/'9雇用（日本）'!V60*100,"-")</f>
        <v>760.76603770071665</v>
      </c>
      <c r="W60" s="718">
        <f>+IFERROR('8実質GDP（日本）'!W60/'9雇用（日本）'!W60*100,"-")</f>
        <v>741.80664074200786</v>
      </c>
      <c r="X60" s="718">
        <f>+IFERROR('8実質GDP（日本）'!X60/'9雇用（日本）'!X60*100,"-")</f>
        <v>735.80621699396011</v>
      </c>
      <c r="Y60" s="718">
        <f>+IFERROR('8実質GDP（日本）'!Y60/'9雇用（日本）'!Y60*100,"-")</f>
        <v>731.23944141820255</v>
      </c>
      <c r="Z60" s="718">
        <f>+IFERROR('8実質GDP（日本）'!Z60/'9雇用（日本）'!Z60*100,"-")</f>
        <v>679.14484961873723</v>
      </c>
      <c r="AA60" s="718">
        <f>+IFERROR('8実質GDP（日本）'!AA60/'9雇用（日本）'!AA60*100,"-")</f>
        <v>668.85517182093656</v>
      </c>
      <c r="AB60" s="718">
        <f>+IFERROR('8実質GDP（日本）'!AB60/'9雇用（日本）'!AB60*100,"-")</f>
        <v>697.57308981013057</v>
      </c>
      <c r="AC60" s="718">
        <f>+IFERROR('8実質GDP（日本）'!AC60/'9雇用（日本）'!AC60*100,"-")</f>
        <v>617.41060475492623</v>
      </c>
      <c r="AD60" s="719">
        <f>+IFERROR('8実質GDP（日本）'!AD60/'9雇用（日本）'!AD60*100,"-")</f>
        <v>592.2875866202246</v>
      </c>
    </row>
    <row r="61" spans="4:30" ht="16.5" customHeight="1">
      <c r="D61" s="5" t="s">
        <v>104</v>
      </c>
      <c r="E61" s="145"/>
      <c r="F61" s="718">
        <f>+IFERROR('8実質GDP（日本）'!F61/'9雇用（日本）'!F61*100,"-")</f>
        <v>2456.3001089590343</v>
      </c>
      <c r="G61" s="718">
        <f>+IFERROR('8実質GDP（日本）'!G61/'9雇用（日本）'!G61*100,"-")</f>
        <v>2954.7157708246364</v>
      </c>
      <c r="H61" s="718">
        <f>+IFERROR('8実質GDP（日本）'!H61/'9雇用（日本）'!H61*100,"-")</f>
        <v>2495.5039805694237</v>
      </c>
      <c r="I61" s="718">
        <f>+IFERROR('8実質GDP（日本）'!I61/'9雇用（日本）'!I61*100,"-")</f>
        <v>1908.8133240804996</v>
      </c>
      <c r="J61" s="718">
        <f>+IFERROR('8実質GDP（日本）'!J61/'9雇用（日本）'!J61*100,"-")</f>
        <v>1855.0200982581507</v>
      </c>
      <c r="K61" s="718">
        <f>+IFERROR('8実質GDP（日本）'!K61/'9雇用（日本）'!K61*100,"-")</f>
        <v>1886.3394176893194</v>
      </c>
      <c r="L61" s="718">
        <f>+IFERROR('8実質GDP（日本）'!L61/'9雇用（日本）'!L61*100,"-")</f>
        <v>1947.0344827586207</v>
      </c>
      <c r="M61" s="718">
        <f>+IFERROR('8実質GDP（日本）'!M61/'9雇用（日本）'!M61*100,"-")</f>
        <v>2067.6159060646414</v>
      </c>
      <c r="N61" s="718">
        <f>+IFERROR('8実質GDP（日本）'!N61/'9雇用（日本）'!N61*100,"-")</f>
        <v>2166.2418655097613</v>
      </c>
      <c r="O61" s="718">
        <f>+IFERROR('8実質GDP（日本）'!O61/'9雇用（日本）'!O61*100,"-")</f>
        <v>1449.9898512482964</v>
      </c>
      <c r="P61" s="718">
        <f>+IFERROR('8実質GDP（日本）'!P61/'9雇用（日本）'!P61*100,"-")</f>
        <v>1487.2131698303376</v>
      </c>
      <c r="Q61" s="718">
        <f>+IFERROR('8実質GDP（日本）'!Q61/'9雇用（日本）'!Q61*100,"-")</f>
        <v>1518.9659585359611</v>
      </c>
      <c r="R61" s="718">
        <f>+IFERROR('8実質GDP（日本）'!R61/'9雇用（日本）'!R61*100,"-")</f>
        <v>1866.3232722572798</v>
      </c>
      <c r="S61" s="718">
        <f>+IFERROR('8実質GDP（日本）'!S61/'9雇用（日本）'!S61*100,"-")</f>
        <v>2352.4954448229423</v>
      </c>
      <c r="T61" s="718">
        <f>+IFERROR('8実質GDP（日本）'!T61/'9雇用（日本）'!T61*100,"-")</f>
        <v>2223.115960416138</v>
      </c>
      <c r="U61" s="718">
        <f>+IFERROR('8実質GDP（日本）'!U61/'9雇用（日本）'!U61*100,"-")</f>
        <v>2270.5108568339492</v>
      </c>
      <c r="V61" s="718">
        <f>+IFERROR('8実質GDP（日本）'!V61/'9雇用（日本）'!V61*100,"-")</f>
        <v>1543.1422901832611</v>
      </c>
      <c r="W61" s="718">
        <f>+IFERROR('8実質GDP（日本）'!W61/'9雇用（日本）'!W61*100,"-")</f>
        <v>1078.1803329889726</v>
      </c>
      <c r="X61" s="718">
        <f>+IFERROR('8実質GDP（日本）'!X61/'9雇用（日本）'!X61*100,"-")</f>
        <v>833.23018038193732</v>
      </c>
      <c r="Y61" s="718">
        <f>+IFERROR('8実質GDP（日本）'!Y61/'9雇用（日本）'!Y61*100,"-")</f>
        <v>612.733570159858</v>
      </c>
      <c r="Z61" s="718">
        <f>+IFERROR('8実質GDP（日本）'!Z61/'9雇用（日本）'!Z61*100,"-")</f>
        <v>577.61246169236392</v>
      </c>
      <c r="AA61" s="718">
        <f>+IFERROR('8実質GDP（日本）'!AA61/'9雇用（日本）'!AA61*100,"-")</f>
        <v>1130.5052164626632</v>
      </c>
      <c r="AB61" s="718">
        <f>+IFERROR('8実質GDP（日本）'!AB61/'9雇用（日本）'!AB61*100,"-")</f>
        <v>1164.5284566180089</v>
      </c>
      <c r="AC61" s="718">
        <f>+IFERROR('8実質GDP（日本）'!AC61/'9雇用（日本）'!AC61*100,"-")</f>
        <v>935.30939328441298</v>
      </c>
      <c r="AD61" s="719">
        <f>+IFERROR('8実質GDP（日本）'!AD61/'9雇用（日本）'!AD61*100,"-")</f>
        <v>1167.1284325739357</v>
      </c>
    </row>
    <row r="62" spans="4:30" ht="16.5" customHeight="1" thickBot="1">
      <c r="D62" s="2" t="s">
        <v>105</v>
      </c>
      <c r="F62" s="702">
        <f>+IFERROR('8実質GDP（日本）'!F62/'9雇用（日本）'!F62*100,"-")</f>
        <v>1128.8652039878896</v>
      </c>
      <c r="G62" s="702">
        <f>+IFERROR('8実質GDP（日本）'!G62/'9雇用（日本）'!G62*100,"-")</f>
        <v>1179.5488431043386</v>
      </c>
      <c r="H62" s="702">
        <f>+IFERROR('8実質GDP（日本）'!H62/'9雇用（日本）'!H62*100,"-")</f>
        <v>1251.0264474435023</v>
      </c>
      <c r="I62" s="702">
        <f>+IFERROR('8実質GDP（日本）'!I62/'9雇用（日本）'!I62*100,"-")</f>
        <v>1218.2946140310889</v>
      </c>
      <c r="J62" s="702">
        <f>+IFERROR('8実質GDP（日本）'!J62/'9雇用（日本）'!J62*100,"-")</f>
        <v>1208.9985027350438</v>
      </c>
      <c r="K62" s="702">
        <f>+IFERROR('8実質GDP（日本）'!K62/'9雇用（日本）'!K62*100,"-")</f>
        <v>1197.4928651507541</v>
      </c>
      <c r="L62" s="702">
        <f>+IFERROR('8実質GDP（日本）'!L62/'9雇用（日本）'!L62*100,"-")</f>
        <v>1251.986326845079</v>
      </c>
      <c r="M62" s="702">
        <f>+IFERROR('8実質GDP（日本）'!M62/'9雇用（日本）'!M62*100,"-")</f>
        <v>1325.2987591728449</v>
      </c>
      <c r="N62" s="702">
        <f>+IFERROR('8実質GDP（日本）'!N62/'9雇用（日本）'!N62*100,"-")</f>
        <v>1340.560741686465</v>
      </c>
      <c r="O62" s="702">
        <f>+IFERROR('8実質GDP（日本）'!O62/'9雇用（日本）'!O62*100,"-")</f>
        <v>1234.5730532826767</v>
      </c>
      <c r="P62" s="702">
        <f>+IFERROR('8実質GDP（日本）'!P62/'9雇用（日本）'!P62*100,"-")</f>
        <v>1214.052185848409</v>
      </c>
      <c r="Q62" s="702">
        <f>+IFERROR('8実質GDP（日本）'!Q62/'9雇用（日本）'!Q62*100,"-")</f>
        <v>1249.6601240447239</v>
      </c>
      <c r="R62" s="702">
        <f>+IFERROR('8実質GDP（日本）'!R62/'9雇用（日本）'!R62*100,"-")</f>
        <v>1184.158032005088</v>
      </c>
      <c r="S62" s="702">
        <f>+IFERROR('8実質GDP（日本）'!S62/'9雇用（日本）'!S62*100,"-")</f>
        <v>1160.7136900348753</v>
      </c>
      <c r="T62" s="702">
        <f>+IFERROR('8実質GDP（日本）'!T62/'9雇用（日本）'!T62*100,"-")</f>
        <v>1221.2118195734836</v>
      </c>
      <c r="U62" s="702">
        <f>+IFERROR('8実質GDP（日本）'!U62/'9雇用（日本）'!U62*100,"-")</f>
        <v>1115.8660839952363</v>
      </c>
      <c r="V62" s="702">
        <f>+IFERROR('8実質GDP（日本）'!V62/'9雇用（日本）'!V62*100,"-")</f>
        <v>1111.0445080564125</v>
      </c>
      <c r="W62" s="702">
        <f>+IFERROR('8実質GDP（日本）'!W62/'9雇用（日本）'!W62*100,"-")</f>
        <v>1152.2782412036979</v>
      </c>
      <c r="X62" s="702">
        <f>+IFERROR('8実質GDP（日本）'!X62/'9雇用（日本）'!X62*100,"-")</f>
        <v>1207.5084856209519</v>
      </c>
      <c r="Y62" s="702">
        <f>+IFERROR('8実質GDP（日本）'!Y62/'9雇用（日本）'!Y62*100,"-")</f>
        <v>1226.8597684852991</v>
      </c>
      <c r="Z62" s="702">
        <f>+IFERROR('8実質GDP（日本）'!Z62/'9雇用（日本）'!Z62*100,"-")</f>
        <v>1242.3559325228955</v>
      </c>
      <c r="AA62" s="702">
        <f>+IFERROR('8実質GDP（日本）'!AA62/'9雇用（日本）'!AA62*100,"-")</f>
        <v>1299.8163051181998</v>
      </c>
      <c r="AB62" s="702">
        <f>+IFERROR('8実質GDP（日本）'!AB62/'9雇用（日本）'!AB62*100,"-")</f>
        <v>1321.202551632666</v>
      </c>
      <c r="AC62" s="702">
        <f>+IFERROR('8実質GDP（日本）'!AC62/'9雇用（日本）'!AC62*100,"-")</f>
        <v>1384.0740449544057</v>
      </c>
      <c r="AD62" s="703">
        <f>+IFERROR('8実質GDP（日本）'!AD62/'9雇用（日本）'!AD62*100,"-")</f>
        <v>1475.6572998692272</v>
      </c>
    </row>
    <row r="63" spans="4:30" ht="16.5" customHeight="1" thickTop="1" thickBot="1">
      <c r="D63" s="138" t="s">
        <v>97</v>
      </c>
      <c r="E63" s="146"/>
      <c r="F63" s="716">
        <f>+IFERROR('8実質GDP（日本）'!F63/'9雇用（日本）'!F63*100,"-")</f>
        <v>744.75119997413037</v>
      </c>
      <c r="G63" s="716">
        <f>+IFERROR('8実質GDP（日本）'!G63/'9雇用（日本）'!G63*100,"-")</f>
        <v>807.75440610655721</v>
      </c>
      <c r="H63" s="716">
        <f>+IFERROR('8実質GDP（日本）'!H63/'9雇用（日本）'!H63*100,"-")</f>
        <v>882.7382410793407</v>
      </c>
      <c r="I63" s="716">
        <f>+IFERROR('8実質GDP（日本）'!I63/'9雇用（日本）'!I63*100,"-")</f>
        <v>889.99544501972241</v>
      </c>
      <c r="J63" s="716">
        <f>+IFERROR('8実質GDP（日本）'!J63/'9雇用（日本）'!J63*100,"-")</f>
        <v>913.04568789754069</v>
      </c>
      <c r="K63" s="716">
        <f>+IFERROR('8実質GDP（日本）'!K63/'9雇用（日本）'!K63*100,"-")</f>
        <v>954.62584217122901</v>
      </c>
      <c r="L63" s="716">
        <f>+IFERROR('8実質GDP（日本）'!L63/'9雇用（日本）'!L63*100,"-")</f>
        <v>979.65004401681404</v>
      </c>
      <c r="M63" s="716">
        <f>+IFERROR('8実質GDP（日本）'!M63/'9雇用（日本）'!M63*100,"-")</f>
        <v>1029.9681292184025</v>
      </c>
      <c r="N63" s="716">
        <f>+IFERROR('8実質GDP（日本）'!N63/'9雇用（日本）'!N63*100,"-")</f>
        <v>1051.6694587899349</v>
      </c>
      <c r="O63" s="716">
        <f>+IFERROR('8実質GDP（日本）'!O63/'9雇用（日本）'!O63*100,"-")</f>
        <v>1020.1067489908315</v>
      </c>
      <c r="P63" s="716">
        <f>+IFERROR('8実質GDP（日本）'!P63/'9雇用（日本）'!P63*100,"-")</f>
        <v>1065.4134974022893</v>
      </c>
      <c r="Q63" s="716">
        <f>+IFERROR('8実質GDP（日本）'!Q63/'9雇用（日本）'!Q63*100,"-")</f>
        <v>1081.489860472487</v>
      </c>
      <c r="R63" s="716">
        <f>+IFERROR('8実質GDP（日本）'!R63/'9雇用（日本）'!R63*100,"-")</f>
        <v>1091.7141133565094</v>
      </c>
      <c r="S63" s="716">
        <f>+IFERROR('8実質GDP（日本）'!S63/'9雇用（日本）'!S63*100,"-")</f>
        <v>1099.5982574921695</v>
      </c>
      <c r="T63" s="716">
        <f>+IFERROR('8実質GDP（日本）'!T63/'9雇用（日本）'!T63*100,"-")</f>
        <v>1157.0169680971237</v>
      </c>
      <c r="U63" s="716">
        <f>+IFERROR('8実質GDP（日本）'!U63/'9雇用（日本）'!U63*100,"-")</f>
        <v>1199.0784669621312</v>
      </c>
      <c r="V63" s="716">
        <f>+IFERROR('8実質GDP（日本）'!V63/'9雇用（日本）'!V63*100,"-")</f>
        <v>1195.8460890180622</v>
      </c>
      <c r="W63" s="716">
        <f>+IFERROR('8実質GDP（日本）'!W63/'9雇用（日本）'!W63*100,"-")</f>
        <v>1224.6267533963714</v>
      </c>
      <c r="X63" s="716">
        <f>+IFERROR('8実質GDP（日本）'!X63/'9雇用（日本）'!X63*100,"-")</f>
        <v>1243.0044034528696</v>
      </c>
      <c r="Y63" s="716">
        <f>+IFERROR('8実質GDP（日本）'!Y63/'9雇用（日本）'!Y63*100,"-")</f>
        <v>1240.4475853271838</v>
      </c>
      <c r="Z63" s="716">
        <f>+IFERROR('8実質GDP（日本）'!Z63/'9雇用（日本）'!Z63*100,"-")</f>
        <v>1241.3579658337176</v>
      </c>
      <c r="AA63" s="716">
        <f>+IFERROR('8実質GDP（日本）'!AA63/'9雇用（日本）'!AA63*100,"-")</f>
        <v>1328.3898441422743</v>
      </c>
      <c r="AB63" s="716">
        <f>+IFERROR('8実質GDP（日本）'!AB63/'9雇用（日本）'!AB63*100,"-")</f>
        <v>1381.999265702666</v>
      </c>
      <c r="AC63" s="716">
        <f>+IFERROR('8実質GDP（日本）'!AC63/'9雇用（日本）'!AC63*100,"-")</f>
        <v>1374.2557074401284</v>
      </c>
      <c r="AD63" s="717">
        <f>+IFERROR('8実質GDP（日本）'!AD63/'9雇用（日本）'!AD63*100,"-")</f>
        <v>1405.5670509127121</v>
      </c>
    </row>
    <row r="65" spans="4:30" ht="16.5" customHeight="1" thickBot="1">
      <c r="D65" s="4" t="s">
        <v>128</v>
      </c>
      <c r="N65" s="152"/>
      <c r="Q65" s="152"/>
    </row>
    <row r="66" spans="4:30" ht="16.5" customHeight="1" thickBot="1">
      <c r="D66" s="125"/>
      <c r="E66" s="141"/>
      <c r="F66" s="180" t="s">
        <v>363</v>
      </c>
      <c r="G66" s="180" t="s">
        <v>364</v>
      </c>
      <c r="H66" s="180" t="s">
        <v>365</v>
      </c>
      <c r="I66" s="180" t="s">
        <v>366</v>
      </c>
      <c r="J66" s="180" t="s">
        <v>367</v>
      </c>
      <c r="K66" s="180" t="s">
        <v>207</v>
      </c>
      <c r="L66" s="180" t="s">
        <v>208</v>
      </c>
      <c r="M66" s="180" t="s">
        <v>209</v>
      </c>
      <c r="N66" s="180" t="s">
        <v>210</v>
      </c>
      <c r="O66" s="180" t="s">
        <v>211</v>
      </c>
      <c r="P66" s="180" t="s">
        <v>212</v>
      </c>
      <c r="Q66" s="180" t="s">
        <v>213</v>
      </c>
      <c r="R66" s="180" t="s">
        <v>214</v>
      </c>
      <c r="S66" s="180" t="s">
        <v>215</v>
      </c>
      <c r="T66" s="180" t="s">
        <v>216</v>
      </c>
      <c r="U66" s="180" t="s">
        <v>217</v>
      </c>
      <c r="V66" s="180" t="s">
        <v>218</v>
      </c>
      <c r="W66" s="180" t="s">
        <v>271</v>
      </c>
      <c r="X66" s="180" t="s">
        <v>225</v>
      </c>
      <c r="Y66" s="180" t="s">
        <v>229</v>
      </c>
      <c r="Z66" s="180" t="s">
        <v>232</v>
      </c>
      <c r="AA66" s="180" t="s">
        <v>235</v>
      </c>
      <c r="AB66" s="180" t="s">
        <v>238</v>
      </c>
      <c r="AC66" s="180" t="s">
        <v>278</v>
      </c>
      <c r="AD66" s="181" t="s">
        <v>280</v>
      </c>
    </row>
    <row r="67" spans="4:30" ht="16.5" customHeight="1">
      <c r="D67" s="2" t="s">
        <v>98</v>
      </c>
      <c r="E67" s="142"/>
      <c r="F67" s="721">
        <f t="shared" ref="F67:U74" si="0">+IFERROR(F54/F$61*100,"-")</f>
        <v>47.846017311607781</v>
      </c>
      <c r="G67" s="721">
        <f t="shared" si="0"/>
        <v>49.014210001028424</v>
      </c>
      <c r="H67" s="721">
        <f t="shared" si="0"/>
        <v>68.907140416979033</v>
      </c>
      <c r="I67" s="721">
        <f t="shared" si="0"/>
        <v>100.7770011434752</v>
      </c>
      <c r="J67" s="721">
        <f t="shared" si="0"/>
        <v>104.87250409883755</v>
      </c>
      <c r="K67" s="721">
        <f t="shared" si="0"/>
        <v>100.34670438022827</v>
      </c>
      <c r="L67" s="721">
        <f t="shared" si="0"/>
        <v>100.18610792106628</v>
      </c>
      <c r="M67" s="721">
        <f t="shared" si="0"/>
        <v>104.56082709770018</v>
      </c>
      <c r="N67" s="721">
        <f t="shared" si="0"/>
        <v>96.688958864882906</v>
      </c>
      <c r="O67" s="721">
        <f t="shared" si="0"/>
        <v>160.89073940701968</v>
      </c>
      <c r="P67" s="721">
        <f t="shared" si="0"/>
        <v>166.96336874758907</v>
      </c>
      <c r="Q67" s="721">
        <f t="shared" si="0"/>
        <v>181.46094212494395</v>
      </c>
      <c r="R67" s="721">
        <f t="shared" si="0"/>
        <v>160.34112208466581</v>
      </c>
      <c r="S67" s="721">
        <f t="shared" si="0"/>
        <v>136.85764819596159</v>
      </c>
      <c r="T67" s="721">
        <f t="shared" si="0"/>
        <v>155.58026563017359</v>
      </c>
      <c r="U67" s="721">
        <f t="shared" si="0"/>
        <v>229.06856597442041</v>
      </c>
      <c r="V67" s="721">
        <f t="shared" ref="G67:AD74" si="1">+IFERROR(V54/V$61*100,"-")</f>
        <v>383.85007801286292</v>
      </c>
      <c r="W67" s="721">
        <f t="shared" si="1"/>
        <v>569.15561243617424</v>
      </c>
      <c r="X67" s="721">
        <f t="shared" si="1"/>
        <v>760.63262674337273</v>
      </c>
      <c r="Y67" s="721">
        <f t="shared" si="1"/>
        <v>924.47725787660124</v>
      </c>
      <c r="Z67" s="721">
        <f t="shared" si="1"/>
        <v>881.49664732079623</v>
      </c>
      <c r="AA67" s="721">
        <f t="shared" si="1"/>
        <v>500.07925474060124</v>
      </c>
      <c r="AB67" s="721">
        <f t="shared" si="1"/>
        <v>512.56065426582995</v>
      </c>
      <c r="AC67" s="721">
        <f t="shared" si="1"/>
        <v>781.45961777491084</v>
      </c>
      <c r="AD67" s="722">
        <f t="shared" si="1"/>
        <v>659.48546342525049</v>
      </c>
    </row>
    <row r="68" spans="4:30" ht="16.5" customHeight="1">
      <c r="D68" s="5" t="s">
        <v>99</v>
      </c>
      <c r="E68" s="143"/>
      <c r="F68" s="721">
        <f t="shared" si="0"/>
        <v>92.188064184186686</v>
      </c>
      <c r="G68" s="721">
        <f t="shared" si="1"/>
        <v>79.814814214143553</v>
      </c>
      <c r="H68" s="721">
        <f t="shared" si="1"/>
        <v>95.791624550026938</v>
      </c>
      <c r="I68" s="721">
        <f t="shared" si="1"/>
        <v>137.7942072789709</v>
      </c>
      <c r="J68" s="721">
        <f t="shared" si="1"/>
        <v>149.11368378264967</v>
      </c>
      <c r="K68" s="721">
        <f t="shared" si="1"/>
        <v>147.78772193788092</v>
      </c>
      <c r="L68" s="721">
        <f t="shared" si="1"/>
        <v>146.42989498126505</v>
      </c>
      <c r="M68" s="721">
        <f t="shared" si="1"/>
        <v>144.49683736916967</v>
      </c>
      <c r="N68" s="721">
        <f t="shared" si="1"/>
        <v>140.97500999683965</v>
      </c>
      <c r="O68" s="721">
        <f t="shared" si="1"/>
        <v>222.46749679487525</v>
      </c>
      <c r="P68" s="721">
        <f t="shared" si="1"/>
        <v>219.9653257125766</v>
      </c>
      <c r="Q68" s="721">
        <f t="shared" si="1"/>
        <v>204.57926997371402</v>
      </c>
      <c r="R68" s="721">
        <f t="shared" si="1"/>
        <v>158.07591406306494</v>
      </c>
      <c r="S68" s="721">
        <f t="shared" si="1"/>
        <v>133.1508067854505</v>
      </c>
      <c r="T68" s="721">
        <f t="shared" si="1"/>
        <v>146.23018945109831</v>
      </c>
      <c r="U68" s="721">
        <f t="shared" si="1"/>
        <v>145.22617955156161</v>
      </c>
      <c r="V68" s="721">
        <f t="shared" si="1"/>
        <v>206.55674022767408</v>
      </c>
      <c r="W68" s="721">
        <f t="shared" si="1"/>
        <v>294.29875449210789</v>
      </c>
      <c r="X68" s="721">
        <f t="shared" si="1"/>
        <v>376.61345128705636</v>
      </c>
      <c r="Y68" s="721">
        <f t="shared" si="1"/>
        <v>449.83997524008981</v>
      </c>
      <c r="Z68" s="721">
        <f t="shared" si="1"/>
        <v>427.50122350848494</v>
      </c>
      <c r="AA68" s="721">
        <f t="shared" si="1"/>
        <v>228.59040514296032</v>
      </c>
      <c r="AB68" s="721">
        <f t="shared" si="1"/>
        <v>197.52543761021951</v>
      </c>
      <c r="AC68" s="721">
        <f t="shared" si="1"/>
        <v>233.81180572701305</v>
      </c>
      <c r="AD68" s="722">
        <f t="shared" si="1"/>
        <v>196.20167902582435</v>
      </c>
    </row>
    <row r="69" spans="4:30" ht="16.5" customHeight="1">
      <c r="D69" s="2" t="s">
        <v>100</v>
      </c>
      <c r="E69" s="144"/>
      <c r="F69" s="721">
        <f t="shared" si="0"/>
        <v>34.388223658352608</v>
      </c>
      <c r="G69" s="721">
        <f t="shared" si="1"/>
        <v>32.508772755638688</v>
      </c>
      <c r="H69" s="721">
        <f t="shared" si="1"/>
        <v>40.94817055517079</v>
      </c>
      <c r="I69" s="721">
        <f t="shared" si="1"/>
        <v>56.805707151520238</v>
      </c>
      <c r="J69" s="721">
        <f t="shared" si="1"/>
        <v>57.620485351394827</v>
      </c>
      <c r="K69" s="721">
        <f t="shared" si="1"/>
        <v>59.63606341169023</v>
      </c>
      <c r="L69" s="721">
        <f t="shared" si="1"/>
        <v>57.435798547469638</v>
      </c>
      <c r="M69" s="721">
        <f t="shared" si="1"/>
        <v>57.774948652279534</v>
      </c>
      <c r="N69" s="721">
        <f t="shared" si="1"/>
        <v>52.457206399934918</v>
      </c>
      <c r="O69" s="721">
        <f t="shared" si="1"/>
        <v>71.768940699643096</v>
      </c>
      <c r="P69" s="721">
        <f t="shared" si="1"/>
        <v>71.292334835774213</v>
      </c>
      <c r="Q69" s="721">
        <f t="shared" si="1"/>
        <v>67.995616916148578</v>
      </c>
      <c r="R69" s="721">
        <f t="shared" si="1"/>
        <v>56.494847925336998</v>
      </c>
      <c r="S69" s="721">
        <f t="shared" si="1"/>
        <v>43.747759281618841</v>
      </c>
      <c r="T69" s="721">
        <f t="shared" si="1"/>
        <v>47.262455225866276</v>
      </c>
      <c r="U69" s="721">
        <f t="shared" si="1"/>
        <v>47.540429579973448</v>
      </c>
      <c r="V69" s="721">
        <f t="shared" si="1"/>
        <v>69.718296746737025</v>
      </c>
      <c r="W69" s="721">
        <f t="shared" si="1"/>
        <v>104.83922419710908</v>
      </c>
      <c r="X69" s="721">
        <f t="shared" si="1"/>
        <v>138.18179949998822</v>
      </c>
      <c r="Y69" s="721">
        <f t="shared" si="1"/>
        <v>190.81361528129486</v>
      </c>
      <c r="Z69" s="721">
        <f t="shared" si="1"/>
        <v>204.41941608532136</v>
      </c>
      <c r="AA69" s="721">
        <f t="shared" si="1"/>
        <v>113.31359660493818</v>
      </c>
      <c r="AB69" s="721">
        <f t="shared" si="1"/>
        <v>117.72654332650458</v>
      </c>
      <c r="AC69" s="721">
        <f t="shared" si="1"/>
        <v>151.65586057454018</v>
      </c>
      <c r="AD69" s="722">
        <f t="shared" si="1"/>
        <v>124.46200099369038</v>
      </c>
    </row>
    <row r="70" spans="4:30" ht="16.5" customHeight="1">
      <c r="D70" s="5" t="s">
        <v>203</v>
      </c>
      <c r="E70" s="145"/>
      <c r="F70" s="721" t="str">
        <f t="shared" si="0"/>
        <v>-</v>
      </c>
      <c r="G70" s="721" t="str">
        <f t="shared" si="1"/>
        <v>-</v>
      </c>
      <c r="H70" s="721" t="str">
        <f t="shared" si="1"/>
        <v>-</v>
      </c>
      <c r="I70" s="721" t="str">
        <f t="shared" si="1"/>
        <v>-</v>
      </c>
      <c r="J70" s="721" t="str">
        <f t="shared" si="1"/>
        <v>-</v>
      </c>
      <c r="K70" s="721">
        <f t="shared" si="1"/>
        <v>44.125473034689662</v>
      </c>
      <c r="L70" s="721">
        <f t="shared" si="1"/>
        <v>42.410172527397641</v>
      </c>
      <c r="M70" s="721">
        <f t="shared" si="1"/>
        <v>42.865002633575813</v>
      </c>
      <c r="N70" s="721">
        <f t="shared" si="1"/>
        <v>41.061106053219277</v>
      </c>
      <c r="O70" s="721">
        <f t="shared" si="1"/>
        <v>51.351243261825388</v>
      </c>
      <c r="P70" s="721">
        <f t="shared" si="1"/>
        <v>54.339551736170492</v>
      </c>
      <c r="Q70" s="721">
        <f t="shared" si="1"/>
        <v>55.712247155935223</v>
      </c>
      <c r="R70" s="721">
        <f t="shared" si="1"/>
        <v>37.880059670735449</v>
      </c>
      <c r="S70" s="721">
        <f t="shared" si="1"/>
        <v>27.275239656507267</v>
      </c>
      <c r="T70" s="721">
        <f t="shared" si="1"/>
        <v>30.562067549871596</v>
      </c>
      <c r="U70" s="721">
        <f t="shared" si="1"/>
        <v>31.343370059970312</v>
      </c>
      <c r="V70" s="721">
        <f t="shared" si="1"/>
        <v>52.70324338583935</v>
      </c>
      <c r="W70" s="721">
        <f t="shared" si="1"/>
        <v>86.661827691735965</v>
      </c>
      <c r="X70" s="721">
        <f t="shared" si="1"/>
        <v>127.5635456858148</v>
      </c>
      <c r="Y70" s="721">
        <f t="shared" si="1"/>
        <v>182.3038356219736</v>
      </c>
      <c r="Z70" s="721">
        <f t="shared" si="1"/>
        <v>208.85212581980852</v>
      </c>
      <c r="AA70" s="721">
        <f t="shared" si="1"/>
        <v>96.083311293937712</v>
      </c>
      <c r="AB70" s="721">
        <f t="shared" si="1"/>
        <v>84.666679641202506</v>
      </c>
      <c r="AC70" s="721">
        <f t="shared" si="1"/>
        <v>88.75396795600065</v>
      </c>
      <c r="AD70" s="722">
        <f t="shared" si="1"/>
        <v>71.152451327061613</v>
      </c>
    </row>
    <row r="71" spans="4:30" ht="16.5" customHeight="1">
      <c r="D71" s="2" t="s">
        <v>101</v>
      </c>
      <c r="F71" s="721">
        <f t="shared" si="0"/>
        <v>73.550729859313591</v>
      </c>
      <c r="G71" s="721">
        <f t="shared" si="1"/>
        <v>58.684031729378169</v>
      </c>
      <c r="H71" s="721">
        <f t="shared" si="1"/>
        <v>65.196508479442173</v>
      </c>
      <c r="I71" s="721">
        <f t="shared" si="1"/>
        <v>82.250242865435567</v>
      </c>
      <c r="J71" s="721">
        <f t="shared" si="1"/>
        <v>80.083550116053047</v>
      </c>
      <c r="K71" s="721">
        <f t="shared" si="1"/>
        <v>77.151740119420538</v>
      </c>
      <c r="L71" s="721">
        <f t="shared" si="1"/>
        <v>72.464477067914089</v>
      </c>
      <c r="M71" s="721">
        <f t="shared" si="1"/>
        <v>65.619357746243253</v>
      </c>
      <c r="N71" s="721">
        <f t="shared" si="1"/>
        <v>60.946786194107602</v>
      </c>
      <c r="O71" s="721">
        <f t="shared" si="1"/>
        <v>89.027590637106556</v>
      </c>
      <c r="P71" s="721">
        <f t="shared" si="1"/>
        <v>83.377059033886596</v>
      </c>
      <c r="Q71" s="721">
        <f t="shared" si="1"/>
        <v>78.107153664276069</v>
      </c>
      <c r="R71" s="721">
        <f t="shared" si="1"/>
        <v>64.819967369657377</v>
      </c>
      <c r="S71" s="721">
        <f t="shared" si="1"/>
        <v>51.048484623615977</v>
      </c>
      <c r="T71" s="721">
        <f t="shared" si="1"/>
        <v>54.771646264068693</v>
      </c>
      <c r="U71" s="721">
        <f t="shared" si="1"/>
        <v>52.101471004240516</v>
      </c>
      <c r="V71" s="721">
        <f t="shared" si="1"/>
        <v>75.85398588397554</v>
      </c>
      <c r="W71" s="721">
        <f t="shared" si="1"/>
        <v>108.58481211315988</v>
      </c>
      <c r="X71" s="721">
        <f t="shared" si="1"/>
        <v>139.45922469353556</v>
      </c>
      <c r="Y71" s="721">
        <f t="shared" si="1"/>
        <v>191.38900189619574</v>
      </c>
      <c r="Z71" s="721">
        <f t="shared" si="1"/>
        <v>204.98603841197647</v>
      </c>
      <c r="AA71" s="721">
        <f t="shared" si="1"/>
        <v>106.62602928534758</v>
      </c>
      <c r="AB71" s="721">
        <f t="shared" si="1"/>
        <v>102.83142184400383</v>
      </c>
      <c r="AC71" s="721">
        <f t="shared" si="1"/>
        <v>119.47871262310197</v>
      </c>
      <c r="AD71" s="722">
        <f t="shared" si="1"/>
        <v>96.738336167685119</v>
      </c>
    </row>
    <row r="72" spans="4:30" ht="16.5" customHeight="1">
      <c r="D72" s="5" t="s">
        <v>102</v>
      </c>
      <c r="E72" s="145"/>
      <c r="F72" s="721">
        <f t="shared" si="0"/>
        <v>-10.393858172153518</v>
      </c>
      <c r="G72" s="721">
        <f t="shared" si="1"/>
        <v>-10.906179997958281</v>
      </c>
      <c r="H72" s="721">
        <f t="shared" si="1"/>
        <v>-9.1259616274742985</v>
      </c>
      <c r="I72" s="721">
        <f t="shared" si="1"/>
        <v>-11.194033704859876</v>
      </c>
      <c r="J72" s="721">
        <f t="shared" si="1"/>
        <v>-5.2225228434852129</v>
      </c>
      <c r="K72" s="721">
        <f t="shared" si="1"/>
        <v>4.8858375195835739</v>
      </c>
      <c r="L72" s="721">
        <f t="shared" si="1"/>
        <v>8.5333579128258847</v>
      </c>
      <c r="M72" s="721">
        <f t="shared" si="1"/>
        <v>10.953293531598606</v>
      </c>
      <c r="N72" s="721">
        <f t="shared" si="1"/>
        <v>16.86242387170234</v>
      </c>
      <c r="O72" s="721">
        <f t="shared" si="1"/>
        <v>25.124518005936448</v>
      </c>
      <c r="P72" s="721">
        <f t="shared" si="1"/>
        <v>36.182758558963705</v>
      </c>
      <c r="Q72" s="721">
        <f t="shared" si="1"/>
        <v>41.347708727688939</v>
      </c>
      <c r="R72" s="721">
        <f t="shared" si="1"/>
        <v>35.007879298576576</v>
      </c>
      <c r="S72" s="721">
        <f t="shared" si="1"/>
        <v>29.162424924159584</v>
      </c>
      <c r="T72" s="721">
        <f t="shared" si="1"/>
        <v>36.65845924920341</v>
      </c>
      <c r="U72" s="721">
        <f t="shared" si="1"/>
        <v>41.165780507676061</v>
      </c>
      <c r="V72" s="721">
        <f t="shared" si="1"/>
        <v>58.368553831663206</v>
      </c>
      <c r="W72" s="721">
        <f t="shared" si="1"/>
        <v>88.986251137068521</v>
      </c>
      <c r="X72" s="721">
        <f t="shared" si="1"/>
        <v>119.65064875302748</v>
      </c>
      <c r="Y72" s="721">
        <f t="shared" si="1"/>
        <v>165.76154667574585</v>
      </c>
      <c r="Z72" s="721">
        <f t="shared" si="1"/>
        <v>176.84023603099504</v>
      </c>
      <c r="AA72" s="721">
        <f t="shared" si="1"/>
        <v>105.95790843828081</v>
      </c>
      <c r="AB72" s="721">
        <f t="shared" si="1"/>
        <v>108.82199359501089</v>
      </c>
      <c r="AC72" s="721">
        <f t="shared" si="1"/>
        <v>126.03159040222387</v>
      </c>
      <c r="AD72" s="722">
        <f t="shared" si="1"/>
        <v>99.286295484293348</v>
      </c>
    </row>
    <row r="73" spans="4:30" ht="16.5" customHeight="1">
      <c r="D73" s="5" t="s">
        <v>103</v>
      </c>
      <c r="E73" s="145"/>
      <c r="F73" s="721">
        <f t="shared" si="0"/>
        <v>24.812109277974955</v>
      </c>
      <c r="G73" s="721">
        <f t="shared" si="1"/>
        <v>19.986961803135262</v>
      </c>
      <c r="H73" s="721">
        <f t="shared" si="1"/>
        <v>27.083527959087167</v>
      </c>
      <c r="I73" s="721">
        <f t="shared" si="1"/>
        <v>35.506676276731973</v>
      </c>
      <c r="J73" s="721">
        <f t="shared" si="1"/>
        <v>36.849383504260409</v>
      </c>
      <c r="K73" s="721">
        <f t="shared" si="1"/>
        <v>35.633631927213308</v>
      </c>
      <c r="L73" s="721">
        <f t="shared" si="1"/>
        <v>35.472511592571252</v>
      </c>
      <c r="M73" s="721">
        <f t="shared" si="1"/>
        <v>33.601380348362895</v>
      </c>
      <c r="N73" s="721">
        <f t="shared" si="1"/>
        <v>31.659214127666363</v>
      </c>
      <c r="O73" s="721">
        <f t="shared" si="1"/>
        <v>46.278766650379474</v>
      </c>
      <c r="P73" s="721">
        <f t="shared" si="1"/>
        <v>47.716884581500203</v>
      </c>
      <c r="Q73" s="721">
        <f t="shared" si="1"/>
        <v>44.233818940936374</v>
      </c>
      <c r="R73" s="721">
        <f t="shared" si="1"/>
        <v>37.712687965151389</v>
      </c>
      <c r="S73" s="721">
        <f t="shared" si="1"/>
        <v>30.83197989246446</v>
      </c>
      <c r="T73" s="721">
        <f t="shared" si="1"/>
        <v>34.322007516892882</v>
      </c>
      <c r="U73" s="721">
        <f t="shared" si="1"/>
        <v>34.153289236347256</v>
      </c>
      <c r="V73" s="721">
        <f t="shared" si="1"/>
        <v>49.299798375065542</v>
      </c>
      <c r="W73" s="721">
        <f t="shared" si="1"/>
        <v>68.801722499013053</v>
      </c>
      <c r="X73" s="721">
        <f t="shared" si="1"/>
        <v>88.307677076300834</v>
      </c>
      <c r="Y73" s="721">
        <f t="shared" si="1"/>
        <v>119.34052205225628</v>
      </c>
      <c r="Z73" s="721">
        <f t="shared" si="1"/>
        <v>117.57794276613953</v>
      </c>
      <c r="AA73" s="721">
        <f t="shared" si="1"/>
        <v>59.164271166636105</v>
      </c>
      <c r="AB73" s="721">
        <f t="shared" si="1"/>
        <v>59.901764172942826</v>
      </c>
      <c r="AC73" s="721">
        <f t="shared" si="1"/>
        <v>66.011376469431156</v>
      </c>
      <c r="AD73" s="722">
        <f t="shared" si="1"/>
        <v>50.747421628142376</v>
      </c>
    </row>
    <row r="74" spans="4:30" ht="16.5" customHeight="1">
      <c r="D74" s="5" t="s">
        <v>104</v>
      </c>
      <c r="E74" s="145"/>
      <c r="F74" s="721">
        <f t="shared" si="0"/>
        <v>100</v>
      </c>
      <c r="G74" s="721">
        <f t="shared" si="1"/>
        <v>100</v>
      </c>
      <c r="H74" s="721">
        <f t="shared" si="1"/>
        <v>100</v>
      </c>
      <c r="I74" s="721">
        <f t="shared" si="1"/>
        <v>100</v>
      </c>
      <c r="J74" s="721">
        <f t="shared" si="1"/>
        <v>100</v>
      </c>
      <c r="K74" s="721">
        <f t="shared" si="1"/>
        <v>100</v>
      </c>
      <c r="L74" s="721">
        <f t="shared" si="1"/>
        <v>100</v>
      </c>
      <c r="M74" s="721">
        <f t="shared" si="1"/>
        <v>100</v>
      </c>
      <c r="N74" s="721">
        <f t="shared" si="1"/>
        <v>100</v>
      </c>
      <c r="O74" s="721">
        <f t="shared" si="1"/>
        <v>100</v>
      </c>
      <c r="P74" s="721">
        <f t="shared" si="1"/>
        <v>100</v>
      </c>
      <c r="Q74" s="721">
        <f t="shared" si="1"/>
        <v>100</v>
      </c>
      <c r="R74" s="721">
        <f t="shared" si="1"/>
        <v>100</v>
      </c>
      <c r="S74" s="721">
        <f t="shared" si="1"/>
        <v>100</v>
      </c>
      <c r="T74" s="721">
        <f t="shared" si="1"/>
        <v>100</v>
      </c>
      <c r="U74" s="721">
        <f t="shared" si="1"/>
        <v>100</v>
      </c>
      <c r="V74" s="721">
        <f t="shared" si="1"/>
        <v>100</v>
      </c>
      <c r="W74" s="721">
        <f t="shared" si="1"/>
        <v>100</v>
      </c>
      <c r="X74" s="721">
        <f t="shared" si="1"/>
        <v>100</v>
      </c>
      <c r="Y74" s="721">
        <f t="shared" si="1"/>
        <v>100</v>
      </c>
      <c r="Z74" s="721">
        <f t="shared" si="1"/>
        <v>100</v>
      </c>
      <c r="AA74" s="721">
        <f t="shared" si="1"/>
        <v>100</v>
      </c>
      <c r="AB74" s="721">
        <f t="shared" si="1"/>
        <v>100</v>
      </c>
      <c r="AC74" s="721">
        <f t="shared" si="1"/>
        <v>100</v>
      </c>
      <c r="AD74" s="722">
        <f t="shared" si="1"/>
        <v>100</v>
      </c>
    </row>
    <row r="75" spans="4:30" ht="16.5" customHeight="1" thickBot="1">
      <c r="D75" s="2" t="s">
        <v>105</v>
      </c>
      <c r="F75" s="721">
        <f>+IFERROR(F62/F$61*100,"-")</f>
        <v>45.95795114247241</v>
      </c>
      <c r="G75" s="721">
        <f t="shared" ref="G75:AD75" si="2">+IFERROR(G62/G$61*100,"-")</f>
        <v>39.920890352683109</v>
      </c>
      <c r="H75" s="721">
        <f t="shared" si="2"/>
        <v>50.131214263102208</v>
      </c>
      <c r="I75" s="721">
        <f t="shared" si="2"/>
        <v>63.824712383436314</v>
      </c>
      <c r="J75" s="721">
        <f t="shared" si="2"/>
        <v>65.174415299881858</v>
      </c>
      <c r="K75" s="721">
        <f t="shared" si="2"/>
        <v>63.48236451622418</v>
      </c>
      <c r="L75" s="721">
        <f t="shared" si="2"/>
        <v>64.302216418438817</v>
      </c>
      <c r="M75" s="721">
        <f t="shared" si="2"/>
        <v>64.097918539199469</v>
      </c>
      <c r="N75" s="721">
        <f t="shared" si="2"/>
        <v>61.884167369787377</v>
      </c>
      <c r="O75" s="721">
        <f t="shared" si="2"/>
        <v>85.143565123565011</v>
      </c>
      <c r="P75" s="721">
        <f t="shared" si="2"/>
        <v>81.632694658487253</v>
      </c>
      <c r="Q75" s="721">
        <f t="shared" si="2"/>
        <v>82.270449645178047</v>
      </c>
      <c r="R75" s="721">
        <f t="shared" si="2"/>
        <v>63.44870953534609</v>
      </c>
      <c r="S75" s="721">
        <f t="shared" si="2"/>
        <v>49.339678535370552</v>
      </c>
      <c r="T75" s="721">
        <f t="shared" si="2"/>
        <v>54.9324390323251</v>
      </c>
      <c r="U75" s="721">
        <f t="shared" si="2"/>
        <v>49.146036040154627</v>
      </c>
      <c r="V75" s="721">
        <f t="shared" si="2"/>
        <v>71.998837380347254</v>
      </c>
      <c r="W75" s="721">
        <f t="shared" si="2"/>
        <v>106.87249673802788</v>
      </c>
      <c r="X75" s="721">
        <f t="shared" si="2"/>
        <v>144.91895685624979</v>
      </c>
      <c r="Y75" s="721">
        <f t="shared" si="2"/>
        <v>200.22728119257769</v>
      </c>
      <c r="Z75" s="721">
        <f t="shared" si="2"/>
        <v>215.08468305598529</v>
      </c>
      <c r="AA75" s="721">
        <f t="shared" si="2"/>
        <v>114.97658623684275</v>
      </c>
      <c r="AB75" s="721">
        <f t="shared" si="2"/>
        <v>113.45386573632264</v>
      </c>
      <c r="AC75" s="721">
        <f t="shared" si="2"/>
        <v>147.98034264299648</v>
      </c>
      <c r="AD75" s="722">
        <f t="shared" si="2"/>
        <v>126.4348685786769</v>
      </c>
    </row>
    <row r="76" spans="4:30" ht="16.5" customHeight="1" thickTop="1" thickBot="1">
      <c r="D76" s="138" t="s">
        <v>97</v>
      </c>
      <c r="E76" s="146"/>
      <c r="F76" s="723">
        <f t="shared" ref="F76:AD76" si="3">+IFERROR(F63/F$61*100,"-")</f>
        <v>30.320040994084863</v>
      </c>
      <c r="G76" s="723">
        <f t="shared" si="3"/>
        <v>27.337803997340828</v>
      </c>
      <c r="H76" s="723">
        <f t="shared" si="3"/>
        <v>35.373144982037566</v>
      </c>
      <c r="I76" s="723">
        <f t="shared" si="3"/>
        <v>46.625588463368722</v>
      </c>
      <c r="J76" s="723">
        <f t="shared" si="3"/>
        <v>49.220258516599543</v>
      </c>
      <c r="K76" s="723">
        <f t="shared" si="3"/>
        <v>50.607320889291628</v>
      </c>
      <c r="L76" s="723">
        <f t="shared" si="3"/>
        <v>50.314981716647075</v>
      </c>
      <c r="M76" s="723">
        <f t="shared" si="3"/>
        <v>49.814287373072759</v>
      </c>
      <c r="N76" s="723">
        <f t="shared" si="3"/>
        <v>48.548108848522112</v>
      </c>
      <c r="O76" s="723">
        <f t="shared" si="3"/>
        <v>70.35268199378234</v>
      </c>
      <c r="P76" s="723">
        <f t="shared" si="3"/>
        <v>71.638250589445249</v>
      </c>
      <c r="Q76" s="723">
        <f t="shared" si="3"/>
        <v>71.19908477177917</v>
      </c>
      <c r="R76" s="723">
        <f t="shared" si="3"/>
        <v>58.495445541763168</v>
      </c>
      <c r="S76" s="723">
        <f t="shared" si="3"/>
        <v>46.741780517025802</v>
      </c>
      <c r="T76" s="723">
        <f t="shared" si="3"/>
        <v>52.044832059976997</v>
      </c>
      <c r="U76" s="723">
        <f t="shared" si="3"/>
        <v>52.810955003939199</v>
      </c>
      <c r="V76" s="723">
        <f t="shared" si="3"/>
        <v>77.494220502248396</v>
      </c>
      <c r="W76" s="723">
        <f t="shared" si="3"/>
        <v>113.5827389840635</v>
      </c>
      <c r="X76" s="723">
        <f t="shared" si="3"/>
        <v>149.17899431860465</v>
      </c>
      <c r="Y76" s="723">
        <f t="shared" si="3"/>
        <v>202.44485462148899</v>
      </c>
      <c r="Z76" s="723">
        <f t="shared" si="3"/>
        <v>214.91190861717664</v>
      </c>
      <c r="AA76" s="723">
        <f t="shared" si="3"/>
        <v>117.50408797747876</v>
      </c>
      <c r="AB76" s="723">
        <f t="shared" si="3"/>
        <v>118.67458093005555</v>
      </c>
      <c r="AC76" s="723">
        <f t="shared" si="3"/>
        <v>146.93060043097833</v>
      </c>
      <c r="AD76" s="724">
        <f t="shared" si="3"/>
        <v>120.42950987090033</v>
      </c>
    </row>
    <row r="78" spans="4:30" ht="16.5" customHeight="1" thickBot="1">
      <c r="D78" s="4" t="s">
        <v>335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41"/>
      <c r="F79" s="180" t="s">
        <v>363</v>
      </c>
      <c r="G79" s="180" t="s">
        <v>364</v>
      </c>
      <c r="H79" s="180" t="s">
        <v>365</v>
      </c>
      <c r="I79" s="180" t="s">
        <v>366</v>
      </c>
      <c r="J79" s="180" t="s">
        <v>367</v>
      </c>
      <c r="K79" s="180" t="s">
        <v>207</v>
      </c>
      <c r="L79" s="180" t="s">
        <v>208</v>
      </c>
      <c r="M79" s="180" t="s">
        <v>209</v>
      </c>
      <c r="N79" s="180" t="s">
        <v>210</v>
      </c>
      <c r="O79" s="180" t="s">
        <v>211</v>
      </c>
      <c r="P79" s="180" t="s">
        <v>212</v>
      </c>
      <c r="Q79" s="180" t="s">
        <v>213</v>
      </c>
      <c r="R79" s="180" t="s">
        <v>214</v>
      </c>
      <c r="S79" s="180" t="s">
        <v>215</v>
      </c>
      <c r="T79" s="180" t="s">
        <v>216</v>
      </c>
      <c r="U79" s="180" t="s">
        <v>217</v>
      </c>
      <c r="V79" s="180" t="s">
        <v>218</v>
      </c>
      <c r="W79" s="180" t="s">
        <v>271</v>
      </c>
      <c r="X79" s="180" t="s">
        <v>225</v>
      </c>
      <c r="Y79" s="180" t="s">
        <v>229</v>
      </c>
      <c r="Z79" s="180" t="s">
        <v>232</v>
      </c>
      <c r="AA79" s="180" t="s">
        <v>235</v>
      </c>
      <c r="AB79" s="180" t="s">
        <v>238</v>
      </c>
      <c r="AC79" s="180" t="s">
        <v>278</v>
      </c>
      <c r="AD79" s="181" t="s">
        <v>280</v>
      </c>
    </row>
    <row r="80" spans="4:30" ht="16.5" customHeight="1">
      <c r="D80" s="2" t="s">
        <v>98</v>
      </c>
      <c r="E80" s="142"/>
      <c r="F80" s="725">
        <f>+IFERROR(F54/$K54*100,"-")</f>
        <v>62.087513398687854</v>
      </c>
      <c r="G80" s="725">
        <f t="shared" ref="G80:J80" si="4">+IFERROR(G54/$K54*100,"-")</f>
        <v>76.509394256620894</v>
      </c>
      <c r="H80" s="725">
        <f t="shared" si="4"/>
        <v>90.844688599993248</v>
      </c>
      <c r="I80" s="725">
        <f t="shared" si="4"/>
        <v>101.62532202124834</v>
      </c>
      <c r="J80" s="725">
        <f t="shared" si="4"/>
        <v>102.77495694756172</v>
      </c>
      <c r="K80" s="725">
        <f t="shared" ref="K80:AC80" si="5">+IFERROR(K54/$K54*100,"-")</f>
        <v>100</v>
      </c>
      <c r="L80" s="725">
        <f t="shared" si="5"/>
        <v>103.05241992108579</v>
      </c>
      <c r="M80" s="725">
        <f t="shared" si="5"/>
        <v>114.21310031449468</v>
      </c>
      <c r="N80" s="725">
        <f t="shared" si="5"/>
        <v>110.65240939373125</v>
      </c>
      <c r="O80" s="725">
        <f t="shared" si="5"/>
        <v>123.2460633699103</v>
      </c>
      <c r="P80" s="725">
        <f t="shared" si="5"/>
        <v>131.18116017035379</v>
      </c>
      <c r="Q80" s="725">
        <f t="shared" si="5"/>
        <v>145.61571550808418</v>
      </c>
      <c r="R80" s="725">
        <f t="shared" si="5"/>
        <v>158.09161506475425</v>
      </c>
      <c r="S80" s="725">
        <f t="shared" si="5"/>
        <v>170.08848388530785</v>
      </c>
      <c r="T80" s="725">
        <f t="shared" si="5"/>
        <v>182.72319119118362</v>
      </c>
      <c r="U80" s="725">
        <f t="shared" si="5"/>
        <v>274.76798324676992</v>
      </c>
      <c r="V80" s="725">
        <f t="shared" si="5"/>
        <v>312.92816449039486</v>
      </c>
      <c r="W80" s="725">
        <f t="shared" si="5"/>
        <v>324.18989560074249</v>
      </c>
      <c r="X80" s="725">
        <f t="shared" si="5"/>
        <v>334.82431458762318</v>
      </c>
      <c r="Y80" s="725">
        <f t="shared" si="5"/>
        <v>299.25743766687725</v>
      </c>
      <c r="Z80" s="725">
        <f t="shared" si="5"/>
        <v>268.98884203685105</v>
      </c>
      <c r="AA80" s="725">
        <f t="shared" si="5"/>
        <v>298.66783613268791</v>
      </c>
      <c r="AB80" s="725">
        <f t="shared" si="5"/>
        <v>315.33517418655077</v>
      </c>
      <c r="AC80" s="725">
        <f t="shared" si="5"/>
        <v>386.1347457680385</v>
      </c>
      <c r="AD80" s="726">
        <f>+IFERROR(AD54/$K54*100,"-")</f>
        <v>406.63140997947789</v>
      </c>
    </row>
    <row r="81" spans="4:30" ht="16.5" customHeight="1">
      <c r="D81" s="5" t="s">
        <v>99</v>
      </c>
      <c r="E81" s="143"/>
      <c r="F81" s="721">
        <f t="shared" ref="F81:J81" si="6">+IFERROR(F55/$K55*100,"-")</f>
        <v>81.226535169325842</v>
      </c>
      <c r="G81" s="721">
        <f t="shared" si="6"/>
        <v>84.594284690171889</v>
      </c>
      <c r="H81" s="721">
        <f t="shared" si="6"/>
        <v>85.748713057196397</v>
      </c>
      <c r="I81" s="721">
        <f t="shared" si="6"/>
        <v>94.348765861256396</v>
      </c>
      <c r="J81" s="721">
        <f t="shared" si="6"/>
        <v>99.221987920757385</v>
      </c>
      <c r="K81" s="721">
        <f t="shared" ref="K81:AD81" si="7">+IFERROR(K55/$K55*100,"-")</f>
        <v>100</v>
      </c>
      <c r="L81" s="721">
        <f t="shared" si="7"/>
        <v>102.26928018374841</v>
      </c>
      <c r="M81" s="721">
        <f t="shared" si="7"/>
        <v>107.1692055807971</v>
      </c>
      <c r="N81" s="721">
        <f t="shared" si="7"/>
        <v>109.54457736376888</v>
      </c>
      <c r="O81" s="721">
        <f t="shared" si="7"/>
        <v>115.7106507060448</v>
      </c>
      <c r="P81" s="721">
        <f t="shared" si="7"/>
        <v>117.34626036836676</v>
      </c>
      <c r="Q81" s="721">
        <f t="shared" si="7"/>
        <v>111.46832386138573</v>
      </c>
      <c r="R81" s="721">
        <f t="shared" si="7"/>
        <v>105.82648673820496</v>
      </c>
      <c r="S81" s="721">
        <f t="shared" si="7"/>
        <v>112.36069028274089</v>
      </c>
      <c r="T81" s="721">
        <f t="shared" si="7"/>
        <v>116.61138793480315</v>
      </c>
      <c r="U81" s="721">
        <f t="shared" si="7"/>
        <v>118.2797235109514</v>
      </c>
      <c r="V81" s="721">
        <f t="shared" si="7"/>
        <v>114.33709393642914</v>
      </c>
      <c r="W81" s="721">
        <f t="shared" si="7"/>
        <v>113.8208003063047</v>
      </c>
      <c r="X81" s="721">
        <f t="shared" si="7"/>
        <v>112.56480535287999</v>
      </c>
      <c r="Y81" s="721">
        <f t="shared" si="7"/>
        <v>98.871591908619635</v>
      </c>
      <c r="Z81" s="721">
        <f t="shared" si="7"/>
        <v>88.575930133449049</v>
      </c>
      <c r="AA81" s="721">
        <f t="shared" si="7"/>
        <v>92.698428818773209</v>
      </c>
      <c r="AB81" s="721">
        <f t="shared" si="7"/>
        <v>82.511587578104042</v>
      </c>
      <c r="AC81" s="721">
        <f t="shared" si="7"/>
        <v>78.44468747755478</v>
      </c>
      <c r="AD81" s="722">
        <f t="shared" si="7"/>
        <v>82.141602997740534</v>
      </c>
    </row>
    <row r="82" spans="4:30" ht="16.5" customHeight="1">
      <c r="D82" s="2" t="s">
        <v>100</v>
      </c>
      <c r="E82" s="144"/>
      <c r="F82" s="727">
        <f t="shared" ref="F82:J82" si="8">+IFERROR(F56/$K56*100,"-")</f>
        <v>75.086586658539844</v>
      </c>
      <c r="G82" s="727">
        <f t="shared" si="8"/>
        <v>85.386158855628196</v>
      </c>
      <c r="H82" s="727">
        <f t="shared" si="8"/>
        <v>90.837246784079866</v>
      </c>
      <c r="I82" s="727">
        <f t="shared" si="8"/>
        <v>96.388810430790556</v>
      </c>
      <c r="J82" s="727">
        <f t="shared" si="8"/>
        <v>95.015995651548806</v>
      </c>
      <c r="K82" s="727">
        <f t="shared" ref="K82:AD82" si="9">+IFERROR(K56/$K56*100,"-")</f>
        <v>100</v>
      </c>
      <c r="L82" s="727">
        <f t="shared" si="9"/>
        <v>99.409410585125002</v>
      </c>
      <c r="M82" s="727">
        <f t="shared" si="9"/>
        <v>106.18926744437951</v>
      </c>
      <c r="N82" s="727">
        <f t="shared" si="9"/>
        <v>101.01440163139131</v>
      </c>
      <c r="O82" s="727">
        <f t="shared" si="9"/>
        <v>92.506593964255785</v>
      </c>
      <c r="P82" s="727">
        <f>+IFERROR(P56/$K56*100,"-")</f>
        <v>94.251279119942595</v>
      </c>
      <c r="Q82" s="727">
        <f t="shared" si="9"/>
        <v>91.812148734998658</v>
      </c>
      <c r="R82" s="727">
        <f t="shared" si="9"/>
        <v>93.727472891707393</v>
      </c>
      <c r="S82" s="727">
        <f t="shared" si="9"/>
        <v>91.486243833683616</v>
      </c>
      <c r="T82" s="727">
        <f t="shared" si="9"/>
        <v>93.400583127234952</v>
      </c>
      <c r="U82" s="727">
        <f t="shared" si="9"/>
        <v>95.952849563884229</v>
      </c>
      <c r="V82" s="721">
        <f t="shared" si="9"/>
        <v>95.63655727955566</v>
      </c>
      <c r="W82" s="721">
        <f t="shared" si="9"/>
        <v>100.48156631808874</v>
      </c>
      <c r="X82" s="721">
        <f t="shared" si="9"/>
        <v>102.34980705706151</v>
      </c>
      <c r="Y82" s="721">
        <f t="shared" si="9"/>
        <v>103.93270415827391</v>
      </c>
      <c r="Z82" s="721">
        <f t="shared" si="9"/>
        <v>104.961466479945</v>
      </c>
      <c r="AA82" s="721">
        <f t="shared" si="9"/>
        <v>113.87431752011064</v>
      </c>
      <c r="AB82" s="721">
        <f t="shared" si="9"/>
        <v>121.8696854223968</v>
      </c>
      <c r="AC82" s="721">
        <f t="shared" si="9"/>
        <v>126.09146362451924</v>
      </c>
      <c r="AD82" s="722">
        <f t="shared" si="9"/>
        <v>129.12984214580544</v>
      </c>
    </row>
    <row r="83" spans="4:30" ht="16.5" customHeight="1">
      <c r="D83" s="5" t="s">
        <v>203</v>
      </c>
      <c r="E83" s="145"/>
      <c r="F83" s="728" t="str">
        <f t="shared" ref="F83:J83" si="10">+IFERROR(F57/$K57*100,"-")</f>
        <v>-</v>
      </c>
      <c r="G83" s="728" t="str">
        <f t="shared" si="10"/>
        <v>-</v>
      </c>
      <c r="H83" s="728" t="str">
        <f t="shared" si="10"/>
        <v>-</v>
      </c>
      <c r="I83" s="728" t="str">
        <f t="shared" si="10"/>
        <v>-</v>
      </c>
      <c r="J83" s="728" t="str">
        <f t="shared" si="10"/>
        <v>-</v>
      </c>
      <c r="K83" s="728">
        <f t="shared" ref="K83:AD83" si="11">+IFERROR(K57/$K57*100,"-")</f>
        <v>100</v>
      </c>
      <c r="L83" s="728">
        <f t="shared" si="11"/>
        <v>99.205207114437087</v>
      </c>
      <c r="M83" s="728">
        <f t="shared" si="11"/>
        <v>106.47888753259109</v>
      </c>
      <c r="N83" s="728">
        <f t="shared" si="11"/>
        <v>106.86324908520332</v>
      </c>
      <c r="O83" s="728">
        <f t="shared" si="11"/>
        <v>89.45543071008538</v>
      </c>
      <c r="P83" s="728">
        <f t="shared" si="11"/>
        <v>97.091242726714412</v>
      </c>
      <c r="Q83" s="728">
        <f t="shared" si="11"/>
        <v>101.66922263419113</v>
      </c>
      <c r="R83" s="728">
        <f t="shared" si="11"/>
        <v>84.93531696444154</v>
      </c>
      <c r="S83" s="728">
        <f t="shared" si="11"/>
        <v>77.088243873045059</v>
      </c>
      <c r="T83" s="728">
        <f t="shared" si="11"/>
        <v>81.627338007825202</v>
      </c>
      <c r="U83" s="728">
        <f t="shared" si="11"/>
        <v>85.498807808813808</v>
      </c>
      <c r="V83" s="728">
        <f t="shared" si="11"/>
        <v>97.708895024252726</v>
      </c>
      <c r="W83" s="728">
        <f t="shared" si="11"/>
        <v>112.25612212382707</v>
      </c>
      <c r="X83" s="728">
        <f t="shared" si="11"/>
        <v>127.6974897514654</v>
      </c>
      <c r="Y83" s="728">
        <f t="shared" si="11"/>
        <v>134.20177713522739</v>
      </c>
      <c r="Z83" s="728">
        <f t="shared" si="11"/>
        <v>144.9326524089758</v>
      </c>
      <c r="AA83" s="728">
        <f t="shared" si="11"/>
        <v>130.50024231798611</v>
      </c>
      <c r="AB83" s="728">
        <f t="shared" si="11"/>
        <v>118.45500619128735</v>
      </c>
      <c r="AC83" s="728">
        <f t="shared" si="11"/>
        <v>99.731846544305299</v>
      </c>
      <c r="AD83" s="729">
        <f t="shared" si="11"/>
        <v>99.769845986099384</v>
      </c>
    </row>
    <row r="84" spans="4:30" ht="16.5" customHeight="1">
      <c r="D84" s="2" t="s">
        <v>101</v>
      </c>
      <c r="F84" s="730">
        <f t="shared" ref="F84:J84" si="12">+IFERROR(F58/$K58*100,"-")</f>
        <v>124.13745810803481</v>
      </c>
      <c r="G84" s="730">
        <f t="shared" si="12"/>
        <v>119.14342694243149</v>
      </c>
      <c r="H84" s="730">
        <f t="shared" si="12"/>
        <v>111.79362515699071</v>
      </c>
      <c r="I84" s="730">
        <f t="shared" si="12"/>
        <v>107.87854516811632</v>
      </c>
      <c r="J84" s="730">
        <f t="shared" si="12"/>
        <v>102.07664107459378</v>
      </c>
      <c r="K84" s="730">
        <f t="shared" ref="K84:AD84" si="13">+IFERROR(K58/$K58*100,"-")</f>
        <v>100</v>
      </c>
      <c r="L84" s="730">
        <f t="shared" si="13"/>
        <v>96.946746703785266</v>
      </c>
      <c r="M84" s="730">
        <f t="shared" si="13"/>
        <v>93.225833314668279</v>
      </c>
      <c r="N84" s="730">
        <f t="shared" si="13"/>
        <v>90.717732969172715</v>
      </c>
      <c r="O84" s="730">
        <f t="shared" si="13"/>
        <v>88.700081093053342</v>
      </c>
      <c r="P84" s="730">
        <f t="shared" si="13"/>
        <v>85.202870984291252</v>
      </c>
      <c r="Q84" s="730">
        <f t="shared" si="13"/>
        <v>81.521711147727231</v>
      </c>
      <c r="R84" s="730">
        <f t="shared" si="13"/>
        <v>83.124704377663917</v>
      </c>
      <c r="S84" s="730">
        <f t="shared" si="13"/>
        <v>82.51750342870541</v>
      </c>
      <c r="T84" s="730">
        <f t="shared" si="13"/>
        <v>83.666643293489983</v>
      </c>
      <c r="U84" s="730">
        <f t="shared" si="13"/>
        <v>81.284549324365301</v>
      </c>
      <c r="V84" s="721">
        <f t="shared" si="13"/>
        <v>80.430138034320635</v>
      </c>
      <c r="W84" s="721">
        <f t="shared" si="13"/>
        <v>80.444234625656506</v>
      </c>
      <c r="X84" s="721">
        <f t="shared" si="13"/>
        <v>79.844806502114224</v>
      </c>
      <c r="Y84" s="721">
        <f t="shared" si="13"/>
        <v>80.579225103479487</v>
      </c>
      <c r="Z84" s="721">
        <f t="shared" si="13"/>
        <v>81.35706462685053</v>
      </c>
      <c r="AA84" s="721">
        <f t="shared" si="13"/>
        <v>82.826677667174707</v>
      </c>
      <c r="AB84" s="721">
        <f t="shared" si="13"/>
        <v>82.283049825901813</v>
      </c>
      <c r="AC84" s="721">
        <f t="shared" si="13"/>
        <v>76.785685293595108</v>
      </c>
      <c r="AD84" s="722">
        <f t="shared" si="13"/>
        <v>77.580343255808003</v>
      </c>
    </row>
    <row r="85" spans="4:30" ht="16.5" customHeight="1">
      <c r="D85" s="5" t="s">
        <v>102</v>
      </c>
      <c r="E85" s="145"/>
      <c r="F85" s="721">
        <f>+IFERROR(F59/$K59*100,"-")</f>
        <v>-277.01249164312873</v>
      </c>
      <c r="G85" s="721">
        <f t="shared" ref="G85:J85" si="14">+IFERROR(G59/$K59*100,"-")</f>
        <v>-349.64676229040316</v>
      </c>
      <c r="H85" s="721">
        <f t="shared" si="14"/>
        <v>-247.10301532663465</v>
      </c>
      <c r="I85" s="721">
        <f t="shared" si="14"/>
        <v>-231.84151590345658</v>
      </c>
      <c r="J85" s="721">
        <f t="shared" si="14"/>
        <v>-105.11631007960101</v>
      </c>
      <c r="K85" s="721">
        <f t="shared" ref="K85:AD85" si="15">+IFERROR(K59/$K59*100,"-")</f>
        <v>100</v>
      </c>
      <c r="L85" s="721">
        <f t="shared" si="15"/>
        <v>180.27468458607186</v>
      </c>
      <c r="M85" s="721">
        <f t="shared" si="15"/>
        <v>245.72861367090408</v>
      </c>
      <c r="N85" s="721">
        <f t="shared" si="15"/>
        <v>396.34016570108332</v>
      </c>
      <c r="O85" s="721">
        <f t="shared" si="15"/>
        <v>395.27909010168321</v>
      </c>
      <c r="P85" s="721">
        <f t="shared" si="15"/>
        <v>583.86983243381462</v>
      </c>
      <c r="Q85" s="721">
        <f t="shared" si="15"/>
        <v>681.46040808429109</v>
      </c>
      <c r="R85" s="721">
        <f t="shared" si="15"/>
        <v>708.91442624308831</v>
      </c>
      <c r="S85" s="721">
        <f t="shared" si="15"/>
        <v>744.3780608807964</v>
      </c>
      <c r="T85" s="721">
        <f t="shared" si="15"/>
        <v>884.25487743230656</v>
      </c>
      <c r="U85" s="721">
        <f>+IFERROR(U59/$K59*100,"-")</f>
        <v>1014.1473886454977</v>
      </c>
      <c r="V85" s="721">
        <f t="shared" si="15"/>
        <v>977.29583123360101</v>
      </c>
      <c r="W85" s="721">
        <f t="shared" si="15"/>
        <v>1041.0113301558754</v>
      </c>
      <c r="X85" s="721">
        <f t="shared" si="15"/>
        <v>1081.7357667869837</v>
      </c>
      <c r="Y85" s="721">
        <f t="shared" si="15"/>
        <v>1102.0380889922978</v>
      </c>
      <c r="Z85" s="721">
        <f t="shared" si="15"/>
        <v>1108.3036919885865</v>
      </c>
      <c r="AA85" s="721">
        <f t="shared" si="15"/>
        <v>1299.7118760452558</v>
      </c>
      <c r="AB85" s="721">
        <f t="shared" si="15"/>
        <v>1375.0165423450856</v>
      </c>
      <c r="AC85" s="721">
        <f t="shared" si="15"/>
        <v>1279.015631919732</v>
      </c>
      <c r="AD85" s="722">
        <f t="shared" si="15"/>
        <v>1257.3294721691079</v>
      </c>
    </row>
    <row r="86" spans="4:30" ht="16.5" customHeight="1">
      <c r="D86" s="5" t="s">
        <v>103</v>
      </c>
      <c r="E86" s="145"/>
      <c r="F86" s="721">
        <f t="shared" ref="F86:J86" si="16">+IFERROR(F60/$K60*100,"-")</f>
        <v>90.670327206921129</v>
      </c>
      <c r="G86" s="721">
        <f t="shared" si="16"/>
        <v>87.858252923071888</v>
      </c>
      <c r="H86" s="721">
        <f t="shared" si="16"/>
        <v>100.55034685399502</v>
      </c>
      <c r="I86" s="721">
        <f t="shared" si="16"/>
        <v>100.83087795745575</v>
      </c>
      <c r="J86" s="721">
        <f t="shared" si="16"/>
        <v>101.69483969683175</v>
      </c>
      <c r="K86" s="721">
        <f t="shared" ref="K86:AD86" si="17">+IFERROR(K60/$K60*100,"-")</f>
        <v>100</v>
      </c>
      <c r="L86" s="721">
        <f t="shared" si="17"/>
        <v>102.75090428937249</v>
      </c>
      <c r="M86" s="721">
        <f t="shared" si="17"/>
        <v>103.35870359089341</v>
      </c>
      <c r="N86" s="721">
        <f t="shared" si="17"/>
        <v>102.02982585599784</v>
      </c>
      <c r="O86" s="721">
        <f t="shared" si="17"/>
        <v>99.831318984201445</v>
      </c>
      <c r="P86" s="721">
        <f t="shared" si="17"/>
        <v>105.57604137493411</v>
      </c>
      <c r="Q86" s="721">
        <f t="shared" si="17"/>
        <v>99.959148338144658</v>
      </c>
      <c r="R86" s="721">
        <f t="shared" si="17"/>
        <v>104.71151173540079</v>
      </c>
      <c r="S86" s="721">
        <f t="shared" si="17"/>
        <v>107.90716322918732</v>
      </c>
      <c r="T86" s="721">
        <f t="shared" si="17"/>
        <v>113.51542225616622</v>
      </c>
      <c r="U86" s="721">
        <f t="shared" si="17"/>
        <v>115.36556284555451</v>
      </c>
      <c r="V86" s="721">
        <f t="shared" si="17"/>
        <v>113.18039017032258</v>
      </c>
      <c r="W86" s="721">
        <f t="shared" si="17"/>
        <v>110.3597701125896</v>
      </c>
      <c r="X86" s="721">
        <f t="shared" si="17"/>
        <v>109.46707739585915</v>
      </c>
      <c r="Y86" s="721">
        <f t="shared" si="17"/>
        <v>108.78767082948997</v>
      </c>
      <c r="Z86" s="721">
        <f t="shared" si="17"/>
        <v>101.03747440451932</v>
      </c>
      <c r="AA86" s="721">
        <f t="shared" si="17"/>
        <v>99.506662446349154</v>
      </c>
      <c r="AB86" s="721">
        <f t="shared" si="17"/>
        <v>103.77907341348407</v>
      </c>
      <c r="AC86" s="721">
        <f t="shared" si="17"/>
        <v>91.853171249144921</v>
      </c>
      <c r="AD86" s="722">
        <f t="shared" si="17"/>
        <v>88.115579330168885</v>
      </c>
    </row>
    <row r="87" spans="4:30" ht="16.5" customHeight="1">
      <c r="D87" s="5" t="s">
        <v>104</v>
      </c>
      <c r="E87" s="145"/>
      <c r="F87" s="721">
        <f t="shared" ref="F87:J87" si="18">+IFERROR(F61/$K61*100,"-")</f>
        <v>130.21517156058221</v>
      </c>
      <c r="G87" s="721">
        <f t="shared" si="18"/>
        <v>156.63754587941708</v>
      </c>
      <c r="H87" s="721">
        <f t="shared" si="18"/>
        <v>132.29347577469929</v>
      </c>
      <c r="I87" s="721">
        <f t="shared" si="18"/>
        <v>101.19140310489347</v>
      </c>
      <c r="J87" s="721">
        <f t="shared" si="18"/>
        <v>98.339677412375053</v>
      </c>
      <c r="K87" s="721">
        <f t="shared" ref="K87:AD87" si="19">+IFERROR(K61/$K61*100,"-")</f>
        <v>100</v>
      </c>
      <c r="L87" s="721">
        <f t="shared" si="19"/>
        <v>103.21761102483084</v>
      </c>
      <c r="M87" s="721">
        <f t="shared" si="19"/>
        <v>109.60996131848731</v>
      </c>
      <c r="N87" s="721">
        <f t="shared" si="19"/>
        <v>114.83839256051331</v>
      </c>
      <c r="O87" s="721">
        <f t="shared" si="19"/>
        <v>76.867918766415244</v>
      </c>
      <c r="P87" s="721">
        <f t="shared" si="19"/>
        <v>78.84122845993997</v>
      </c>
      <c r="Q87" s="721">
        <f t="shared" si="19"/>
        <v>80.524530436660541</v>
      </c>
      <c r="R87" s="721">
        <f t="shared" si="19"/>
        <v>98.938889510321616</v>
      </c>
      <c r="S87" s="721">
        <f t="shared" si="19"/>
        <v>124.71220305116897</v>
      </c>
      <c r="T87" s="721">
        <f t="shared" si="19"/>
        <v>117.85344353029291</v>
      </c>
      <c r="U87" s="721">
        <f t="shared" si="19"/>
        <v>120.36597632122974</v>
      </c>
      <c r="V87" s="721">
        <f t="shared" si="19"/>
        <v>81.806183749981784</v>
      </c>
      <c r="W87" s="721">
        <f t="shared" si="19"/>
        <v>57.157281604691001</v>
      </c>
      <c r="X87" s="721">
        <f t="shared" si="19"/>
        <v>44.171805591732088</v>
      </c>
      <c r="Y87" s="721">
        <f t="shared" si="19"/>
        <v>32.482678589753952</v>
      </c>
      <c r="Z87" s="721">
        <f t="shared" si="19"/>
        <v>30.620812790940516</v>
      </c>
      <c r="AA87" s="721">
        <f t="shared" si="19"/>
        <v>59.931166462474764</v>
      </c>
      <c r="AB87" s="721">
        <f t="shared" si="19"/>
        <v>61.734831266183456</v>
      </c>
      <c r="AC87" s="721">
        <f t="shared" si="19"/>
        <v>49.583303222816852</v>
      </c>
      <c r="AD87" s="722">
        <f t="shared" si="19"/>
        <v>61.872663086456384</v>
      </c>
    </row>
    <row r="88" spans="4:30" ht="16.5" customHeight="1" thickBot="1">
      <c r="D88" s="2" t="s">
        <v>105</v>
      </c>
      <c r="F88" s="730">
        <f t="shared" ref="F88:J88" si="20">+IFERROR(F62/$K62*100,"-")</f>
        <v>94.269054692511673</v>
      </c>
      <c r="G88" s="730">
        <f t="shared" si="20"/>
        <v>98.50153411610043</v>
      </c>
      <c r="H88" s="730">
        <f t="shared" si="20"/>
        <v>104.47047192101715</v>
      </c>
      <c r="I88" s="730">
        <f t="shared" si="20"/>
        <v>101.73710837748632</v>
      </c>
      <c r="J88" s="730">
        <f t="shared" si="20"/>
        <v>100.96081053333383</v>
      </c>
      <c r="K88" s="730">
        <f t="shared" ref="K88:AD88" si="21">+IFERROR(K62/$K62*100,"-")</f>
        <v>100</v>
      </c>
      <c r="L88" s="730">
        <f t="shared" si="21"/>
        <v>104.55062934236896</v>
      </c>
      <c r="M88" s="730">
        <f t="shared" si="21"/>
        <v>110.6727896041369</v>
      </c>
      <c r="N88" s="730">
        <f t="shared" si="21"/>
        <v>111.94728425523436</v>
      </c>
      <c r="O88" s="730">
        <f t="shared" si="21"/>
        <v>103.09648509907861</v>
      </c>
      <c r="P88" s="730">
        <f t="shared" si="21"/>
        <v>101.38283251446096</v>
      </c>
      <c r="Q88" s="730">
        <f t="shared" si="21"/>
        <v>104.35637325383165</v>
      </c>
      <c r="R88" s="730">
        <f t="shared" si="21"/>
        <v>98.886437361446212</v>
      </c>
      <c r="S88" s="730">
        <f t="shared" si="21"/>
        <v>96.928651836998739</v>
      </c>
      <c r="T88" s="730">
        <f t="shared" si="21"/>
        <v>101.98071780742872</v>
      </c>
      <c r="U88" s="730">
        <f t="shared" si="21"/>
        <v>93.183526722287255</v>
      </c>
      <c r="V88" s="730">
        <f t="shared" si="21"/>
        <v>92.780887501700605</v>
      </c>
      <c r="W88" s="730">
        <f t="shared" si="21"/>
        <v>96.224226025650339</v>
      </c>
      <c r="X88" s="730">
        <f t="shared" si="21"/>
        <v>100.83638247555962</v>
      </c>
      <c r="Y88" s="730">
        <f t="shared" si="21"/>
        <v>102.45236562063758</v>
      </c>
      <c r="Z88" s="730">
        <f t="shared" si="21"/>
        <v>103.74641625664245</v>
      </c>
      <c r="AA88" s="730">
        <f t="shared" si="21"/>
        <v>108.54480581431807</v>
      </c>
      <c r="AB88" s="730">
        <f t="shared" si="21"/>
        <v>110.33072430593045</v>
      </c>
      <c r="AC88" s="730">
        <f t="shared" si="21"/>
        <v>115.58098467502455</v>
      </c>
      <c r="AD88" s="731">
        <f t="shared" si="21"/>
        <v>123.22890121633039</v>
      </c>
    </row>
    <row r="89" spans="4:30" ht="16.5" customHeight="1" thickTop="1" thickBot="1">
      <c r="D89" s="138" t="s">
        <v>97</v>
      </c>
      <c r="E89" s="146"/>
      <c r="F89" s="723">
        <f t="shared" ref="F89:J89" si="22">+IFERROR(F63/$K63*100,"-")</f>
        <v>78.014984203679887</v>
      </c>
      <c r="G89" s="723">
        <f t="shared" si="22"/>
        <v>84.614764279728377</v>
      </c>
      <c r="H89" s="723">
        <f t="shared" si="22"/>
        <v>92.469552162092626</v>
      </c>
      <c r="I89" s="723">
        <f t="shared" si="22"/>
        <v>93.229766648207502</v>
      </c>
      <c r="J89" s="723">
        <f t="shared" si="22"/>
        <v>95.644350651652459</v>
      </c>
      <c r="K89" s="723">
        <f t="shared" ref="K89:AD89" si="23">+IFERROR(K63/$K63*100,"-")</f>
        <v>100</v>
      </c>
      <c r="L89" s="723">
        <f t="shared" si="23"/>
        <v>102.62136229087086</v>
      </c>
      <c r="M89" s="723">
        <f t="shared" si="23"/>
        <v>107.89233684223474</v>
      </c>
      <c r="N89" s="723">
        <f t="shared" si="23"/>
        <v>110.16561801825802</v>
      </c>
      <c r="O89" s="723">
        <f t="shared" si="23"/>
        <v>106.85932686157655</v>
      </c>
      <c r="P89" s="723">
        <f t="shared" si="23"/>
        <v>111.60534843463714</v>
      </c>
      <c r="Q89" s="723">
        <f t="shared" si="23"/>
        <v>113.28939702833884</v>
      </c>
      <c r="R89" s="723">
        <f t="shared" si="23"/>
        <v>114.36041903846672</v>
      </c>
      <c r="S89" s="723">
        <f t="shared" si="23"/>
        <v>115.18630744284179</v>
      </c>
      <c r="T89" s="723">
        <f t="shared" si="23"/>
        <v>121.20109439584941</v>
      </c>
      <c r="U89" s="723">
        <f t="shared" si="23"/>
        <v>125.60716607408322</v>
      </c>
      <c r="V89" s="723">
        <f t="shared" si="23"/>
        <v>125.26856451928798</v>
      </c>
      <c r="W89" s="723">
        <f t="shared" si="23"/>
        <v>128.28342784132519</v>
      </c>
      <c r="X89" s="723">
        <f t="shared" si="23"/>
        <v>130.20854334151943</v>
      </c>
      <c r="Y89" s="723">
        <f t="shared" si="23"/>
        <v>129.9407087603949</v>
      </c>
      <c r="Z89" s="723">
        <f t="shared" si="23"/>
        <v>130.03607392508215</v>
      </c>
      <c r="AA89" s="723">
        <f t="shared" si="23"/>
        <v>139.15293148999041</v>
      </c>
      <c r="AB89" s="723">
        <f t="shared" si="23"/>
        <v>144.76868367185685</v>
      </c>
      <c r="AC89" s="723">
        <f t="shared" si="23"/>
        <v>143.95752207110598</v>
      </c>
      <c r="AD89" s="724">
        <f t="shared" si="23"/>
        <v>147.23748183014291</v>
      </c>
    </row>
  </sheetData>
  <phoneticPr fontId="7"/>
  <pageMargins left="0.74803149606299213" right="0.78740157480314965" top="0.98425196850393704" bottom="0.98425196850393704" header="0.51181102362204722" footer="0.51181102362204722"/>
  <pageSetup paperSize="9" scale="37" orientation="portrait" r:id="rId1"/>
  <headerFooter alignWithMargins="0">
    <oddHeader>&amp;L&amp;D&amp;R&amp;A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D2:AD76"/>
  <sheetViews>
    <sheetView showGridLines="0" zoomScaleNormal="100" zoomScaleSheetLayoutView="80" workbookViewId="0"/>
  </sheetViews>
  <sheetFormatPr defaultColWidth="9" defaultRowHeight="16.5" customHeight="1"/>
  <cols>
    <col min="1" max="3" width="2.6328125" style="81" customWidth="1"/>
    <col min="4" max="4" width="3" style="81" customWidth="1"/>
    <col min="5" max="5" width="27.7265625" style="81" bestFit="1" customWidth="1"/>
    <col min="6" max="29" width="8.90625" style="81" customWidth="1"/>
    <col min="30" max="16384" width="9" style="81"/>
  </cols>
  <sheetData>
    <row r="2" spans="4:30" ht="16.5" customHeight="1">
      <c r="D2" s="173" t="s">
        <v>129</v>
      </c>
      <c r="R2" s="174"/>
    </row>
    <row r="3" spans="4:30" ht="16.5" customHeight="1" thickBot="1">
      <c r="D3" s="535"/>
      <c r="E3" s="535"/>
      <c r="F3" s="536"/>
      <c r="G3" s="536"/>
      <c r="H3" s="535"/>
      <c r="I3" s="537"/>
      <c r="J3" s="537"/>
      <c r="K3" s="537"/>
      <c r="L3" s="537"/>
      <c r="M3" s="537"/>
      <c r="N3" s="537"/>
      <c r="O3" s="537"/>
      <c r="P3" s="535"/>
      <c r="Q3" s="535"/>
      <c r="R3" s="535"/>
      <c r="S3" s="535"/>
      <c r="T3" s="535"/>
      <c r="U3" s="537"/>
      <c r="V3" s="537"/>
      <c r="W3" s="537"/>
      <c r="X3" s="537"/>
      <c r="Y3" s="537"/>
      <c r="Z3" s="537"/>
      <c r="AA3" s="537"/>
      <c r="AB3" s="537"/>
      <c r="AC3" s="537"/>
      <c r="AD3" s="537" t="s">
        <v>255</v>
      </c>
    </row>
    <row r="4" spans="4:30" ht="16.5" customHeight="1" thickBot="1">
      <c r="D4" s="538"/>
      <c r="E4" s="539"/>
      <c r="F4" s="540" t="s">
        <v>29</v>
      </c>
      <c r="G4" s="533" t="s">
        <v>30</v>
      </c>
      <c r="H4" s="533" t="s">
        <v>31</v>
      </c>
      <c r="I4" s="533" t="s">
        <v>32</v>
      </c>
      <c r="J4" s="533" t="s">
        <v>33</v>
      </c>
      <c r="K4" s="533" t="s">
        <v>43</v>
      </c>
      <c r="L4" s="533" t="s">
        <v>34</v>
      </c>
      <c r="M4" s="533" t="s">
        <v>35</v>
      </c>
      <c r="N4" s="533" t="s">
        <v>36</v>
      </c>
      <c r="O4" s="533" t="s">
        <v>44</v>
      </c>
      <c r="P4" s="533" t="s">
        <v>45</v>
      </c>
      <c r="Q4" s="533" t="s">
        <v>46</v>
      </c>
      <c r="R4" s="533" t="s">
        <v>47</v>
      </c>
      <c r="S4" s="533" t="s">
        <v>48</v>
      </c>
      <c r="T4" s="533" t="s">
        <v>49</v>
      </c>
      <c r="U4" s="533" t="s">
        <v>194</v>
      </c>
      <c r="V4" s="533" t="s">
        <v>193</v>
      </c>
      <c r="W4" s="533" t="s">
        <v>206</v>
      </c>
      <c r="X4" s="533" t="s">
        <v>221</v>
      </c>
      <c r="Y4" s="533" t="s">
        <v>222</v>
      </c>
      <c r="Z4" s="533" t="s">
        <v>228</v>
      </c>
      <c r="AA4" s="533" t="s">
        <v>231</v>
      </c>
      <c r="AB4" s="533" t="s">
        <v>234</v>
      </c>
      <c r="AC4" s="541" t="s">
        <v>237</v>
      </c>
      <c r="AD4" s="534" t="s">
        <v>248</v>
      </c>
    </row>
    <row r="5" spans="4:30" ht="16.5" customHeight="1">
      <c r="D5" s="542" t="s">
        <v>98</v>
      </c>
      <c r="E5" s="535"/>
      <c r="F5" s="543">
        <v>481.00224001013254</v>
      </c>
      <c r="G5" s="544">
        <v>497.31506611305758</v>
      </c>
      <c r="H5" s="544">
        <v>483.60758407912772</v>
      </c>
      <c r="I5" s="544">
        <v>468.08395684296408</v>
      </c>
      <c r="J5" s="544">
        <v>466.2707727226728</v>
      </c>
      <c r="K5" s="544">
        <v>483.04692674902344</v>
      </c>
      <c r="L5" s="544">
        <v>498.06025757465665</v>
      </c>
      <c r="M5" s="544">
        <v>513.01718455542721</v>
      </c>
      <c r="N5" s="544">
        <v>525.74330591059811</v>
      </c>
      <c r="O5" s="544">
        <v>519.78834379085538</v>
      </c>
      <c r="P5" s="544">
        <v>530.54149866592718</v>
      </c>
      <c r="Q5" s="544">
        <v>542.28759465100188</v>
      </c>
      <c r="R5" s="544">
        <v>548.47759159060126</v>
      </c>
      <c r="S5" s="544">
        <v>558.24499806542565</v>
      </c>
      <c r="T5" s="544">
        <v>587.08477919731058</v>
      </c>
      <c r="U5" s="544">
        <v>616.4176796645595</v>
      </c>
      <c r="V5" s="544">
        <v>654.96576350865564</v>
      </c>
      <c r="W5" s="545">
        <v>658.42600000000004</v>
      </c>
      <c r="X5" s="545">
        <v>672.4536577501791</v>
      </c>
      <c r="Y5" s="545">
        <v>680.85766066918973</v>
      </c>
      <c r="Z5" s="545">
        <v>675.609547151627</v>
      </c>
      <c r="AA5" s="545">
        <v>698.54851895223544</v>
      </c>
      <c r="AB5" s="545">
        <v>700.99951800092151</v>
      </c>
      <c r="AC5" s="545">
        <v>672.61848056747499</v>
      </c>
      <c r="AD5" s="546">
        <v>655.84967288405164</v>
      </c>
    </row>
    <row r="6" spans="4:30" ht="16.5" customHeight="1">
      <c r="D6" s="547"/>
      <c r="E6" s="548" t="s">
        <v>130</v>
      </c>
      <c r="F6" s="549">
        <v>481.00224001013254</v>
      </c>
      <c r="G6" s="550">
        <v>497.31506611305758</v>
      </c>
      <c r="H6" s="550">
        <v>483.60758407912772</v>
      </c>
      <c r="I6" s="550">
        <v>468.08395684296408</v>
      </c>
      <c r="J6" s="550">
        <v>466.2707727226728</v>
      </c>
      <c r="K6" s="550">
        <v>483.04692674902344</v>
      </c>
      <c r="L6" s="550">
        <v>498.06025757465665</v>
      </c>
      <c r="M6" s="550">
        <v>513.01718455542721</v>
      </c>
      <c r="N6" s="550">
        <v>525.74330591059811</v>
      </c>
      <c r="O6" s="550">
        <v>519.78834379085538</v>
      </c>
      <c r="P6" s="550">
        <v>530.54149866592718</v>
      </c>
      <c r="Q6" s="550">
        <v>542.28759465100188</v>
      </c>
      <c r="R6" s="550">
        <v>548.47759159060126</v>
      </c>
      <c r="S6" s="550">
        <v>558.24499806542565</v>
      </c>
      <c r="T6" s="550">
        <v>587.08477919731058</v>
      </c>
      <c r="U6" s="550">
        <v>616.4176796645595</v>
      </c>
      <c r="V6" s="550">
        <v>654.96576350865564</v>
      </c>
      <c r="W6" s="551">
        <v>658.42600000000004</v>
      </c>
      <c r="X6" s="551">
        <v>672.4536577501791</v>
      </c>
      <c r="Y6" s="551">
        <v>680.85766066918973</v>
      </c>
      <c r="Z6" s="551">
        <v>675.609547151627</v>
      </c>
      <c r="AA6" s="551">
        <v>698.54851895223544</v>
      </c>
      <c r="AB6" s="551">
        <v>700.99951800092151</v>
      </c>
      <c r="AC6" s="551">
        <v>672.61848056747499</v>
      </c>
      <c r="AD6" s="552">
        <v>655.84967288405164</v>
      </c>
    </row>
    <row r="7" spans="4:30" ht="16.5" customHeight="1">
      <c r="D7" s="542" t="s">
        <v>131</v>
      </c>
      <c r="E7" s="553"/>
      <c r="F7" s="554">
        <v>105.26066280985125</v>
      </c>
      <c r="G7" s="555">
        <v>98.616422594299394</v>
      </c>
      <c r="H7" s="556">
        <v>103.49113369766484</v>
      </c>
      <c r="I7" s="556">
        <v>106.17725178976569</v>
      </c>
      <c r="J7" s="556">
        <v>112.87744924784575</v>
      </c>
      <c r="K7" s="556">
        <v>120.38126972264921</v>
      </c>
      <c r="L7" s="556">
        <v>127.14495981092564</v>
      </c>
      <c r="M7" s="556">
        <v>129.28487150842594</v>
      </c>
      <c r="N7" s="556">
        <v>132.91878939202041</v>
      </c>
      <c r="O7" s="556">
        <v>131.11350201288576</v>
      </c>
      <c r="P7" s="556">
        <v>142.37333476258758</v>
      </c>
      <c r="Q7" s="556">
        <v>148.63927465244896</v>
      </c>
      <c r="R7" s="556">
        <v>156.88170284890086</v>
      </c>
      <c r="S7" s="556">
        <v>162.69109779145109</v>
      </c>
      <c r="T7" s="556">
        <v>173.78218975926026</v>
      </c>
      <c r="U7" s="556">
        <v>187.63282718683232</v>
      </c>
      <c r="V7" s="556">
        <v>195.2675615221975</v>
      </c>
      <c r="W7" s="557">
        <v>203.61600000000001</v>
      </c>
      <c r="X7" s="557">
        <v>213.30760555684148</v>
      </c>
      <c r="Y7" s="557">
        <v>211.40452645267726</v>
      </c>
      <c r="Z7" s="557">
        <v>216.7122478635938</v>
      </c>
      <c r="AA7" s="557">
        <v>233.38285613769779</v>
      </c>
      <c r="AB7" s="557">
        <v>233.33754243588012</v>
      </c>
      <c r="AC7" s="557">
        <v>251.56893340053369</v>
      </c>
      <c r="AD7" s="558">
        <v>251.82489651452036</v>
      </c>
    </row>
    <row r="8" spans="4:30" ht="16.5" customHeight="1">
      <c r="D8" s="559" t="s">
        <v>132</v>
      </c>
      <c r="E8" s="560"/>
      <c r="F8" s="561">
        <v>327.76373919142793</v>
      </c>
      <c r="G8" s="562">
        <v>333.89169548306279</v>
      </c>
      <c r="H8" s="562">
        <v>340.41638407793289</v>
      </c>
      <c r="I8" s="562">
        <v>345.17613825399468</v>
      </c>
      <c r="J8" s="562">
        <v>372.51053752590616</v>
      </c>
      <c r="K8" s="562">
        <v>402.55967551685956</v>
      </c>
      <c r="L8" s="562">
        <v>428.17994464216895</v>
      </c>
      <c r="M8" s="562">
        <v>459.43482827862658</v>
      </c>
      <c r="N8" s="562">
        <v>497.95410225886963</v>
      </c>
      <c r="O8" s="562">
        <v>498.03619102051931</v>
      </c>
      <c r="P8" s="562">
        <v>548.86540237256179</v>
      </c>
      <c r="Q8" s="562">
        <v>598.35619349304761</v>
      </c>
      <c r="R8" s="562">
        <v>646.56462491320883</v>
      </c>
      <c r="S8" s="562">
        <v>690.50095627442784</v>
      </c>
      <c r="T8" s="562">
        <v>743.81941985478977</v>
      </c>
      <c r="U8" s="562">
        <v>779.23938996800996</v>
      </c>
      <c r="V8" s="562">
        <v>861.34406627176406</v>
      </c>
      <c r="W8" s="563">
        <v>961.22475599999996</v>
      </c>
      <c r="X8" s="563">
        <v>1078.9455471582432</v>
      </c>
      <c r="Y8" s="563">
        <v>1149.4691319149799</v>
      </c>
      <c r="Z8" s="563">
        <v>1248.8857662052371</v>
      </c>
      <c r="AA8" s="563">
        <v>1449.2774507257623</v>
      </c>
      <c r="AB8" s="563">
        <v>1640.364713370815</v>
      </c>
      <c r="AC8" s="563">
        <v>1742.9578793610483</v>
      </c>
      <c r="AD8" s="564">
        <v>1850.6296340836736</v>
      </c>
    </row>
    <row r="9" spans="4:30" ht="16.5" customHeight="1">
      <c r="D9" s="565"/>
      <c r="E9" s="566" t="s">
        <v>133</v>
      </c>
      <c r="F9" s="567">
        <v>221.06142363027448</v>
      </c>
      <c r="G9" s="568">
        <v>224.38665569095912</v>
      </c>
      <c r="H9" s="568">
        <v>224.76662053639203</v>
      </c>
      <c r="I9" s="568">
        <v>227.17561194773921</v>
      </c>
      <c r="J9" s="568">
        <v>246.38377018139471</v>
      </c>
      <c r="K9" s="568">
        <v>270.12420114751706</v>
      </c>
      <c r="L9" s="568">
        <v>285.95303866688141</v>
      </c>
      <c r="M9" s="568">
        <v>309.28104208834776</v>
      </c>
      <c r="N9" s="568">
        <v>334.74760068236191</v>
      </c>
      <c r="O9" s="568">
        <v>333.08159980497942</v>
      </c>
      <c r="P9" s="568">
        <v>371.47376237862625</v>
      </c>
      <c r="Q9" s="568">
        <v>408.01411837785281</v>
      </c>
      <c r="R9" s="568">
        <v>445.62047893959391</v>
      </c>
      <c r="S9" s="568">
        <v>481.11388622922044</v>
      </c>
      <c r="T9" s="568">
        <v>528.88012395600629</v>
      </c>
      <c r="U9" s="568">
        <v>554.0556127298031</v>
      </c>
      <c r="V9" s="568">
        <v>626.80144328544452</v>
      </c>
      <c r="W9" s="569">
        <v>708.49199999999996</v>
      </c>
      <c r="X9" s="569">
        <v>783.34914050257373</v>
      </c>
      <c r="Y9" s="569">
        <v>826.59318167530262</v>
      </c>
      <c r="Z9" s="569">
        <v>893.20093539152197</v>
      </c>
      <c r="AA9" s="569">
        <v>1028.1879934279821</v>
      </c>
      <c r="AB9" s="569">
        <v>1155.1792879381981</v>
      </c>
      <c r="AC9" s="569">
        <v>1229.0683838059056</v>
      </c>
      <c r="AD9" s="570">
        <v>1292.881108928259</v>
      </c>
    </row>
    <row r="10" spans="4:30" ht="16.5" customHeight="1">
      <c r="D10" s="571"/>
      <c r="E10" s="548" t="s">
        <v>134</v>
      </c>
      <c r="F10" s="549">
        <v>106.70231556115343</v>
      </c>
      <c r="G10" s="550">
        <v>109.50503979210364</v>
      </c>
      <c r="H10" s="550">
        <v>115.64976354154089</v>
      </c>
      <c r="I10" s="550">
        <v>118.00052630625547</v>
      </c>
      <c r="J10" s="550">
        <v>126.12676734451144</v>
      </c>
      <c r="K10" s="550">
        <v>132.4354743693425</v>
      </c>
      <c r="L10" s="550">
        <v>142.22690597528756</v>
      </c>
      <c r="M10" s="550">
        <v>150.15378619027885</v>
      </c>
      <c r="N10" s="550">
        <v>163.20650157650772</v>
      </c>
      <c r="O10" s="550">
        <v>164.95459121553989</v>
      </c>
      <c r="P10" s="550">
        <v>177.39163999393554</v>
      </c>
      <c r="Q10" s="550">
        <v>190.34207511519483</v>
      </c>
      <c r="R10" s="550">
        <v>200.94414597361495</v>
      </c>
      <c r="S10" s="550">
        <v>209.38707004520734</v>
      </c>
      <c r="T10" s="550">
        <v>214.93929589878348</v>
      </c>
      <c r="U10" s="550">
        <v>225.18377723820689</v>
      </c>
      <c r="V10" s="550">
        <v>234.54262298631957</v>
      </c>
      <c r="W10" s="551">
        <v>252.73275599999999</v>
      </c>
      <c r="X10" s="551">
        <v>295.59640665566951</v>
      </c>
      <c r="Y10" s="551">
        <v>322.87595023967731</v>
      </c>
      <c r="Z10" s="551">
        <v>355.68483081371511</v>
      </c>
      <c r="AA10" s="551">
        <v>421.08945729778026</v>
      </c>
      <c r="AB10" s="551">
        <v>485.18542543261702</v>
      </c>
      <c r="AC10" s="551">
        <v>513.88949555514273</v>
      </c>
      <c r="AD10" s="552">
        <v>557.74852515541465</v>
      </c>
    </row>
    <row r="11" spans="4:30" ht="16.5" customHeight="1">
      <c r="D11" s="572" t="s">
        <v>203</v>
      </c>
      <c r="E11" s="573"/>
      <c r="F11" s="574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6"/>
      <c r="X11" s="576"/>
      <c r="Y11" s="576"/>
      <c r="Z11" s="576"/>
      <c r="AA11" s="576"/>
      <c r="AB11" s="576"/>
      <c r="AC11" s="576"/>
      <c r="AD11" s="577"/>
    </row>
    <row r="12" spans="4:30" ht="16.5" customHeight="1">
      <c r="D12" s="542" t="s">
        <v>118</v>
      </c>
      <c r="E12" s="578"/>
      <c r="F12" s="579">
        <v>307.46489270068258</v>
      </c>
      <c r="G12" s="580">
        <v>296.63508121248248</v>
      </c>
      <c r="H12" s="580">
        <v>299.03011752719323</v>
      </c>
      <c r="I12" s="580">
        <v>299.26370701961821</v>
      </c>
      <c r="J12" s="580">
        <v>299.12177204991156</v>
      </c>
      <c r="K12" s="580">
        <v>301.78692788718365</v>
      </c>
      <c r="L12" s="580">
        <v>302.37307846041392</v>
      </c>
      <c r="M12" s="580">
        <v>304.35048428843777</v>
      </c>
      <c r="N12" s="580">
        <v>284.84755733545973</v>
      </c>
      <c r="O12" s="580">
        <v>259.33421749129514</v>
      </c>
      <c r="P12" s="580">
        <v>256.05108333438636</v>
      </c>
      <c r="Q12" s="580">
        <v>247.74307756862439</v>
      </c>
      <c r="R12" s="580">
        <v>236.621169872058</v>
      </c>
      <c r="S12" s="580">
        <v>235.28896826549911</v>
      </c>
      <c r="T12" s="580">
        <v>234.6587559738098</v>
      </c>
      <c r="U12" s="580">
        <v>236.52206109555979</v>
      </c>
      <c r="V12" s="580">
        <v>232.78028387812483</v>
      </c>
      <c r="W12" s="581">
        <v>231.49498347531846</v>
      </c>
      <c r="X12" s="581">
        <v>237.04911248737366</v>
      </c>
      <c r="Y12" s="581">
        <v>239.78291218461641</v>
      </c>
      <c r="Z12" s="581">
        <v>218.68416425395677</v>
      </c>
      <c r="AA12" s="581">
        <v>239.3743690226797</v>
      </c>
      <c r="AB12" s="581">
        <v>259.78018117589704</v>
      </c>
      <c r="AC12" s="581">
        <v>266.04775861966414</v>
      </c>
      <c r="AD12" s="582">
        <v>263.52582137701063</v>
      </c>
    </row>
    <row r="13" spans="4:30" ht="16.5" customHeight="1">
      <c r="D13" s="565"/>
      <c r="E13" s="583" t="s">
        <v>135</v>
      </c>
      <c r="F13" s="584">
        <v>77.212313225389835</v>
      </c>
      <c r="G13" s="585">
        <v>77.395594615538329</v>
      </c>
      <c r="H13" s="585">
        <v>83.715387420167758</v>
      </c>
      <c r="I13" s="585">
        <v>90.35017416250507</v>
      </c>
      <c r="J13" s="585">
        <v>89.131237244899594</v>
      </c>
      <c r="K13" s="585">
        <v>93.820223083995884</v>
      </c>
      <c r="L13" s="585">
        <v>97.022361285334739</v>
      </c>
      <c r="M13" s="585">
        <v>99.33519030212895</v>
      </c>
      <c r="N13" s="585">
        <v>94.536871374947367</v>
      </c>
      <c r="O13" s="585">
        <v>94.4699674044803</v>
      </c>
      <c r="P13" s="585">
        <v>99.548248176688347</v>
      </c>
      <c r="Q13" s="585">
        <v>99.397666982260532</v>
      </c>
      <c r="R13" s="585">
        <v>99.743304544642598</v>
      </c>
      <c r="S13" s="585">
        <v>103.81588585333479</v>
      </c>
      <c r="T13" s="585">
        <v>104.47980291271571</v>
      </c>
      <c r="U13" s="585">
        <v>108.6721909139353</v>
      </c>
      <c r="V13" s="585">
        <v>109.01455230029421</v>
      </c>
      <c r="W13" s="586">
        <v>108.52424447531845</v>
      </c>
      <c r="X13" s="586">
        <v>116.68749393190006</v>
      </c>
      <c r="Y13" s="586">
        <v>121.03572430110748</v>
      </c>
      <c r="Z13" s="586">
        <v>105.83883290616569</v>
      </c>
      <c r="AA13" s="586">
        <v>121.59966920749515</v>
      </c>
      <c r="AB13" s="586">
        <v>137.24307497485356</v>
      </c>
      <c r="AC13" s="586">
        <v>145.13068346351972</v>
      </c>
      <c r="AD13" s="587">
        <v>143.20231291414092</v>
      </c>
    </row>
    <row r="14" spans="4:30" ht="16.5" customHeight="1">
      <c r="D14" s="565"/>
      <c r="E14" s="566" t="s">
        <v>136</v>
      </c>
      <c r="F14" s="567">
        <v>21.918787279850353</v>
      </c>
      <c r="G14" s="568">
        <v>25.37525715591903</v>
      </c>
      <c r="H14" s="568">
        <v>21.031607159623409</v>
      </c>
      <c r="I14" s="568">
        <v>19.727285584738642</v>
      </c>
      <c r="J14" s="568">
        <v>19.078756536800842</v>
      </c>
      <c r="K14" s="568">
        <v>18.989252604807614</v>
      </c>
      <c r="L14" s="568">
        <v>19.434953678565165</v>
      </c>
      <c r="M14" s="568">
        <v>17.867263490226446</v>
      </c>
      <c r="N14" s="568">
        <v>17.31877910700992</v>
      </c>
      <c r="O14" s="568">
        <v>16.409765265002981</v>
      </c>
      <c r="P14" s="568">
        <v>15.884011886510326</v>
      </c>
      <c r="Q14" s="568">
        <v>14.836847000465044</v>
      </c>
      <c r="R14" s="568">
        <v>14.632025980514614</v>
      </c>
      <c r="S14" s="568">
        <v>14.43924768633695</v>
      </c>
      <c r="T14" s="568">
        <v>14.921960433442688</v>
      </c>
      <c r="U14" s="568">
        <v>16.57312477205495</v>
      </c>
      <c r="V14" s="568">
        <v>17.446352594546148</v>
      </c>
      <c r="W14" s="569">
        <v>18.350000000000001</v>
      </c>
      <c r="X14" s="569">
        <v>20.566646791537305</v>
      </c>
      <c r="Y14" s="569">
        <v>23.467025169915605</v>
      </c>
      <c r="Z14" s="569">
        <v>25.068615491853269</v>
      </c>
      <c r="AA14" s="569">
        <v>28.847674265384111</v>
      </c>
      <c r="AB14" s="569">
        <v>32.504516340942686</v>
      </c>
      <c r="AC14" s="569">
        <v>32.591356159607848</v>
      </c>
      <c r="AD14" s="570">
        <v>32.396841126651211</v>
      </c>
    </row>
    <row r="15" spans="4:30" ht="16.5" customHeight="1">
      <c r="D15" s="565"/>
      <c r="E15" s="566" t="s">
        <v>137</v>
      </c>
      <c r="F15" s="567">
        <v>68.590569440865764</v>
      </c>
      <c r="G15" s="568">
        <v>60.086295723853681</v>
      </c>
      <c r="H15" s="568">
        <v>59.485151001444088</v>
      </c>
      <c r="I15" s="568">
        <v>59.679549690782736</v>
      </c>
      <c r="J15" s="568">
        <v>60.58237416251503</v>
      </c>
      <c r="K15" s="568">
        <v>60.971928765469364</v>
      </c>
      <c r="L15" s="568">
        <v>59.160842468750367</v>
      </c>
      <c r="M15" s="568">
        <v>57.250632613429055</v>
      </c>
      <c r="N15" s="568">
        <v>51.076990924494581</v>
      </c>
      <c r="O15" s="568">
        <v>41.370148535828399</v>
      </c>
      <c r="P15" s="568">
        <v>38.497439847750243</v>
      </c>
      <c r="Q15" s="568">
        <v>35.680546715352918</v>
      </c>
      <c r="R15" s="568">
        <v>33.347595694960994</v>
      </c>
      <c r="S15" s="568">
        <v>31.388314819598726</v>
      </c>
      <c r="T15" s="568">
        <v>30.341736458903245</v>
      </c>
      <c r="U15" s="568">
        <v>28.367342698030086</v>
      </c>
      <c r="V15" s="568">
        <v>26.379535580827771</v>
      </c>
      <c r="W15" s="569">
        <v>26.103000000000002</v>
      </c>
      <c r="X15" s="569">
        <v>25.355711373986992</v>
      </c>
      <c r="Y15" s="569">
        <v>22.738539532882491</v>
      </c>
      <c r="Z15" s="569">
        <v>19.95509426709301</v>
      </c>
      <c r="AA15" s="569">
        <v>19.481623837140088</v>
      </c>
      <c r="AB15" s="569">
        <v>19.701376609211547</v>
      </c>
      <c r="AC15" s="569">
        <v>18.857689340362608</v>
      </c>
      <c r="AD15" s="570">
        <v>18.275310187459397</v>
      </c>
    </row>
    <row r="16" spans="4:30" ht="16.5" customHeight="1">
      <c r="D16" s="565"/>
      <c r="E16" s="566" t="s">
        <v>138</v>
      </c>
      <c r="F16" s="567">
        <v>137.77694207475545</v>
      </c>
      <c r="G16" s="568">
        <v>131.77223314245225</v>
      </c>
      <c r="H16" s="568">
        <v>132.73059285446786</v>
      </c>
      <c r="I16" s="568">
        <v>127.42379315171777</v>
      </c>
      <c r="J16" s="568">
        <v>128.19342396221535</v>
      </c>
      <c r="K16" s="568">
        <v>125.83210486751901</v>
      </c>
      <c r="L16" s="568">
        <v>124.51651162875778</v>
      </c>
      <c r="M16" s="568">
        <v>127.47571878535487</v>
      </c>
      <c r="N16" s="568">
        <v>119.57039564367574</v>
      </c>
      <c r="O16" s="568">
        <v>104.82216612676696</v>
      </c>
      <c r="P16" s="568">
        <v>99.923404071447351</v>
      </c>
      <c r="Q16" s="568">
        <v>95.682721936845482</v>
      </c>
      <c r="R16" s="568">
        <v>86.820192024935892</v>
      </c>
      <c r="S16" s="568">
        <v>83.705606267095206</v>
      </c>
      <c r="T16" s="568">
        <v>83.127716280065414</v>
      </c>
      <c r="U16" s="568">
        <v>81.257121738155746</v>
      </c>
      <c r="V16" s="568">
        <v>78.418241096748901</v>
      </c>
      <c r="W16" s="569">
        <v>77.12</v>
      </c>
      <c r="X16" s="569">
        <v>73.056476955186085</v>
      </c>
      <c r="Y16" s="569">
        <v>71.182113848104123</v>
      </c>
      <c r="Z16" s="569">
        <v>66.493565029565943</v>
      </c>
      <c r="AA16" s="569">
        <v>68.145844556241087</v>
      </c>
      <c r="AB16" s="569">
        <v>69.06823835833103</v>
      </c>
      <c r="AC16" s="569">
        <v>68.135611573080325</v>
      </c>
      <c r="AD16" s="570">
        <v>68.227788676097703</v>
      </c>
    </row>
    <row r="17" spans="4:30" ht="16.5" customHeight="1">
      <c r="D17" s="565"/>
      <c r="E17" s="566" t="s">
        <v>139</v>
      </c>
      <c r="F17" s="567">
        <v>1.9662806798211989</v>
      </c>
      <c r="G17" s="568">
        <v>2.0057005747192105</v>
      </c>
      <c r="H17" s="568">
        <v>2.0673790914901486</v>
      </c>
      <c r="I17" s="568">
        <v>2.0829044298740103</v>
      </c>
      <c r="J17" s="568">
        <v>2.1359801434807695</v>
      </c>
      <c r="K17" s="568">
        <v>2.1734185653917697</v>
      </c>
      <c r="L17" s="568">
        <v>2.2384093990058744</v>
      </c>
      <c r="M17" s="568">
        <v>2.4216790972984596</v>
      </c>
      <c r="N17" s="568">
        <v>2.3445202853321443</v>
      </c>
      <c r="O17" s="568">
        <v>2.262170159216502</v>
      </c>
      <c r="P17" s="568">
        <v>2.1979793519901309</v>
      </c>
      <c r="Q17" s="568">
        <v>2.1452949337004101</v>
      </c>
      <c r="R17" s="568">
        <v>2.0780516270039153</v>
      </c>
      <c r="S17" s="568">
        <v>1.9399136391334497</v>
      </c>
      <c r="T17" s="568">
        <v>1.787539888682746</v>
      </c>
      <c r="U17" s="568">
        <v>1.6522809733837209</v>
      </c>
      <c r="V17" s="568">
        <v>1.5216023057078367</v>
      </c>
      <c r="W17" s="569">
        <v>1.3977390000000001</v>
      </c>
      <c r="X17" s="569">
        <v>1.3827834347632479</v>
      </c>
      <c r="Y17" s="569">
        <v>1.3595093326067069</v>
      </c>
      <c r="Z17" s="569">
        <v>1.3280565592788409</v>
      </c>
      <c r="AA17" s="569">
        <v>1.2995571564192776</v>
      </c>
      <c r="AB17" s="569">
        <v>1.2629748925582447</v>
      </c>
      <c r="AC17" s="569">
        <v>1.3324180830936483</v>
      </c>
      <c r="AD17" s="570">
        <v>1.4235684726613709</v>
      </c>
    </row>
    <row r="18" spans="4:30" ht="16.5" customHeight="1">
      <c r="D18" s="559" t="s">
        <v>140</v>
      </c>
      <c r="E18" s="560"/>
      <c r="F18" s="588">
        <v>233.87704459305002</v>
      </c>
      <c r="G18" s="589">
        <v>216.16456893559985</v>
      </c>
      <c r="H18" s="589">
        <v>190.75078704749555</v>
      </c>
      <c r="I18" s="589">
        <v>200.57182555845634</v>
      </c>
      <c r="J18" s="589">
        <v>217.41303466891267</v>
      </c>
      <c r="K18" s="589">
        <v>227.68383529582593</v>
      </c>
      <c r="L18" s="589">
        <v>243.25209006885956</v>
      </c>
      <c r="M18" s="589">
        <v>266.17472324731426</v>
      </c>
      <c r="N18" s="589">
        <v>271.50869429598032</v>
      </c>
      <c r="O18" s="589">
        <v>235.67481891237364</v>
      </c>
      <c r="P18" s="589">
        <v>247.98577598610663</v>
      </c>
      <c r="Q18" s="589">
        <v>255.64304341293516</v>
      </c>
      <c r="R18" s="589">
        <v>234.53091704159743</v>
      </c>
      <c r="S18" s="589">
        <v>233.56422231074964</v>
      </c>
      <c r="T18" s="589">
        <v>231.97097176586675</v>
      </c>
      <c r="U18" s="589">
        <v>238.71596638808046</v>
      </c>
      <c r="V18" s="589">
        <v>247.69180103858858</v>
      </c>
      <c r="W18" s="590">
        <v>250.12096890060917</v>
      </c>
      <c r="X18" s="590">
        <v>257.25593941773394</v>
      </c>
      <c r="Y18" s="590">
        <v>259.40217479218933</v>
      </c>
      <c r="Z18" s="590">
        <v>263.48992570412889</v>
      </c>
      <c r="AA18" s="590">
        <v>276.92316392392689</v>
      </c>
      <c r="AB18" s="590">
        <v>284.50180783854603</v>
      </c>
      <c r="AC18" s="590">
        <v>279.61620435634705</v>
      </c>
      <c r="AD18" s="591">
        <v>287.60906361832537</v>
      </c>
    </row>
    <row r="19" spans="4:30" ht="16.5" customHeight="1">
      <c r="D19" s="565"/>
      <c r="E19" s="583" t="s">
        <v>141</v>
      </c>
      <c r="F19" s="592">
        <v>8.0384600318960118</v>
      </c>
      <c r="G19" s="593">
        <v>6.4657438812715444</v>
      </c>
      <c r="H19" s="593">
        <v>5.1988804360566299</v>
      </c>
      <c r="I19" s="593">
        <v>5.0378960529202867</v>
      </c>
      <c r="J19" s="593">
        <v>5.2884731559407951</v>
      </c>
      <c r="K19" s="593">
        <v>5.5422187988284533</v>
      </c>
      <c r="L19" s="593">
        <v>6.0132451294148268</v>
      </c>
      <c r="M19" s="593">
        <v>5.6399106639735725</v>
      </c>
      <c r="N19" s="593">
        <v>5.9637529075848548</v>
      </c>
      <c r="O19" s="593">
        <v>6.264702356127879</v>
      </c>
      <c r="P19" s="593">
        <v>7.0640453694451377</v>
      </c>
      <c r="Q19" s="593">
        <v>8.291752286808018</v>
      </c>
      <c r="R19" s="593">
        <v>3.9086957802095275</v>
      </c>
      <c r="S19" s="593">
        <v>3.7174432791703858</v>
      </c>
      <c r="T19" s="593">
        <v>3.4477870909996984</v>
      </c>
      <c r="U19" s="593">
        <v>3.5900536166839183</v>
      </c>
      <c r="V19" s="593">
        <v>3.4745044424703182</v>
      </c>
      <c r="W19" s="594">
        <v>3.1318866455011274</v>
      </c>
      <c r="X19" s="594">
        <v>2.9317036675988812</v>
      </c>
      <c r="Y19" s="594">
        <v>2.5857902866922862</v>
      </c>
      <c r="Z19" s="594">
        <v>2.2495556483397832</v>
      </c>
      <c r="AA19" s="594">
        <v>2.517041199335937</v>
      </c>
      <c r="AB19" s="594">
        <v>2.57241381698879</v>
      </c>
      <c r="AC19" s="594">
        <v>2.3809669232399067</v>
      </c>
      <c r="AD19" s="595">
        <v>2.2462076560469679</v>
      </c>
    </row>
    <row r="20" spans="4:30" ht="16.5" customHeight="1">
      <c r="D20" s="565"/>
      <c r="E20" s="596" t="s">
        <v>142</v>
      </c>
      <c r="F20" s="597">
        <v>29.580443443047781</v>
      </c>
      <c r="G20" s="598">
        <v>26.361900750512852</v>
      </c>
      <c r="H20" s="598">
        <v>24.888339668721354</v>
      </c>
      <c r="I20" s="598">
        <v>26.306608854473403</v>
      </c>
      <c r="J20" s="598">
        <v>27.504889269565869</v>
      </c>
      <c r="K20" s="598">
        <v>32.84571236720749</v>
      </c>
      <c r="L20" s="598">
        <v>41.624813360361671</v>
      </c>
      <c r="M20" s="598">
        <v>43.777212300786076</v>
      </c>
      <c r="N20" s="598">
        <v>49.239269427827601</v>
      </c>
      <c r="O20" s="598">
        <v>43.825107394293887</v>
      </c>
      <c r="P20" s="598">
        <v>37.237225103326708</v>
      </c>
      <c r="Q20" s="598">
        <v>31.480568720905556</v>
      </c>
      <c r="R20" s="598">
        <v>30.839139767655514</v>
      </c>
      <c r="S20" s="598">
        <v>30.684405593060344</v>
      </c>
      <c r="T20" s="598">
        <v>29.787584517491812</v>
      </c>
      <c r="U20" s="598">
        <v>30.457652141659061</v>
      </c>
      <c r="V20" s="598">
        <v>36.030080942252205</v>
      </c>
      <c r="W20" s="599">
        <v>33.116</v>
      </c>
      <c r="X20" s="599">
        <v>35.021925602898854</v>
      </c>
      <c r="Y20" s="599">
        <v>33.636748119446288</v>
      </c>
      <c r="Z20" s="599">
        <v>33.783202000421106</v>
      </c>
      <c r="AA20" s="599">
        <v>34.886165565530931</v>
      </c>
      <c r="AB20" s="599">
        <v>37.500918484935077</v>
      </c>
      <c r="AC20" s="599">
        <v>39.331807244506443</v>
      </c>
      <c r="AD20" s="600">
        <v>43.350187867480344</v>
      </c>
    </row>
    <row r="21" spans="4:30" ht="16.5" customHeight="1">
      <c r="D21" s="565"/>
      <c r="E21" s="596" t="s">
        <v>143</v>
      </c>
      <c r="F21" s="597">
        <v>71.384448117085569</v>
      </c>
      <c r="G21" s="598">
        <v>70.840461898944568</v>
      </c>
      <c r="H21" s="598">
        <v>60.220608876810168</v>
      </c>
      <c r="I21" s="598">
        <v>63.280531675917445</v>
      </c>
      <c r="J21" s="598">
        <v>72.466836574378533</v>
      </c>
      <c r="K21" s="598">
        <v>71.189087829133669</v>
      </c>
      <c r="L21" s="598">
        <v>78.062296367308548</v>
      </c>
      <c r="M21" s="598">
        <v>85.182225140257557</v>
      </c>
      <c r="N21" s="598">
        <v>88.116199682791361</v>
      </c>
      <c r="O21" s="598">
        <v>83.425998997285916</v>
      </c>
      <c r="P21" s="598">
        <v>88.424137392306065</v>
      </c>
      <c r="Q21" s="598">
        <v>89.18380715890261</v>
      </c>
      <c r="R21" s="598">
        <v>86.55785755898853</v>
      </c>
      <c r="S21" s="598">
        <v>86.136915537975611</v>
      </c>
      <c r="T21" s="598">
        <v>83.468690926536794</v>
      </c>
      <c r="U21" s="598">
        <v>86.682890003703548</v>
      </c>
      <c r="V21" s="598">
        <v>90.387368066058727</v>
      </c>
      <c r="W21" s="599">
        <v>91.534999999999997</v>
      </c>
      <c r="X21" s="599">
        <v>95.150915571652064</v>
      </c>
      <c r="Y21" s="599">
        <v>96.899704706890176</v>
      </c>
      <c r="Z21" s="599">
        <v>95.802844139815136</v>
      </c>
      <c r="AA21" s="599">
        <v>96.56670181832385</v>
      </c>
      <c r="AB21" s="599">
        <v>99.394454322726759</v>
      </c>
      <c r="AC21" s="599">
        <v>95.830856903869986</v>
      </c>
      <c r="AD21" s="600">
        <v>96.430687191114941</v>
      </c>
    </row>
    <row r="22" spans="4:30" ht="16.5" customHeight="1">
      <c r="D22" s="565"/>
      <c r="E22" s="596" t="s">
        <v>144</v>
      </c>
      <c r="F22" s="597">
        <v>6.1084205592876115</v>
      </c>
      <c r="G22" s="598">
        <v>6.3396625178071009</v>
      </c>
      <c r="H22" s="598">
        <v>6.8913215057822308</v>
      </c>
      <c r="I22" s="598">
        <v>7.0634295836027778</v>
      </c>
      <c r="J22" s="598">
        <v>9.219935785172213</v>
      </c>
      <c r="K22" s="598">
        <v>9.9663289449736094</v>
      </c>
      <c r="L22" s="598">
        <v>10.252430874481361</v>
      </c>
      <c r="M22" s="598">
        <v>11.872844702827418</v>
      </c>
      <c r="N22" s="598">
        <v>6.8558918089590328</v>
      </c>
      <c r="O22" s="598">
        <v>6.7756653992395428</v>
      </c>
      <c r="P22" s="598">
        <v>4.0835514199864305</v>
      </c>
      <c r="Q22" s="598">
        <v>7.8445326132519666</v>
      </c>
      <c r="R22" s="598">
        <v>2.9556216491214338</v>
      </c>
      <c r="S22" s="598">
        <v>2.975521323894307</v>
      </c>
      <c r="T22" s="598">
        <v>2.9861153216516101</v>
      </c>
      <c r="U22" s="598">
        <v>2.9294046661303299</v>
      </c>
      <c r="V22" s="598">
        <v>3.6345588898803856</v>
      </c>
      <c r="W22" s="599">
        <v>3.1219999999999999</v>
      </c>
      <c r="X22" s="599">
        <v>3.0658151071478783</v>
      </c>
      <c r="Y22" s="599">
        <v>3.0468169432747092</v>
      </c>
      <c r="Z22" s="599">
        <v>3.8038843231508763</v>
      </c>
      <c r="AA22" s="599">
        <v>4.3485165533218746</v>
      </c>
      <c r="AB22" s="599">
        <v>3.9251058008806052</v>
      </c>
      <c r="AC22" s="599">
        <v>4.1653142918965704</v>
      </c>
      <c r="AD22" s="600">
        <v>4.1639132953164131</v>
      </c>
    </row>
    <row r="23" spans="4:30" ht="16.5" customHeight="1">
      <c r="D23" s="565"/>
      <c r="E23" s="596" t="s">
        <v>145</v>
      </c>
      <c r="F23" s="597">
        <v>2.3911987978347131</v>
      </c>
      <c r="G23" s="598">
        <v>2.2874174544177714</v>
      </c>
      <c r="H23" s="598">
        <v>2.2779691080325017</v>
      </c>
      <c r="I23" s="598">
        <v>2.4531025230609935</v>
      </c>
      <c r="J23" s="598">
        <v>2.5547484452349507</v>
      </c>
      <c r="K23" s="598">
        <v>2.5161712802180518</v>
      </c>
      <c r="L23" s="598">
        <v>2.1814912839775431</v>
      </c>
      <c r="M23" s="598">
        <v>2.2147660196309511</v>
      </c>
      <c r="N23" s="598">
        <v>2.1108740471006553</v>
      </c>
      <c r="O23" s="598">
        <v>1.3046416514085526</v>
      </c>
      <c r="P23" s="598">
        <v>1.1106694214152035</v>
      </c>
      <c r="Q23" s="598">
        <v>0.6773617118964439</v>
      </c>
      <c r="R23" s="598">
        <v>0.29276773583979476</v>
      </c>
      <c r="S23" s="598">
        <v>0.29520636753626051</v>
      </c>
      <c r="T23" s="598">
        <v>0.32698360573484964</v>
      </c>
      <c r="U23" s="598">
        <v>0.3654758797993849</v>
      </c>
      <c r="V23" s="598">
        <v>0.42350796290644627</v>
      </c>
      <c r="W23" s="599">
        <v>0.39369833481118005</v>
      </c>
      <c r="X23" s="599">
        <v>0.45108005425984454</v>
      </c>
      <c r="Y23" s="599">
        <v>0.40533013997175077</v>
      </c>
      <c r="Z23" s="599">
        <v>0.42646526637750376</v>
      </c>
      <c r="AA23" s="599">
        <v>0.71579244836564693</v>
      </c>
      <c r="AB23" s="599">
        <v>0.70851292375135422</v>
      </c>
      <c r="AC23" s="599">
        <v>0.61877841899857366</v>
      </c>
      <c r="AD23" s="600">
        <v>0.56467011194834194</v>
      </c>
    </row>
    <row r="24" spans="4:30" ht="16.5" customHeight="1">
      <c r="D24" s="565"/>
      <c r="E24" s="596" t="s">
        <v>146</v>
      </c>
      <c r="F24" s="597">
        <v>3.9939754583096145</v>
      </c>
      <c r="G24" s="598">
        <v>3.3152197262039245</v>
      </c>
      <c r="H24" s="598">
        <v>2.4896940934631488</v>
      </c>
      <c r="I24" s="598">
        <v>2.2584467457757977</v>
      </c>
      <c r="J24" s="598">
        <v>2.1505667532949539</v>
      </c>
      <c r="K24" s="598">
        <v>2.2476984826014004</v>
      </c>
      <c r="L24" s="598">
        <v>2.0668488572665225</v>
      </c>
      <c r="M24" s="598">
        <v>1.9613786854499624</v>
      </c>
      <c r="N24" s="598">
        <v>1.9162534950640249</v>
      </c>
      <c r="O24" s="598">
        <v>1.5517295580165733</v>
      </c>
      <c r="P24" s="598">
        <v>1.7771639980801013</v>
      </c>
      <c r="Q24" s="598">
        <v>1.9790807108792414</v>
      </c>
      <c r="R24" s="598">
        <v>2.0337441647905301</v>
      </c>
      <c r="S24" s="598">
        <v>2.1152354016297905</v>
      </c>
      <c r="T24" s="598">
        <v>2.5342241869202309</v>
      </c>
      <c r="U24" s="598">
        <v>2.9003580041607191</v>
      </c>
      <c r="V24" s="598">
        <v>2.817184195070416</v>
      </c>
      <c r="W24" s="599">
        <v>2.9550822551080254</v>
      </c>
      <c r="X24" s="599">
        <v>2.8263677474676308</v>
      </c>
      <c r="Y24" s="599">
        <v>2.9943574544504621</v>
      </c>
      <c r="Z24" s="599">
        <v>2.9259280781628867</v>
      </c>
      <c r="AA24" s="599">
        <v>2.8711715591691238</v>
      </c>
      <c r="AB24" s="599">
        <v>2.6762736345294944</v>
      </c>
      <c r="AC24" s="599">
        <v>2.5247559715780801</v>
      </c>
      <c r="AD24" s="600">
        <v>2.4841979751717442</v>
      </c>
    </row>
    <row r="25" spans="4:30" ht="16.5" customHeight="1">
      <c r="D25" s="565"/>
      <c r="E25" s="596" t="s">
        <v>147</v>
      </c>
      <c r="F25" s="597">
        <v>4.5828453525565322</v>
      </c>
      <c r="G25" s="598">
        <v>4.3839435097691046</v>
      </c>
      <c r="H25" s="598">
        <v>4.3658353079917003</v>
      </c>
      <c r="I25" s="598">
        <v>4.7014867635994326</v>
      </c>
      <c r="J25" s="598">
        <v>4.8962959707900096</v>
      </c>
      <c r="K25" s="598">
        <v>4.8223610133232393</v>
      </c>
      <c r="L25" s="598">
        <v>4.1809310047629591</v>
      </c>
      <c r="M25" s="598">
        <v>4.2447036060978425</v>
      </c>
      <c r="N25" s="598">
        <v>4.5180767664396475</v>
      </c>
      <c r="O25" s="598">
        <v>3.2413322954185975</v>
      </c>
      <c r="P25" s="598">
        <v>3.4222664245123604</v>
      </c>
      <c r="Q25" s="598">
        <v>2.960629337332795</v>
      </c>
      <c r="R25" s="598">
        <v>2.7015842349936632</v>
      </c>
      <c r="S25" s="598">
        <v>2.3138332922402207</v>
      </c>
      <c r="T25" s="598">
        <v>2.1654170061897329</v>
      </c>
      <c r="U25" s="598">
        <v>2.0284272881623604</v>
      </c>
      <c r="V25" s="598">
        <v>1.9469407755157833</v>
      </c>
      <c r="W25" s="599">
        <v>1.4743016651888201</v>
      </c>
      <c r="X25" s="599">
        <v>1.3060733572135685</v>
      </c>
      <c r="Y25" s="599">
        <v>0.92516480414746161</v>
      </c>
      <c r="Z25" s="599">
        <v>0.77587169750402307</v>
      </c>
      <c r="AA25" s="599">
        <v>1.0428839112411585</v>
      </c>
      <c r="AB25" s="599">
        <v>0.82595923386620396</v>
      </c>
      <c r="AC25" s="599">
        <v>0.72134993132230218</v>
      </c>
      <c r="AD25" s="600">
        <v>0.65827238631383489</v>
      </c>
    </row>
    <row r="26" spans="4:30" ht="16.5" customHeight="1">
      <c r="D26" s="565"/>
      <c r="E26" s="596" t="s">
        <v>148</v>
      </c>
      <c r="F26" s="597">
        <v>28.950370968836154</v>
      </c>
      <c r="G26" s="598">
        <v>29.131080744457492</v>
      </c>
      <c r="H26" s="598">
        <v>30.118824725479463</v>
      </c>
      <c r="I26" s="598">
        <v>36.251279542944744</v>
      </c>
      <c r="J26" s="598">
        <v>42.04053548886926</v>
      </c>
      <c r="K26" s="598">
        <v>45.185222289009104</v>
      </c>
      <c r="L26" s="598">
        <v>44.594905427801336</v>
      </c>
      <c r="M26" s="598">
        <v>52.816906152529924</v>
      </c>
      <c r="N26" s="598">
        <v>54.463893827693184</v>
      </c>
      <c r="O26" s="598">
        <v>44.02777018531679</v>
      </c>
      <c r="P26" s="598">
        <v>53.391817105294955</v>
      </c>
      <c r="Q26" s="598">
        <v>59.132069912739063</v>
      </c>
      <c r="R26" s="598">
        <v>53.004785398968728</v>
      </c>
      <c r="S26" s="598">
        <v>52.782727767252538</v>
      </c>
      <c r="T26" s="598">
        <v>56.792985669853266</v>
      </c>
      <c r="U26" s="598">
        <v>58.816060332057177</v>
      </c>
      <c r="V26" s="598">
        <v>62.056801017568965</v>
      </c>
      <c r="W26" s="599">
        <v>64.242000000000004</v>
      </c>
      <c r="X26" s="599">
        <v>64.324980954930098</v>
      </c>
      <c r="Y26" s="599">
        <v>67.166450294762384</v>
      </c>
      <c r="Z26" s="599">
        <v>73.1444096857647</v>
      </c>
      <c r="AA26" s="599">
        <v>81.800677245866808</v>
      </c>
      <c r="AB26" s="599">
        <v>84.934708493256437</v>
      </c>
      <c r="AC26" s="599">
        <v>79.771357655942708</v>
      </c>
      <c r="AD26" s="600">
        <v>80.413100898045414</v>
      </c>
    </row>
    <row r="27" spans="4:30" ht="16.5" customHeight="1">
      <c r="D27" s="565"/>
      <c r="E27" s="596" t="s">
        <v>149</v>
      </c>
      <c r="F27" s="597">
        <v>28.589257577884901</v>
      </c>
      <c r="G27" s="598">
        <v>25.93288405522329</v>
      </c>
      <c r="H27" s="598">
        <v>21.3212423883997</v>
      </c>
      <c r="I27" s="598">
        <v>21.350053781777159</v>
      </c>
      <c r="J27" s="598">
        <v>20.158130921005771</v>
      </c>
      <c r="K27" s="598">
        <v>21.659950905469874</v>
      </c>
      <c r="L27" s="598">
        <v>22.177813642189207</v>
      </c>
      <c r="M27" s="598">
        <v>23.781223336961958</v>
      </c>
      <c r="N27" s="598">
        <v>24.269706258500637</v>
      </c>
      <c r="O27" s="598">
        <v>18.308903501332082</v>
      </c>
      <c r="P27" s="598">
        <v>21.737233977805282</v>
      </c>
      <c r="Q27" s="598">
        <v>22.272605754004978</v>
      </c>
      <c r="R27" s="598">
        <v>20.25143425222128</v>
      </c>
      <c r="S27" s="598">
        <v>20.952654467875607</v>
      </c>
      <c r="T27" s="598">
        <v>18.600004016628844</v>
      </c>
      <c r="U27" s="598">
        <v>19.286315199102635</v>
      </c>
      <c r="V27" s="598">
        <v>17.169155818225381</v>
      </c>
      <c r="W27" s="599">
        <v>20.053999999999998</v>
      </c>
      <c r="X27" s="599">
        <v>22.285851828821869</v>
      </c>
      <c r="Y27" s="599">
        <v>22.963111870539752</v>
      </c>
      <c r="Z27" s="599">
        <v>22.695357882507452</v>
      </c>
      <c r="AA27" s="599">
        <v>24.157387526838768</v>
      </c>
      <c r="AB27" s="599">
        <v>25.575739674100333</v>
      </c>
      <c r="AC27" s="599">
        <v>29.092463472043345</v>
      </c>
      <c r="AD27" s="600">
        <v>31.074237336337681</v>
      </c>
    </row>
    <row r="28" spans="4:30" ht="16.5" customHeight="1">
      <c r="D28" s="571"/>
      <c r="E28" s="601" t="s">
        <v>150</v>
      </c>
      <c r="F28" s="602">
        <v>50.257624286311106</v>
      </c>
      <c r="G28" s="603">
        <v>41.106254396992178</v>
      </c>
      <c r="H28" s="603">
        <v>32.978070936758662</v>
      </c>
      <c r="I28" s="603">
        <v>31.868990034384289</v>
      </c>
      <c r="J28" s="603">
        <v>31.132622304660327</v>
      </c>
      <c r="K28" s="603">
        <v>31.709083385061039</v>
      </c>
      <c r="L28" s="603">
        <v>32.097314121295582</v>
      </c>
      <c r="M28" s="603">
        <v>34.683552638798957</v>
      </c>
      <c r="N28" s="603">
        <v>34.054776074019372</v>
      </c>
      <c r="O28" s="603">
        <v>26.948967573933807</v>
      </c>
      <c r="P28" s="603">
        <v>29.737665773934367</v>
      </c>
      <c r="Q28" s="603">
        <v>31.820635206214479</v>
      </c>
      <c r="R28" s="603">
        <v>31.98528649880841</v>
      </c>
      <c r="S28" s="603">
        <v>31.590279280114554</v>
      </c>
      <c r="T28" s="603">
        <v>31.861179423859912</v>
      </c>
      <c r="U28" s="603">
        <v>31.659329256621298</v>
      </c>
      <c r="V28" s="603">
        <v>29.751698928639946</v>
      </c>
      <c r="W28" s="604">
        <v>30.097000000000001</v>
      </c>
      <c r="X28" s="604">
        <v>29.891225525743291</v>
      </c>
      <c r="Y28" s="604">
        <v>28.778700172014059</v>
      </c>
      <c r="Z28" s="604">
        <v>27.882406982085438</v>
      </c>
      <c r="AA28" s="604">
        <v>28.016826095932831</v>
      </c>
      <c r="AB28" s="604">
        <v>26.387721453510927</v>
      </c>
      <c r="AC28" s="604">
        <v>25.178553542949157</v>
      </c>
      <c r="AD28" s="605">
        <v>26.223588900549689</v>
      </c>
    </row>
    <row r="29" spans="4:30" ht="16.5" customHeight="1">
      <c r="D29" s="542" t="s">
        <v>201</v>
      </c>
      <c r="E29" s="606"/>
      <c r="F29" s="554">
        <v>248.73487070679889</v>
      </c>
      <c r="G29" s="556">
        <v>244.3616351728287</v>
      </c>
      <c r="H29" s="556">
        <v>244.23045354712409</v>
      </c>
      <c r="I29" s="556">
        <v>242.71871516852173</v>
      </c>
      <c r="J29" s="556">
        <v>250.95985015752137</v>
      </c>
      <c r="K29" s="556">
        <v>253.144915930906</v>
      </c>
      <c r="L29" s="556">
        <v>256.08637777087847</v>
      </c>
      <c r="M29" s="556">
        <v>268.15835181831034</v>
      </c>
      <c r="N29" s="556">
        <v>256.41731163280514</v>
      </c>
      <c r="O29" s="556">
        <v>225.69547928922975</v>
      </c>
      <c r="P29" s="556">
        <v>227.68908007481031</v>
      </c>
      <c r="Q29" s="556">
        <v>224.91115126518153</v>
      </c>
      <c r="R29" s="556">
        <v>224.35504254976914</v>
      </c>
      <c r="S29" s="556">
        <v>224.58405612822403</v>
      </c>
      <c r="T29" s="556">
        <v>226.82980235312877</v>
      </c>
      <c r="U29" s="556">
        <v>229.1805587965523</v>
      </c>
      <c r="V29" s="556">
        <v>239.1033159354524</v>
      </c>
      <c r="W29" s="557">
        <v>241.32426518356027</v>
      </c>
      <c r="X29" s="557">
        <v>250.47584723062451</v>
      </c>
      <c r="Y29" s="557">
        <v>252.62679527225174</v>
      </c>
      <c r="Z29" s="557">
        <v>241.53306570654675</v>
      </c>
      <c r="AA29" s="557">
        <v>260.64853810146241</v>
      </c>
      <c r="AB29" s="557">
        <v>270.80918145614231</v>
      </c>
      <c r="AC29" s="557">
        <v>279.74622123990662</v>
      </c>
      <c r="AD29" s="558">
        <v>294.62182007212817</v>
      </c>
    </row>
    <row r="30" spans="4:30" ht="16.5" customHeight="1">
      <c r="D30" s="565"/>
      <c r="E30" s="583" t="s">
        <v>151</v>
      </c>
      <c r="F30" s="584">
        <v>9.2371205647449663</v>
      </c>
      <c r="G30" s="585">
        <v>7.9674285788251886</v>
      </c>
      <c r="H30" s="585">
        <v>6.6410041600625291</v>
      </c>
      <c r="I30" s="585">
        <v>5.3937749963044963</v>
      </c>
      <c r="J30" s="585">
        <v>4.4906444941183228</v>
      </c>
      <c r="K30" s="585">
        <v>4.029296261065114</v>
      </c>
      <c r="L30" s="585">
        <v>3.637695051838131</v>
      </c>
      <c r="M30" s="585">
        <v>2.9052806674339164</v>
      </c>
      <c r="N30" s="585">
        <v>2.8231251788686409</v>
      </c>
      <c r="O30" s="585">
        <v>2.4024286041953262</v>
      </c>
      <c r="P30" s="585">
        <v>2.3367445971212772</v>
      </c>
      <c r="Q30" s="585">
        <v>2.377376072271872</v>
      </c>
      <c r="R30" s="585">
        <v>2.4494992742689621</v>
      </c>
      <c r="S30" s="585">
        <v>2.7742006359517135</v>
      </c>
      <c r="T30" s="585">
        <v>3.2404025657860576</v>
      </c>
      <c r="U30" s="585">
        <v>3.5833552344952033</v>
      </c>
      <c r="V30" s="585">
        <v>3.715519683394489</v>
      </c>
      <c r="W30" s="586">
        <v>3.8555096588787312</v>
      </c>
      <c r="X30" s="586">
        <v>3.8393199046505453</v>
      </c>
      <c r="Y30" s="586">
        <v>3.6952182031000316</v>
      </c>
      <c r="Z30" s="586">
        <v>3.1659409672817476</v>
      </c>
      <c r="AA30" s="586">
        <v>3.1100316618389101</v>
      </c>
      <c r="AB30" s="586">
        <v>3.0322765831921896</v>
      </c>
      <c r="AC30" s="586">
        <v>3.2114291300215934</v>
      </c>
      <c r="AD30" s="587">
        <v>3.2148306350083216</v>
      </c>
    </row>
    <row r="31" spans="4:30" ht="16.5" customHeight="1">
      <c r="D31" s="565"/>
      <c r="E31" s="583" t="s">
        <v>152</v>
      </c>
      <c r="F31" s="584">
        <v>101.62772766769878</v>
      </c>
      <c r="G31" s="585">
        <v>101.20845553784181</v>
      </c>
      <c r="H31" s="585">
        <v>102.57239563745769</v>
      </c>
      <c r="I31" s="585">
        <v>107.1384409931744</v>
      </c>
      <c r="J31" s="585">
        <v>117.10458652692411</v>
      </c>
      <c r="K31" s="585">
        <v>120.27855732252364</v>
      </c>
      <c r="L31" s="585">
        <v>125.7205944430614</v>
      </c>
      <c r="M31" s="585">
        <v>137.00320751109885</v>
      </c>
      <c r="N31" s="585">
        <v>132.3440882927602</v>
      </c>
      <c r="O31" s="585">
        <v>117.37604445009967</v>
      </c>
      <c r="P31" s="585">
        <v>118.65919534740573</v>
      </c>
      <c r="Q31" s="585">
        <v>116.55123927049885</v>
      </c>
      <c r="R31" s="585">
        <v>116.93445628865338</v>
      </c>
      <c r="S31" s="585">
        <v>115.77039646133683</v>
      </c>
      <c r="T31" s="585">
        <v>118.15929994112034</v>
      </c>
      <c r="U31" s="585">
        <v>119.46434698367207</v>
      </c>
      <c r="V31" s="585">
        <v>125.1797260934174</v>
      </c>
      <c r="W31" s="586">
        <v>129.678</v>
      </c>
      <c r="X31" s="586">
        <v>140.99457667069504</v>
      </c>
      <c r="Y31" s="586">
        <v>148.81792362272515</v>
      </c>
      <c r="Z31" s="586">
        <v>150.05054498503668</v>
      </c>
      <c r="AA31" s="586">
        <v>167.81460696838789</v>
      </c>
      <c r="AB31" s="586">
        <v>178.34489784150534</v>
      </c>
      <c r="AC31" s="586">
        <v>192.08097335850638</v>
      </c>
      <c r="AD31" s="587">
        <v>208.65071552964335</v>
      </c>
    </row>
    <row r="32" spans="4:30" ht="16.5" customHeight="1">
      <c r="D32" s="565"/>
      <c r="E32" s="583" t="s">
        <v>153</v>
      </c>
      <c r="F32" s="584">
        <v>121.89887912830464</v>
      </c>
      <c r="G32" s="585">
        <v>119.12680021715454</v>
      </c>
      <c r="H32" s="585">
        <v>117.5990027000153</v>
      </c>
      <c r="I32" s="585">
        <v>111.79932812313945</v>
      </c>
      <c r="J32" s="585">
        <v>111.58937584681136</v>
      </c>
      <c r="K32" s="585">
        <v>110.47208491854956</v>
      </c>
      <c r="L32" s="585">
        <v>108.060028105375</v>
      </c>
      <c r="M32" s="585">
        <v>109.43858734174775</v>
      </c>
      <c r="N32" s="585">
        <v>103.11795638023086</v>
      </c>
      <c r="O32" s="585">
        <v>87.568500590028904</v>
      </c>
      <c r="P32" s="585">
        <v>87.116966772759142</v>
      </c>
      <c r="Q32" s="585">
        <v>86.195186453140067</v>
      </c>
      <c r="R32" s="585">
        <v>84.873487326814825</v>
      </c>
      <c r="S32" s="585">
        <v>84.715454727779488</v>
      </c>
      <c r="T32" s="585">
        <v>83.574040675716759</v>
      </c>
      <c r="U32" s="585">
        <v>83.000851688124527</v>
      </c>
      <c r="V32" s="585">
        <v>86.61507600425233</v>
      </c>
      <c r="W32" s="586">
        <v>83.929000000000002</v>
      </c>
      <c r="X32" s="586">
        <v>82.382855942983028</v>
      </c>
      <c r="Y32" s="586">
        <v>78.19594032772072</v>
      </c>
      <c r="Z32" s="586">
        <v>70.876685097213709</v>
      </c>
      <c r="AA32" s="586">
        <v>71.469988487774117</v>
      </c>
      <c r="AB32" s="586">
        <v>70.649066359206245</v>
      </c>
      <c r="AC32" s="586">
        <v>64.591388404957186</v>
      </c>
      <c r="AD32" s="587">
        <v>63.157758295038619</v>
      </c>
    </row>
    <row r="33" spans="4:30" ht="16.5" customHeight="1">
      <c r="D33" s="565"/>
      <c r="E33" s="548" t="s">
        <v>154</v>
      </c>
      <c r="F33" s="549">
        <v>15.9711433460505</v>
      </c>
      <c r="G33" s="550">
        <v>16.058950839007132</v>
      </c>
      <c r="H33" s="550">
        <v>17.41805104958857</v>
      </c>
      <c r="I33" s="550">
        <v>18.387171055903359</v>
      </c>
      <c r="J33" s="550">
        <v>17.775243289667578</v>
      </c>
      <c r="K33" s="550">
        <v>18.364977428767695</v>
      </c>
      <c r="L33" s="550">
        <v>18.668060170603951</v>
      </c>
      <c r="M33" s="550">
        <v>18.811276298029856</v>
      </c>
      <c r="N33" s="550">
        <v>18.132141780945403</v>
      </c>
      <c r="O33" s="550">
        <v>18.348505644905849</v>
      </c>
      <c r="P33" s="550">
        <v>19.576173357524155</v>
      </c>
      <c r="Q33" s="550">
        <v>19.787349469270747</v>
      </c>
      <c r="R33" s="550">
        <v>20.097599660031996</v>
      </c>
      <c r="S33" s="550">
        <v>21.324004303155998</v>
      </c>
      <c r="T33" s="550">
        <v>21.856059170505638</v>
      </c>
      <c r="U33" s="550">
        <v>23.1320048902605</v>
      </c>
      <c r="V33" s="550">
        <v>23.592994154388169</v>
      </c>
      <c r="W33" s="551">
        <v>23.861755524681545</v>
      </c>
      <c r="X33" s="551">
        <v>23.259094712295873</v>
      </c>
      <c r="Y33" s="551">
        <v>21.917713118705823</v>
      </c>
      <c r="Z33" s="551">
        <v>17.439894657014598</v>
      </c>
      <c r="AA33" s="551">
        <v>18.253910983461502</v>
      </c>
      <c r="AB33" s="551">
        <v>18.782940672238542</v>
      </c>
      <c r="AC33" s="551">
        <v>19.862430346421426</v>
      </c>
      <c r="AD33" s="552">
        <v>19.598515612437868</v>
      </c>
    </row>
    <row r="34" spans="4:30" ht="16.5" customHeight="1">
      <c r="D34" s="572" t="s">
        <v>104</v>
      </c>
      <c r="E34" s="607"/>
      <c r="F34" s="608">
        <v>29.993707564445579</v>
      </c>
      <c r="G34" s="609">
        <v>30.023294692673375</v>
      </c>
      <c r="H34" s="609">
        <v>29.153519588440904</v>
      </c>
      <c r="I34" s="609">
        <v>22.063969886817748</v>
      </c>
      <c r="J34" s="609">
        <v>23.129799420523621</v>
      </c>
      <c r="K34" s="609">
        <v>25.352763524167539</v>
      </c>
      <c r="L34" s="609">
        <v>24.868898124364783</v>
      </c>
      <c r="M34" s="609">
        <v>28.918281975492032</v>
      </c>
      <c r="N34" s="609">
        <v>26.105372078244599</v>
      </c>
      <c r="O34" s="609">
        <v>20.474024860523837</v>
      </c>
      <c r="P34" s="609">
        <v>17.722628042387115</v>
      </c>
      <c r="Q34" s="609">
        <v>16.394509996085297</v>
      </c>
      <c r="R34" s="609">
        <v>14.563145499796146</v>
      </c>
      <c r="S34" s="609">
        <v>15.872079389679596</v>
      </c>
      <c r="T34" s="609">
        <v>15.245653663888957</v>
      </c>
      <c r="U34" s="609">
        <v>20.70740340006753</v>
      </c>
      <c r="V34" s="609">
        <v>21.853535069673768</v>
      </c>
      <c r="W34" s="610">
        <v>21.229392871322066</v>
      </c>
      <c r="X34" s="610">
        <v>21.946489690545523</v>
      </c>
      <c r="Y34" s="610">
        <v>18.99880993125381</v>
      </c>
      <c r="Z34" s="610">
        <v>19.944205948942372</v>
      </c>
      <c r="AA34" s="610">
        <v>18.342865908406566</v>
      </c>
      <c r="AB34" s="610">
        <v>18.029130532209873</v>
      </c>
      <c r="AC34" s="610">
        <v>20.147282225634527</v>
      </c>
      <c r="AD34" s="611">
        <v>21.141906667551542</v>
      </c>
    </row>
    <row r="35" spans="4:30" ht="16.5" customHeight="1" thickBot="1">
      <c r="D35" s="612" t="s">
        <v>202</v>
      </c>
      <c r="E35" s="613"/>
      <c r="F35" s="614">
        <v>356.56779379083656</v>
      </c>
      <c r="G35" s="615">
        <v>371.62317216351795</v>
      </c>
      <c r="H35" s="615">
        <v>373.36065023174581</v>
      </c>
      <c r="I35" s="615">
        <v>384.93499973577133</v>
      </c>
      <c r="J35" s="615">
        <v>390.52994143295746</v>
      </c>
      <c r="K35" s="615">
        <v>408.60193443034791</v>
      </c>
      <c r="L35" s="615">
        <v>430.84214274313354</v>
      </c>
      <c r="M35" s="615">
        <v>450.26034530008218</v>
      </c>
      <c r="N35" s="615">
        <v>468.41599740782743</v>
      </c>
      <c r="O35" s="615">
        <v>470.62032073069599</v>
      </c>
      <c r="P35" s="615">
        <v>463.57728397313844</v>
      </c>
      <c r="Q35" s="615">
        <v>471.35573913716644</v>
      </c>
      <c r="R35" s="615">
        <v>467.91675207957968</v>
      </c>
      <c r="S35" s="615">
        <v>484.0391296008184</v>
      </c>
      <c r="T35" s="615">
        <v>495.53646728096203</v>
      </c>
      <c r="U35" s="615">
        <v>502.14885600836789</v>
      </c>
      <c r="V35" s="615">
        <v>537.67095756851188</v>
      </c>
      <c r="W35" s="616">
        <v>553.53</v>
      </c>
      <c r="X35" s="616">
        <v>582.92289721881673</v>
      </c>
      <c r="Y35" s="616">
        <v>631.45870114091542</v>
      </c>
      <c r="Z35" s="616">
        <v>650.36899196659556</v>
      </c>
      <c r="AA35" s="616">
        <v>695.65961350185671</v>
      </c>
      <c r="AB35" s="616">
        <v>765.08274211397747</v>
      </c>
      <c r="AC35" s="616">
        <v>798.29475938009784</v>
      </c>
      <c r="AD35" s="617">
        <v>793.52981907551282</v>
      </c>
    </row>
    <row r="36" spans="4:30" ht="16.5" customHeight="1" thickTop="1" thickBot="1">
      <c r="D36" s="618" t="s">
        <v>97</v>
      </c>
      <c r="E36" s="619"/>
      <c r="F36" s="620">
        <v>2090.6649513672255</v>
      </c>
      <c r="G36" s="621">
        <v>2088.6309363675223</v>
      </c>
      <c r="H36" s="621">
        <v>2064.0406297967252</v>
      </c>
      <c r="I36" s="621">
        <v>2068.9905642559102</v>
      </c>
      <c r="J36" s="621">
        <v>2132.813157226251</v>
      </c>
      <c r="K36" s="621">
        <v>2222.5582490569632</v>
      </c>
      <c r="L36" s="621">
        <v>2310.8077491954014</v>
      </c>
      <c r="M36" s="621">
        <v>2419.5990709721159</v>
      </c>
      <c r="N36" s="621">
        <v>2463.9111303118052</v>
      </c>
      <c r="O36" s="621">
        <v>2360.7368981083787</v>
      </c>
      <c r="P36" s="621">
        <v>2434.8060872119054</v>
      </c>
      <c r="Q36" s="621">
        <v>2505.3305841764914</v>
      </c>
      <c r="R36" s="621">
        <v>2529.9109463955115</v>
      </c>
      <c r="S36" s="621">
        <v>2604.7855078262751</v>
      </c>
      <c r="T36" s="621">
        <v>2708.9280398490168</v>
      </c>
      <c r="U36" s="621">
        <v>2810.5647425080297</v>
      </c>
      <c r="V36" s="621">
        <v>2990.6772847929687</v>
      </c>
      <c r="W36" s="622">
        <v>3120.96636643081</v>
      </c>
      <c r="X36" s="622">
        <v>3314.3570965103581</v>
      </c>
      <c r="Y36" s="622">
        <v>3444.0007123580731</v>
      </c>
      <c r="Z36" s="622">
        <v>3535.2279148006282</v>
      </c>
      <c r="AA36" s="622">
        <v>3872.1573762740277</v>
      </c>
      <c r="AB36" s="622">
        <v>4172.9048169243888</v>
      </c>
      <c r="AC36" s="622">
        <v>4310.9975191507083</v>
      </c>
      <c r="AD36" s="623">
        <v>4418.7326342927745</v>
      </c>
    </row>
    <row r="37" spans="4:30" ht="16.5" customHeight="1">
      <c r="D37" s="535"/>
      <c r="E37" s="535"/>
      <c r="F37" s="624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535"/>
      <c r="S37" s="535"/>
      <c r="T37" s="535"/>
      <c r="U37" s="626"/>
      <c r="V37" s="626"/>
      <c r="W37" s="626"/>
      <c r="X37" s="626"/>
      <c r="Y37" s="626"/>
      <c r="Z37" s="626"/>
      <c r="AA37" s="626"/>
      <c r="AB37" s="626"/>
      <c r="AC37" s="626"/>
      <c r="AD37" s="535"/>
    </row>
    <row r="38" spans="4:30" ht="16.5" customHeight="1">
      <c r="D38" s="627"/>
      <c r="E38" s="535"/>
      <c r="F38" s="535"/>
      <c r="G38" s="535"/>
      <c r="H38" s="535"/>
      <c r="I38" s="537"/>
      <c r="J38" s="537"/>
      <c r="K38" s="537"/>
      <c r="L38" s="537"/>
      <c r="M38" s="537"/>
      <c r="N38" s="537"/>
      <c r="O38" s="537"/>
      <c r="P38" s="537"/>
      <c r="Q38" s="537"/>
      <c r="R38" s="535"/>
      <c r="S38" s="535"/>
      <c r="T38" s="535"/>
      <c r="U38" s="535"/>
      <c r="V38" s="535"/>
      <c r="W38" s="535"/>
      <c r="X38" s="535"/>
      <c r="Y38" s="535"/>
      <c r="Z38" s="535"/>
      <c r="AA38" s="535"/>
      <c r="AB38" s="535"/>
      <c r="AC38" s="535"/>
      <c r="AD38" s="535"/>
    </row>
    <row r="39" spans="4:30" ht="16.5" customHeight="1" thickBot="1">
      <c r="D39" s="627" t="s">
        <v>155</v>
      </c>
      <c r="E39" s="535"/>
      <c r="F39" s="536"/>
      <c r="G39" s="536"/>
      <c r="H39" s="536"/>
      <c r="I39" s="537"/>
      <c r="J39" s="537"/>
      <c r="K39" s="537"/>
      <c r="L39" s="537"/>
      <c r="M39" s="537"/>
      <c r="N39" s="537"/>
      <c r="O39" s="537"/>
      <c r="P39" s="535"/>
      <c r="Q39" s="537"/>
      <c r="R39" s="535"/>
      <c r="S39" s="537"/>
      <c r="T39" s="537"/>
      <c r="U39" s="537"/>
      <c r="V39" s="537"/>
      <c r="W39" s="537"/>
      <c r="X39" s="537"/>
      <c r="Y39" s="537"/>
      <c r="Z39" s="537"/>
      <c r="AA39" s="537"/>
      <c r="AB39" s="537"/>
      <c r="AC39" s="535"/>
      <c r="AD39" s="537" t="s">
        <v>255</v>
      </c>
    </row>
    <row r="40" spans="4:30" ht="16.5" customHeight="1" thickBot="1">
      <c r="D40" s="538"/>
      <c r="E40" s="539"/>
      <c r="F40" s="540" t="s">
        <v>29</v>
      </c>
      <c r="G40" s="533" t="s">
        <v>30</v>
      </c>
      <c r="H40" s="533" t="s">
        <v>31</v>
      </c>
      <c r="I40" s="533" t="s">
        <v>32</v>
      </c>
      <c r="J40" s="533" t="s">
        <v>33</v>
      </c>
      <c r="K40" s="533" t="s">
        <v>54</v>
      </c>
      <c r="L40" s="533" t="s">
        <v>59</v>
      </c>
      <c r="M40" s="533" t="s">
        <v>35</v>
      </c>
      <c r="N40" s="533" t="s">
        <v>60</v>
      </c>
      <c r="O40" s="533" t="s">
        <v>44</v>
      </c>
      <c r="P40" s="533" t="s">
        <v>45</v>
      </c>
      <c r="Q40" s="533" t="s">
        <v>46</v>
      </c>
      <c r="R40" s="533" t="s">
        <v>47</v>
      </c>
      <c r="S40" s="533" t="s">
        <v>48</v>
      </c>
      <c r="T40" s="533" t="s">
        <v>71</v>
      </c>
      <c r="U40" s="533" t="s">
        <v>72</v>
      </c>
      <c r="V40" s="533" t="s">
        <v>195</v>
      </c>
      <c r="W40" s="533" t="s">
        <v>206</v>
      </c>
      <c r="X40" s="533" t="s">
        <v>221</v>
      </c>
      <c r="Y40" s="533" t="s">
        <v>222</v>
      </c>
      <c r="Z40" s="533" t="s">
        <v>228</v>
      </c>
      <c r="AA40" s="533" t="s">
        <v>231</v>
      </c>
      <c r="AB40" s="533" t="s">
        <v>234</v>
      </c>
      <c r="AC40" s="541" t="s">
        <v>237</v>
      </c>
      <c r="AD40" s="534" t="s">
        <v>248</v>
      </c>
    </row>
    <row r="41" spans="4:30" ht="16.5" customHeight="1">
      <c r="D41" s="628" t="s">
        <v>98</v>
      </c>
      <c r="E41" s="629"/>
      <c r="F41" s="630">
        <f>+F5</f>
        <v>481.00224001013254</v>
      </c>
      <c r="G41" s="631">
        <f t="shared" ref="G41:V41" si="0">+G5</f>
        <v>497.31506611305758</v>
      </c>
      <c r="H41" s="631">
        <f t="shared" si="0"/>
        <v>483.60758407912772</v>
      </c>
      <c r="I41" s="631">
        <f t="shared" si="0"/>
        <v>468.08395684296408</v>
      </c>
      <c r="J41" s="631">
        <f t="shared" si="0"/>
        <v>466.2707727226728</v>
      </c>
      <c r="K41" s="631">
        <f t="shared" si="0"/>
        <v>483.04692674902344</v>
      </c>
      <c r="L41" s="631">
        <f t="shared" si="0"/>
        <v>498.06025757465665</v>
      </c>
      <c r="M41" s="631">
        <f t="shared" si="0"/>
        <v>513.01718455542721</v>
      </c>
      <c r="N41" s="631">
        <f t="shared" si="0"/>
        <v>525.74330591059811</v>
      </c>
      <c r="O41" s="631">
        <f t="shared" si="0"/>
        <v>519.78834379085538</v>
      </c>
      <c r="P41" s="631">
        <f t="shared" si="0"/>
        <v>530.54149866592718</v>
      </c>
      <c r="Q41" s="631">
        <f t="shared" si="0"/>
        <v>542.28759465100188</v>
      </c>
      <c r="R41" s="631">
        <f t="shared" si="0"/>
        <v>548.47759159060126</v>
      </c>
      <c r="S41" s="631">
        <f t="shared" si="0"/>
        <v>558.24499806542565</v>
      </c>
      <c r="T41" s="631">
        <f t="shared" si="0"/>
        <v>587.08477919731058</v>
      </c>
      <c r="U41" s="631">
        <f t="shared" si="0"/>
        <v>616.4176796645595</v>
      </c>
      <c r="V41" s="631">
        <f t="shared" si="0"/>
        <v>654.96576350865564</v>
      </c>
      <c r="W41" s="631">
        <f t="shared" ref="W41" si="1">+W5</f>
        <v>658.42600000000004</v>
      </c>
      <c r="X41" s="631">
        <f t="shared" ref="X41:Y41" si="2">+X5</f>
        <v>672.4536577501791</v>
      </c>
      <c r="Y41" s="631">
        <f t="shared" si="2"/>
        <v>680.85766066918973</v>
      </c>
      <c r="Z41" s="631">
        <f t="shared" ref="Z41:AA41" si="3">+Z5</f>
        <v>675.609547151627</v>
      </c>
      <c r="AA41" s="631">
        <f t="shared" si="3"/>
        <v>698.54851895223544</v>
      </c>
      <c r="AB41" s="631">
        <f t="shared" ref="AB41:AC41" si="4">+AB5</f>
        <v>700.99951800092151</v>
      </c>
      <c r="AC41" s="632">
        <f t="shared" si="4"/>
        <v>672.61848056747499</v>
      </c>
      <c r="AD41" s="633">
        <f t="shared" ref="AD41" si="5">+AD5</f>
        <v>655.84967288405164</v>
      </c>
    </row>
    <row r="42" spans="4:30" ht="16.5" customHeight="1">
      <c r="D42" s="634" t="s">
        <v>99</v>
      </c>
      <c r="E42" s="635"/>
      <c r="F42" s="636">
        <f>+F7</f>
        <v>105.26066280985125</v>
      </c>
      <c r="G42" s="637">
        <f t="shared" ref="G42:V42" si="6">+G7</f>
        <v>98.616422594299394</v>
      </c>
      <c r="H42" s="637">
        <f t="shared" si="6"/>
        <v>103.49113369766484</v>
      </c>
      <c r="I42" s="637">
        <f t="shared" si="6"/>
        <v>106.17725178976569</v>
      </c>
      <c r="J42" s="637">
        <f t="shared" si="6"/>
        <v>112.87744924784575</v>
      </c>
      <c r="K42" s="637">
        <f t="shared" si="6"/>
        <v>120.38126972264921</v>
      </c>
      <c r="L42" s="637">
        <f t="shared" si="6"/>
        <v>127.14495981092564</v>
      </c>
      <c r="M42" s="637">
        <f t="shared" si="6"/>
        <v>129.28487150842594</v>
      </c>
      <c r="N42" s="637">
        <f t="shared" si="6"/>
        <v>132.91878939202041</v>
      </c>
      <c r="O42" s="637">
        <f t="shared" si="6"/>
        <v>131.11350201288576</v>
      </c>
      <c r="P42" s="637">
        <f t="shared" si="6"/>
        <v>142.37333476258758</v>
      </c>
      <c r="Q42" s="637">
        <f t="shared" si="6"/>
        <v>148.63927465244896</v>
      </c>
      <c r="R42" s="637">
        <f t="shared" si="6"/>
        <v>156.88170284890086</v>
      </c>
      <c r="S42" s="637">
        <f t="shared" si="6"/>
        <v>162.69109779145109</v>
      </c>
      <c r="T42" s="637">
        <f t="shared" si="6"/>
        <v>173.78218975926026</v>
      </c>
      <c r="U42" s="637">
        <f t="shared" si="6"/>
        <v>187.63282718683232</v>
      </c>
      <c r="V42" s="637">
        <f t="shared" si="6"/>
        <v>195.2675615221975</v>
      </c>
      <c r="W42" s="637">
        <f t="shared" ref="W42" si="7">+W7</f>
        <v>203.61600000000001</v>
      </c>
      <c r="X42" s="637">
        <f t="shared" ref="X42:Y42" si="8">+X7</f>
        <v>213.30760555684148</v>
      </c>
      <c r="Y42" s="637">
        <f t="shared" si="8"/>
        <v>211.40452645267726</v>
      </c>
      <c r="Z42" s="637">
        <f t="shared" ref="Z42:AA42" si="9">+Z7</f>
        <v>216.7122478635938</v>
      </c>
      <c r="AA42" s="637">
        <f t="shared" si="9"/>
        <v>233.38285613769779</v>
      </c>
      <c r="AB42" s="637">
        <f t="shared" ref="AB42:AC42" si="10">+AB7</f>
        <v>233.33754243588012</v>
      </c>
      <c r="AC42" s="638">
        <f t="shared" si="10"/>
        <v>251.56893340053369</v>
      </c>
      <c r="AD42" s="639">
        <f t="shared" ref="AD42" si="11">+AD7</f>
        <v>251.82489651452036</v>
      </c>
    </row>
    <row r="43" spans="4:30" ht="16.5" customHeight="1">
      <c r="D43" s="634" t="s">
        <v>100</v>
      </c>
      <c r="E43" s="635"/>
      <c r="F43" s="640">
        <f>+F8</f>
        <v>327.76373919142793</v>
      </c>
      <c r="G43" s="641">
        <f t="shared" ref="G43:V43" si="12">+G8</f>
        <v>333.89169548306279</v>
      </c>
      <c r="H43" s="641">
        <f t="shared" si="12"/>
        <v>340.41638407793289</v>
      </c>
      <c r="I43" s="641">
        <f t="shared" si="12"/>
        <v>345.17613825399468</v>
      </c>
      <c r="J43" s="641">
        <f t="shared" si="12"/>
        <v>372.51053752590616</v>
      </c>
      <c r="K43" s="641">
        <f t="shared" si="12"/>
        <v>402.55967551685956</v>
      </c>
      <c r="L43" s="641">
        <f t="shared" si="12"/>
        <v>428.17994464216895</v>
      </c>
      <c r="M43" s="641">
        <f t="shared" si="12"/>
        <v>459.43482827862658</v>
      </c>
      <c r="N43" s="641">
        <f t="shared" si="12"/>
        <v>497.95410225886963</v>
      </c>
      <c r="O43" s="641">
        <f t="shared" si="12"/>
        <v>498.03619102051931</v>
      </c>
      <c r="P43" s="641">
        <f t="shared" si="12"/>
        <v>548.86540237256179</v>
      </c>
      <c r="Q43" s="641">
        <f t="shared" si="12"/>
        <v>598.35619349304761</v>
      </c>
      <c r="R43" s="641">
        <f t="shared" si="12"/>
        <v>646.56462491320883</v>
      </c>
      <c r="S43" s="641">
        <f t="shared" si="12"/>
        <v>690.50095627442784</v>
      </c>
      <c r="T43" s="641">
        <f t="shared" si="12"/>
        <v>743.81941985478977</v>
      </c>
      <c r="U43" s="641">
        <f t="shared" si="12"/>
        <v>779.23938996800996</v>
      </c>
      <c r="V43" s="641">
        <f t="shared" si="12"/>
        <v>861.34406627176406</v>
      </c>
      <c r="W43" s="641">
        <f t="shared" ref="W43" si="13">+W8</f>
        <v>961.22475599999996</v>
      </c>
      <c r="X43" s="641">
        <f t="shared" ref="X43:Y43" si="14">+X8</f>
        <v>1078.9455471582432</v>
      </c>
      <c r="Y43" s="641">
        <f t="shared" si="14"/>
        <v>1149.4691319149799</v>
      </c>
      <c r="Z43" s="641">
        <f t="shared" ref="Z43:AA43" si="15">+Z8</f>
        <v>1248.8857662052371</v>
      </c>
      <c r="AA43" s="641">
        <f t="shared" si="15"/>
        <v>1449.2774507257623</v>
      </c>
      <c r="AB43" s="641">
        <f t="shared" ref="AB43:AC43" si="16">+AB8</f>
        <v>1640.364713370815</v>
      </c>
      <c r="AC43" s="642">
        <f t="shared" si="16"/>
        <v>1742.9578793610483</v>
      </c>
      <c r="AD43" s="643">
        <f t="shared" ref="AD43" si="17">+AD8</f>
        <v>1850.6296340836736</v>
      </c>
    </row>
    <row r="44" spans="4:30" ht="16.5" customHeight="1">
      <c r="D44" s="634" t="s">
        <v>203</v>
      </c>
      <c r="E44" s="635"/>
      <c r="F44" s="636" t="s">
        <v>200</v>
      </c>
      <c r="G44" s="637" t="s">
        <v>109</v>
      </c>
      <c r="H44" s="637" t="s">
        <v>109</v>
      </c>
      <c r="I44" s="637" t="s">
        <v>109</v>
      </c>
      <c r="J44" s="637" t="s">
        <v>109</v>
      </c>
      <c r="K44" s="637" t="s">
        <v>109</v>
      </c>
      <c r="L44" s="637" t="s">
        <v>109</v>
      </c>
      <c r="M44" s="637" t="s">
        <v>109</v>
      </c>
      <c r="N44" s="637" t="s">
        <v>109</v>
      </c>
      <c r="O44" s="637" t="s">
        <v>109</v>
      </c>
      <c r="P44" s="637" t="s">
        <v>109</v>
      </c>
      <c r="Q44" s="637" t="s">
        <v>109</v>
      </c>
      <c r="R44" s="637" t="s">
        <v>109</v>
      </c>
      <c r="S44" s="637" t="s">
        <v>109</v>
      </c>
      <c r="T44" s="637" t="s">
        <v>109</v>
      </c>
      <c r="U44" s="637" t="s">
        <v>109</v>
      </c>
      <c r="V44" s="637" t="s">
        <v>109</v>
      </c>
      <c r="W44" s="637" t="s">
        <v>109</v>
      </c>
      <c r="X44" s="637" t="s">
        <v>109</v>
      </c>
      <c r="Y44" s="637" t="s">
        <v>109</v>
      </c>
      <c r="Z44" s="637" t="s">
        <v>109</v>
      </c>
      <c r="AA44" s="637" t="s">
        <v>109</v>
      </c>
      <c r="AB44" s="637" t="s">
        <v>109</v>
      </c>
      <c r="AC44" s="638" t="s">
        <v>109</v>
      </c>
      <c r="AD44" s="639" t="s">
        <v>109</v>
      </c>
    </row>
    <row r="45" spans="4:30" ht="16.5" customHeight="1">
      <c r="D45" s="634" t="s">
        <v>101</v>
      </c>
      <c r="E45" s="635"/>
      <c r="F45" s="640">
        <f>+F12</f>
        <v>307.46489270068258</v>
      </c>
      <c r="G45" s="641">
        <f t="shared" ref="G45:V45" si="18">+G12</f>
        <v>296.63508121248248</v>
      </c>
      <c r="H45" s="641">
        <f t="shared" si="18"/>
        <v>299.03011752719323</v>
      </c>
      <c r="I45" s="641">
        <f t="shared" si="18"/>
        <v>299.26370701961821</v>
      </c>
      <c r="J45" s="641">
        <f t="shared" si="18"/>
        <v>299.12177204991156</v>
      </c>
      <c r="K45" s="641">
        <f t="shared" si="18"/>
        <v>301.78692788718365</v>
      </c>
      <c r="L45" s="641">
        <f t="shared" si="18"/>
        <v>302.37307846041392</v>
      </c>
      <c r="M45" s="641">
        <f t="shared" si="18"/>
        <v>304.35048428843777</v>
      </c>
      <c r="N45" s="641">
        <f t="shared" si="18"/>
        <v>284.84755733545973</v>
      </c>
      <c r="O45" s="641">
        <f t="shared" si="18"/>
        <v>259.33421749129514</v>
      </c>
      <c r="P45" s="641">
        <f t="shared" si="18"/>
        <v>256.05108333438636</v>
      </c>
      <c r="Q45" s="641">
        <f t="shared" si="18"/>
        <v>247.74307756862439</v>
      </c>
      <c r="R45" s="641">
        <f t="shared" si="18"/>
        <v>236.621169872058</v>
      </c>
      <c r="S45" s="641">
        <f t="shared" si="18"/>
        <v>235.28896826549911</v>
      </c>
      <c r="T45" s="641">
        <f t="shared" si="18"/>
        <v>234.6587559738098</v>
      </c>
      <c r="U45" s="641">
        <f t="shared" si="18"/>
        <v>236.52206109555979</v>
      </c>
      <c r="V45" s="641">
        <f t="shared" si="18"/>
        <v>232.78028387812483</v>
      </c>
      <c r="W45" s="641">
        <f t="shared" ref="W45" si="19">+W12</f>
        <v>231.49498347531846</v>
      </c>
      <c r="X45" s="641">
        <f t="shared" ref="X45:Y45" si="20">+X12</f>
        <v>237.04911248737366</v>
      </c>
      <c r="Y45" s="641">
        <f t="shared" si="20"/>
        <v>239.78291218461641</v>
      </c>
      <c r="Z45" s="641">
        <f t="shared" ref="Z45:AA45" si="21">+Z12</f>
        <v>218.68416425395677</v>
      </c>
      <c r="AA45" s="641">
        <f t="shared" si="21"/>
        <v>239.3743690226797</v>
      </c>
      <c r="AB45" s="641">
        <f t="shared" ref="AB45:AC45" si="22">+AB12</f>
        <v>259.78018117589704</v>
      </c>
      <c r="AC45" s="642">
        <f t="shared" si="22"/>
        <v>266.04775861966414</v>
      </c>
      <c r="AD45" s="643">
        <f t="shared" ref="AD45" si="23">+AD12</f>
        <v>263.52582137701063</v>
      </c>
    </row>
    <row r="46" spans="4:30" ht="16.5" customHeight="1">
      <c r="D46" s="634" t="s">
        <v>102</v>
      </c>
      <c r="E46" s="635"/>
      <c r="F46" s="640">
        <f>+F18</f>
        <v>233.87704459305002</v>
      </c>
      <c r="G46" s="641">
        <f t="shared" ref="G46:V46" si="24">+G18</f>
        <v>216.16456893559985</v>
      </c>
      <c r="H46" s="641">
        <f t="shared" si="24"/>
        <v>190.75078704749555</v>
      </c>
      <c r="I46" s="641">
        <f t="shared" si="24"/>
        <v>200.57182555845634</v>
      </c>
      <c r="J46" s="641">
        <f t="shared" si="24"/>
        <v>217.41303466891267</v>
      </c>
      <c r="K46" s="641">
        <f t="shared" si="24"/>
        <v>227.68383529582593</v>
      </c>
      <c r="L46" s="641">
        <f t="shared" si="24"/>
        <v>243.25209006885956</v>
      </c>
      <c r="M46" s="641">
        <f t="shared" si="24"/>
        <v>266.17472324731426</v>
      </c>
      <c r="N46" s="641">
        <f t="shared" si="24"/>
        <v>271.50869429598032</v>
      </c>
      <c r="O46" s="641">
        <f t="shared" si="24"/>
        <v>235.67481891237364</v>
      </c>
      <c r="P46" s="641">
        <f t="shared" si="24"/>
        <v>247.98577598610663</v>
      </c>
      <c r="Q46" s="641">
        <f t="shared" si="24"/>
        <v>255.64304341293516</v>
      </c>
      <c r="R46" s="641">
        <f t="shared" si="24"/>
        <v>234.53091704159743</v>
      </c>
      <c r="S46" s="641">
        <f t="shared" si="24"/>
        <v>233.56422231074964</v>
      </c>
      <c r="T46" s="641">
        <f t="shared" si="24"/>
        <v>231.97097176586675</v>
      </c>
      <c r="U46" s="641">
        <f t="shared" si="24"/>
        <v>238.71596638808046</v>
      </c>
      <c r="V46" s="641">
        <f t="shared" si="24"/>
        <v>247.69180103858858</v>
      </c>
      <c r="W46" s="641">
        <f t="shared" ref="W46" si="25">+W18</f>
        <v>250.12096890060917</v>
      </c>
      <c r="X46" s="641">
        <f t="shared" ref="X46:Y46" si="26">+X18</f>
        <v>257.25593941773394</v>
      </c>
      <c r="Y46" s="641">
        <f t="shared" si="26"/>
        <v>259.40217479218933</v>
      </c>
      <c r="Z46" s="641">
        <f t="shared" ref="Z46:AA46" si="27">+Z18</f>
        <v>263.48992570412889</v>
      </c>
      <c r="AA46" s="641">
        <f t="shared" si="27"/>
        <v>276.92316392392689</v>
      </c>
      <c r="AB46" s="641">
        <f t="shared" ref="AB46:AC46" si="28">+AB18</f>
        <v>284.50180783854603</v>
      </c>
      <c r="AC46" s="642">
        <f t="shared" si="28"/>
        <v>279.61620435634705</v>
      </c>
      <c r="AD46" s="643">
        <f t="shared" ref="AD46" si="29">+AD18</f>
        <v>287.60906361832537</v>
      </c>
    </row>
    <row r="47" spans="4:30" ht="16.5" customHeight="1">
      <c r="D47" s="634" t="s">
        <v>103</v>
      </c>
      <c r="E47" s="635"/>
      <c r="F47" s="640">
        <f>+F29</f>
        <v>248.73487070679889</v>
      </c>
      <c r="G47" s="641">
        <f t="shared" ref="G47:V47" si="30">+G29</f>
        <v>244.3616351728287</v>
      </c>
      <c r="H47" s="641">
        <f t="shared" si="30"/>
        <v>244.23045354712409</v>
      </c>
      <c r="I47" s="641">
        <f t="shared" si="30"/>
        <v>242.71871516852173</v>
      </c>
      <c r="J47" s="641">
        <f>+J29</f>
        <v>250.95985015752137</v>
      </c>
      <c r="K47" s="641">
        <f t="shared" si="30"/>
        <v>253.144915930906</v>
      </c>
      <c r="L47" s="641">
        <f t="shared" si="30"/>
        <v>256.08637777087847</v>
      </c>
      <c r="M47" s="641">
        <f t="shared" si="30"/>
        <v>268.15835181831034</v>
      </c>
      <c r="N47" s="641">
        <f t="shared" si="30"/>
        <v>256.41731163280514</v>
      </c>
      <c r="O47" s="641">
        <f t="shared" si="30"/>
        <v>225.69547928922975</v>
      </c>
      <c r="P47" s="641">
        <f t="shared" si="30"/>
        <v>227.68908007481031</v>
      </c>
      <c r="Q47" s="641">
        <f t="shared" si="30"/>
        <v>224.91115126518153</v>
      </c>
      <c r="R47" s="641">
        <f t="shared" si="30"/>
        <v>224.35504254976914</v>
      </c>
      <c r="S47" s="641">
        <f t="shared" si="30"/>
        <v>224.58405612822403</v>
      </c>
      <c r="T47" s="641">
        <f t="shared" si="30"/>
        <v>226.82980235312877</v>
      </c>
      <c r="U47" s="641">
        <f t="shared" si="30"/>
        <v>229.1805587965523</v>
      </c>
      <c r="V47" s="641">
        <f t="shared" si="30"/>
        <v>239.1033159354524</v>
      </c>
      <c r="W47" s="641">
        <f t="shared" ref="W47" si="31">+W29</f>
        <v>241.32426518356027</v>
      </c>
      <c r="X47" s="641">
        <f t="shared" ref="X47:Y47" si="32">+X29</f>
        <v>250.47584723062451</v>
      </c>
      <c r="Y47" s="641">
        <f t="shared" si="32"/>
        <v>252.62679527225174</v>
      </c>
      <c r="Z47" s="641">
        <f t="shared" ref="Z47:AA47" si="33">+Z29</f>
        <v>241.53306570654675</v>
      </c>
      <c r="AA47" s="641">
        <f t="shared" si="33"/>
        <v>260.64853810146241</v>
      </c>
      <c r="AB47" s="641">
        <f t="shared" ref="AB47:AC47" si="34">+AB29</f>
        <v>270.80918145614231</v>
      </c>
      <c r="AC47" s="642">
        <f t="shared" si="34"/>
        <v>279.74622123990662</v>
      </c>
      <c r="AD47" s="643">
        <f t="shared" ref="AD47" si="35">+AD29</f>
        <v>294.62182007212817</v>
      </c>
    </row>
    <row r="48" spans="4:30" ht="16.5" customHeight="1">
      <c r="D48" s="634" t="s">
        <v>104</v>
      </c>
      <c r="E48" s="635"/>
      <c r="F48" s="640">
        <f>+F34</f>
        <v>29.993707564445579</v>
      </c>
      <c r="G48" s="641">
        <f t="shared" ref="G48:V48" si="36">+G34</f>
        <v>30.023294692673375</v>
      </c>
      <c r="H48" s="641">
        <f t="shared" si="36"/>
        <v>29.153519588440904</v>
      </c>
      <c r="I48" s="641">
        <f t="shared" si="36"/>
        <v>22.063969886817748</v>
      </c>
      <c r="J48" s="641">
        <f t="shared" si="36"/>
        <v>23.129799420523621</v>
      </c>
      <c r="K48" s="641">
        <f t="shared" si="36"/>
        <v>25.352763524167539</v>
      </c>
      <c r="L48" s="641">
        <f t="shared" si="36"/>
        <v>24.868898124364783</v>
      </c>
      <c r="M48" s="641">
        <f t="shared" si="36"/>
        <v>28.918281975492032</v>
      </c>
      <c r="N48" s="641">
        <f t="shared" si="36"/>
        <v>26.105372078244599</v>
      </c>
      <c r="O48" s="641">
        <f t="shared" si="36"/>
        <v>20.474024860523837</v>
      </c>
      <c r="P48" s="641">
        <f t="shared" si="36"/>
        <v>17.722628042387115</v>
      </c>
      <c r="Q48" s="641">
        <f t="shared" si="36"/>
        <v>16.394509996085297</v>
      </c>
      <c r="R48" s="641">
        <f t="shared" si="36"/>
        <v>14.563145499796146</v>
      </c>
      <c r="S48" s="641">
        <f t="shared" si="36"/>
        <v>15.872079389679596</v>
      </c>
      <c r="T48" s="641">
        <f t="shared" si="36"/>
        <v>15.245653663888957</v>
      </c>
      <c r="U48" s="641">
        <f t="shared" si="36"/>
        <v>20.70740340006753</v>
      </c>
      <c r="V48" s="641">
        <f t="shared" si="36"/>
        <v>21.853535069673768</v>
      </c>
      <c r="W48" s="641">
        <f t="shared" ref="W48" si="37">+W34</f>
        <v>21.229392871322066</v>
      </c>
      <c r="X48" s="641">
        <f t="shared" ref="X48:Y48" si="38">+X34</f>
        <v>21.946489690545523</v>
      </c>
      <c r="Y48" s="641">
        <f t="shared" si="38"/>
        <v>18.99880993125381</v>
      </c>
      <c r="Z48" s="641">
        <f t="shared" ref="Z48:AA48" si="39">+Z34</f>
        <v>19.944205948942372</v>
      </c>
      <c r="AA48" s="641">
        <f t="shared" si="39"/>
        <v>18.342865908406566</v>
      </c>
      <c r="AB48" s="641">
        <f t="shared" ref="AB48:AC48" si="40">+AB34</f>
        <v>18.029130532209873</v>
      </c>
      <c r="AC48" s="642">
        <f t="shared" si="40"/>
        <v>20.147282225634527</v>
      </c>
      <c r="AD48" s="643">
        <f t="shared" ref="AD48" si="41">+AD34</f>
        <v>21.141906667551542</v>
      </c>
    </row>
    <row r="49" spans="4:30" ht="16.5" customHeight="1" thickBot="1">
      <c r="D49" s="634" t="s">
        <v>105</v>
      </c>
      <c r="E49" s="635"/>
      <c r="F49" s="640">
        <f>+F35</f>
        <v>356.56779379083656</v>
      </c>
      <c r="G49" s="641">
        <f t="shared" ref="G49:V49" si="42">+G35</f>
        <v>371.62317216351795</v>
      </c>
      <c r="H49" s="641">
        <f t="shared" si="42"/>
        <v>373.36065023174581</v>
      </c>
      <c r="I49" s="641">
        <f t="shared" si="42"/>
        <v>384.93499973577133</v>
      </c>
      <c r="J49" s="641">
        <f t="shared" si="42"/>
        <v>390.52994143295746</v>
      </c>
      <c r="K49" s="641">
        <f t="shared" si="42"/>
        <v>408.60193443034791</v>
      </c>
      <c r="L49" s="641">
        <f t="shared" si="42"/>
        <v>430.84214274313354</v>
      </c>
      <c r="M49" s="641">
        <f t="shared" si="42"/>
        <v>450.26034530008218</v>
      </c>
      <c r="N49" s="641">
        <f t="shared" si="42"/>
        <v>468.41599740782743</v>
      </c>
      <c r="O49" s="641">
        <f t="shared" si="42"/>
        <v>470.62032073069599</v>
      </c>
      <c r="P49" s="641">
        <f t="shared" si="42"/>
        <v>463.57728397313844</v>
      </c>
      <c r="Q49" s="641">
        <f t="shared" si="42"/>
        <v>471.35573913716644</v>
      </c>
      <c r="R49" s="641">
        <f t="shared" si="42"/>
        <v>467.91675207957968</v>
      </c>
      <c r="S49" s="641">
        <f t="shared" si="42"/>
        <v>484.0391296008184</v>
      </c>
      <c r="T49" s="641">
        <f t="shared" si="42"/>
        <v>495.53646728096203</v>
      </c>
      <c r="U49" s="641">
        <f t="shared" si="42"/>
        <v>502.14885600836789</v>
      </c>
      <c r="V49" s="641">
        <f t="shared" si="42"/>
        <v>537.67095756851188</v>
      </c>
      <c r="W49" s="641">
        <f t="shared" ref="W49" si="43">+W35</f>
        <v>553.53</v>
      </c>
      <c r="X49" s="641">
        <f t="shared" ref="X49:Y49" si="44">+X35</f>
        <v>582.92289721881673</v>
      </c>
      <c r="Y49" s="641">
        <f t="shared" si="44"/>
        <v>631.45870114091542</v>
      </c>
      <c r="Z49" s="641">
        <f t="shared" ref="Z49:AA49" si="45">+Z35</f>
        <v>650.36899196659556</v>
      </c>
      <c r="AA49" s="641">
        <f t="shared" si="45"/>
        <v>695.65961350185671</v>
      </c>
      <c r="AB49" s="641">
        <f t="shared" ref="AB49:AC49" si="46">+AB35</f>
        <v>765.08274211397747</v>
      </c>
      <c r="AC49" s="642">
        <f t="shared" si="46"/>
        <v>798.29475938009784</v>
      </c>
      <c r="AD49" s="643">
        <f t="shared" ref="AD49" si="47">+AD35</f>
        <v>793.52981907551282</v>
      </c>
    </row>
    <row r="50" spans="4:30" ht="16.5" customHeight="1" thickTop="1" thickBot="1">
      <c r="D50" s="618" t="s">
        <v>97</v>
      </c>
      <c r="E50" s="619"/>
      <c r="F50" s="620">
        <f>+F36</f>
        <v>2090.6649513672255</v>
      </c>
      <c r="G50" s="621">
        <f t="shared" ref="G50:V50" si="48">+G36</f>
        <v>2088.6309363675223</v>
      </c>
      <c r="H50" s="621">
        <f t="shared" si="48"/>
        <v>2064.0406297967252</v>
      </c>
      <c r="I50" s="621">
        <f t="shared" si="48"/>
        <v>2068.9905642559102</v>
      </c>
      <c r="J50" s="621">
        <f t="shared" si="48"/>
        <v>2132.813157226251</v>
      </c>
      <c r="K50" s="621">
        <f t="shared" si="48"/>
        <v>2222.5582490569632</v>
      </c>
      <c r="L50" s="621">
        <f t="shared" si="48"/>
        <v>2310.8077491954014</v>
      </c>
      <c r="M50" s="621">
        <f t="shared" si="48"/>
        <v>2419.5990709721159</v>
      </c>
      <c r="N50" s="621">
        <f t="shared" si="48"/>
        <v>2463.9111303118052</v>
      </c>
      <c r="O50" s="621">
        <f t="shared" si="48"/>
        <v>2360.7368981083787</v>
      </c>
      <c r="P50" s="621">
        <f t="shared" si="48"/>
        <v>2434.8060872119054</v>
      </c>
      <c r="Q50" s="621">
        <f t="shared" si="48"/>
        <v>2505.3305841764914</v>
      </c>
      <c r="R50" s="621">
        <f t="shared" si="48"/>
        <v>2529.9109463955115</v>
      </c>
      <c r="S50" s="621">
        <f t="shared" si="48"/>
        <v>2604.7855078262751</v>
      </c>
      <c r="T50" s="621">
        <f t="shared" si="48"/>
        <v>2708.9280398490168</v>
      </c>
      <c r="U50" s="621">
        <f t="shared" si="48"/>
        <v>2810.5647425080297</v>
      </c>
      <c r="V50" s="621">
        <f t="shared" si="48"/>
        <v>2990.6772847929687</v>
      </c>
      <c r="W50" s="621">
        <f t="shared" ref="W50" si="49">+W36</f>
        <v>3120.96636643081</v>
      </c>
      <c r="X50" s="621">
        <f t="shared" ref="X50:Y50" si="50">+X36</f>
        <v>3314.3570965103581</v>
      </c>
      <c r="Y50" s="621">
        <f t="shared" si="50"/>
        <v>3444.0007123580731</v>
      </c>
      <c r="Z50" s="621">
        <f t="shared" ref="Z50:AA50" si="51">+Z36</f>
        <v>3535.2279148006282</v>
      </c>
      <c r="AA50" s="621">
        <f t="shared" si="51"/>
        <v>3872.1573762740277</v>
      </c>
      <c r="AB50" s="621">
        <f t="shared" ref="AB50:AC50" si="52">+AB36</f>
        <v>4172.9048169243888</v>
      </c>
      <c r="AC50" s="622">
        <f t="shared" si="52"/>
        <v>4310.9975191507083</v>
      </c>
      <c r="AD50" s="623">
        <f t="shared" ref="AD50" si="53">+AD36</f>
        <v>4418.7326342927745</v>
      </c>
    </row>
    <row r="51" spans="4:30" ht="16.5" customHeight="1"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Q51" s="535"/>
      <c r="R51" s="535"/>
      <c r="S51" s="535"/>
      <c r="T51" s="535"/>
      <c r="U51" s="535"/>
      <c r="V51" s="535"/>
      <c r="W51" s="535"/>
      <c r="X51" s="535"/>
      <c r="Y51" s="535"/>
      <c r="Z51" s="535"/>
      <c r="AA51" s="535"/>
      <c r="AB51" s="535"/>
      <c r="AC51" s="535"/>
      <c r="AD51" s="535"/>
    </row>
    <row r="52" spans="4:30" ht="16.5" customHeight="1" thickBot="1">
      <c r="D52" s="644" t="s">
        <v>156</v>
      </c>
      <c r="E52" s="535"/>
      <c r="F52" s="535"/>
      <c r="G52" s="535"/>
      <c r="H52" s="535"/>
      <c r="I52" s="644"/>
      <c r="J52" s="644"/>
      <c r="K52" s="644"/>
      <c r="L52" s="644"/>
      <c r="M52" s="644"/>
      <c r="N52" s="644"/>
      <c r="O52" s="644"/>
      <c r="P52" s="644"/>
      <c r="Q52" s="644"/>
      <c r="R52" s="535"/>
      <c r="S52" s="644"/>
      <c r="T52" s="537"/>
      <c r="U52" s="537"/>
      <c r="V52" s="537"/>
      <c r="W52" s="537"/>
      <c r="X52" s="537"/>
      <c r="Y52" s="537"/>
      <c r="Z52" s="537"/>
      <c r="AA52" s="537"/>
      <c r="AB52" s="537"/>
      <c r="AC52" s="537"/>
      <c r="AD52" s="537" t="s">
        <v>197</v>
      </c>
    </row>
    <row r="53" spans="4:30" ht="16.5" customHeight="1" thickBot="1">
      <c r="D53" s="538"/>
      <c r="E53" s="539"/>
      <c r="F53" s="540" t="s">
        <v>29</v>
      </c>
      <c r="G53" s="533" t="s">
        <v>30</v>
      </c>
      <c r="H53" s="533" t="s">
        <v>31</v>
      </c>
      <c r="I53" s="533" t="s">
        <v>32</v>
      </c>
      <c r="J53" s="533" t="s">
        <v>33</v>
      </c>
      <c r="K53" s="533" t="s">
        <v>54</v>
      </c>
      <c r="L53" s="533" t="s">
        <v>59</v>
      </c>
      <c r="M53" s="533" t="s">
        <v>35</v>
      </c>
      <c r="N53" s="533" t="s">
        <v>60</v>
      </c>
      <c r="O53" s="533" t="s">
        <v>44</v>
      </c>
      <c r="P53" s="533" t="s">
        <v>45</v>
      </c>
      <c r="Q53" s="533" t="s">
        <v>46</v>
      </c>
      <c r="R53" s="533" t="s">
        <v>47</v>
      </c>
      <c r="S53" s="533" t="s">
        <v>48</v>
      </c>
      <c r="T53" s="533" t="s">
        <v>71</v>
      </c>
      <c r="U53" s="533" t="s">
        <v>72</v>
      </c>
      <c r="V53" s="533" t="s">
        <v>195</v>
      </c>
      <c r="W53" s="533" t="s">
        <v>206</v>
      </c>
      <c r="X53" s="533" t="s">
        <v>221</v>
      </c>
      <c r="Y53" s="533" t="s">
        <v>222</v>
      </c>
      <c r="Z53" s="533" t="s">
        <v>228</v>
      </c>
      <c r="AA53" s="533" t="s">
        <v>231</v>
      </c>
      <c r="AB53" s="533" t="s">
        <v>234</v>
      </c>
      <c r="AC53" s="541" t="s">
        <v>237</v>
      </c>
      <c r="AD53" s="534" t="s">
        <v>248</v>
      </c>
    </row>
    <row r="54" spans="4:30" ht="16.5" customHeight="1">
      <c r="D54" s="628" t="s">
        <v>98</v>
      </c>
      <c r="E54" s="629"/>
      <c r="F54" s="544">
        <f t="shared" ref="F54:J54" si="54">+IFERROR(F41/F$50*100,"-")</f>
        <v>23.007141325805126</v>
      </c>
      <c r="G54" s="544">
        <f t="shared" si="54"/>
        <v>23.810576462013508</v>
      </c>
      <c r="H54" s="544">
        <f t="shared" si="54"/>
        <v>23.430138782043031</v>
      </c>
      <c r="I54" s="544">
        <f t="shared" si="54"/>
        <v>22.623784029257056</v>
      </c>
      <c r="J54" s="544">
        <f t="shared" si="54"/>
        <v>21.861773083257958</v>
      </c>
      <c r="K54" s="544">
        <f>+IFERROR(K41/K$50*100,"-")</f>
        <v>21.733825286872975</v>
      </c>
      <c r="L54" s="544">
        <f t="shared" ref="L54:V54" si="55">+IFERROR(L41/L$50*100,"-")</f>
        <v>21.553513387172771</v>
      </c>
      <c r="M54" s="544">
        <f t="shared" si="55"/>
        <v>21.202569909621996</v>
      </c>
      <c r="N54" s="544">
        <f t="shared" si="55"/>
        <v>21.337754411786186</v>
      </c>
      <c r="O54" s="544">
        <f t="shared" si="55"/>
        <v>22.018054794981754</v>
      </c>
      <c r="P54" s="544">
        <f t="shared" si="55"/>
        <v>21.789887147581837</v>
      </c>
      <c r="Q54" s="544">
        <f t="shared" si="55"/>
        <v>21.645350840166795</v>
      </c>
      <c r="R54" s="544">
        <f t="shared" si="55"/>
        <v>21.67971929494373</v>
      </c>
      <c r="S54" s="544">
        <f t="shared" si="55"/>
        <v>21.431515047520662</v>
      </c>
      <c r="T54" s="544">
        <f t="shared" si="55"/>
        <v>21.672217591650458</v>
      </c>
      <c r="U54" s="631">
        <f t="shared" si="55"/>
        <v>21.932164391790323</v>
      </c>
      <c r="V54" s="631">
        <f t="shared" si="55"/>
        <v>21.900248710853333</v>
      </c>
      <c r="W54" s="631">
        <f t="shared" ref="W54" si="56">+IFERROR(W41/W$50*100,"-")</f>
        <v>21.096863044794269</v>
      </c>
      <c r="X54" s="631">
        <f t="shared" ref="X54:Y54" si="57">+IFERROR(X41/X$50*100,"-")</f>
        <v>20.289113036679012</v>
      </c>
      <c r="Y54" s="631">
        <f t="shared" si="57"/>
        <v>19.769382109186999</v>
      </c>
      <c r="Z54" s="631">
        <f t="shared" ref="Z54:AA54" si="58">+IFERROR(Z41/Z$50*100,"-")</f>
        <v>19.110777676401337</v>
      </c>
      <c r="AA54" s="631">
        <f t="shared" si="58"/>
        <v>18.040292557127721</v>
      </c>
      <c r="AB54" s="631">
        <f t="shared" ref="AB54:AC54" si="59">+IFERROR(AB41/AB$50*100,"-")</f>
        <v>16.798837949953253</v>
      </c>
      <c r="AC54" s="632">
        <f t="shared" si="59"/>
        <v>15.602386166531238</v>
      </c>
      <c r="AD54" s="633">
        <f t="shared" ref="AD54" si="60">+IFERROR(AD41/AD$50*100,"-")</f>
        <v>14.842483742830515</v>
      </c>
    </row>
    <row r="55" spans="4:30" ht="16.5" customHeight="1">
      <c r="D55" s="634" t="s">
        <v>99</v>
      </c>
      <c r="E55" s="635"/>
      <c r="F55" s="637">
        <f t="shared" ref="F55:J55" si="61">+IFERROR(F42/F$50*100,"-")</f>
        <v>5.0347934871637019</v>
      </c>
      <c r="G55" s="637">
        <f t="shared" si="61"/>
        <v>4.7215820122730641</v>
      </c>
      <c r="H55" s="637">
        <f t="shared" si="61"/>
        <v>5.0140066141942681</v>
      </c>
      <c r="I55" s="637">
        <f t="shared" si="61"/>
        <v>5.1318383768439846</v>
      </c>
      <c r="J55" s="637">
        <f t="shared" si="61"/>
        <v>5.2924208979770277</v>
      </c>
      <c r="K55" s="637">
        <f t="shared" ref="K55:V55" si="62">+IFERROR(K42/K$50*100,"-")</f>
        <v>5.4163381217894857</v>
      </c>
      <c r="L55" s="637">
        <f t="shared" si="62"/>
        <v>5.5021868372735101</v>
      </c>
      <c r="M55" s="637">
        <f t="shared" si="62"/>
        <v>5.3432352929646107</v>
      </c>
      <c r="N55" s="637">
        <f t="shared" si="62"/>
        <v>5.3946259569516082</v>
      </c>
      <c r="O55" s="637">
        <f t="shared" si="62"/>
        <v>5.5539226805810058</v>
      </c>
      <c r="P55" s="637">
        <f t="shared" si="62"/>
        <v>5.8474198627299794</v>
      </c>
      <c r="Q55" s="637">
        <f t="shared" si="62"/>
        <v>5.9329206130019392</v>
      </c>
      <c r="R55" s="637">
        <f t="shared" si="62"/>
        <v>6.2010760921216583</v>
      </c>
      <c r="S55" s="637">
        <f t="shared" si="62"/>
        <v>6.2458539216620093</v>
      </c>
      <c r="T55" s="637">
        <f t="shared" si="62"/>
        <v>6.4151644932194687</v>
      </c>
      <c r="U55" s="637">
        <f t="shared" si="62"/>
        <v>6.6759830986635338</v>
      </c>
      <c r="V55" s="637">
        <f t="shared" si="62"/>
        <v>6.5292087018247109</v>
      </c>
      <c r="W55" s="637">
        <f t="shared" ref="W55" si="63">+IFERROR(W42/W$50*100,"-")</f>
        <v>6.5241331079404965</v>
      </c>
      <c r="X55" s="637">
        <f t="shared" ref="X55:Y55" si="64">+IFERROR(X42/X$50*100,"-")</f>
        <v>6.4358667260516436</v>
      </c>
      <c r="Y55" s="637">
        <f t="shared" si="64"/>
        <v>6.1383415425582388</v>
      </c>
      <c r="Z55" s="637">
        <f t="shared" ref="Z55:AA55" si="65">+IFERROR(Z42/Z$50*100,"-")</f>
        <v>6.13007854334663</v>
      </c>
      <c r="AA55" s="637">
        <f t="shared" si="65"/>
        <v>6.02720482301961</v>
      </c>
      <c r="AB55" s="637">
        <f t="shared" ref="AB55:AC55" si="66">+IFERROR(AB42/AB$50*100,"-")</f>
        <v>5.5917293270029571</v>
      </c>
      <c r="AC55" s="638">
        <f t="shared" si="66"/>
        <v>5.8355156151909418</v>
      </c>
      <c r="AD55" s="639">
        <f t="shared" ref="AD55" si="67">+IFERROR(AD42/AD$50*100,"-")</f>
        <v>5.6990299562405031</v>
      </c>
    </row>
    <row r="56" spans="4:30" ht="16.5" customHeight="1">
      <c r="D56" s="634" t="s">
        <v>100</v>
      </c>
      <c r="E56" s="635"/>
      <c r="F56" s="637">
        <f t="shared" ref="F56:J56" si="68">+IFERROR(F43/F$50*100,"-")</f>
        <v>15.677487632682668</v>
      </c>
      <c r="G56" s="637">
        <f t="shared" si="68"/>
        <v>15.986151007786765</v>
      </c>
      <c r="H56" s="637">
        <f t="shared" si="68"/>
        <v>16.492717205448539</v>
      </c>
      <c r="I56" s="637">
        <f t="shared" si="68"/>
        <v>16.683311379824175</v>
      </c>
      <c r="J56" s="637">
        <f t="shared" si="68"/>
        <v>17.46569015029711</v>
      </c>
      <c r="K56" s="637">
        <f t="shared" ref="K56:V56" si="69">+IFERROR(K43/K$50*100,"-")</f>
        <v>18.112446577616879</v>
      </c>
      <c r="L56" s="637">
        <f t="shared" si="69"/>
        <v>18.529449054827545</v>
      </c>
      <c r="M56" s="637">
        <f t="shared" si="69"/>
        <v>18.988056070547284</v>
      </c>
      <c r="N56" s="637">
        <f t="shared" si="69"/>
        <v>20.209905143610197</v>
      </c>
      <c r="O56" s="637">
        <f t="shared" si="69"/>
        <v>21.096641113187491</v>
      </c>
      <c r="P56" s="637">
        <f t="shared" si="69"/>
        <v>22.542468792702387</v>
      </c>
      <c r="Q56" s="637">
        <f t="shared" si="69"/>
        <v>23.883322914438011</v>
      </c>
      <c r="R56" s="637">
        <f t="shared" si="69"/>
        <v>25.556813603830651</v>
      </c>
      <c r="S56" s="637">
        <f t="shared" si="69"/>
        <v>26.508937269489767</v>
      </c>
      <c r="T56" s="637">
        <f t="shared" si="69"/>
        <v>27.458072304358694</v>
      </c>
      <c r="U56" s="637">
        <f t="shared" si="69"/>
        <v>27.725367011921225</v>
      </c>
      <c r="V56" s="637">
        <f t="shared" si="69"/>
        <v>28.800969955920575</v>
      </c>
      <c r="W56" s="637">
        <f t="shared" ref="W56" si="70">+IFERROR(W43/W$50*100,"-")</f>
        <v>30.798946324412746</v>
      </c>
      <c r="X56" s="637">
        <f t="shared" ref="X56:Y56" si="71">+IFERROR(X43/X$50*100,"-")</f>
        <v>32.553690376159238</v>
      </c>
      <c r="Y56" s="637">
        <f t="shared" si="71"/>
        <v>33.375984150942578</v>
      </c>
      <c r="Z56" s="637">
        <f t="shared" ref="Z56:AA56" si="72">+IFERROR(Z43/Z$50*100,"-")</f>
        <v>35.326881216813113</v>
      </c>
      <c r="AA56" s="637">
        <f t="shared" si="72"/>
        <v>37.428164970927021</v>
      </c>
      <c r="AB56" s="637">
        <f t="shared" ref="AB56:AC56" si="73">+IFERROR(AB43/AB$50*100,"-")</f>
        <v>39.309900065725309</v>
      </c>
      <c r="AC56" s="638">
        <f t="shared" si="73"/>
        <v>40.430500635138877</v>
      </c>
      <c r="AD56" s="639">
        <f t="shared" ref="AD56" si="74">+IFERROR(AD43/AD$50*100,"-")</f>
        <v>41.881457586307889</v>
      </c>
    </row>
    <row r="57" spans="4:30" ht="16.5" customHeight="1">
      <c r="D57" s="634" t="s">
        <v>203</v>
      </c>
      <c r="E57" s="635"/>
      <c r="F57" s="637" t="str">
        <f t="shared" ref="F57:J57" si="75">+IFERROR(F44/F$50*100,"-")</f>
        <v>-</v>
      </c>
      <c r="G57" s="637" t="str">
        <f t="shared" si="75"/>
        <v>-</v>
      </c>
      <c r="H57" s="637" t="str">
        <f t="shared" si="75"/>
        <v>-</v>
      </c>
      <c r="I57" s="637" t="str">
        <f t="shared" si="75"/>
        <v>-</v>
      </c>
      <c r="J57" s="637" t="str">
        <f t="shared" si="75"/>
        <v>-</v>
      </c>
      <c r="K57" s="637" t="str">
        <f t="shared" ref="K57:V57" si="76">+IFERROR(K44/K$50*100,"-")</f>
        <v>-</v>
      </c>
      <c r="L57" s="637" t="str">
        <f t="shared" si="76"/>
        <v>-</v>
      </c>
      <c r="M57" s="637" t="str">
        <f t="shared" si="76"/>
        <v>-</v>
      </c>
      <c r="N57" s="637" t="str">
        <f t="shared" si="76"/>
        <v>-</v>
      </c>
      <c r="O57" s="637" t="str">
        <f t="shared" si="76"/>
        <v>-</v>
      </c>
      <c r="P57" s="637" t="str">
        <f t="shared" si="76"/>
        <v>-</v>
      </c>
      <c r="Q57" s="637" t="str">
        <f t="shared" si="76"/>
        <v>-</v>
      </c>
      <c r="R57" s="637" t="str">
        <f t="shared" si="76"/>
        <v>-</v>
      </c>
      <c r="S57" s="637" t="str">
        <f t="shared" si="76"/>
        <v>-</v>
      </c>
      <c r="T57" s="637" t="str">
        <f t="shared" si="76"/>
        <v>-</v>
      </c>
      <c r="U57" s="637" t="str">
        <f t="shared" si="76"/>
        <v>-</v>
      </c>
      <c r="V57" s="637" t="str">
        <f t="shared" si="76"/>
        <v>-</v>
      </c>
      <c r="W57" s="637" t="str">
        <f t="shared" ref="W57" si="77">+IFERROR(W44/W$50*100,"-")</f>
        <v>-</v>
      </c>
      <c r="X57" s="637" t="str">
        <f t="shared" ref="X57:Y57" si="78">+IFERROR(X44/X$50*100,"-")</f>
        <v>-</v>
      </c>
      <c r="Y57" s="637" t="str">
        <f t="shared" si="78"/>
        <v>-</v>
      </c>
      <c r="Z57" s="637" t="str">
        <f t="shared" ref="Z57:AA57" si="79">+IFERROR(Z44/Z$50*100,"-")</f>
        <v>-</v>
      </c>
      <c r="AA57" s="637" t="str">
        <f t="shared" si="79"/>
        <v>-</v>
      </c>
      <c r="AB57" s="637" t="str">
        <f t="shared" ref="AB57:AC57" si="80">+IFERROR(AB44/AB$50*100,"-")</f>
        <v>-</v>
      </c>
      <c r="AC57" s="638" t="str">
        <f t="shared" si="80"/>
        <v>-</v>
      </c>
      <c r="AD57" s="639" t="str">
        <f t="shared" ref="AD57" si="81">+IFERROR(AD44/AD$50*100,"-")</f>
        <v>-</v>
      </c>
    </row>
    <row r="58" spans="4:30" ht="16.5" customHeight="1">
      <c r="D58" s="634" t="s">
        <v>101</v>
      </c>
      <c r="E58" s="635"/>
      <c r="F58" s="637">
        <f t="shared" ref="F58:J58" si="82">+IFERROR(F45/F$50*100,"-")</f>
        <v>14.706559867453212</v>
      </c>
      <c r="G58" s="637">
        <f t="shared" si="82"/>
        <v>14.202369410863003</v>
      </c>
      <c r="H58" s="637">
        <f t="shared" si="82"/>
        <v>14.487608102784435</v>
      </c>
      <c r="I58" s="637">
        <f t="shared" si="82"/>
        <v>14.464237401065439</v>
      </c>
      <c r="J58" s="637">
        <f t="shared" si="82"/>
        <v>14.024752756069969</v>
      </c>
      <c r="K58" s="637">
        <f t="shared" ref="K58:V58" si="83">+IFERROR(K45/K$50*100,"-")</f>
        <v>13.578358543144262</v>
      </c>
      <c r="L58" s="637">
        <f t="shared" si="83"/>
        <v>13.08516810044873</v>
      </c>
      <c r="M58" s="637">
        <f t="shared" si="83"/>
        <v>12.578550220973581</v>
      </c>
      <c r="N58" s="637">
        <f t="shared" si="83"/>
        <v>11.560788610886814</v>
      </c>
      <c r="O58" s="637">
        <f t="shared" si="83"/>
        <v>10.985307922246463</v>
      </c>
      <c r="P58" s="637">
        <f t="shared" si="83"/>
        <v>10.516282371693521</v>
      </c>
      <c r="Q58" s="637">
        <f t="shared" si="83"/>
        <v>9.8886382153857824</v>
      </c>
      <c r="R58" s="637">
        <f t="shared" si="83"/>
        <v>9.352944624757793</v>
      </c>
      <c r="S58" s="637">
        <f t="shared" si="83"/>
        <v>9.0329498363130334</v>
      </c>
      <c r="T58" s="637">
        <f t="shared" si="83"/>
        <v>8.6624211688874766</v>
      </c>
      <c r="U58" s="637">
        <f t="shared" si="83"/>
        <v>8.4154638930145218</v>
      </c>
      <c r="V58" s="637">
        <f t="shared" si="83"/>
        <v>7.7835306758696028</v>
      </c>
      <c r="W58" s="637">
        <f t="shared" ref="W58" si="84">+IFERROR(W45/W$50*100,"-")</f>
        <v>7.4174135923182032</v>
      </c>
      <c r="X58" s="637">
        <f t="shared" ref="X58:Y58" si="85">+IFERROR(X45/X$50*100,"-")</f>
        <v>7.1521898692497397</v>
      </c>
      <c r="Y58" s="637">
        <f t="shared" si="85"/>
        <v>6.9623363120746697</v>
      </c>
      <c r="Z58" s="637">
        <f t="shared" ref="Z58:AA58" si="86">+IFERROR(Z45/Z$50*100,"-")</f>
        <v>6.1858575889382115</v>
      </c>
      <c r="AA58" s="637">
        <f t="shared" si="86"/>
        <v>6.1819380196012848</v>
      </c>
      <c r="AB58" s="637">
        <f t="shared" ref="AB58:AC58" si="87">+IFERROR(AB45/AB$50*100,"-")</f>
        <v>6.2254039469648452</v>
      </c>
      <c r="AC58" s="638">
        <f t="shared" si="87"/>
        <v>6.1713735031811643</v>
      </c>
      <c r="AD58" s="639">
        <f t="shared" ref="AD58" si="88">+IFERROR(AD45/AD$50*100,"-")</f>
        <v>5.9638326911170623</v>
      </c>
    </row>
    <row r="59" spans="4:30" ht="16.5" customHeight="1">
      <c r="D59" s="634" t="s">
        <v>102</v>
      </c>
      <c r="E59" s="635"/>
      <c r="F59" s="637">
        <f t="shared" ref="F59:J59" si="89">+IFERROR(F46/F$50*100,"-")</f>
        <v>11.186730061175139</v>
      </c>
      <c r="G59" s="637">
        <f t="shared" si="89"/>
        <v>10.349581880250518</v>
      </c>
      <c r="H59" s="637">
        <f t="shared" si="89"/>
        <v>9.2416197769460311</v>
      </c>
      <c r="I59" s="637">
        <f t="shared" si="89"/>
        <v>9.6941875436048601</v>
      </c>
      <c r="J59" s="637">
        <f t="shared" si="89"/>
        <v>10.193721561229532</v>
      </c>
      <c r="K59" s="637">
        <f t="shared" ref="K59:V59" si="90">+IFERROR(K46/K$50*100,"-")</f>
        <v>10.244223538007732</v>
      </c>
      <c r="L59" s="637">
        <f t="shared" si="90"/>
        <v>10.526712581501311</v>
      </c>
      <c r="M59" s="637">
        <f t="shared" si="90"/>
        <v>11.000778039659849</v>
      </c>
      <c r="N59" s="637">
        <f t="shared" si="90"/>
        <v>11.019419124163834</v>
      </c>
      <c r="O59" s="637">
        <f t="shared" si="90"/>
        <v>9.9831039664443821</v>
      </c>
      <c r="P59" s="637">
        <f t="shared" si="90"/>
        <v>10.185031871268031</v>
      </c>
      <c r="Q59" s="637">
        <f t="shared" si="90"/>
        <v>10.203964499837282</v>
      </c>
      <c r="R59" s="637">
        <f t="shared" si="90"/>
        <v>9.2703230276047925</v>
      </c>
      <c r="S59" s="637">
        <f t="shared" si="90"/>
        <v>8.9667353265360337</v>
      </c>
      <c r="T59" s="637">
        <f t="shared" si="90"/>
        <v>8.5632016928288639</v>
      </c>
      <c r="U59" s="637">
        <f t="shared" si="90"/>
        <v>8.4935231264254885</v>
      </c>
      <c r="V59" s="637">
        <f t="shared" si="90"/>
        <v>8.282130683175172</v>
      </c>
      <c r="W59" s="637">
        <f t="shared" ref="W59" si="91">+IFERROR(W46/W$50*100,"-")</f>
        <v>8.0142154555369896</v>
      </c>
      <c r="X59" s="637">
        <f t="shared" ref="X59:Y59" si="92">+IFERROR(X46/X$50*100,"-")</f>
        <v>7.7618654818032509</v>
      </c>
      <c r="Y59" s="637">
        <f t="shared" si="92"/>
        <v>7.5320011944648879</v>
      </c>
      <c r="Z59" s="637">
        <f t="shared" ref="Z59:AA59" si="93">+IFERROR(Z46/Z$50*100,"-")</f>
        <v>7.4532655900627729</v>
      </c>
      <c r="AA59" s="637">
        <f t="shared" si="93"/>
        <v>7.1516505403609241</v>
      </c>
      <c r="AB59" s="637">
        <f t="shared" ref="AB59:AC59" si="94">+IFERROR(AB46/AB$50*100,"-")</f>
        <v>6.8178360235936601</v>
      </c>
      <c r="AC59" s="638">
        <f t="shared" si="94"/>
        <v>6.48611378490037</v>
      </c>
      <c r="AD59" s="639">
        <f t="shared" ref="AD59" si="95">+IFERROR(AD46/AD$50*100,"-")</f>
        <v>6.5088587027478679</v>
      </c>
    </row>
    <row r="60" spans="4:30" ht="16.5" customHeight="1">
      <c r="D60" s="634" t="s">
        <v>103</v>
      </c>
      <c r="E60" s="635"/>
      <c r="F60" s="637">
        <f t="shared" ref="F60:J60" si="96">+IFERROR(F47/F$50*100,"-")</f>
        <v>11.897404724948133</v>
      </c>
      <c r="G60" s="637">
        <f t="shared" si="96"/>
        <v>11.699608146081296</v>
      </c>
      <c r="H60" s="637">
        <f t="shared" si="96"/>
        <v>11.832637886162971</v>
      </c>
      <c r="I60" s="637">
        <f t="shared" si="96"/>
        <v>11.731262547145199</v>
      </c>
      <c r="J60" s="637">
        <f t="shared" si="96"/>
        <v>11.766612059159351</v>
      </c>
      <c r="K60" s="637">
        <f t="shared" ref="K60:V60" si="97">+IFERROR(K47/K$50*100,"-")</f>
        <v>11.38979894175174</v>
      </c>
      <c r="L60" s="637">
        <f t="shared" si="97"/>
        <v>11.082115241306639</v>
      </c>
      <c r="M60" s="637">
        <f t="shared" si="97"/>
        <v>11.082759744595746</v>
      </c>
      <c r="N60" s="637">
        <f t="shared" si="97"/>
        <v>10.406922087338264</v>
      </c>
      <c r="O60" s="637">
        <f t="shared" si="97"/>
        <v>9.5603825852036284</v>
      </c>
      <c r="P60" s="637">
        <f t="shared" si="97"/>
        <v>9.3514256133447127</v>
      </c>
      <c r="Q60" s="637">
        <f t="shared" si="97"/>
        <v>8.9773043400222718</v>
      </c>
      <c r="R60" s="637">
        <f t="shared" si="97"/>
        <v>8.8681003918109766</v>
      </c>
      <c r="S60" s="637">
        <f t="shared" si="97"/>
        <v>8.621978871329107</v>
      </c>
      <c r="T60" s="637">
        <f t="shared" si="97"/>
        <v>8.3734155731124993</v>
      </c>
      <c r="U60" s="637">
        <f t="shared" si="97"/>
        <v>8.1542529631265932</v>
      </c>
      <c r="V60" s="637">
        <f t="shared" si="97"/>
        <v>7.9949554286999724</v>
      </c>
      <c r="W60" s="637">
        <f t="shared" ref="W60" si="98">+IFERROR(W47/W$50*100,"-")</f>
        <v>7.7323571243589777</v>
      </c>
      <c r="X60" s="637">
        <f t="shared" ref="X60:Y60" si="99">+IFERROR(X47/X$50*100,"-")</f>
        <v>7.5572981406966413</v>
      </c>
      <c r="Y60" s="637">
        <f t="shared" si="99"/>
        <v>7.3352712839388667</v>
      </c>
      <c r="Z60" s="637">
        <f t="shared" ref="Z60:AA60" si="100">+IFERROR(Z47/Z$50*100,"-")</f>
        <v>6.8321780526608045</v>
      </c>
      <c r="AA60" s="637">
        <f t="shared" si="100"/>
        <v>6.7313518737265463</v>
      </c>
      <c r="AB60" s="637">
        <f t="shared" ref="AB60:AC60" si="101">+IFERROR(AB47/AB$50*100,"-")</f>
        <v>6.4897042548825832</v>
      </c>
      <c r="AC60" s="638">
        <f t="shared" si="101"/>
        <v>6.4891297199126727</v>
      </c>
      <c r="AD60" s="639">
        <f t="shared" ref="AD60" si="102">+IFERROR(AD47/AD$50*100,"-")</f>
        <v>6.6675638572389628</v>
      </c>
    </row>
    <row r="61" spans="4:30" ht="16.5" customHeight="1">
      <c r="D61" s="634" t="s">
        <v>104</v>
      </c>
      <c r="E61" s="635"/>
      <c r="F61" s="637">
        <f t="shared" ref="F61:J61" si="103">+IFERROR(F48/F$50*100,"-")</f>
        <v>1.4346491791920406</v>
      </c>
      <c r="G61" s="637">
        <f t="shared" si="103"/>
        <v>1.437462893510947</v>
      </c>
      <c r="H61" s="637">
        <f t="shared" si="103"/>
        <v>1.4124489202187875</v>
      </c>
      <c r="I61" s="637">
        <f t="shared" si="103"/>
        <v>1.0664123011480631</v>
      </c>
      <c r="J61" s="637">
        <f t="shared" si="103"/>
        <v>1.084473777843916</v>
      </c>
      <c r="K61" s="637">
        <f t="shared" ref="K61:V61" si="104">+IFERROR(K48/K$50*100,"-")</f>
        <v>1.1407018706899932</v>
      </c>
      <c r="L61" s="637">
        <f t="shared" si="104"/>
        <v>1.0761993563949173</v>
      </c>
      <c r="M61" s="637">
        <f t="shared" si="104"/>
        <v>1.1951683368713484</v>
      </c>
      <c r="N61" s="637">
        <f t="shared" si="104"/>
        <v>1.059509482995882</v>
      </c>
      <c r="O61" s="637">
        <f t="shared" si="104"/>
        <v>0.86727262478632627</v>
      </c>
      <c r="P61" s="637">
        <f t="shared" si="104"/>
        <v>0.72788663275773569</v>
      </c>
      <c r="Q61" s="637">
        <f t="shared" si="104"/>
        <v>0.65438509790412414</v>
      </c>
      <c r="R61" s="637">
        <f t="shared" si="104"/>
        <v>0.57563866113726159</v>
      </c>
      <c r="S61" s="637">
        <f t="shared" si="104"/>
        <v>0.6093430473254221</v>
      </c>
      <c r="T61" s="637">
        <f t="shared" si="104"/>
        <v>0.56279286269777329</v>
      </c>
      <c r="U61" s="637">
        <f t="shared" si="104"/>
        <v>0.73677019735148019</v>
      </c>
      <c r="V61" s="637">
        <f t="shared" si="104"/>
        <v>0.73072193983599909</v>
      </c>
      <c r="W61" s="637">
        <f t="shared" ref="W61" si="105">+IFERROR(W48/W$50*100,"-")</f>
        <v>0.68021857267242392</v>
      </c>
      <c r="X61" s="637">
        <f t="shared" ref="X61:Y61" si="106">+IFERROR(X48/X$50*100,"-")</f>
        <v>0.66216430672641413</v>
      </c>
      <c r="Y61" s="637">
        <f t="shared" si="106"/>
        <v>0.55164941932446676</v>
      </c>
      <c r="Z61" s="637">
        <f t="shared" ref="Z61:AA61" si="107">+IFERROR(Z48/Z$50*100,"-")</f>
        <v>0.56415615710216915</v>
      </c>
      <c r="AA61" s="637">
        <f t="shared" si="107"/>
        <v>0.4737117871499566</v>
      </c>
      <c r="AB61" s="637">
        <f t="shared" ref="AB61:AC61" si="108">+IFERROR(AB48/AB$50*100,"-")</f>
        <v>0.43205228307838855</v>
      </c>
      <c r="AC61" s="638">
        <f t="shared" si="108"/>
        <v>0.46734617999974304</v>
      </c>
      <c r="AD61" s="639">
        <f t="shared" ref="AD61" si="109">+IFERROR(AD48/AD$50*100,"-")</f>
        <v>0.47846087141534732</v>
      </c>
    </row>
    <row r="62" spans="4:30" ht="16.5" customHeight="1" thickBot="1">
      <c r="D62" s="634" t="s">
        <v>105</v>
      </c>
      <c r="E62" s="635"/>
      <c r="F62" s="637">
        <f t="shared" ref="F62:J62" si="110">+IFERROR(F49/F$50*100,"-")</f>
        <v>17.05523372157997</v>
      </c>
      <c r="G62" s="637">
        <f t="shared" si="110"/>
        <v>17.79266818722089</v>
      </c>
      <c r="H62" s="637">
        <f t="shared" si="110"/>
        <v>18.088822712201932</v>
      </c>
      <c r="I62" s="637">
        <f t="shared" si="110"/>
        <v>18.604966421111204</v>
      </c>
      <c r="J62" s="637">
        <f t="shared" si="110"/>
        <v>18.310555714165151</v>
      </c>
      <c r="K62" s="637">
        <f t="shared" ref="K62:V62" si="111">+IFERROR(K49/K$50*100,"-")</f>
        <v>18.384307120126937</v>
      </c>
      <c r="L62" s="637">
        <f t="shared" si="111"/>
        <v>18.644655441074583</v>
      </c>
      <c r="M62" s="637">
        <f t="shared" si="111"/>
        <v>18.6088823847656</v>
      </c>
      <c r="N62" s="637">
        <f t="shared" si="111"/>
        <v>19.011075182267223</v>
      </c>
      <c r="O62" s="637">
        <f t="shared" si="111"/>
        <v>19.935314312568956</v>
      </c>
      <c r="P62" s="637">
        <f t="shared" si="111"/>
        <v>19.0395977079218</v>
      </c>
      <c r="Q62" s="637">
        <f t="shared" si="111"/>
        <v>18.81411347924379</v>
      </c>
      <c r="R62" s="637">
        <f t="shared" si="111"/>
        <v>18.495384303793131</v>
      </c>
      <c r="S62" s="637">
        <f t="shared" si="111"/>
        <v>18.582686679823972</v>
      </c>
      <c r="T62" s="637">
        <f t="shared" si="111"/>
        <v>18.292714313244769</v>
      </c>
      <c r="U62" s="637">
        <f t="shared" si="111"/>
        <v>17.86647531770684</v>
      </c>
      <c r="V62" s="637">
        <f t="shared" si="111"/>
        <v>17.978233903820634</v>
      </c>
      <c r="W62" s="637">
        <f t="shared" ref="W62" si="112">+IFERROR(W49/W$50*100,"-")</f>
        <v>17.735852777965892</v>
      </c>
      <c r="X62" s="637">
        <f t="shared" ref="X62:Y62" si="113">+IFERROR(X49/X$50*100,"-")</f>
        <v>17.587812062634057</v>
      </c>
      <c r="Y62" s="637">
        <f t="shared" si="113"/>
        <v>18.335033987509309</v>
      </c>
      <c r="Z62" s="637">
        <f t="shared" ref="Z62:AA62" si="114">+IFERROR(Z49/Z$50*100,"-")</f>
        <v>18.396805174674956</v>
      </c>
      <c r="AA62" s="637">
        <f t="shared" si="114"/>
        <v>17.965685428086946</v>
      </c>
      <c r="AB62" s="637">
        <f t="shared" ref="AB62:AC62" si="115">+IFERROR(AB49/AB$50*100,"-")</f>
        <v>18.334536148799017</v>
      </c>
      <c r="AC62" s="638">
        <f t="shared" si="115"/>
        <v>18.51763439514497</v>
      </c>
      <c r="AD62" s="639">
        <f t="shared" ref="AD62" si="116">+IFERROR(AD49/AD$50*100,"-")</f>
        <v>17.958312592101844</v>
      </c>
    </row>
    <row r="63" spans="4:30" ht="16.5" customHeight="1" thickTop="1" thickBot="1">
      <c r="D63" s="618" t="s">
        <v>97</v>
      </c>
      <c r="E63" s="619"/>
      <c r="F63" s="645">
        <f t="shared" ref="F63:J63" si="117">+IFERROR(F50/F$50*100,"-")</f>
        <v>100</v>
      </c>
      <c r="G63" s="645">
        <f t="shared" si="117"/>
        <v>100</v>
      </c>
      <c r="H63" s="645">
        <f t="shared" si="117"/>
        <v>100</v>
      </c>
      <c r="I63" s="645">
        <f t="shared" si="117"/>
        <v>100</v>
      </c>
      <c r="J63" s="645">
        <f t="shared" si="117"/>
        <v>100</v>
      </c>
      <c r="K63" s="645">
        <f t="shared" ref="K63:V63" si="118">+IFERROR(K50/K$50*100,"-")</f>
        <v>100</v>
      </c>
      <c r="L63" s="645">
        <f t="shared" si="118"/>
        <v>100</v>
      </c>
      <c r="M63" s="645">
        <f t="shared" si="118"/>
        <v>100</v>
      </c>
      <c r="N63" s="645">
        <f t="shared" si="118"/>
        <v>100</v>
      </c>
      <c r="O63" s="645">
        <f t="shared" si="118"/>
        <v>100</v>
      </c>
      <c r="P63" s="645">
        <f t="shared" si="118"/>
        <v>100</v>
      </c>
      <c r="Q63" s="645">
        <f t="shared" si="118"/>
        <v>100</v>
      </c>
      <c r="R63" s="645">
        <f t="shared" si="118"/>
        <v>100</v>
      </c>
      <c r="S63" s="645">
        <f t="shared" si="118"/>
        <v>100</v>
      </c>
      <c r="T63" s="645">
        <f t="shared" si="118"/>
        <v>100</v>
      </c>
      <c r="U63" s="645">
        <f t="shared" si="118"/>
        <v>100</v>
      </c>
      <c r="V63" s="645">
        <f t="shared" si="118"/>
        <v>100</v>
      </c>
      <c r="W63" s="645">
        <f t="shared" ref="W63" si="119">+IFERROR(W50/W$50*100,"-")</f>
        <v>100</v>
      </c>
      <c r="X63" s="645">
        <f t="shared" ref="X63:Y63" si="120">+IFERROR(X50/X$50*100,"-")</f>
        <v>100</v>
      </c>
      <c r="Y63" s="645">
        <f t="shared" si="120"/>
        <v>100</v>
      </c>
      <c r="Z63" s="645">
        <f t="shared" ref="Z63:AA63" si="121">+IFERROR(Z50/Z$50*100,"-")</f>
        <v>100</v>
      </c>
      <c r="AA63" s="645">
        <f t="shared" si="121"/>
        <v>100</v>
      </c>
      <c r="AB63" s="645">
        <f t="shared" ref="AB63:AC63" si="122">+IFERROR(AB50/AB$50*100,"-")</f>
        <v>100</v>
      </c>
      <c r="AC63" s="646">
        <f t="shared" si="122"/>
        <v>100</v>
      </c>
      <c r="AD63" s="647">
        <f t="shared" ref="AD63" si="123">+IFERROR(AD50/AD$50*100,"-")</f>
        <v>100</v>
      </c>
    </row>
    <row r="64" spans="4:30" ht="16.5" customHeight="1">
      <c r="D64" s="535"/>
      <c r="E64" s="535"/>
      <c r="F64" s="535"/>
      <c r="G64" s="535"/>
      <c r="H64" s="535"/>
      <c r="I64" s="535"/>
      <c r="J64" s="535"/>
      <c r="K64" s="535"/>
      <c r="L64" s="535"/>
      <c r="M64" s="535"/>
      <c r="N64" s="535"/>
      <c r="O64" s="535"/>
      <c r="P64" s="535"/>
      <c r="Q64" s="535"/>
      <c r="R64" s="535"/>
      <c r="S64" s="535"/>
      <c r="T64" s="535"/>
      <c r="U64" s="535"/>
      <c r="V64" s="535"/>
      <c r="W64" s="535"/>
      <c r="X64" s="535"/>
      <c r="Y64" s="535"/>
      <c r="Z64" s="535"/>
      <c r="AA64" s="535"/>
      <c r="AB64" s="535"/>
      <c r="AC64" s="535"/>
      <c r="AD64" s="535"/>
    </row>
    <row r="65" spans="4:30" ht="16.5" customHeight="1" thickBot="1">
      <c r="D65" s="648" t="s">
        <v>286</v>
      </c>
      <c r="E65" s="535"/>
      <c r="F65" s="536"/>
      <c r="G65" s="536"/>
      <c r="H65" s="536"/>
      <c r="I65" s="537"/>
      <c r="J65" s="537"/>
      <c r="K65" s="537"/>
      <c r="L65" s="537"/>
      <c r="M65" s="537"/>
      <c r="N65" s="537"/>
      <c r="O65" s="537"/>
      <c r="P65" s="537"/>
      <c r="Q65" s="537"/>
      <c r="R65" s="535"/>
      <c r="S65" s="537"/>
      <c r="T65" s="537"/>
      <c r="U65" s="537"/>
      <c r="V65" s="537"/>
      <c r="W65" s="537"/>
      <c r="X65" s="537"/>
      <c r="Y65" s="537"/>
      <c r="Z65" s="537"/>
      <c r="AA65" s="537"/>
      <c r="AB65" s="537"/>
      <c r="AC65" s="537"/>
      <c r="AD65" s="537"/>
    </row>
    <row r="66" spans="4:30" ht="16.5" customHeight="1" thickBot="1">
      <c r="D66" s="538"/>
      <c r="E66" s="539"/>
      <c r="F66" s="540" t="s">
        <v>29</v>
      </c>
      <c r="G66" s="533" t="s">
        <v>30</v>
      </c>
      <c r="H66" s="533" t="s">
        <v>31</v>
      </c>
      <c r="I66" s="533" t="s">
        <v>32</v>
      </c>
      <c r="J66" s="533" t="s">
        <v>33</v>
      </c>
      <c r="K66" s="533" t="s">
        <v>157</v>
      </c>
      <c r="L66" s="533" t="s">
        <v>158</v>
      </c>
      <c r="M66" s="533" t="s">
        <v>35</v>
      </c>
      <c r="N66" s="533" t="s">
        <v>159</v>
      </c>
      <c r="O66" s="533" t="s">
        <v>44</v>
      </c>
      <c r="P66" s="533" t="s">
        <v>45</v>
      </c>
      <c r="Q66" s="533" t="s">
        <v>46</v>
      </c>
      <c r="R66" s="533" t="s">
        <v>47</v>
      </c>
      <c r="S66" s="533" t="s">
        <v>48</v>
      </c>
      <c r="T66" s="533" t="s">
        <v>71</v>
      </c>
      <c r="U66" s="533" t="s">
        <v>72</v>
      </c>
      <c r="V66" s="533" t="s">
        <v>195</v>
      </c>
      <c r="W66" s="533" t="s">
        <v>206</v>
      </c>
      <c r="X66" s="533" t="s">
        <v>221</v>
      </c>
      <c r="Y66" s="533" t="s">
        <v>222</v>
      </c>
      <c r="Z66" s="533" t="s">
        <v>228</v>
      </c>
      <c r="AA66" s="533" t="s">
        <v>231</v>
      </c>
      <c r="AB66" s="533" t="s">
        <v>234</v>
      </c>
      <c r="AC66" s="541" t="s">
        <v>237</v>
      </c>
      <c r="AD66" s="534" t="s">
        <v>248</v>
      </c>
    </row>
    <row r="67" spans="4:30" ht="16.5" customHeight="1">
      <c r="D67" s="628" t="s">
        <v>98</v>
      </c>
      <c r="E67" s="629"/>
      <c r="F67" s="544">
        <f t="shared" ref="F67:J67" si="124">+IFERROR(F41/$Z41*100,"-")</f>
        <v>71.195299420803067</v>
      </c>
      <c r="G67" s="544">
        <f t="shared" si="124"/>
        <v>73.609833995055311</v>
      </c>
      <c r="H67" s="544">
        <f t="shared" si="124"/>
        <v>71.580928084574808</v>
      </c>
      <c r="I67" s="544">
        <f t="shared" si="124"/>
        <v>69.283206375103518</v>
      </c>
      <c r="J67" s="544">
        <f t="shared" si="124"/>
        <v>69.014828859135065</v>
      </c>
      <c r="K67" s="544">
        <f>+IFERROR(K41/$Z41*100,"-")</f>
        <v>71.497942677919752</v>
      </c>
      <c r="L67" s="544">
        <f t="shared" ref="L67:AD67" si="125">+IFERROR(L41/$Z41*100,"-")</f>
        <v>73.720133126371735</v>
      </c>
      <c r="M67" s="544">
        <f t="shared" si="125"/>
        <v>75.933974988706126</v>
      </c>
      <c r="N67" s="544">
        <f t="shared" si="125"/>
        <v>77.817625302533742</v>
      </c>
      <c r="O67" s="544">
        <f t="shared" si="125"/>
        <v>76.936204643981938</v>
      </c>
      <c r="P67" s="544">
        <f t="shared" si="125"/>
        <v>78.527827337948764</v>
      </c>
      <c r="Q67" s="544">
        <f t="shared" si="125"/>
        <v>80.266419700149143</v>
      </c>
      <c r="R67" s="544">
        <f t="shared" si="125"/>
        <v>81.182628916803395</v>
      </c>
      <c r="S67" s="544">
        <f t="shared" si="125"/>
        <v>82.628346567775594</v>
      </c>
      <c r="T67" s="544">
        <f t="shared" si="125"/>
        <v>86.897051954411054</v>
      </c>
      <c r="U67" s="631">
        <f t="shared" si="125"/>
        <v>91.238746146110472</v>
      </c>
      <c r="V67" s="631">
        <f t="shared" si="125"/>
        <v>96.944420970661881</v>
      </c>
      <c r="W67" s="631">
        <f t="shared" si="125"/>
        <v>97.456586097092185</v>
      </c>
      <c r="X67" s="631">
        <f t="shared" si="125"/>
        <v>99.532882651710125</v>
      </c>
      <c r="Y67" s="631">
        <f t="shared" si="125"/>
        <v>100.77679682587211</v>
      </c>
      <c r="Z67" s="631">
        <f t="shared" si="125"/>
        <v>100</v>
      </c>
      <c r="AA67" s="631">
        <f t="shared" si="125"/>
        <v>103.39530012524531</v>
      </c>
      <c r="AB67" s="631">
        <f t="shared" si="125"/>
        <v>103.75808349013698</v>
      </c>
      <c r="AC67" s="632">
        <f t="shared" si="125"/>
        <v>99.557278816327809</v>
      </c>
      <c r="AD67" s="633">
        <f t="shared" si="125"/>
        <v>97.075252362717038</v>
      </c>
    </row>
    <row r="68" spans="4:30" ht="16.5" customHeight="1">
      <c r="D68" s="634" t="s">
        <v>99</v>
      </c>
      <c r="E68" s="635"/>
      <c r="F68" s="637">
        <f t="shared" ref="F68:J68" si="126">+IFERROR(F42/$Z42*100,"-")</f>
        <v>48.57162612982814</v>
      </c>
      <c r="G68" s="637">
        <f t="shared" si="126"/>
        <v>45.505698716378959</v>
      </c>
      <c r="H68" s="637">
        <f t="shared" si="126"/>
        <v>47.755092163875176</v>
      </c>
      <c r="I68" s="637">
        <f t="shared" si="126"/>
        <v>48.994578219038793</v>
      </c>
      <c r="J68" s="637">
        <f t="shared" si="126"/>
        <v>52.086326620032445</v>
      </c>
      <c r="K68" s="637">
        <f t="shared" ref="K68:AD68" si="127">+IFERROR(K42/$Z42*100,"-")</f>
        <v>55.5488999396201</v>
      </c>
      <c r="L68" s="637">
        <f t="shared" si="127"/>
        <v>58.669946467887257</v>
      </c>
      <c r="M68" s="637">
        <f t="shared" si="127"/>
        <v>59.65739028732807</v>
      </c>
      <c r="N68" s="637">
        <f t="shared" si="127"/>
        <v>61.334230391853119</v>
      </c>
      <c r="O68" s="637">
        <f t="shared" si="127"/>
        <v>60.501196081641474</v>
      </c>
      <c r="P68" s="637">
        <f t="shared" si="127"/>
        <v>65.696948910890484</v>
      </c>
      <c r="Q68" s="637">
        <f t="shared" si="127"/>
        <v>68.588312897759096</v>
      </c>
      <c r="R68" s="637">
        <f t="shared" si="127"/>
        <v>72.391710388075353</v>
      </c>
      <c r="S68" s="637">
        <f t="shared" si="127"/>
        <v>75.072405641721957</v>
      </c>
      <c r="T68" s="637">
        <f t="shared" si="127"/>
        <v>80.190294490713228</v>
      </c>
      <c r="U68" s="637">
        <f t="shared" si="127"/>
        <v>86.581551821166528</v>
      </c>
      <c r="V68" s="637">
        <f t="shared" si="127"/>
        <v>90.104534214007899</v>
      </c>
      <c r="W68" s="637">
        <f t="shared" si="127"/>
        <v>93.956849235472362</v>
      </c>
      <c r="X68" s="637">
        <f t="shared" si="127"/>
        <v>98.42895713541057</v>
      </c>
      <c r="Y68" s="637">
        <f t="shared" si="127"/>
        <v>97.550797676069791</v>
      </c>
      <c r="Z68" s="637">
        <f t="shared" si="127"/>
        <v>100</v>
      </c>
      <c r="AA68" s="637">
        <f t="shared" si="127"/>
        <v>107.69250858613077</v>
      </c>
      <c r="AB68" s="637">
        <f t="shared" si="127"/>
        <v>107.67159896876288</v>
      </c>
      <c r="AC68" s="638">
        <f t="shared" si="127"/>
        <v>116.08431728274071</v>
      </c>
      <c r="AD68" s="639">
        <f t="shared" si="127"/>
        <v>116.20242925680309</v>
      </c>
    </row>
    <row r="69" spans="4:30" ht="16.5" customHeight="1">
      <c r="D69" s="634" t="s">
        <v>100</v>
      </c>
      <c r="E69" s="635"/>
      <c r="F69" s="637">
        <f t="shared" ref="F69:J69" si="128">+IFERROR(F43/$Z43*100,"-")</f>
        <v>26.244493136257308</v>
      </c>
      <c r="G69" s="637">
        <f t="shared" si="128"/>
        <v>26.735167019926809</v>
      </c>
      <c r="H69" s="637">
        <f t="shared" si="128"/>
        <v>27.257607804458729</v>
      </c>
      <c r="I69" s="637">
        <f t="shared" si="128"/>
        <v>27.638727864023853</v>
      </c>
      <c r="J69" s="637">
        <f t="shared" si="128"/>
        <v>29.827430787187719</v>
      </c>
      <c r="K69" s="637">
        <f t="shared" ref="K69:AD69" si="129">+IFERROR(K43/$Z43*100,"-")</f>
        <v>32.233506571225064</v>
      </c>
      <c r="L69" s="637">
        <f t="shared" si="129"/>
        <v>34.284956737332486</v>
      </c>
      <c r="M69" s="637">
        <f t="shared" si="129"/>
        <v>36.787578232605526</v>
      </c>
      <c r="N69" s="637">
        <f t="shared" si="129"/>
        <v>39.871869448229241</v>
      </c>
      <c r="O69" s="637">
        <f t="shared" si="129"/>
        <v>39.878442408212535</v>
      </c>
      <c r="P69" s="637">
        <f t="shared" si="129"/>
        <v>43.948407230254503</v>
      </c>
      <c r="Q69" s="637">
        <f t="shared" si="129"/>
        <v>47.911202904583035</v>
      </c>
      <c r="R69" s="637">
        <f t="shared" si="129"/>
        <v>51.771318274993853</v>
      </c>
      <c r="S69" s="637">
        <f t="shared" si="129"/>
        <v>55.289360721319447</v>
      </c>
      <c r="T69" s="637">
        <f t="shared" si="129"/>
        <v>59.558643390972343</v>
      </c>
      <c r="U69" s="637">
        <f t="shared" si="129"/>
        <v>62.394769085706173</v>
      </c>
      <c r="V69" s="637">
        <f t="shared" si="129"/>
        <v>68.96900337722434</v>
      </c>
      <c r="W69" s="637">
        <f t="shared" si="129"/>
        <v>76.966587498286529</v>
      </c>
      <c r="X69" s="637">
        <f t="shared" si="129"/>
        <v>86.392653063589592</v>
      </c>
      <c r="Y69" s="637">
        <f t="shared" si="129"/>
        <v>92.039573435740522</v>
      </c>
      <c r="Z69" s="637">
        <f t="shared" si="129"/>
        <v>100</v>
      </c>
      <c r="AA69" s="637">
        <f t="shared" si="129"/>
        <v>116.04563763501116</v>
      </c>
      <c r="AB69" s="637">
        <f t="shared" si="129"/>
        <v>131.34625742073226</v>
      </c>
      <c r="AC69" s="638">
        <f t="shared" si="129"/>
        <v>139.56103324462242</v>
      </c>
      <c r="AD69" s="639">
        <f t="shared" si="129"/>
        <v>148.18245864926834</v>
      </c>
    </row>
    <row r="70" spans="4:30" ht="16.5" customHeight="1">
      <c r="D70" s="634" t="s">
        <v>203</v>
      </c>
      <c r="E70" s="635"/>
      <c r="F70" s="637" t="str">
        <f t="shared" ref="F70:J70" si="130">+IFERROR(F44/$Z44*100,"-")</f>
        <v>-</v>
      </c>
      <c r="G70" s="637" t="str">
        <f t="shared" si="130"/>
        <v>-</v>
      </c>
      <c r="H70" s="637" t="str">
        <f t="shared" si="130"/>
        <v>-</v>
      </c>
      <c r="I70" s="637" t="str">
        <f t="shared" si="130"/>
        <v>-</v>
      </c>
      <c r="J70" s="637" t="str">
        <f t="shared" si="130"/>
        <v>-</v>
      </c>
      <c r="K70" s="637" t="str">
        <f t="shared" ref="K70:AD70" si="131">+IFERROR(K44/$Z44*100,"-")</f>
        <v>-</v>
      </c>
      <c r="L70" s="637" t="str">
        <f t="shared" si="131"/>
        <v>-</v>
      </c>
      <c r="M70" s="637" t="str">
        <f t="shared" si="131"/>
        <v>-</v>
      </c>
      <c r="N70" s="637" t="str">
        <f t="shared" si="131"/>
        <v>-</v>
      </c>
      <c r="O70" s="637" t="str">
        <f t="shared" si="131"/>
        <v>-</v>
      </c>
      <c r="P70" s="637" t="str">
        <f t="shared" si="131"/>
        <v>-</v>
      </c>
      <c r="Q70" s="637" t="str">
        <f t="shared" si="131"/>
        <v>-</v>
      </c>
      <c r="R70" s="637" t="str">
        <f t="shared" si="131"/>
        <v>-</v>
      </c>
      <c r="S70" s="637" t="str">
        <f t="shared" si="131"/>
        <v>-</v>
      </c>
      <c r="T70" s="637" t="str">
        <f t="shared" si="131"/>
        <v>-</v>
      </c>
      <c r="U70" s="637" t="str">
        <f t="shared" si="131"/>
        <v>-</v>
      </c>
      <c r="V70" s="637" t="str">
        <f t="shared" si="131"/>
        <v>-</v>
      </c>
      <c r="W70" s="637" t="str">
        <f t="shared" si="131"/>
        <v>-</v>
      </c>
      <c r="X70" s="637" t="str">
        <f t="shared" si="131"/>
        <v>-</v>
      </c>
      <c r="Y70" s="637" t="str">
        <f t="shared" si="131"/>
        <v>-</v>
      </c>
      <c r="Z70" s="637" t="str">
        <f t="shared" si="131"/>
        <v>-</v>
      </c>
      <c r="AA70" s="637" t="str">
        <f t="shared" si="131"/>
        <v>-</v>
      </c>
      <c r="AB70" s="637" t="str">
        <f t="shared" si="131"/>
        <v>-</v>
      </c>
      <c r="AC70" s="638" t="str">
        <f t="shared" si="131"/>
        <v>-</v>
      </c>
      <c r="AD70" s="639" t="str">
        <f t="shared" si="131"/>
        <v>-</v>
      </c>
    </row>
    <row r="71" spans="4:30" ht="16.5" customHeight="1">
      <c r="D71" s="634" t="s">
        <v>101</v>
      </c>
      <c r="E71" s="635"/>
      <c r="F71" s="637">
        <f t="shared" ref="F71:J71" si="132">+IFERROR(F45/$Z45*100,"-")</f>
        <v>140.59769428188923</v>
      </c>
      <c r="G71" s="637">
        <f t="shared" si="132"/>
        <v>135.64543286636965</v>
      </c>
      <c r="H71" s="637">
        <f t="shared" si="132"/>
        <v>136.74063622637581</v>
      </c>
      <c r="I71" s="637">
        <f t="shared" si="132"/>
        <v>136.8474521420238</v>
      </c>
      <c r="J71" s="637">
        <f t="shared" si="132"/>
        <v>136.78254805068693</v>
      </c>
      <c r="K71" s="637">
        <f t="shared" ref="K71:AD71" si="133">+IFERROR(K45/$Z45*100,"-")</f>
        <v>138.00127179612335</v>
      </c>
      <c r="L71" s="637">
        <f t="shared" si="133"/>
        <v>138.26930701267864</v>
      </c>
      <c r="M71" s="637">
        <f t="shared" si="133"/>
        <v>139.17353610250314</v>
      </c>
      <c r="N71" s="637">
        <f t="shared" si="133"/>
        <v>130.25522826822876</v>
      </c>
      <c r="O71" s="637">
        <f t="shared" si="133"/>
        <v>118.588475931038</v>
      </c>
      <c r="P71" s="637">
        <f t="shared" si="133"/>
        <v>117.08716276183382</v>
      </c>
      <c r="Q71" s="637">
        <f t="shared" si="133"/>
        <v>113.28807388216811</v>
      </c>
      <c r="R71" s="637">
        <f t="shared" si="133"/>
        <v>108.20224257174429</v>
      </c>
      <c r="S71" s="637">
        <f t="shared" si="133"/>
        <v>107.59305277919404</v>
      </c>
      <c r="T71" s="637">
        <f t="shared" si="133"/>
        <v>107.30486899879126</v>
      </c>
      <c r="U71" s="637">
        <f t="shared" si="133"/>
        <v>108.15692206267298</v>
      </c>
      <c r="V71" s="637">
        <f t="shared" si="133"/>
        <v>106.44588037376055</v>
      </c>
      <c r="W71" s="637">
        <f t="shared" si="133"/>
        <v>105.85813758626097</v>
      </c>
      <c r="X71" s="637">
        <f t="shared" si="133"/>
        <v>108.39793237707407</v>
      </c>
      <c r="Y71" s="637">
        <f t="shared" si="133"/>
        <v>109.64804561987296</v>
      </c>
      <c r="Z71" s="637">
        <f t="shared" si="133"/>
        <v>100</v>
      </c>
      <c r="AA71" s="637">
        <f t="shared" si="133"/>
        <v>109.46122680593164</v>
      </c>
      <c r="AB71" s="637">
        <f t="shared" si="133"/>
        <v>118.79240641961421</v>
      </c>
      <c r="AC71" s="638">
        <f t="shared" si="133"/>
        <v>121.65844725304584</v>
      </c>
      <c r="AD71" s="639">
        <f t="shared" si="133"/>
        <v>120.50521457556455</v>
      </c>
    </row>
    <row r="72" spans="4:30" ht="16.5" customHeight="1">
      <c r="D72" s="634" t="s">
        <v>102</v>
      </c>
      <c r="E72" s="635"/>
      <c r="F72" s="637">
        <f t="shared" ref="F72:J72" si="134">+IFERROR(F46/$Z46*100,"-")</f>
        <v>88.76128526282595</v>
      </c>
      <c r="G72" s="637">
        <f t="shared" si="134"/>
        <v>82.039026106193376</v>
      </c>
      <c r="H72" s="637">
        <f t="shared" si="134"/>
        <v>72.393958341196068</v>
      </c>
      <c r="I72" s="637">
        <f t="shared" si="134"/>
        <v>76.121250185358932</v>
      </c>
      <c r="J72" s="637">
        <f t="shared" si="134"/>
        <v>82.512845258852266</v>
      </c>
      <c r="K72" s="637">
        <f t="shared" ref="K72:AD72" si="135">+IFERROR(K46/$Z46*100,"-")</f>
        <v>86.410831339142206</v>
      </c>
      <c r="L72" s="637">
        <f t="shared" si="135"/>
        <v>92.319313316747355</v>
      </c>
      <c r="M72" s="637">
        <f t="shared" si="135"/>
        <v>101.01893745501303</v>
      </c>
      <c r="N72" s="637">
        <f t="shared" si="135"/>
        <v>103.04329228922992</v>
      </c>
      <c r="O72" s="637">
        <f t="shared" si="135"/>
        <v>89.443578642551728</v>
      </c>
      <c r="P72" s="637">
        <f t="shared" si="135"/>
        <v>94.115847246686855</v>
      </c>
      <c r="Q72" s="637">
        <f t="shared" si="135"/>
        <v>97.021942197515003</v>
      </c>
      <c r="R72" s="637">
        <f t="shared" si="135"/>
        <v>89.009443687403305</v>
      </c>
      <c r="S72" s="637">
        <f t="shared" si="135"/>
        <v>88.642562590046552</v>
      </c>
      <c r="T72" s="637">
        <f t="shared" si="135"/>
        <v>88.037890308696447</v>
      </c>
      <c r="U72" s="637">
        <f t="shared" si="135"/>
        <v>90.597758434276173</v>
      </c>
      <c r="V72" s="637">
        <f t="shared" si="135"/>
        <v>94.004277536105903</v>
      </c>
      <c r="W72" s="637">
        <f t="shared" si="135"/>
        <v>94.926198120177233</v>
      </c>
      <c r="X72" s="637">
        <f t="shared" si="135"/>
        <v>97.634070346433262</v>
      </c>
      <c r="Y72" s="637">
        <f t="shared" si="135"/>
        <v>98.448612067039832</v>
      </c>
      <c r="Z72" s="637">
        <f t="shared" si="135"/>
        <v>100</v>
      </c>
      <c r="AA72" s="637">
        <f t="shared" si="135"/>
        <v>105.09819803694586</v>
      </c>
      <c r="AB72" s="637">
        <f t="shared" si="135"/>
        <v>107.97445370188888</v>
      </c>
      <c r="AC72" s="638">
        <f t="shared" si="135"/>
        <v>106.1202638427726</v>
      </c>
      <c r="AD72" s="639">
        <f t="shared" si="135"/>
        <v>109.15372299329564</v>
      </c>
    </row>
    <row r="73" spans="4:30" ht="16.5" customHeight="1">
      <c r="D73" s="634" t="s">
        <v>103</v>
      </c>
      <c r="E73" s="635"/>
      <c r="F73" s="637">
        <f t="shared" ref="F73:J73" si="136">+IFERROR(F47/$Z47*100,"-")</f>
        <v>102.98170562245173</v>
      </c>
      <c r="G73" s="637">
        <f t="shared" si="136"/>
        <v>101.17108995325657</v>
      </c>
      <c r="H73" s="637">
        <f t="shared" si="136"/>
        <v>101.11677787581041</v>
      </c>
      <c r="I73" s="637">
        <f t="shared" si="136"/>
        <v>100.4908849471631</v>
      </c>
      <c r="J73" s="637">
        <f t="shared" si="136"/>
        <v>103.90289603760827</v>
      </c>
      <c r="K73" s="637">
        <f t="shared" ref="K73:AD73" si="137">+IFERROR(K47/$Z47*100,"-")</f>
        <v>104.80756131273023</v>
      </c>
      <c r="L73" s="637">
        <f t="shared" si="137"/>
        <v>106.02539119095744</v>
      </c>
      <c r="M73" s="637">
        <f t="shared" si="137"/>
        <v>111.02345388358226</v>
      </c>
      <c r="N73" s="637">
        <f t="shared" si="137"/>
        <v>106.16240508632559</v>
      </c>
      <c r="O73" s="637">
        <f t="shared" si="137"/>
        <v>93.442890988449989</v>
      </c>
      <c r="P73" s="637">
        <f t="shared" si="137"/>
        <v>94.268285548713919</v>
      </c>
      <c r="Q73" s="637">
        <f t="shared" si="137"/>
        <v>93.118161940791907</v>
      </c>
      <c r="R73" s="637">
        <f t="shared" si="137"/>
        <v>92.88792070496541</v>
      </c>
      <c r="S73" s="637">
        <f t="shared" si="137"/>
        <v>92.982737361966372</v>
      </c>
      <c r="T73" s="637">
        <f t="shared" si="137"/>
        <v>93.912525678251484</v>
      </c>
      <c r="U73" s="637">
        <f t="shared" si="137"/>
        <v>94.885790533954363</v>
      </c>
      <c r="V73" s="637">
        <f t="shared" si="137"/>
        <v>98.994030169746452</v>
      </c>
      <c r="W73" s="637">
        <f t="shared" si="137"/>
        <v>99.913551992404976</v>
      </c>
      <c r="X73" s="637">
        <f t="shared" si="137"/>
        <v>103.70250818367988</v>
      </c>
      <c r="Y73" s="637">
        <f t="shared" si="137"/>
        <v>104.59304796767803</v>
      </c>
      <c r="Z73" s="637">
        <f t="shared" si="137"/>
        <v>100</v>
      </c>
      <c r="AA73" s="637">
        <f t="shared" si="137"/>
        <v>107.91422588000444</v>
      </c>
      <c r="AB73" s="637">
        <f t="shared" si="137"/>
        <v>112.1209556397404</v>
      </c>
      <c r="AC73" s="638">
        <f t="shared" si="137"/>
        <v>115.82108661668187</v>
      </c>
      <c r="AD73" s="639">
        <f t="shared" si="137"/>
        <v>121.97991161594504</v>
      </c>
    </row>
    <row r="74" spans="4:30" ht="16.5" customHeight="1">
      <c r="D74" s="634" t="s">
        <v>104</v>
      </c>
      <c r="E74" s="635"/>
      <c r="F74" s="637">
        <f t="shared" ref="F74:J74" si="138">+IFERROR(F48/$Z48*100,"-")</f>
        <v>150.38807582126941</v>
      </c>
      <c r="G74" s="637">
        <f t="shared" si="138"/>
        <v>150.53642531336521</v>
      </c>
      <c r="H74" s="637">
        <f t="shared" si="138"/>
        <v>146.17538378351381</v>
      </c>
      <c r="I74" s="637">
        <f t="shared" si="138"/>
        <v>110.62846995915517</v>
      </c>
      <c r="J74" s="637">
        <f t="shared" si="138"/>
        <v>115.97252595433703</v>
      </c>
      <c r="K74" s="637">
        <f t="shared" ref="K74:AD74" si="139">+IFERROR(K48/$Z48*100,"-")</f>
        <v>127.11844025814413</v>
      </c>
      <c r="L74" s="637">
        <f t="shared" si="139"/>
        <v>124.69234517548473</v>
      </c>
      <c r="M74" s="637">
        <f t="shared" si="139"/>
        <v>144.99590532470182</v>
      </c>
      <c r="N74" s="637">
        <f t="shared" si="139"/>
        <v>130.89201016613526</v>
      </c>
      <c r="O74" s="637">
        <f t="shared" si="139"/>
        <v>102.65650541785325</v>
      </c>
      <c r="P74" s="637">
        <f t="shared" si="139"/>
        <v>88.861036071114853</v>
      </c>
      <c r="Q74" s="637">
        <f t="shared" si="139"/>
        <v>82.201868743511881</v>
      </c>
      <c r="R74" s="637">
        <f t="shared" si="139"/>
        <v>73.019429989231639</v>
      </c>
      <c r="S74" s="637">
        <f t="shared" si="139"/>
        <v>79.582408195705995</v>
      </c>
      <c r="T74" s="637">
        <f t="shared" si="139"/>
        <v>76.441517415725571</v>
      </c>
      <c r="U74" s="637">
        <f t="shared" si="139"/>
        <v>103.8266625057872</v>
      </c>
      <c r="V74" s="637">
        <f t="shared" si="139"/>
        <v>109.57335240931288</v>
      </c>
      <c r="W74" s="637">
        <f t="shared" si="139"/>
        <v>106.44391120744442</v>
      </c>
      <c r="X74" s="637">
        <f t="shared" si="139"/>
        <v>110.03942571957512</v>
      </c>
      <c r="Y74" s="637">
        <f t="shared" si="139"/>
        <v>95.259796152783423</v>
      </c>
      <c r="Z74" s="637">
        <f t="shared" si="139"/>
        <v>100</v>
      </c>
      <c r="AA74" s="637">
        <f t="shared" si="139"/>
        <v>91.970900999341495</v>
      </c>
      <c r="AB74" s="637">
        <f t="shared" si="139"/>
        <v>90.397835734171935</v>
      </c>
      <c r="AC74" s="638">
        <f t="shared" si="139"/>
        <v>101.01822191974969</v>
      </c>
      <c r="AD74" s="639">
        <f t="shared" si="139"/>
        <v>106.0052564723575</v>
      </c>
    </row>
    <row r="75" spans="4:30" ht="16.5" customHeight="1" thickBot="1">
      <c r="D75" s="634" t="s">
        <v>105</v>
      </c>
      <c r="E75" s="635"/>
      <c r="F75" s="637">
        <f t="shared" ref="F75:J75" si="140">+IFERROR(F49/$Z49*100,"-")</f>
        <v>54.825460345617259</v>
      </c>
      <c r="G75" s="637">
        <f t="shared" si="140"/>
        <v>57.140358281811409</v>
      </c>
      <c r="H75" s="637">
        <f t="shared" si="140"/>
        <v>57.407510942791454</v>
      </c>
      <c r="I75" s="637">
        <f t="shared" si="140"/>
        <v>59.187169820596623</v>
      </c>
      <c r="J75" s="637">
        <f t="shared" si="140"/>
        <v>60.047441722593064</v>
      </c>
      <c r="K75" s="637">
        <f t="shared" ref="K75:AD75" si="141">+IFERROR(K49/$Z49*100,"-")</f>
        <v>62.826170908734625</v>
      </c>
      <c r="L75" s="637">
        <f t="shared" si="141"/>
        <v>66.245800163434382</v>
      </c>
      <c r="M75" s="637">
        <f t="shared" si="141"/>
        <v>69.231521007571132</v>
      </c>
      <c r="N75" s="637">
        <f t="shared" si="141"/>
        <v>72.023113523820399</v>
      </c>
      <c r="O75" s="637">
        <f t="shared" si="141"/>
        <v>72.362047782694432</v>
      </c>
      <c r="P75" s="637">
        <f t="shared" si="141"/>
        <v>71.279118423430134</v>
      </c>
      <c r="Q75" s="637">
        <f t="shared" si="141"/>
        <v>72.47512488439429</v>
      </c>
      <c r="R75" s="637">
        <f t="shared" si="141"/>
        <v>71.946350127284802</v>
      </c>
      <c r="S75" s="637">
        <f t="shared" si="141"/>
        <v>74.425308644739289</v>
      </c>
      <c r="T75" s="637">
        <f t="shared" si="141"/>
        <v>76.193126271680228</v>
      </c>
      <c r="U75" s="637">
        <f t="shared" si="141"/>
        <v>77.209839677313425</v>
      </c>
      <c r="V75" s="637">
        <f t="shared" si="141"/>
        <v>82.671677802887615</v>
      </c>
      <c r="W75" s="637">
        <f t="shared" si="141"/>
        <v>85.110146215032117</v>
      </c>
      <c r="X75" s="637">
        <f t="shared" si="141"/>
        <v>89.629564819221414</v>
      </c>
      <c r="Y75" s="637">
        <f t="shared" si="141"/>
        <v>97.092375088717105</v>
      </c>
      <c r="Z75" s="637">
        <f t="shared" si="141"/>
        <v>100</v>
      </c>
      <c r="AA75" s="637">
        <f t="shared" si="141"/>
        <v>106.96383469917757</v>
      </c>
      <c r="AB75" s="637">
        <f t="shared" si="141"/>
        <v>117.6382563689743</v>
      </c>
      <c r="AC75" s="638">
        <f t="shared" si="141"/>
        <v>122.74489854846895</v>
      </c>
      <c r="AD75" s="639">
        <f t="shared" si="141"/>
        <v>122.01224672105376</v>
      </c>
    </row>
    <row r="76" spans="4:30" ht="16.5" customHeight="1" thickTop="1" thickBot="1">
      <c r="D76" s="618" t="s">
        <v>97</v>
      </c>
      <c r="E76" s="619"/>
      <c r="F76" s="645">
        <f t="shared" ref="F76:J76" si="142">+IFERROR(F50/$Z50*100,"-")</f>
        <v>59.138052814485377</v>
      </c>
      <c r="G76" s="645">
        <f t="shared" si="142"/>
        <v>59.080517202956969</v>
      </c>
      <c r="H76" s="645">
        <f t="shared" si="142"/>
        <v>58.384938101314134</v>
      </c>
      <c r="I76" s="645">
        <f t="shared" si="142"/>
        <v>58.524955508352065</v>
      </c>
      <c r="J76" s="645">
        <f t="shared" si="142"/>
        <v>60.330287286344095</v>
      </c>
      <c r="K76" s="645">
        <f t="shared" ref="K76:AD76" si="143">+IFERROR(K50/$Z50*100,"-")</f>
        <v>62.868881515445537</v>
      </c>
      <c r="L76" s="645">
        <f t="shared" si="143"/>
        <v>65.36517036202801</v>
      </c>
      <c r="M76" s="645">
        <f t="shared" si="143"/>
        <v>68.442519953018959</v>
      </c>
      <c r="N76" s="645">
        <f t="shared" si="143"/>
        <v>69.695962741082823</v>
      </c>
      <c r="O76" s="645">
        <f t="shared" si="143"/>
        <v>66.777502186630983</v>
      </c>
      <c r="P76" s="645">
        <f t="shared" si="143"/>
        <v>68.872676554128702</v>
      </c>
      <c r="Q76" s="645">
        <f t="shared" si="143"/>
        <v>70.86758320977394</v>
      </c>
      <c r="R76" s="645">
        <f t="shared" si="143"/>
        <v>71.562881018328568</v>
      </c>
      <c r="S76" s="645">
        <f t="shared" si="143"/>
        <v>73.680836726850004</v>
      </c>
      <c r="T76" s="645">
        <f t="shared" si="143"/>
        <v>76.626687306574652</v>
      </c>
      <c r="U76" s="645">
        <f t="shared" si="143"/>
        <v>79.501656194252291</v>
      </c>
      <c r="V76" s="645">
        <f t="shared" si="143"/>
        <v>84.596449136197492</v>
      </c>
      <c r="W76" s="645">
        <f t="shared" si="143"/>
        <v>88.281899827859306</v>
      </c>
      <c r="X76" s="645">
        <f t="shared" si="143"/>
        <v>93.752289141937084</v>
      </c>
      <c r="Y76" s="645">
        <f t="shared" si="143"/>
        <v>97.419481723918778</v>
      </c>
      <c r="Z76" s="645">
        <f t="shared" si="143"/>
        <v>100</v>
      </c>
      <c r="AA76" s="645">
        <f t="shared" si="143"/>
        <v>109.53062913038241</v>
      </c>
      <c r="AB76" s="645">
        <f t="shared" si="143"/>
        <v>118.03778759083833</v>
      </c>
      <c r="AC76" s="646">
        <f t="shared" si="143"/>
        <v>121.94397710829996</v>
      </c>
      <c r="AD76" s="647">
        <f t="shared" si="143"/>
        <v>124.99145007860044</v>
      </c>
    </row>
  </sheetData>
  <phoneticPr fontId="4"/>
  <pageMargins left="0.74803149606299213" right="0.78740157480314965" top="0.98425196850393704" bottom="0.98425196850393704" header="0.51181102362204722" footer="0.51181102362204722"/>
  <pageSetup paperSize="9" scale="39" orientation="portrait" r:id="rId1"/>
  <headerFooter alignWithMargins="0">
    <oddHeader>&amp;L&amp;D&amp;R&amp;A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D2:AD76"/>
  <sheetViews>
    <sheetView zoomScaleNormal="100" zoomScaleSheetLayoutView="80" workbookViewId="0"/>
  </sheetViews>
  <sheetFormatPr defaultColWidth="9" defaultRowHeight="16.5" customHeight="1"/>
  <cols>
    <col min="1" max="3" width="2.6328125" style="81" customWidth="1"/>
    <col min="4" max="4" width="3" style="81" customWidth="1"/>
    <col min="5" max="5" width="27.7265625" style="81" bestFit="1" customWidth="1"/>
    <col min="6" max="29" width="8.90625" style="81" customWidth="1"/>
    <col min="30" max="16384" width="9" style="81"/>
  </cols>
  <sheetData>
    <row r="2" spans="4:30" ht="16.5" customHeight="1">
      <c r="D2" s="173" t="s">
        <v>160</v>
      </c>
      <c r="R2" s="174"/>
    </row>
    <row r="3" spans="4:30" ht="16.5" customHeight="1" thickBot="1">
      <c r="F3" s="175"/>
      <c r="G3" s="175"/>
      <c r="I3" s="176"/>
      <c r="J3" s="176"/>
      <c r="K3" s="176"/>
      <c r="L3" s="176"/>
      <c r="M3" s="176"/>
      <c r="N3" s="176"/>
      <c r="O3" s="176"/>
      <c r="U3" s="176"/>
      <c r="V3" s="176"/>
      <c r="W3" s="176"/>
      <c r="X3" s="176"/>
      <c r="Y3" s="176"/>
      <c r="Z3" s="176"/>
      <c r="AA3" s="176"/>
      <c r="AB3" s="176"/>
      <c r="AD3" s="176" t="s">
        <v>255</v>
      </c>
    </row>
    <row r="4" spans="4:30" ht="16.5" customHeight="1" thickBot="1">
      <c r="D4" s="177"/>
      <c r="E4" s="178"/>
      <c r="F4" s="179" t="s">
        <v>29</v>
      </c>
      <c r="G4" s="180" t="s">
        <v>30</v>
      </c>
      <c r="H4" s="180" t="s">
        <v>31</v>
      </c>
      <c r="I4" s="180" t="s">
        <v>32</v>
      </c>
      <c r="J4" s="180" t="s">
        <v>33</v>
      </c>
      <c r="K4" s="180" t="s">
        <v>66</v>
      </c>
      <c r="L4" s="180" t="s">
        <v>34</v>
      </c>
      <c r="M4" s="180" t="s">
        <v>35</v>
      </c>
      <c r="N4" s="180" t="s">
        <v>36</v>
      </c>
      <c r="O4" s="180" t="s">
        <v>44</v>
      </c>
      <c r="P4" s="180" t="s">
        <v>67</v>
      </c>
      <c r="Q4" s="180" t="s">
        <v>46</v>
      </c>
      <c r="R4" s="180" t="s">
        <v>47</v>
      </c>
      <c r="S4" s="180" t="s">
        <v>48</v>
      </c>
      <c r="T4" s="180" t="s">
        <v>49</v>
      </c>
      <c r="U4" s="180" t="s">
        <v>194</v>
      </c>
      <c r="V4" s="180" t="s">
        <v>193</v>
      </c>
      <c r="W4" s="180" t="s">
        <v>206</v>
      </c>
      <c r="X4" s="180" t="s">
        <v>221</v>
      </c>
      <c r="Y4" s="180" t="s">
        <v>222</v>
      </c>
      <c r="Z4" s="180" t="s">
        <v>228</v>
      </c>
      <c r="AA4" s="180" t="s">
        <v>231</v>
      </c>
      <c r="AB4" s="180" t="s">
        <v>234</v>
      </c>
      <c r="AC4" s="180" t="s">
        <v>237</v>
      </c>
      <c r="AD4" s="181" t="s">
        <v>254</v>
      </c>
    </row>
    <row r="5" spans="4:30" ht="16.5" customHeight="1">
      <c r="D5" s="6" t="s">
        <v>98</v>
      </c>
      <c r="F5" s="32">
        <v>217.37181145841055</v>
      </c>
      <c r="G5" s="33">
        <v>218.36916413956635</v>
      </c>
      <c r="H5" s="33">
        <v>210.97513778275317</v>
      </c>
      <c r="I5" s="33">
        <v>213.03046914558163</v>
      </c>
      <c r="J5" s="33">
        <v>226.9027612080427</v>
      </c>
      <c r="K5" s="33">
        <v>242.45739724885374</v>
      </c>
      <c r="L5" s="33">
        <v>245.52229121826957</v>
      </c>
      <c r="M5" s="33">
        <v>272.24399305997309</v>
      </c>
      <c r="N5" s="33">
        <v>284.4320197061632</v>
      </c>
      <c r="O5" s="33">
        <v>261.32033037997729</v>
      </c>
      <c r="P5" s="33">
        <v>261.27668246190262</v>
      </c>
      <c r="Q5" s="33">
        <v>252.37720919786091</v>
      </c>
      <c r="R5" s="33">
        <v>250.58826319623756</v>
      </c>
      <c r="S5" s="33">
        <v>277.54003119364165</v>
      </c>
      <c r="T5" s="33">
        <v>273.59856039197234</v>
      </c>
      <c r="U5" s="33">
        <v>311.33570054758923</v>
      </c>
      <c r="V5" s="33">
        <v>342.66568589592055</v>
      </c>
      <c r="W5" s="293">
        <v>357.71</v>
      </c>
      <c r="X5" s="293">
        <v>375.34185801913696</v>
      </c>
      <c r="Y5" s="293">
        <v>409.99797017515726</v>
      </c>
      <c r="Z5" s="293">
        <v>392.25499503160881</v>
      </c>
      <c r="AA5" s="293">
        <v>413.27801359846956</v>
      </c>
      <c r="AB5" s="293">
        <v>411.90383568011504</v>
      </c>
      <c r="AC5" s="293">
        <v>402.16102803573244</v>
      </c>
      <c r="AD5" s="34">
        <v>391.35644925950857</v>
      </c>
    </row>
    <row r="6" spans="4:30" ht="16.5" customHeight="1">
      <c r="D6" s="7"/>
      <c r="E6" s="82" t="s">
        <v>161</v>
      </c>
      <c r="F6" s="35">
        <v>217.37181145841055</v>
      </c>
      <c r="G6" s="36">
        <v>218.36916413956635</v>
      </c>
      <c r="H6" s="36">
        <v>210.97513778275317</v>
      </c>
      <c r="I6" s="36">
        <v>213.03046914558163</v>
      </c>
      <c r="J6" s="36">
        <v>226.9027612080427</v>
      </c>
      <c r="K6" s="36">
        <v>242.45739724885374</v>
      </c>
      <c r="L6" s="36">
        <v>245.52229121826957</v>
      </c>
      <c r="M6" s="36">
        <v>272.24399305997309</v>
      </c>
      <c r="N6" s="36">
        <v>284.4320197061632</v>
      </c>
      <c r="O6" s="36">
        <v>261.32033037997729</v>
      </c>
      <c r="P6" s="36">
        <v>261.27668246190262</v>
      </c>
      <c r="Q6" s="36">
        <v>252.37720919786091</v>
      </c>
      <c r="R6" s="36">
        <v>250.58826319623756</v>
      </c>
      <c r="S6" s="36">
        <v>277.54003119364165</v>
      </c>
      <c r="T6" s="36">
        <v>273.59856039197234</v>
      </c>
      <c r="U6" s="36">
        <v>311.33570054758923</v>
      </c>
      <c r="V6" s="36">
        <v>342.66568589592055</v>
      </c>
      <c r="W6" s="294">
        <v>357.71</v>
      </c>
      <c r="X6" s="294">
        <v>375.34185801913696</v>
      </c>
      <c r="Y6" s="294">
        <v>409.99797017515726</v>
      </c>
      <c r="Z6" s="294">
        <v>392.25499503160881</v>
      </c>
      <c r="AA6" s="294">
        <v>413.27801359846956</v>
      </c>
      <c r="AB6" s="294">
        <v>411.90383568011504</v>
      </c>
      <c r="AC6" s="294">
        <v>402.16102803573244</v>
      </c>
      <c r="AD6" s="37">
        <v>391.35644925950857</v>
      </c>
    </row>
    <row r="7" spans="4:30" ht="16.5" customHeight="1">
      <c r="D7" s="6" t="s">
        <v>131</v>
      </c>
      <c r="E7" s="83"/>
      <c r="F7" s="38">
        <v>53.381304263524143</v>
      </c>
      <c r="G7" s="39">
        <v>51.615990876321199</v>
      </c>
      <c r="H7" s="40">
        <v>54.390055945315702</v>
      </c>
      <c r="I7" s="40">
        <v>56.043847423617905</v>
      </c>
      <c r="J7" s="40">
        <v>61.67631432876059</v>
      </c>
      <c r="K7" s="40">
        <v>67.459622010236387</v>
      </c>
      <c r="L7" s="40">
        <v>69.014680832209208</v>
      </c>
      <c r="M7" s="40">
        <v>74.982735325026269</v>
      </c>
      <c r="N7" s="40">
        <v>80.33810478667435</v>
      </c>
      <c r="O7" s="40">
        <v>77.683849550905663</v>
      </c>
      <c r="P7" s="40">
        <v>82.187101246872771</v>
      </c>
      <c r="Q7" s="40">
        <v>82.744384577706256</v>
      </c>
      <c r="R7" s="40">
        <v>88.004817421692223</v>
      </c>
      <c r="S7" s="40">
        <v>90.313917226589027</v>
      </c>
      <c r="T7" s="40">
        <v>88.551312391370502</v>
      </c>
      <c r="U7" s="40">
        <v>96.195619136390363</v>
      </c>
      <c r="V7" s="40">
        <v>97.883608204187908</v>
      </c>
      <c r="W7" s="286">
        <v>104.40600000000001</v>
      </c>
      <c r="X7" s="286">
        <v>108.10341853456586</v>
      </c>
      <c r="Y7" s="286">
        <v>106.7019692205858</v>
      </c>
      <c r="Z7" s="286">
        <v>112.69595323837103</v>
      </c>
      <c r="AA7" s="286">
        <v>115.30102057416786</v>
      </c>
      <c r="AB7" s="286">
        <v>110.55136598728676</v>
      </c>
      <c r="AC7" s="286">
        <v>133.52687582546289</v>
      </c>
      <c r="AD7" s="41">
        <v>147.1207245549385</v>
      </c>
    </row>
    <row r="8" spans="4:30" ht="16.5" customHeight="1">
      <c r="D8" s="8" t="s">
        <v>132</v>
      </c>
      <c r="E8" s="84"/>
      <c r="F8" s="42">
        <v>134.7728780761455</v>
      </c>
      <c r="G8" s="43">
        <v>149.34914277574265</v>
      </c>
      <c r="H8" s="43">
        <v>168.07658091010603</v>
      </c>
      <c r="I8" s="43">
        <v>183.39237595447042</v>
      </c>
      <c r="J8" s="43">
        <v>211.60495274678266</v>
      </c>
      <c r="K8" s="43">
        <v>228.98837280876796</v>
      </c>
      <c r="L8" s="43">
        <v>247.20822014264201</v>
      </c>
      <c r="M8" s="43">
        <v>262.26722986051254</v>
      </c>
      <c r="N8" s="43">
        <v>286.19811516348778</v>
      </c>
      <c r="O8" s="43">
        <v>300.42948777816014</v>
      </c>
      <c r="P8" s="43">
        <v>343.51314476298552</v>
      </c>
      <c r="Q8" s="43">
        <v>380.4771244755409</v>
      </c>
      <c r="R8" s="43">
        <v>408.66581354182892</v>
      </c>
      <c r="S8" s="43">
        <v>437.28447372569417</v>
      </c>
      <c r="T8" s="43">
        <v>472.52875609923399</v>
      </c>
      <c r="U8" s="43">
        <v>508.82956826561724</v>
      </c>
      <c r="V8" s="43">
        <v>560.733147727497</v>
      </c>
      <c r="W8" s="284">
        <v>616.65253511357946</v>
      </c>
      <c r="X8" s="284">
        <v>697.58167304864344</v>
      </c>
      <c r="Y8" s="284">
        <v>792.90548299974978</v>
      </c>
      <c r="Z8" s="284">
        <v>887.7142156429843</v>
      </c>
      <c r="AA8" s="284">
        <v>1058.1367416158212</v>
      </c>
      <c r="AB8" s="284">
        <v>1205.9077920323434</v>
      </c>
      <c r="AC8" s="284">
        <v>1330.0000650075165</v>
      </c>
      <c r="AD8" s="44">
        <v>1426.093505712159</v>
      </c>
    </row>
    <row r="9" spans="4:30" ht="16.5" customHeight="1">
      <c r="D9" s="9"/>
      <c r="E9" s="85" t="s">
        <v>133</v>
      </c>
      <c r="F9" s="45">
        <v>85.836201557443559</v>
      </c>
      <c r="G9" s="46">
        <v>88.905225232134939</v>
      </c>
      <c r="H9" s="46">
        <v>91.118177512169254</v>
      </c>
      <c r="I9" s="46">
        <v>103.05195041352928</v>
      </c>
      <c r="J9" s="46">
        <v>119.71460818136184</v>
      </c>
      <c r="K9" s="46">
        <v>137.74266013133732</v>
      </c>
      <c r="L9" s="46">
        <v>147.62735850931534</v>
      </c>
      <c r="M9" s="46">
        <v>175.27533268706296</v>
      </c>
      <c r="N9" s="46">
        <v>188.38745659983852</v>
      </c>
      <c r="O9" s="46">
        <v>197.59881778465601</v>
      </c>
      <c r="P9" s="46">
        <v>227.57387925143109</v>
      </c>
      <c r="Q9" s="46">
        <v>257.02023869395583</v>
      </c>
      <c r="R9" s="46">
        <v>294.14784773983251</v>
      </c>
      <c r="S9" s="46">
        <v>316.93858064616165</v>
      </c>
      <c r="T9" s="46">
        <v>345.39849143160262</v>
      </c>
      <c r="U9" s="46">
        <v>378.25594016523161</v>
      </c>
      <c r="V9" s="46">
        <v>419.36386502604677</v>
      </c>
      <c r="W9" s="295">
        <v>468.84017151193939</v>
      </c>
      <c r="X9" s="295">
        <v>529.56828812425124</v>
      </c>
      <c r="Y9" s="295">
        <v>595.48266479977178</v>
      </c>
      <c r="Z9" s="295">
        <v>662.05377653819824</v>
      </c>
      <c r="AA9" s="295">
        <v>788.87916081342905</v>
      </c>
      <c r="AB9" s="295">
        <v>857.03651733177367</v>
      </c>
      <c r="AC9" s="295">
        <v>937.12167958948896</v>
      </c>
      <c r="AD9" s="47">
        <v>999.86123010495476</v>
      </c>
    </row>
    <row r="10" spans="4:30" ht="16.5" customHeight="1">
      <c r="D10" s="10"/>
      <c r="E10" s="82" t="s">
        <v>134</v>
      </c>
      <c r="F10" s="35">
        <v>48.936676518701937</v>
      </c>
      <c r="G10" s="36">
        <v>60.443917543607718</v>
      </c>
      <c r="H10" s="36">
        <v>76.958403397936763</v>
      </c>
      <c r="I10" s="36">
        <v>80.340425540941126</v>
      </c>
      <c r="J10" s="36">
        <v>91.890344565420833</v>
      </c>
      <c r="K10" s="36">
        <v>91.245712677430646</v>
      </c>
      <c r="L10" s="36">
        <v>99.580861633326649</v>
      </c>
      <c r="M10" s="36">
        <v>86.991897173449559</v>
      </c>
      <c r="N10" s="36">
        <v>97.810658563649255</v>
      </c>
      <c r="O10" s="36">
        <v>102.83066999350415</v>
      </c>
      <c r="P10" s="36">
        <v>115.93926551155441</v>
      </c>
      <c r="Q10" s="36">
        <v>123.4568857815851</v>
      </c>
      <c r="R10" s="36">
        <v>114.51796580199641</v>
      </c>
      <c r="S10" s="36">
        <v>120.34589307953254</v>
      </c>
      <c r="T10" s="36">
        <v>127.13026466763139</v>
      </c>
      <c r="U10" s="36">
        <v>130.57362810038563</v>
      </c>
      <c r="V10" s="36">
        <v>141.36928270145026</v>
      </c>
      <c r="W10" s="294">
        <v>147.81236360164002</v>
      </c>
      <c r="X10" s="294">
        <v>168.01338492439217</v>
      </c>
      <c r="Y10" s="294">
        <v>197.422818199978</v>
      </c>
      <c r="Z10" s="294">
        <v>225.66043910478606</v>
      </c>
      <c r="AA10" s="294">
        <v>269.25758080239217</v>
      </c>
      <c r="AB10" s="294">
        <v>348.87127470056981</v>
      </c>
      <c r="AC10" s="294">
        <v>392.87838541802745</v>
      </c>
      <c r="AD10" s="37">
        <v>426.2322756072042</v>
      </c>
    </row>
    <row r="11" spans="4:30" ht="16.5" customHeight="1">
      <c r="D11" s="11" t="s">
        <v>203</v>
      </c>
      <c r="E11" s="12"/>
      <c r="F11" s="217" t="s">
        <v>256</v>
      </c>
      <c r="G11" s="218" t="s">
        <v>256</v>
      </c>
      <c r="H11" s="218" t="s">
        <v>256</v>
      </c>
      <c r="I11" s="218" t="s">
        <v>256</v>
      </c>
      <c r="J11" s="218" t="s">
        <v>256</v>
      </c>
      <c r="K11" s="218" t="s">
        <v>256</v>
      </c>
      <c r="L11" s="218" t="s">
        <v>256</v>
      </c>
      <c r="M11" s="218" t="s">
        <v>256</v>
      </c>
      <c r="N11" s="218" t="s">
        <v>256</v>
      </c>
      <c r="O11" s="218" t="s">
        <v>256</v>
      </c>
      <c r="P11" s="218" t="s">
        <v>256</v>
      </c>
      <c r="Q11" s="218" t="s">
        <v>256</v>
      </c>
      <c r="R11" s="218" t="s">
        <v>256</v>
      </c>
      <c r="S11" s="218" t="s">
        <v>256</v>
      </c>
      <c r="T11" s="218" t="s">
        <v>256</v>
      </c>
      <c r="U11" s="218" t="s">
        <v>256</v>
      </c>
      <c r="V11" s="218" t="s">
        <v>256</v>
      </c>
      <c r="W11" s="296" t="s">
        <v>256</v>
      </c>
      <c r="X11" s="296" t="s">
        <v>256</v>
      </c>
      <c r="Y11" s="296" t="s">
        <v>256</v>
      </c>
      <c r="Z11" s="296" t="s">
        <v>256</v>
      </c>
      <c r="AA11" s="296" t="s">
        <v>256</v>
      </c>
      <c r="AB11" s="296" t="s">
        <v>256</v>
      </c>
      <c r="AC11" s="296" t="s">
        <v>256</v>
      </c>
      <c r="AD11" s="219" t="s">
        <v>256</v>
      </c>
    </row>
    <row r="12" spans="4:30" ht="16.5" customHeight="1">
      <c r="D12" s="6" t="s">
        <v>162</v>
      </c>
      <c r="E12" s="116"/>
      <c r="F12" s="51">
        <v>124.33627232734642</v>
      </c>
      <c r="G12" s="52">
        <v>127.8757746084672</v>
      </c>
      <c r="H12" s="52">
        <v>148.4174945993459</v>
      </c>
      <c r="I12" s="52">
        <v>148.48766123500235</v>
      </c>
      <c r="J12" s="52">
        <v>159.3849980511153</v>
      </c>
      <c r="K12" s="52">
        <v>154.24291899098839</v>
      </c>
      <c r="L12" s="52">
        <v>146.46886524419313</v>
      </c>
      <c r="M12" s="52">
        <v>164.65646674602868</v>
      </c>
      <c r="N12" s="52">
        <v>159.05720962001269</v>
      </c>
      <c r="O12" s="52">
        <v>148.78992417355704</v>
      </c>
      <c r="P12" s="52">
        <v>153.90055706514661</v>
      </c>
      <c r="Q12" s="52">
        <v>143.47770649879979</v>
      </c>
      <c r="R12" s="52">
        <v>137.66339754236805</v>
      </c>
      <c r="S12" s="52">
        <v>134.76056128882786</v>
      </c>
      <c r="T12" s="52">
        <v>133.80804840240856</v>
      </c>
      <c r="U12" s="52">
        <v>138.62348027406031</v>
      </c>
      <c r="V12" s="52">
        <v>141.07611624380846</v>
      </c>
      <c r="W12" s="297">
        <v>142.66500702544403</v>
      </c>
      <c r="X12" s="297">
        <v>140.21329702341609</v>
      </c>
      <c r="Y12" s="297">
        <v>137.1883756408599</v>
      </c>
      <c r="Z12" s="297">
        <v>118.73512854226996</v>
      </c>
      <c r="AA12" s="297">
        <v>141.00309663697558</v>
      </c>
      <c r="AB12" s="297">
        <v>159.19554058654711</v>
      </c>
      <c r="AC12" s="297">
        <v>159.2692031605996</v>
      </c>
      <c r="AD12" s="53">
        <v>159.40069029425857</v>
      </c>
    </row>
    <row r="13" spans="4:30" ht="16.5" customHeight="1">
      <c r="D13" s="9"/>
      <c r="E13" s="117" t="s">
        <v>135</v>
      </c>
      <c r="F13" s="54">
        <v>29.362774710638373</v>
      </c>
      <c r="G13" s="55">
        <v>33.40779401059266</v>
      </c>
      <c r="H13" s="55">
        <v>39.217142509472083</v>
      </c>
      <c r="I13" s="55">
        <v>38.587350656456834</v>
      </c>
      <c r="J13" s="55">
        <v>42.098636742360348</v>
      </c>
      <c r="K13" s="55">
        <v>37.447538770685057</v>
      </c>
      <c r="L13" s="55">
        <v>42.52780512172302</v>
      </c>
      <c r="M13" s="55">
        <v>50.185575645127791</v>
      </c>
      <c r="N13" s="55">
        <v>52.93363607398112</v>
      </c>
      <c r="O13" s="55">
        <v>58.584956794207642</v>
      </c>
      <c r="P13" s="55">
        <v>66.038812543729165</v>
      </c>
      <c r="Q13" s="55">
        <v>62.689486664544937</v>
      </c>
      <c r="R13" s="55">
        <v>60.184206468464836</v>
      </c>
      <c r="S13" s="55">
        <v>62.248953664688791</v>
      </c>
      <c r="T13" s="55">
        <v>62.35832951928775</v>
      </c>
      <c r="U13" s="55">
        <v>67.173937952385245</v>
      </c>
      <c r="V13" s="55">
        <v>70.090626340512728</v>
      </c>
      <c r="W13" s="298">
        <v>70.358320449995333</v>
      </c>
      <c r="X13" s="298">
        <v>68.129405727306306</v>
      </c>
      <c r="Y13" s="298">
        <v>66.111835492487955</v>
      </c>
      <c r="Z13" s="298">
        <v>57.208874260341076</v>
      </c>
      <c r="AA13" s="298">
        <v>71.529405500438386</v>
      </c>
      <c r="AB13" s="298">
        <v>86.657483697448029</v>
      </c>
      <c r="AC13" s="298">
        <v>86.642980552134915</v>
      </c>
      <c r="AD13" s="56">
        <v>87.31785117071874</v>
      </c>
    </row>
    <row r="14" spans="4:30" ht="16.5" customHeight="1">
      <c r="D14" s="9"/>
      <c r="E14" s="118" t="s">
        <v>136</v>
      </c>
      <c r="F14" s="45">
        <v>9.7286242267206582</v>
      </c>
      <c r="G14" s="46">
        <v>13.141533642757713</v>
      </c>
      <c r="H14" s="46">
        <v>11.744218331762937</v>
      </c>
      <c r="I14" s="46">
        <v>10.21163027330196</v>
      </c>
      <c r="J14" s="46">
        <v>10.795916107523528</v>
      </c>
      <c r="K14" s="46">
        <v>9.3251584497598863</v>
      </c>
      <c r="L14" s="46">
        <v>10.419152890165927</v>
      </c>
      <c r="M14" s="46">
        <v>10.798178877364535</v>
      </c>
      <c r="N14" s="46">
        <v>11.362995182369545</v>
      </c>
      <c r="O14" s="46">
        <v>12.107942422534197</v>
      </c>
      <c r="P14" s="46">
        <v>11.737193100044223</v>
      </c>
      <c r="Q14" s="46">
        <v>10.18565340518172</v>
      </c>
      <c r="R14" s="46">
        <v>9.0455824410336358</v>
      </c>
      <c r="S14" s="46">
        <v>8.9988194094752227</v>
      </c>
      <c r="T14" s="46">
        <v>9.2592090929449586</v>
      </c>
      <c r="U14" s="46">
        <v>10.476092587102587</v>
      </c>
      <c r="V14" s="46">
        <v>10.860186859618329</v>
      </c>
      <c r="W14" s="295">
        <v>11.896652093726782</v>
      </c>
      <c r="X14" s="295">
        <v>11.468463985914624</v>
      </c>
      <c r="Y14" s="295">
        <v>11.856294099127108</v>
      </c>
      <c r="Z14" s="295">
        <v>12.344678835342441</v>
      </c>
      <c r="AA14" s="295">
        <v>15.226842413722645</v>
      </c>
      <c r="AB14" s="295">
        <v>17.66941316748585</v>
      </c>
      <c r="AC14" s="295">
        <v>17.737902971102542</v>
      </c>
      <c r="AD14" s="47">
        <v>17.959925682481185</v>
      </c>
    </row>
    <row r="15" spans="4:30" ht="16.5" customHeight="1">
      <c r="D15" s="9"/>
      <c r="E15" s="118" t="s">
        <v>137</v>
      </c>
      <c r="F15" s="45">
        <v>27.88458439107244</v>
      </c>
      <c r="G15" s="46">
        <v>25.273899453574092</v>
      </c>
      <c r="H15" s="46">
        <v>29.925821484402697</v>
      </c>
      <c r="I15" s="46">
        <v>31.354443353727635</v>
      </c>
      <c r="J15" s="46">
        <v>33.388342380519042</v>
      </c>
      <c r="K15" s="46">
        <v>33.904237897969935</v>
      </c>
      <c r="L15" s="46">
        <v>28.813877353443843</v>
      </c>
      <c r="M15" s="46">
        <v>30.633641700740942</v>
      </c>
      <c r="N15" s="46">
        <v>26.815397907849981</v>
      </c>
      <c r="O15" s="46">
        <v>20.867219098989136</v>
      </c>
      <c r="P15" s="46">
        <v>20.034313887453994</v>
      </c>
      <c r="Q15" s="46">
        <v>18.202823308977287</v>
      </c>
      <c r="R15" s="46">
        <v>18.1321325440544</v>
      </c>
      <c r="S15" s="46">
        <v>16.55873600348048</v>
      </c>
      <c r="T15" s="46">
        <v>16.055635089126589</v>
      </c>
      <c r="U15" s="46">
        <v>15.216049199559032</v>
      </c>
      <c r="V15" s="46">
        <v>14.872516554349142</v>
      </c>
      <c r="W15" s="295">
        <v>15.056203723976244</v>
      </c>
      <c r="X15" s="295">
        <v>15.575865565322379</v>
      </c>
      <c r="Y15" s="295">
        <v>14.622725852731254</v>
      </c>
      <c r="Z15" s="295">
        <v>11.961481821407704</v>
      </c>
      <c r="AA15" s="295">
        <v>12.810073109829474</v>
      </c>
      <c r="AB15" s="295">
        <v>12.943759621274275</v>
      </c>
      <c r="AC15" s="295">
        <v>12.697430482207597</v>
      </c>
      <c r="AD15" s="47">
        <v>11.992226065878384</v>
      </c>
    </row>
    <row r="16" spans="4:30" ht="16.5" customHeight="1">
      <c r="D16" s="9"/>
      <c r="E16" s="118" t="s">
        <v>138</v>
      </c>
      <c r="F16" s="45">
        <v>57.282537918004223</v>
      </c>
      <c r="G16" s="46">
        <v>55.17826810673013</v>
      </c>
      <c r="H16" s="46">
        <v>66.046416257865218</v>
      </c>
      <c r="I16" s="46">
        <v>66.86466210221991</v>
      </c>
      <c r="J16" s="46">
        <v>71.500461300462547</v>
      </c>
      <c r="K16" s="46">
        <v>72.188500509729096</v>
      </c>
      <c r="L16" s="46">
        <v>63.273954552887027</v>
      </c>
      <c r="M16" s="46">
        <v>71.596053369079527</v>
      </c>
      <c r="N16" s="46">
        <v>66.378939925716651</v>
      </c>
      <c r="O16" s="46">
        <v>55.863886187162024</v>
      </c>
      <c r="P16" s="46">
        <v>54.816108830950505</v>
      </c>
      <c r="Q16" s="46">
        <v>51.149973375471873</v>
      </c>
      <c r="R16" s="46">
        <v>49.278168351074008</v>
      </c>
      <c r="S16" s="46">
        <v>45.721781292282323</v>
      </c>
      <c r="T16" s="46">
        <v>45.006220046456967</v>
      </c>
      <c r="U16" s="46">
        <v>44.658377120033101</v>
      </c>
      <c r="V16" s="46">
        <v>44.281263730746311</v>
      </c>
      <c r="W16" s="295">
        <v>44.482796276023755</v>
      </c>
      <c r="X16" s="295">
        <v>44.245642425308276</v>
      </c>
      <c r="Y16" s="295">
        <v>43.756296562364554</v>
      </c>
      <c r="Z16" s="295">
        <v>36.359427470790983</v>
      </c>
      <c r="AA16" s="295">
        <v>40.630465409243079</v>
      </c>
      <c r="AB16" s="295">
        <v>41.192240596529359</v>
      </c>
      <c r="AC16" s="295">
        <v>41.331989562837443</v>
      </c>
      <c r="AD16" s="47">
        <v>41.131578112799644</v>
      </c>
    </row>
    <row r="17" spans="4:30" ht="16.5" customHeight="1">
      <c r="D17" s="9"/>
      <c r="E17" s="118" t="s">
        <v>139</v>
      </c>
      <c r="F17" s="45">
        <v>7.7751080910734127E-2</v>
      </c>
      <c r="G17" s="46">
        <v>0.87427939481260575</v>
      </c>
      <c r="H17" s="46">
        <v>1.4838960158429613</v>
      </c>
      <c r="I17" s="46">
        <v>1.4695748492960119</v>
      </c>
      <c r="J17" s="46">
        <v>1.6016415202498397</v>
      </c>
      <c r="K17" s="46">
        <v>1.377483362844389</v>
      </c>
      <c r="L17" s="46">
        <v>1.4340753259733094</v>
      </c>
      <c r="M17" s="46">
        <v>1.4430171537158782</v>
      </c>
      <c r="N17" s="46">
        <v>1.5662405300953584</v>
      </c>
      <c r="O17" s="46">
        <v>1.3659196706640133</v>
      </c>
      <c r="P17" s="46">
        <v>1.2741287029687292</v>
      </c>
      <c r="Q17" s="46">
        <v>1.2497697446239828</v>
      </c>
      <c r="R17" s="46">
        <v>1.0233077377411706</v>
      </c>
      <c r="S17" s="46">
        <v>1.2322709189010259</v>
      </c>
      <c r="T17" s="46">
        <v>1.128654654592292</v>
      </c>
      <c r="U17" s="46">
        <v>1.0990234149803482</v>
      </c>
      <c r="V17" s="46">
        <v>0.97152275858194381</v>
      </c>
      <c r="W17" s="295">
        <v>0.87103448172193199</v>
      </c>
      <c r="X17" s="295">
        <v>0.79391931956450246</v>
      </c>
      <c r="Y17" s="295">
        <v>0.84122363414903956</v>
      </c>
      <c r="Z17" s="295">
        <v>0.86066615438776006</v>
      </c>
      <c r="AA17" s="295">
        <v>0.80631020374199047</v>
      </c>
      <c r="AB17" s="295">
        <v>0.73264350380961685</v>
      </c>
      <c r="AC17" s="295">
        <v>0.85889959231710511</v>
      </c>
      <c r="AD17" s="47">
        <v>0.99910926238060738</v>
      </c>
    </row>
    <row r="18" spans="4:30" ht="16.5" customHeight="1">
      <c r="D18" s="8" t="s">
        <v>140</v>
      </c>
      <c r="E18" s="84"/>
      <c r="F18" s="57">
        <v>54.945425032803612</v>
      </c>
      <c r="G18" s="58">
        <v>54.018096661492713</v>
      </c>
      <c r="H18" s="58">
        <v>56.082839095845756</v>
      </c>
      <c r="I18" s="58">
        <v>69.098162803124652</v>
      </c>
      <c r="J18" s="58">
        <v>80.21479211419485</v>
      </c>
      <c r="K18" s="58">
        <v>88.216571691590005</v>
      </c>
      <c r="L18" s="58">
        <v>101.30848137822572</v>
      </c>
      <c r="M18" s="58">
        <v>115.8533784027732</v>
      </c>
      <c r="N18" s="58">
        <v>132.17009504569742</v>
      </c>
      <c r="O18" s="58">
        <v>133.16692061353669</v>
      </c>
      <c r="P18" s="58">
        <v>148.19811008927908</v>
      </c>
      <c r="Q18" s="58">
        <v>157.63176044514907</v>
      </c>
      <c r="R18" s="58">
        <v>139.47849438052461</v>
      </c>
      <c r="S18" s="58">
        <v>139.94174334856447</v>
      </c>
      <c r="T18" s="58">
        <v>146.45917188912853</v>
      </c>
      <c r="U18" s="58">
        <v>158.97135534635515</v>
      </c>
      <c r="V18" s="58">
        <v>165.63680766753316</v>
      </c>
      <c r="W18" s="299">
        <v>175.16469053998856</v>
      </c>
      <c r="X18" s="299">
        <v>184.78361840036564</v>
      </c>
      <c r="Y18" s="299">
        <v>190.81586135960583</v>
      </c>
      <c r="Z18" s="299">
        <v>199.12171683363482</v>
      </c>
      <c r="AA18" s="299">
        <v>217.97820381786337</v>
      </c>
      <c r="AB18" s="299">
        <v>211.03197584000938</v>
      </c>
      <c r="AC18" s="299">
        <v>209.89238316017449</v>
      </c>
      <c r="AD18" s="59">
        <v>214.43090891744575</v>
      </c>
    </row>
    <row r="19" spans="4:30" ht="16.5" customHeight="1">
      <c r="D19" s="9"/>
      <c r="E19" s="87" t="s">
        <v>141</v>
      </c>
      <c r="F19" s="60">
        <v>3.5238866492742771</v>
      </c>
      <c r="G19" s="61">
        <v>2.733973120920703</v>
      </c>
      <c r="H19" s="61">
        <v>2.0307242067932596</v>
      </c>
      <c r="I19" s="61">
        <v>1.968059769673508</v>
      </c>
      <c r="J19" s="61">
        <v>2.2358758705799691</v>
      </c>
      <c r="K19" s="61">
        <v>2.3084181021237362</v>
      </c>
      <c r="L19" s="61">
        <v>2.5016283622852113</v>
      </c>
      <c r="M19" s="61">
        <v>2.3538921569202329</v>
      </c>
      <c r="N19" s="61">
        <v>2.6023663886467356</v>
      </c>
      <c r="O19" s="61">
        <v>2.7940578753154175</v>
      </c>
      <c r="P19" s="61">
        <v>3.1408828750787778</v>
      </c>
      <c r="Q19" s="61">
        <v>3.7766385415431323</v>
      </c>
      <c r="R19" s="61">
        <v>1.717695556622999</v>
      </c>
      <c r="S19" s="61">
        <v>1.7008174542973991</v>
      </c>
      <c r="T19" s="61">
        <v>1.4695274664250604</v>
      </c>
      <c r="U19" s="61">
        <v>1.4579262100752139</v>
      </c>
      <c r="V19" s="61">
        <v>1.3481456361776067</v>
      </c>
      <c r="W19" s="300">
        <v>1.2367490956637794</v>
      </c>
      <c r="X19" s="300">
        <v>1.1945092988068093</v>
      </c>
      <c r="Y19" s="300">
        <v>1.0705669060682343</v>
      </c>
      <c r="Z19" s="300">
        <v>0.95247612071850285</v>
      </c>
      <c r="AA19" s="300">
        <v>1.1113654333379539</v>
      </c>
      <c r="AB19" s="300">
        <v>1.0684522463550266</v>
      </c>
      <c r="AC19" s="300">
        <v>0.97435660863473028</v>
      </c>
      <c r="AD19" s="62">
        <v>0.96233181331498852</v>
      </c>
    </row>
    <row r="20" spans="4:30" ht="16.5" customHeight="1">
      <c r="D20" s="9"/>
      <c r="E20" s="88" t="s">
        <v>142</v>
      </c>
      <c r="F20" s="63">
        <v>1.9954470684864698</v>
      </c>
      <c r="G20" s="64">
        <v>2.2462069533228881</v>
      </c>
      <c r="H20" s="64">
        <v>3.0627904569938837</v>
      </c>
      <c r="I20" s="64">
        <v>4.3774887320395948</v>
      </c>
      <c r="J20" s="64">
        <v>5.1735145314610387</v>
      </c>
      <c r="K20" s="64">
        <v>7.2445473479442208</v>
      </c>
      <c r="L20" s="64">
        <v>10.971203623813635</v>
      </c>
      <c r="M20" s="64">
        <v>15.139354311401719</v>
      </c>
      <c r="N20" s="64">
        <v>19.400964784260427</v>
      </c>
      <c r="O20" s="64">
        <v>20.932202791525174</v>
      </c>
      <c r="P20" s="64">
        <v>19.984569761554596</v>
      </c>
      <c r="Q20" s="64">
        <v>17.492679106510487</v>
      </c>
      <c r="R20" s="64">
        <v>18.465048779874003</v>
      </c>
      <c r="S20" s="64">
        <v>19.803848935457125</v>
      </c>
      <c r="T20" s="64">
        <v>22.140440008258011</v>
      </c>
      <c r="U20" s="64">
        <v>24.326214678727965</v>
      </c>
      <c r="V20" s="64">
        <v>24.761155113887931</v>
      </c>
      <c r="W20" s="301">
        <v>22.352</v>
      </c>
      <c r="X20" s="301">
        <v>24.386074294563667</v>
      </c>
      <c r="Y20" s="301">
        <v>26.882512923785992</v>
      </c>
      <c r="Z20" s="301">
        <v>27.548863411535613</v>
      </c>
      <c r="AA20" s="301">
        <v>28.931920644582231</v>
      </c>
      <c r="AB20" s="301">
        <v>27.401480256682806</v>
      </c>
      <c r="AC20" s="301">
        <v>27.056454399178705</v>
      </c>
      <c r="AD20" s="65">
        <v>25.80304018660183</v>
      </c>
    </row>
    <row r="21" spans="4:30" ht="16.5" customHeight="1">
      <c r="D21" s="9"/>
      <c r="E21" s="88" t="s">
        <v>143</v>
      </c>
      <c r="F21" s="63">
        <v>22.309258799204187</v>
      </c>
      <c r="G21" s="64">
        <v>20.583042084277476</v>
      </c>
      <c r="H21" s="64">
        <v>21.832207547469253</v>
      </c>
      <c r="I21" s="64">
        <v>25.998489615134364</v>
      </c>
      <c r="J21" s="64">
        <v>30.372156541574647</v>
      </c>
      <c r="K21" s="64">
        <v>30.8331335176841</v>
      </c>
      <c r="L21" s="64">
        <v>33.714173286845018</v>
      </c>
      <c r="M21" s="64">
        <v>36.025590000719639</v>
      </c>
      <c r="N21" s="64">
        <v>41.504085852941685</v>
      </c>
      <c r="O21" s="64">
        <v>46.787696753682852</v>
      </c>
      <c r="P21" s="64">
        <v>47.538867178915389</v>
      </c>
      <c r="Q21" s="64">
        <v>46.044985606424518</v>
      </c>
      <c r="R21" s="64">
        <v>51.811748126897967</v>
      </c>
      <c r="S21" s="64">
        <v>53.456691323887121</v>
      </c>
      <c r="T21" s="64">
        <v>52.228541346811646</v>
      </c>
      <c r="U21" s="64">
        <v>55.43038830745229</v>
      </c>
      <c r="V21" s="64">
        <v>60.798647395748858</v>
      </c>
      <c r="W21" s="301">
        <v>63.20614249847214</v>
      </c>
      <c r="X21" s="301">
        <v>65.550707461095726</v>
      </c>
      <c r="Y21" s="301">
        <v>67.223070664116591</v>
      </c>
      <c r="Z21" s="301">
        <v>69.545354332904594</v>
      </c>
      <c r="AA21" s="301">
        <v>75.553428989724893</v>
      </c>
      <c r="AB21" s="301">
        <v>71.611120113921999</v>
      </c>
      <c r="AC21" s="301">
        <v>68.548795841422077</v>
      </c>
      <c r="AD21" s="65">
        <v>67.413956669464298</v>
      </c>
    </row>
    <row r="22" spans="4:30" ht="16.5" customHeight="1">
      <c r="D22" s="9"/>
      <c r="E22" s="88" t="s">
        <v>144</v>
      </c>
      <c r="F22" s="63">
        <v>1.4888886346333958</v>
      </c>
      <c r="G22" s="64">
        <v>1.4845629956183919</v>
      </c>
      <c r="H22" s="64">
        <v>2.0263967429510776</v>
      </c>
      <c r="I22" s="64">
        <v>2.4642976495370981</v>
      </c>
      <c r="J22" s="64">
        <v>3.3466741743595181</v>
      </c>
      <c r="K22" s="64">
        <v>3.8863377782587989</v>
      </c>
      <c r="L22" s="64">
        <v>4.3396453288859274</v>
      </c>
      <c r="M22" s="64">
        <v>4.915064305819099</v>
      </c>
      <c r="N22" s="64">
        <v>3.1585673300340016</v>
      </c>
      <c r="O22" s="64">
        <v>3.8507252169927333</v>
      </c>
      <c r="P22" s="64">
        <v>2.4448256099722347</v>
      </c>
      <c r="Q22" s="64">
        <v>4.6376552690118036</v>
      </c>
      <c r="R22" s="64">
        <v>1.9916835322256337</v>
      </c>
      <c r="S22" s="64">
        <v>2.0180879167989443</v>
      </c>
      <c r="T22" s="64">
        <v>2.0300440501425712</v>
      </c>
      <c r="U22" s="64">
        <v>2.1201525325764869</v>
      </c>
      <c r="V22" s="64">
        <v>2.614695143279584</v>
      </c>
      <c r="W22" s="301">
        <v>2.1580462027071308</v>
      </c>
      <c r="X22" s="301">
        <v>2.1586939533949243</v>
      </c>
      <c r="Y22" s="301">
        <v>2.2574654844796243</v>
      </c>
      <c r="Z22" s="301">
        <v>2.9498210794369917</v>
      </c>
      <c r="AA22" s="301">
        <v>3.5356376652977133</v>
      </c>
      <c r="AB22" s="301">
        <v>3.1122397498547394</v>
      </c>
      <c r="AC22" s="301">
        <v>3.3146008659036736</v>
      </c>
      <c r="AD22" s="65">
        <v>3.2498474615463748</v>
      </c>
    </row>
    <row r="23" spans="4:30" ht="16.5" customHeight="1">
      <c r="D23" s="9"/>
      <c r="E23" s="87" t="s">
        <v>145</v>
      </c>
      <c r="F23" s="63">
        <v>0.47709492875959442</v>
      </c>
      <c r="G23" s="64">
        <v>0.43754035960678328</v>
      </c>
      <c r="H23" s="64">
        <v>0.53488201687797732</v>
      </c>
      <c r="I23" s="64">
        <v>0.68122965730313334</v>
      </c>
      <c r="J23" s="64">
        <v>0.74606513509668981</v>
      </c>
      <c r="K23" s="64">
        <v>0.81865103981889964</v>
      </c>
      <c r="L23" s="64">
        <v>0.79384345099690845</v>
      </c>
      <c r="M23" s="64">
        <v>0.80628765706964534</v>
      </c>
      <c r="N23" s="64">
        <v>0.8964107425843858</v>
      </c>
      <c r="O23" s="64">
        <v>0.74015307830665689</v>
      </c>
      <c r="P23" s="64">
        <v>0.65292537789562322</v>
      </c>
      <c r="Q23" s="64">
        <v>0.39252487235249373</v>
      </c>
      <c r="R23" s="64">
        <v>0.19376661366350667</v>
      </c>
      <c r="S23" s="64">
        <v>0.20502561435109648</v>
      </c>
      <c r="T23" s="64">
        <v>0.22612926301099207</v>
      </c>
      <c r="U23" s="64">
        <v>0.26701307850273404</v>
      </c>
      <c r="V23" s="64">
        <v>0.30606077645299817</v>
      </c>
      <c r="W23" s="301">
        <v>0.27213939668526194</v>
      </c>
      <c r="X23" s="301">
        <v>0.31946323306927543</v>
      </c>
      <c r="Y23" s="301">
        <v>0.30192942322774996</v>
      </c>
      <c r="Z23" s="301">
        <v>0.33134819490143019</v>
      </c>
      <c r="AA23" s="301">
        <v>0.56911894330448876</v>
      </c>
      <c r="AB23" s="301">
        <v>0.53899863252926794</v>
      </c>
      <c r="AC23" s="301">
        <v>0.47763588813774144</v>
      </c>
      <c r="AD23" s="65">
        <v>0.44481559295266004</v>
      </c>
    </row>
    <row r="24" spans="4:30" ht="16.5" customHeight="1">
      <c r="D24" s="9"/>
      <c r="E24" s="87" t="s">
        <v>146</v>
      </c>
      <c r="F24" s="63">
        <v>1.0252127044700761</v>
      </c>
      <c r="G24" s="64">
        <v>0.9105632717986788</v>
      </c>
      <c r="H24" s="64">
        <v>0.70504305850080595</v>
      </c>
      <c r="I24" s="64">
        <v>0.71749030736013875</v>
      </c>
      <c r="J24" s="64">
        <v>0.70364574319871276</v>
      </c>
      <c r="K24" s="64">
        <v>0.76773615375229665</v>
      </c>
      <c r="L24" s="64">
        <v>0.99485364872807303</v>
      </c>
      <c r="M24" s="64">
        <v>0.87577890365026267</v>
      </c>
      <c r="N24" s="64">
        <v>0.94062694241608646</v>
      </c>
      <c r="O24" s="64">
        <v>0.72869738247976179</v>
      </c>
      <c r="P24" s="64">
        <v>0.8880640183251346</v>
      </c>
      <c r="Q24" s="64">
        <v>0.93095876731776106</v>
      </c>
      <c r="R24" s="64">
        <v>0.92800033393283266</v>
      </c>
      <c r="S24" s="64">
        <v>1.0322258285523762</v>
      </c>
      <c r="T24" s="64">
        <v>1.1025330230990966</v>
      </c>
      <c r="U24" s="64">
        <v>1.3973285961122581</v>
      </c>
      <c r="V24" s="64">
        <v>1.2499150989104577</v>
      </c>
      <c r="W24" s="301">
        <v>1.3705194610645144</v>
      </c>
      <c r="X24" s="301">
        <v>1.3013731935958004</v>
      </c>
      <c r="Y24" s="301">
        <v>1.3028847254350973</v>
      </c>
      <c r="Z24" s="301">
        <v>1.250711474014125</v>
      </c>
      <c r="AA24" s="301">
        <v>1.4569134898868754</v>
      </c>
      <c r="AB24" s="301">
        <v>1.1923014964156777</v>
      </c>
      <c r="AC24" s="301">
        <v>0.97085744285725006</v>
      </c>
      <c r="AD24" s="65">
        <v>0.97311275168325695</v>
      </c>
    </row>
    <row r="25" spans="4:30" ht="16.5" customHeight="1">
      <c r="D25" s="9"/>
      <c r="E25" s="87" t="s">
        <v>147</v>
      </c>
      <c r="F25" s="63">
        <v>0.91437494823687659</v>
      </c>
      <c r="G25" s="64">
        <v>0.83856674961345679</v>
      </c>
      <c r="H25" s="64">
        <v>1.0251266299711244</v>
      </c>
      <c r="I25" s="64">
        <v>1.3056087899602329</v>
      </c>
      <c r="J25" s="64">
        <v>1.4298690431671355</v>
      </c>
      <c r="K25" s="64">
        <v>1.568983355376774</v>
      </c>
      <c r="L25" s="64">
        <v>1.5214384405650303</v>
      </c>
      <c r="M25" s="64">
        <v>1.5452883488279232</v>
      </c>
      <c r="N25" s="64">
        <v>1.9186613975477536</v>
      </c>
      <c r="O25" s="64">
        <v>1.8388820207285999</v>
      </c>
      <c r="P25" s="64">
        <v>2.0118358850980873</v>
      </c>
      <c r="Q25" s="64">
        <v>1.7156574283863126</v>
      </c>
      <c r="R25" s="64">
        <v>1.7880277252541543</v>
      </c>
      <c r="S25" s="64">
        <v>1.6069947820122847</v>
      </c>
      <c r="T25" s="64">
        <v>1.4975189677191978</v>
      </c>
      <c r="U25" s="64">
        <v>1.4819490003785905</v>
      </c>
      <c r="V25" s="64">
        <v>1.4070153519025914</v>
      </c>
      <c r="W25" s="301">
        <v>1.0190938853957503</v>
      </c>
      <c r="X25" s="301">
        <v>0.92498529558289222</v>
      </c>
      <c r="Y25" s="301">
        <v>0.68915298459257279</v>
      </c>
      <c r="Z25" s="301">
        <v>0.60282444248460321</v>
      </c>
      <c r="AA25" s="301">
        <v>0.82918587770799035</v>
      </c>
      <c r="AB25" s="301">
        <v>0.62834548623567688</v>
      </c>
      <c r="AC25" s="301">
        <v>0.55681097550692171</v>
      </c>
      <c r="AD25" s="65">
        <v>0.51855023959429636</v>
      </c>
    </row>
    <row r="26" spans="4:30" ht="16.5" customHeight="1">
      <c r="D26" s="9"/>
      <c r="E26" s="119" t="s">
        <v>163</v>
      </c>
      <c r="F26" s="63">
        <v>12.535058463099087</v>
      </c>
      <c r="G26" s="64">
        <v>12.36868440534441</v>
      </c>
      <c r="H26" s="64">
        <v>13.761084010487069</v>
      </c>
      <c r="I26" s="64">
        <v>18.364481604888461</v>
      </c>
      <c r="J26" s="64">
        <v>22.106568366621318</v>
      </c>
      <c r="K26" s="64">
        <v>25.057829178383685</v>
      </c>
      <c r="L26" s="64">
        <v>27.528696041995897</v>
      </c>
      <c r="M26" s="64">
        <v>31.647188933738128</v>
      </c>
      <c r="N26" s="64">
        <v>35.185665778795347</v>
      </c>
      <c r="O26" s="64">
        <v>31.390910129321654</v>
      </c>
      <c r="P26" s="64">
        <v>41.10183936794521</v>
      </c>
      <c r="Q26" s="64">
        <v>47.007227454124767</v>
      </c>
      <c r="R26" s="64">
        <v>33.24851095695913</v>
      </c>
      <c r="S26" s="64">
        <v>31.510591332247703</v>
      </c>
      <c r="T26" s="64">
        <v>35.825498400863012</v>
      </c>
      <c r="U26" s="64">
        <v>39.635794348753265</v>
      </c>
      <c r="V26" s="64">
        <v>41.867617491523418</v>
      </c>
      <c r="W26" s="301">
        <v>46.920870158139039</v>
      </c>
      <c r="X26" s="301">
        <v>48.069668434564186</v>
      </c>
      <c r="Y26" s="301">
        <v>49.245826814184269</v>
      </c>
      <c r="Z26" s="301">
        <v>53.58052062637627</v>
      </c>
      <c r="AA26" s="301">
        <v>59.954756117322972</v>
      </c>
      <c r="AB26" s="301">
        <v>60.619820069987746</v>
      </c>
      <c r="AC26" s="301">
        <v>60.795885780561548</v>
      </c>
      <c r="AD26" s="65">
        <v>62.442828356033033</v>
      </c>
    </row>
    <row r="27" spans="4:30" ht="16.5" customHeight="1">
      <c r="D27" s="9"/>
      <c r="E27" s="119" t="s">
        <v>164</v>
      </c>
      <c r="F27" s="63">
        <v>4.8937492042085573</v>
      </c>
      <c r="G27" s="64">
        <v>5.6833735608365368</v>
      </c>
      <c r="H27" s="64">
        <v>5.1147968504888031</v>
      </c>
      <c r="I27" s="64">
        <v>6.2365310525899895</v>
      </c>
      <c r="J27" s="64">
        <v>6.4498145289866589</v>
      </c>
      <c r="K27" s="64">
        <v>7.217007891388346</v>
      </c>
      <c r="L27" s="64">
        <v>8.5052355213070161</v>
      </c>
      <c r="M27" s="64">
        <v>9.7880525548029524</v>
      </c>
      <c r="N27" s="64">
        <v>11.491619603846029</v>
      </c>
      <c r="O27" s="64">
        <v>10.216605944923961</v>
      </c>
      <c r="P27" s="64">
        <v>13.288844367230917</v>
      </c>
      <c r="Q27" s="64">
        <v>14.921431349870257</v>
      </c>
      <c r="R27" s="64">
        <v>11.376419502997036</v>
      </c>
      <c r="S27" s="64">
        <v>11.437832896249974</v>
      </c>
      <c r="T27" s="64">
        <v>11.147810352935402</v>
      </c>
      <c r="U27" s="64">
        <v>12.48309714401972</v>
      </c>
      <c r="V27" s="64">
        <v>11.530037080164931</v>
      </c>
      <c r="W27" s="301">
        <v>14.646977524848547</v>
      </c>
      <c r="X27" s="301">
        <v>17.094873924275824</v>
      </c>
      <c r="Y27" s="301">
        <v>17.824587832457009</v>
      </c>
      <c r="Z27" s="301">
        <v>17.813126483529558</v>
      </c>
      <c r="AA27" s="301">
        <v>19.619934394995166</v>
      </c>
      <c r="AB27" s="301">
        <v>19.876555074827721</v>
      </c>
      <c r="AC27" s="301">
        <v>21.002710584293194</v>
      </c>
      <c r="AD27" s="65">
        <v>23.307252706790642</v>
      </c>
    </row>
    <row r="28" spans="4:30" ht="16.5" customHeight="1">
      <c r="D28" s="10"/>
      <c r="E28" s="86" t="s">
        <v>150</v>
      </c>
      <c r="F28" s="109">
        <v>5.7824536324310865</v>
      </c>
      <c r="G28" s="110">
        <v>6.7315831601533915</v>
      </c>
      <c r="H28" s="110">
        <v>5.9897875753125085</v>
      </c>
      <c r="I28" s="110">
        <v>6.9844856246381388</v>
      </c>
      <c r="J28" s="110">
        <v>7.650608179149148</v>
      </c>
      <c r="K28" s="110">
        <v>8.513927326859152</v>
      </c>
      <c r="L28" s="110">
        <v>10.437763672802998</v>
      </c>
      <c r="M28" s="110">
        <v>12.756881229823602</v>
      </c>
      <c r="N28" s="110">
        <v>15.071126224624971</v>
      </c>
      <c r="O28" s="110">
        <v>13.886989420259876</v>
      </c>
      <c r="P28" s="110">
        <v>17.145455647263077</v>
      </c>
      <c r="Q28" s="110">
        <v>20.712002049607545</v>
      </c>
      <c r="R28" s="110">
        <v>17.957593252097336</v>
      </c>
      <c r="S28" s="110">
        <v>17.169627264710467</v>
      </c>
      <c r="T28" s="110">
        <v>18.791129009863525</v>
      </c>
      <c r="U28" s="110">
        <v>20.371491449756643</v>
      </c>
      <c r="V28" s="110">
        <v>19.753518579484798</v>
      </c>
      <c r="W28" s="302">
        <v>21.982152317012403</v>
      </c>
      <c r="X28" s="302">
        <v>23.78326931141655</v>
      </c>
      <c r="Y28" s="302">
        <v>24.017863601258711</v>
      </c>
      <c r="Z28" s="302">
        <v>24.546670667733121</v>
      </c>
      <c r="AA28" s="302">
        <v>26.415942261703083</v>
      </c>
      <c r="AB28" s="302">
        <v>24.982662713198728</v>
      </c>
      <c r="AC28" s="302">
        <v>26.194274773678643</v>
      </c>
      <c r="AD28" s="111">
        <v>29.31517313946436</v>
      </c>
    </row>
    <row r="29" spans="4:30" ht="16.5" customHeight="1">
      <c r="D29" s="6" t="s">
        <v>201</v>
      </c>
      <c r="E29" s="89"/>
      <c r="F29" s="38">
        <v>107.43081323807581</v>
      </c>
      <c r="G29" s="40">
        <v>109.16889165772285</v>
      </c>
      <c r="H29" s="40">
        <v>118.49440438394976</v>
      </c>
      <c r="I29" s="40">
        <v>119.7856209098961</v>
      </c>
      <c r="J29" s="40">
        <v>127.54815508618742</v>
      </c>
      <c r="K29" s="40">
        <v>126.43991098710788</v>
      </c>
      <c r="L29" s="40">
        <v>129.90015622744417</v>
      </c>
      <c r="M29" s="40">
        <v>137.69984805576928</v>
      </c>
      <c r="N29" s="40">
        <v>145.12336134524634</v>
      </c>
      <c r="O29" s="40">
        <v>131.95895791311304</v>
      </c>
      <c r="P29" s="40">
        <v>141.1077971936956</v>
      </c>
      <c r="Q29" s="40">
        <v>142.91326829568681</v>
      </c>
      <c r="R29" s="40">
        <v>134.45577018133193</v>
      </c>
      <c r="S29" s="40">
        <v>135.59555005553321</v>
      </c>
      <c r="T29" s="40">
        <v>137.0614533902791</v>
      </c>
      <c r="U29" s="40">
        <v>140.72398671409215</v>
      </c>
      <c r="V29" s="40">
        <v>145.29173586485496</v>
      </c>
      <c r="W29" s="286">
        <v>147.69078010718977</v>
      </c>
      <c r="X29" s="286">
        <v>153.39280190435827</v>
      </c>
      <c r="Y29" s="286">
        <v>152.22563741065645</v>
      </c>
      <c r="Z29" s="286">
        <v>148.11100307340081</v>
      </c>
      <c r="AA29" s="286">
        <v>167.07282108750394</v>
      </c>
      <c r="AB29" s="286">
        <v>169.42632479688095</v>
      </c>
      <c r="AC29" s="286">
        <v>178.1878579827756</v>
      </c>
      <c r="AD29" s="41">
        <v>185.58104090988542</v>
      </c>
    </row>
    <row r="30" spans="4:30" ht="16.5" customHeight="1">
      <c r="D30" s="9"/>
      <c r="E30" s="87" t="s">
        <v>151</v>
      </c>
      <c r="F30" s="54">
        <v>5.3758267327549145</v>
      </c>
      <c r="G30" s="55">
        <v>5.1363269513074981</v>
      </c>
      <c r="H30" s="55">
        <v>4.3561549757647846</v>
      </c>
      <c r="I30" s="55">
        <v>3.1622060742144971</v>
      </c>
      <c r="J30" s="55">
        <v>2.4985143328294601</v>
      </c>
      <c r="K30" s="55">
        <v>2.1375851522475244</v>
      </c>
      <c r="L30" s="55">
        <v>2.1520557628455963</v>
      </c>
      <c r="M30" s="55">
        <v>1.6341891195439933</v>
      </c>
      <c r="N30" s="55">
        <v>1.5829593428657236</v>
      </c>
      <c r="O30" s="55">
        <v>1.3895961106117645</v>
      </c>
      <c r="P30" s="55">
        <v>1.2508423722554001</v>
      </c>
      <c r="Q30" s="55">
        <v>1.2292614578689687</v>
      </c>
      <c r="R30" s="55">
        <v>1.3044541239320695</v>
      </c>
      <c r="S30" s="55">
        <v>1.4687579531352528</v>
      </c>
      <c r="T30" s="55">
        <v>1.6471490991674318</v>
      </c>
      <c r="U30" s="55">
        <v>2.0277215142031229</v>
      </c>
      <c r="V30" s="55">
        <v>2.2211632718358008</v>
      </c>
      <c r="W30" s="298">
        <v>2.3467526509118715</v>
      </c>
      <c r="X30" s="298">
        <v>2.3070995115726833</v>
      </c>
      <c r="Y30" s="298">
        <v>2.2363943836204494</v>
      </c>
      <c r="Z30" s="298">
        <v>1.9455272583058667</v>
      </c>
      <c r="AA30" s="298">
        <v>1.6314634087153168</v>
      </c>
      <c r="AB30" s="298">
        <v>1.5807619643421817</v>
      </c>
      <c r="AC30" s="298">
        <v>1.7030179351718377</v>
      </c>
      <c r="AD30" s="56">
        <v>1.7265116560817901</v>
      </c>
    </row>
    <row r="31" spans="4:30" ht="16.5" customHeight="1">
      <c r="D31" s="9"/>
      <c r="E31" s="87" t="s">
        <v>152</v>
      </c>
      <c r="F31" s="54">
        <v>57.671043129269428</v>
      </c>
      <c r="G31" s="55">
        <v>58.414444747418464</v>
      </c>
      <c r="H31" s="55">
        <v>65.543883260433418</v>
      </c>
      <c r="I31" s="55">
        <v>67.836444795186083</v>
      </c>
      <c r="J31" s="55">
        <v>74.718962930165063</v>
      </c>
      <c r="K31" s="55">
        <v>74.441684517569854</v>
      </c>
      <c r="L31" s="55">
        <v>76.310002513194263</v>
      </c>
      <c r="M31" s="55">
        <v>82.305489701037601</v>
      </c>
      <c r="N31" s="55">
        <v>90.067447712553118</v>
      </c>
      <c r="O31" s="55">
        <v>81.409103128812788</v>
      </c>
      <c r="P31" s="55">
        <v>88.447379367720472</v>
      </c>
      <c r="Q31" s="55">
        <v>90.505547436240491</v>
      </c>
      <c r="R31" s="55">
        <v>82.175300262157819</v>
      </c>
      <c r="S31" s="55">
        <v>81.378149905792512</v>
      </c>
      <c r="T31" s="55">
        <v>82.28115912965005</v>
      </c>
      <c r="U31" s="55">
        <v>84.227990045673963</v>
      </c>
      <c r="V31" s="55">
        <v>86.939784989129777</v>
      </c>
      <c r="W31" s="298">
        <v>89.266000000000005</v>
      </c>
      <c r="X31" s="298">
        <v>95.530552120096928</v>
      </c>
      <c r="Y31" s="298">
        <v>97.345681481777802</v>
      </c>
      <c r="Z31" s="298">
        <v>101.55253475061323</v>
      </c>
      <c r="AA31" s="298">
        <v>117.11532175581776</v>
      </c>
      <c r="AB31" s="298">
        <v>122.58776349199952</v>
      </c>
      <c r="AC31" s="298">
        <v>134.81839416936512</v>
      </c>
      <c r="AD31" s="56">
        <v>143.24514282845524</v>
      </c>
    </row>
    <row r="32" spans="4:30" ht="16.5" customHeight="1">
      <c r="D32" s="9"/>
      <c r="E32" s="87" t="s">
        <v>153</v>
      </c>
      <c r="F32" s="54">
        <v>38.310338476111951</v>
      </c>
      <c r="G32" s="55">
        <v>38.686276818301195</v>
      </c>
      <c r="H32" s="55">
        <v>40.434740882917474</v>
      </c>
      <c r="I32" s="55">
        <v>40.934055270920666</v>
      </c>
      <c r="J32" s="55">
        <v>41.935040856966282</v>
      </c>
      <c r="K32" s="55">
        <v>42.530417814508731</v>
      </c>
      <c r="L32" s="55">
        <v>43.255328387579574</v>
      </c>
      <c r="M32" s="55">
        <v>44.25644022671824</v>
      </c>
      <c r="N32" s="55">
        <v>43.320299771912673</v>
      </c>
      <c r="O32" s="55">
        <v>37.781548169400722</v>
      </c>
      <c r="P32" s="55">
        <v>38.423036098587019</v>
      </c>
      <c r="Q32" s="55">
        <v>38.698701894774658</v>
      </c>
      <c r="R32" s="55">
        <v>38.849306208248699</v>
      </c>
      <c r="S32" s="55">
        <v>39.962574391066944</v>
      </c>
      <c r="T32" s="55">
        <v>40.088448466483761</v>
      </c>
      <c r="U32" s="55">
        <v>40.169604554638745</v>
      </c>
      <c r="V32" s="55">
        <v>40.961732623285094</v>
      </c>
      <c r="W32" s="298">
        <v>40.607999999999997</v>
      </c>
      <c r="X32" s="298">
        <v>41.975046294890866</v>
      </c>
      <c r="Y32" s="298">
        <v>40.671722218956361</v>
      </c>
      <c r="Z32" s="298">
        <v>35.186186128216519</v>
      </c>
      <c r="AA32" s="298">
        <v>37.588412957262648</v>
      </c>
      <c r="AB32" s="298">
        <v>33.397948667615445</v>
      </c>
      <c r="AC32" s="298">
        <v>29.808580090293781</v>
      </c>
      <c r="AD32" s="56">
        <v>28.659158565272605</v>
      </c>
    </row>
    <row r="33" spans="4:30" ht="16.5" customHeight="1">
      <c r="D33" s="9"/>
      <c r="E33" s="82" t="s">
        <v>154</v>
      </c>
      <c r="F33" s="35">
        <v>6.07360489993951</v>
      </c>
      <c r="G33" s="36">
        <v>6.931843140695702</v>
      </c>
      <c r="H33" s="36">
        <v>8.159625264834089</v>
      </c>
      <c r="I33" s="36">
        <v>7.8529147695748591</v>
      </c>
      <c r="J33" s="36">
        <v>8.3956369662266201</v>
      </c>
      <c r="K33" s="36">
        <v>7.3302235027817586</v>
      </c>
      <c r="L33" s="36">
        <v>8.1827695638247313</v>
      </c>
      <c r="M33" s="36">
        <v>9.5037290084694597</v>
      </c>
      <c r="N33" s="36">
        <v>10.152654517914824</v>
      </c>
      <c r="O33" s="36">
        <v>11.378710504287779</v>
      </c>
      <c r="P33" s="36">
        <v>12.986539355132724</v>
      </c>
      <c r="Q33" s="36">
        <v>12.479757506802681</v>
      </c>
      <c r="R33" s="36">
        <v>12.126709586993348</v>
      </c>
      <c r="S33" s="36">
        <v>12.786067805538485</v>
      </c>
      <c r="T33" s="36">
        <v>13.044696694977869</v>
      </c>
      <c r="U33" s="36">
        <v>14.298670599576321</v>
      </c>
      <c r="V33" s="36">
        <v>15.169054980604269</v>
      </c>
      <c r="W33" s="294">
        <v>15.47002745627789</v>
      </c>
      <c r="X33" s="294">
        <v>13.580103977797782</v>
      </c>
      <c r="Y33" s="294">
        <v>11.971839326301829</v>
      </c>
      <c r="Z33" s="294">
        <v>9.4267549362651692</v>
      </c>
      <c r="AA33" s="294">
        <v>10.73762296570823</v>
      </c>
      <c r="AB33" s="294">
        <v>11.859850672923777</v>
      </c>
      <c r="AC33" s="294">
        <v>11.857865787944863</v>
      </c>
      <c r="AD33" s="37">
        <v>11.950227860075785</v>
      </c>
    </row>
    <row r="34" spans="4:30" ht="16.5" customHeight="1">
      <c r="D34" s="11" t="s">
        <v>104</v>
      </c>
      <c r="E34" s="90"/>
      <c r="F34" s="48">
        <v>18.608090072483286</v>
      </c>
      <c r="G34" s="49">
        <v>17.391163692160472</v>
      </c>
      <c r="H34" s="49">
        <v>14.831726006124068</v>
      </c>
      <c r="I34" s="49">
        <v>12.924357626036201</v>
      </c>
      <c r="J34" s="49">
        <v>15.524987547180345</v>
      </c>
      <c r="K34" s="49">
        <v>18.310639670298713</v>
      </c>
      <c r="L34" s="49">
        <v>19.412180221007205</v>
      </c>
      <c r="M34" s="49">
        <v>20.639278225407146</v>
      </c>
      <c r="N34" s="49">
        <v>16.373307088690947</v>
      </c>
      <c r="O34" s="49">
        <v>11.651774679522049</v>
      </c>
      <c r="P34" s="49">
        <v>10.728777462056414</v>
      </c>
      <c r="Q34" s="49">
        <v>10.91853628734758</v>
      </c>
      <c r="R34" s="49">
        <v>9.2173422318835243</v>
      </c>
      <c r="S34" s="49">
        <v>10.494885036569341</v>
      </c>
      <c r="T34" s="49">
        <v>9.5328916294367083</v>
      </c>
      <c r="U34" s="49">
        <v>12.512963211232119</v>
      </c>
      <c r="V34" s="49">
        <v>12.8123746443147</v>
      </c>
      <c r="W34" s="285">
        <v>14.440395862190655</v>
      </c>
      <c r="X34" s="285">
        <v>15.36792845688692</v>
      </c>
      <c r="Y34" s="285">
        <v>13.774063372261935</v>
      </c>
      <c r="Z34" s="285">
        <v>13.990093255124545</v>
      </c>
      <c r="AA34" s="285">
        <v>12.802402155337569</v>
      </c>
      <c r="AB34" s="285">
        <v>12.568375671006722</v>
      </c>
      <c r="AC34" s="285">
        <v>13.944013762988648</v>
      </c>
      <c r="AD34" s="50">
        <v>14.951286685796539</v>
      </c>
    </row>
    <row r="35" spans="4:30" ht="16.5" customHeight="1" thickBot="1">
      <c r="D35" s="13" t="s">
        <v>202</v>
      </c>
      <c r="E35" s="91"/>
      <c r="F35" s="66">
        <v>224.98488689167471</v>
      </c>
      <c r="G35" s="67">
        <v>233.77855347303461</v>
      </c>
      <c r="H35" s="67">
        <v>238.86675056172123</v>
      </c>
      <c r="I35" s="67">
        <v>238.59155562779156</v>
      </c>
      <c r="J35" s="67">
        <v>234.83881031962318</v>
      </c>
      <c r="K35" s="67">
        <v>242.01362364756588</v>
      </c>
      <c r="L35" s="67">
        <v>251.44592651922923</v>
      </c>
      <c r="M35" s="67">
        <v>256.52163380201324</v>
      </c>
      <c r="N35" s="67">
        <v>282.08923473669495</v>
      </c>
      <c r="O35" s="67">
        <v>276.92428440800018</v>
      </c>
      <c r="P35" s="67">
        <v>282.01818142986127</v>
      </c>
      <c r="Q35" s="67">
        <v>290.64806969125715</v>
      </c>
      <c r="R35" s="67">
        <v>295.47097195478517</v>
      </c>
      <c r="S35" s="67">
        <v>305.77933232184608</v>
      </c>
      <c r="T35" s="67">
        <v>318.06578750016752</v>
      </c>
      <c r="U35" s="67">
        <v>327.15843402943835</v>
      </c>
      <c r="V35" s="67">
        <v>336.20376736243395</v>
      </c>
      <c r="W35" s="303">
        <v>349.79656394314998</v>
      </c>
      <c r="X35" s="303">
        <v>378.31612472679427</v>
      </c>
      <c r="Y35" s="303">
        <v>409.63150404405303</v>
      </c>
      <c r="Z35" s="303">
        <v>436.51203153425695</v>
      </c>
      <c r="AA35" s="303">
        <v>485.3387039328482</v>
      </c>
      <c r="AB35" s="303">
        <v>538.46107738573596</v>
      </c>
      <c r="AC35" s="303">
        <v>558.87893317052499</v>
      </c>
      <c r="AD35" s="68">
        <v>548.80436356938344</v>
      </c>
    </row>
    <row r="36" spans="4:30" ht="16.5" customHeight="1" thickTop="1" thickBot="1">
      <c r="D36" s="120" t="s">
        <v>97</v>
      </c>
      <c r="E36" s="92"/>
      <c r="F36" s="69">
        <v>935.83148136046407</v>
      </c>
      <c r="G36" s="70">
        <v>961.56677788450793</v>
      </c>
      <c r="H36" s="70">
        <v>1010.1349892851615</v>
      </c>
      <c r="I36" s="70">
        <v>1041.3540507255209</v>
      </c>
      <c r="J36" s="70">
        <v>1117.695771401887</v>
      </c>
      <c r="K36" s="70">
        <v>1168.129057055409</v>
      </c>
      <c r="L36" s="70">
        <v>1210.2808017832203</v>
      </c>
      <c r="M36" s="70">
        <v>1304.8645634775035</v>
      </c>
      <c r="N36" s="70">
        <v>1385.7814474926677</v>
      </c>
      <c r="O36" s="70">
        <v>1341.9255294967722</v>
      </c>
      <c r="P36" s="70">
        <v>1422.9303517117996</v>
      </c>
      <c r="Q36" s="70">
        <v>1461.1880594693484</v>
      </c>
      <c r="R36" s="70">
        <v>1463.5448704506521</v>
      </c>
      <c r="S36" s="70">
        <v>1531.7104941972657</v>
      </c>
      <c r="T36" s="70">
        <v>1579.6059816939971</v>
      </c>
      <c r="U36" s="70">
        <v>1694.3511075247748</v>
      </c>
      <c r="V36" s="70">
        <v>1802.3032436105505</v>
      </c>
      <c r="W36" s="287">
        <v>1908.5259725915425</v>
      </c>
      <c r="X36" s="287">
        <v>2053.1007201141674</v>
      </c>
      <c r="Y36" s="287">
        <v>2213.2408642229302</v>
      </c>
      <c r="Z36" s="287">
        <v>2309.1351371516512</v>
      </c>
      <c r="AA36" s="287">
        <v>2610.9110034189871</v>
      </c>
      <c r="AB36" s="287">
        <v>2819.0462879799252</v>
      </c>
      <c r="AC36" s="287">
        <v>2985.8603601057748</v>
      </c>
      <c r="AD36" s="71">
        <v>3087.7389699033761</v>
      </c>
    </row>
    <row r="37" spans="4:30" ht="16.5" customHeight="1">
      <c r="F37" s="182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</row>
    <row r="38" spans="4:30" ht="16.5" customHeight="1">
      <c r="D38" s="173"/>
      <c r="I38" s="176"/>
      <c r="J38" s="176"/>
      <c r="K38" s="176"/>
      <c r="L38" s="176"/>
      <c r="M38" s="176"/>
      <c r="N38" s="176"/>
      <c r="O38" s="176"/>
      <c r="P38" s="176"/>
      <c r="Q38" s="176"/>
    </row>
    <row r="39" spans="4:30" ht="16.5" customHeight="1" thickBot="1">
      <c r="D39" s="173" t="s">
        <v>165</v>
      </c>
      <c r="F39" s="175"/>
      <c r="G39" s="175"/>
      <c r="H39" s="175"/>
      <c r="I39" s="176"/>
      <c r="J39" s="176"/>
      <c r="K39" s="176"/>
      <c r="L39" s="176"/>
      <c r="M39" s="176"/>
      <c r="N39" s="176"/>
      <c r="O39" s="176"/>
      <c r="Q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 t="s">
        <v>255</v>
      </c>
    </row>
    <row r="40" spans="4:30" ht="16.5" customHeight="1" thickBot="1">
      <c r="D40" s="177"/>
      <c r="E40" s="178"/>
      <c r="F40" s="179" t="s">
        <v>29</v>
      </c>
      <c r="G40" s="180" t="s">
        <v>30</v>
      </c>
      <c r="H40" s="180" t="s">
        <v>31</v>
      </c>
      <c r="I40" s="180" t="s">
        <v>32</v>
      </c>
      <c r="J40" s="180" t="s">
        <v>33</v>
      </c>
      <c r="K40" s="180" t="s">
        <v>184</v>
      </c>
      <c r="L40" s="180" t="s">
        <v>185</v>
      </c>
      <c r="M40" s="180" t="s">
        <v>35</v>
      </c>
      <c r="N40" s="180" t="s">
        <v>186</v>
      </c>
      <c r="O40" s="180" t="s">
        <v>44</v>
      </c>
      <c r="P40" s="180" t="s">
        <v>45</v>
      </c>
      <c r="Q40" s="180" t="s">
        <v>46</v>
      </c>
      <c r="R40" s="180" t="s">
        <v>47</v>
      </c>
      <c r="S40" s="180" t="s">
        <v>48</v>
      </c>
      <c r="T40" s="180" t="s">
        <v>71</v>
      </c>
      <c r="U40" s="180" t="s">
        <v>72</v>
      </c>
      <c r="V40" s="180" t="s">
        <v>195</v>
      </c>
      <c r="W40" s="180" t="s">
        <v>206</v>
      </c>
      <c r="X40" s="180" t="s">
        <v>221</v>
      </c>
      <c r="Y40" s="180" t="s">
        <v>222</v>
      </c>
      <c r="Z40" s="180" t="s">
        <v>228</v>
      </c>
      <c r="AA40" s="180" t="s">
        <v>231</v>
      </c>
      <c r="AB40" s="180" t="s">
        <v>234</v>
      </c>
      <c r="AC40" s="180" t="s">
        <v>237</v>
      </c>
      <c r="AD40" s="181" t="s">
        <v>257</v>
      </c>
    </row>
    <row r="41" spans="4:30" ht="16.5" customHeight="1">
      <c r="D41" s="14" t="s">
        <v>98</v>
      </c>
      <c r="E41" s="121"/>
      <c r="F41" s="72">
        <f>+F5</f>
        <v>217.37181145841055</v>
      </c>
      <c r="G41" s="73">
        <f t="shared" ref="G41:V41" si="0">+G5</f>
        <v>218.36916413956635</v>
      </c>
      <c r="H41" s="73">
        <f t="shared" si="0"/>
        <v>210.97513778275317</v>
      </c>
      <c r="I41" s="73">
        <f t="shared" si="0"/>
        <v>213.03046914558163</v>
      </c>
      <c r="J41" s="73">
        <f t="shared" si="0"/>
        <v>226.9027612080427</v>
      </c>
      <c r="K41" s="73">
        <f t="shared" si="0"/>
        <v>242.45739724885374</v>
      </c>
      <c r="L41" s="73">
        <f t="shared" si="0"/>
        <v>245.52229121826957</v>
      </c>
      <c r="M41" s="73">
        <f t="shared" si="0"/>
        <v>272.24399305997309</v>
      </c>
      <c r="N41" s="73">
        <f t="shared" si="0"/>
        <v>284.4320197061632</v>
      </c>
      <c r="O41" s="73">
        <f t="shared" si="0"/>
        <v>261.32033037997729</v>
      </c>
      <c r="P41" s="73">
        <f t="shared" si="0"/>
        <v>261.27668246190262</v>
      </c>
      <c r="Q41" s="73">
        <f t="shared" si="0"/>
        <v>252.37720919786091</v>
      </c>
      <c r="R41" s="73">
        <f t="shared" si="0"/>
        <v>250.58826319623756</v>
      </c>
      <c r="S41" s="73">
        <f t="shared" si="0"/>
        <v>277.54003119364165</v>
      </c>
      <c r="T41" s="73">
        <f t="shared" si="0"/>
        <v>273.59856039197234</v>
      </c>
      <c r="U41" s="73">
        <f t="shared" si="0"/>
        <v>311.33570054758923</v>
      </c>
      <c r="V41" s="73">
        <f t="shared" si="0"/>
        <v>342.66568589592055</v>
      </c>
      <c r="W41" s="73">
        <f t="shared" ref="W41" si="1">+W5</f>
        <v>357.71</v>
      </c>
      <c r="X41" s="73">
        <f t="shared" ref="X41:Y41" si="2">+X5</f>
        <v>375.34185801913696</v>
      </c>
      <c r="Y41" s="73">
        <f t="shared" si="2"/>
        <v>409.99797017515726</v>
      </c>
      <c r="Z41" s="73">
        <f t="shared" ref="Z41:AA41" si="3">+Z5</f>
        <v>392.25499503160881</v>
      </c>
      <c r="AA41" s="73">
        <f t="shared" si="3"/>
        <v>413.27801359846956</v>
      </c>
      <c r="AB41" s="73">
        <f t="shared" ref="AB41:AC41" si="4">+AB5</f>
        <v>411.90383568011504</v>
      </c>
      <c r="AC41" s="73">
        <f t="shared" si="4"/>
        <v>402.16102803573244</v>
      </c>
      <c r="AD41" s="74">
        <f t="shared" ref="AD41" si="5">+AD5</f>
        <v>391.35644925950857</v>
      </c>
    </row>
    <row r="42" spans="4:30" ht="16.5" customHeight="1">
      <c r="D42" s="15" t="s">
        <v>99</v>
      </c>
      <c r="E42" s="122"/>
      <c r="F42" s="75">
        <f>+F7</f>
        <v>53.381304263524143</v>
      </c>
      <c r="G42" s="76">
        <f t="shared" ref="G42:V43" si="6">+G7</f>
        <v>51.615990876321199</v>
      </c>
      <c r="H42" s="76">
        <f t="shared" si="6"/>
        <v>54.390055945315702</v>
      </c>
      <c r="I42" s="76">
        <f t="shared" si="6"/>
        <v>56.043847423617905</v>
      </c>
      <c r="J42" s="76">
        <f t="shared" si="6"/>
        <v>61.67631432876059</v>
      </c>
      <c r="K42" s="76">
        <f t="shared" si="6"/>
        <v>67.459622010236387</v>
      </c>
      <c r="L42" s="76">
        <f t="shared" si="6"/>
        <v>69.014680832209208</v>
      </c>
      <c r="M42" s="76">
        <f t="shared" si="6"/>
        <v>74.982735325026269</v>
      </c>
      <c r="N42" s="76">
        <f t="shared" si="6"/>
        <v>80.33810478667435</v>
      </c>
      <c r="O42" s="76">
        <f t="shared" si="6"/>
        <v>77.683849550905663</v>
      </c>
      <c r="P42" s="76">
        <f t="shared" si="6"/>
        <v>82.187101246872771</v>
      </c>
      <c r="Q42" s="76">
        <f t="shared" si="6"/>
        <v>82.744384577706256</v>
      </c>
      <c r="R42" s="76">
        <f t="shared" si="6"/>
        <v>88.004817421692223</v>
      </c>
      <c r="S42" s="76">
        <f t="shared" si="6"/>
        <v>90.313917226589027</v>
      </c>
      <c r="T42" s="76">
        <f t="shared" si="6"/>
        <v>88.551312391370502</v>
      </c>
      <c r="U42" s="76">
        <f t="shared" si="6"/>
        <v>96.195619136390363</v>
      </c>
      <c r="V42" s="76">
        <f t="shared" si="6"/>
        <v>97.883608204187908</v>
      </c>
      <c r="W42" s="76">
        <f t="shared" ref="W42" si="7">+W7</f>
        <v>104.40600000000001</v>
      </c>
      <c r="X42" s="76">
        <f t="shared" ref="X42:Y42" si="8">+X7</f>
        <v>108.10341853456586</v>
      </c>
      <c r="Y42" s="76">
        <f t="shared" si="8"/>
        <v>106.7019692205858</v>
      </c>
      <c r="Z42" s="76">
        <f t="shared" ref="Z42:AA42" si="9">+Z7</f>
        <v>112.69595323837103</v>
      </c>
      <c r="AA42" s="76">
        <f t="shared" si="9"/>
        <v>115.30102057416786</v>
      </c>
      <c r="AB42" s="76">
        <f t="shared" ref="AB42:AC42" si="10">+AB7</f>
        <v>110.55136598728676</v>
      </c>
      <c r="AC42" s="76">
        <f t="shared" si="10"/>
        <v>133.52687582546289</v>
      </c>
      <c r="AD42" s="77">
        <f t="shared" ref="AD42" si="11">+AD7</f>
        <v>147.1207245549385</v>
      </c>
    </row>
    <row r="43" spans="4:30" ht="16.5" customHeight="1">
      <c r="D43" s="15" t="s">
        <v>100</v>
      </c>
      <c r="E43" s="122"/>
      <c r="F43" s="78">
        <f>+F8</f>
        <v>134.7728780761455</v>
      </c>
      <c r="G43" s="79">
        <f t="shared" si="6"/>
        <v>149.34914277574265</v>
      </c>
      <c r="H43" s="79">
        <f t="shared" si="6"/>
        <v>168.07658091010603</v>
      </c>
      <c r="I43" s="79">
        <f t="shared" si="6"/>
        <v>183.39237595447042</v>
      </c>
      <c r="J43" s="79">
        <f t="shared" si="6"/>
        <v>211.60495274678266</v>
      </c>
      <c r="K43" s="79">
        <f t="shared" si="6"/>
        <v>228.98837280876796</v>
      </c>
      <c r="L43" s="79">
        <f t="shared" si="6"/>
        <v>247.20822014264201</v>
      </c>
      <c r="M43" s="79">
        <f t="shared" si="6"/>
        <v>262.26722986051254</v>
      </c>
      <c r="N43" s="79">
        <f t="shared" si="6"/>
        <v>286.19811516348778</v>
      </c>
      <c r="O43" s="79">
        <f t="shared" si="6"/>
        <v>300.42948777816014</v>
      </c>
      <c r="P43" s="79">
        <f t="shared" si="6"/>
        <v>343.51314476298552</v>
      </c>
      <c r="Q43" s="79">
        <f t="shared" si="6"/>
        <v>380.4771244755409</v>
      </c>
      <c r="R43" s="79">
        <f t="shared" si="6"/>
        <v>408.66581354182892</v>
      </c>
      <c r="S43" s="79">
        <f t="shared" si="6"/>
        <v>437.28447372569417</v>
      </c>
      <c r="T43" s="79">
        <f t="shared" si="6"/>
        <v>472.52875609923399</v>
      </c>
      <c r="U43" s="79">
        <f t="shared" si="6"/>
        <v>508.82956826561724</v>
      </c>
      <c r="V43" s="79">
        <f t="shared" si="6"/>
        <v>560.733147727497</v>
      </c>
      <c r="W43" s="79">
        <f t="shared" ref="W43" si="12">+W8</f>
        <v>616.65253511357946</v>
      </c>
      <c r="X43" s="79">
        <f t="shared" ref="X43:Y43" si="13">+X8</f>
        <v>697.58167304864344</v>
      </c>
      <c r="Y43" s="79">
        <f t="shared" si="13"/>
        <v>792.90548299974978</v>
      </c>
      <c r="Z43" s="79">
        <f t="shared" ref="Z43:AA43" si="14">+Z8</f>
        <v>887.7142156429843</v>
      </c>
      <c r="AA43" s="79">
        <f t="shared" si="14"/>
        <v>1058.1367416158212</v>
      </c>
      <c r="AB43" s="79">
        <f t="shared" ref="AB43:AC43" si="15">+AB8</f>
        <v>1205.9077920323434</v>
      </c>
      <c r="AC43" s="79">
        <f t="shared" si="15"/>
        <v>1330.0000650075165</v>
      </c>
      <c r="AD43" s="80">
        <f t="shared" ref="AD43" si="16">+AD8</f>
        <v>1426.093505712159</v>
      </c>
    </row>
    <row r="44" spans="4:30" ht="16.5" customHeight="1">
      <c r="D44" s="15" t="s">
        <v>203</v>
      </c>
      <c r="E44" s="122"/>
      <c r="F44" s="75" t="s">
        <v>109</v>
      </c>
      <c r="G44" s="76" t="s">
        <v>109</v>
      </c>
      <c r="H44" s="76" t="s">
        <v>109</v>
      </c>
      <c r="I44" s="76" t="s">
        <v>109</v>
      </c>
      <c r="J44" s="76" t="s">
        <v>109</v>
      </c>
      <c r="K44" s="76" t="s">
        <v>109</v>
      </c>
      <c r="L44" s="76" t="s">
        <v>109</v>
      </c>
      <c r="M44" s="76" t="s">
        <v>109</v>
      </c>
      <c r="N44" s="76" t="s">
        <v>109</v>
      </c>
      <c r="O44" s="76" t="s">
        <v>109</v>
      </c>
      <c r="P44" s="76" t="s">
        <v>109</v>
      </c>
      <c r="Q44" s="76" t="s">
        <v>109</v>
      </c>
      <c r="R44" s="76" t="s">
        <v>109</v>
      </c>
      <c r="S44" s="76" t="s">
        <v>109</v>
      </c>
      <c r="T44" s="76" t="s">
        <v>109</v>
      </c>
      <c r="U44" s="76" t="s">
        <v>109</v>
      </c>
      <c r="V44" s="76" t="s">
        <v>109</v>
      </c>
      <c r="W44" s="76" t="s">
        <v>109</v>
      </c>
      <c r="X44" s="76" t="s">
        <v>109</v>
      </c>
      <c r="Y44" s="76" t="s">
        <v>109</v>
      </c>
      <c r="Z44" s="76" t="s">
        <v>109</v>
      </c>
      <c r="AA44" s="76" t="s">
        <v>109</v>
      </c>
      <c r="AB44" s="76" t="s">
        <v>109</v>
      </c>
      <c r="AC44" s="76" t="s">
        <v>109</v>
      </c>
      <c r="AD44" s="77" t="s">
        <v>109</v>
      </c>
    </row>
    <row r="45" spans="4:30" ht="16.5" customHeight="1">
      <c r="D45" s="15" t="s">
        <v>101</v>
      </c>
      <c r="E45" s="122"/>
      <c r="F45" s="78">
        <f>+F12</f>
        <v>124.33627232734642</v>
      </c>
      <c r="G45" s="79">
        <f t="shared" ref="G45:V45" si="17">+G12</f>
        <v>127.8757746084672</v>
      </c>
      <c r="H45" s="79">
        <f t="shared" si="17"/>
        <v>148.4174945993459</v>
      </c>
      <c r="I45" s="79">
        <f t="shared" si="17"/>
        <v>148.48766123500235</v>
      </c>
      <c r="J45" s="79">
        <f t="shared" si="17"/>
        <v>159.3849980511153</v>
      </c>
      <c r="K45" s="79">
        <f t="shared" si="17"/>
        <v>154.24291899098839</v>
      </c>
      <c r="L45" s="79">
        <f t="shared" si="17"/>
        <v>146.46886524419313</v>
      </c>
      <c r="M45" s="79">
        <f t="shared" si="17"/>
        <v>164.65646674602868</v>
      </c>
      <c r="N45" s="79">
        <f t="shared" si="17"/>
        <v>159.05720962001269</v>
      </c>
      <c r="O45" s="79">
        <f t="shared" si="17"/>
        <v>148.78992417355704</v>
      </c>
      <c r="P45" s="79">
        <f t="shared" si="17"/>
        <v>153.90055706514661</v>
      </c>
      <c r="Q45" s="79">
        <f t="shared" si="17"/>
        <v>143.47770649879979</v>
      </c>
      <c r="R45" s="79">
        <f t="shared" si="17"/>
        <v>137.66339754236805</v>
      </c>
      <c r="S45" s="79">
        <f t="shared" si="17"/>
        <v>134.76056128882786</v>
      </c>
      <c r="T45" s="79">
        <f t="shared" si="17"/>
        <v>133.80804840240856</v>
      </c>
      <c r="U45" s="79">
        <f t="shared" si="17"/>
        <v>138.62348027406031</v>
      </c>
      <c r="V45" s="79">
        <f t="shared" si="17"/>
        <v>141.07611624380846</v>
      </c>
      <c r="W45" s="79">
        <f t="shared" ref="W45" si="18">+W12</f>
        <v>142.66500702544403</v>
      </c>
      <c r="X45" s="79">
        <f t="shared" ref="X45:Y45" si="19">+X12</f>
        <v>140.21329702341609</v>
      </c>
      <c r="Y45" s="79">
        <f t="shared" si="19"/>
        <v>137.1883756408599</v>
      </c>
      <c r="Z45" s="79">
        <f t="shared" ref="Z45:AA45" si="20">+Z12</f>
        <v>118.73512854226996</v>
      </c>
      <c r="AA45" s="79">
        <f t="shared" si="20"/>
        <v>141.00309663697558</v>
      </c>
      <c r="AB45" s="79">
        <f t="shared" ref="AB45:AC45" si="21">+AB12</f>
        <v>159.19554058654711</v>
      </c>
      <c r="AC45" s="79">
        <f t="shared" si="21"/>
        <v>159.2692031605996</v>
      </c>
      <c r="AD45" s="80">
        <f t="shared" ref="AD45" si="22">+AD12</f>
        <v>159.40069029425857</v>
      </c>
    </row>
    <row r="46" spans="4:30" ht="16.5" customHeight="1">
      <c r="D46" s="15" t="s">
        <v>102</v>
      </c>
      <c r="E46" s="122"/>
      <c r="F46" s="78">
        <f>+F18</f>
        <v>54.945425032803612</v>
      </c>
      <c r="G46" s="79">
        <f t="shared" ref="G46:V46" si="23">+G18</f>
        <v>54.018096661492713</v>
      </c>
      <c r="H46" s="79">
        <f t="shared" si="23"/>
        <v>56.082839095845756</v>
      </c>
      <c r="I46" s="79">
        <f t="shared" si="23"/>
        <v>69.098162803124652</v>
      </c>
      <c r="J46" s="79">
        <f t="shared" si="23"/>
        <v>80.21479211419485</v>
      </c>
      <c r="K46" s="79">
        <f t="shared" si="23"/>
        <v>88.216571691590005</v>
      </c>
      <c r="L46" s="79">
        <f t="shared" si="23"/>
        <v>101.30848137822572</v>
      </c>
      <c r="M46" s="79">
        <f t="shared" si="23"/>
        <v>115.8533784027732</v>
      </c>
      <c r="N46" s="79">
        <f t="shared" si="23"/>
        <v>132.17009504569742</v>
      </c>
      <c r="O46" s="79">
        <f t="shared" si="23"/>
        <v>133.16692061353669</v>
      </c>
      <c r="P46" s="79">
        <f t="shared" si="23"/>
        <v>148.19811008927908</v>
      </c>
      <c r="Q46" s="79">
        <f t="shared" si="23"/>
        <v>157.63176044514907</v>
      </c>
      <c r="R46" s="79">
        <f t="shared" si="23"/>
        <v>139.47849438052461</v>
      </c>
      <c r="S46" s="79">
        <f t="shared" si="23"/>
        <v>139.94174334856447</v>
      </c>
      <c r="T46" s="79">
        <f t="shared" si="23"/>
        <v>146.45917188912853</v>
      </c>
      <c r="U46" s="79">
        <f t="shared" si="23"/>
        <v>158.97135534635515</v>
      </c>
      <c r="V46" s="79">
        <f t="shared" si="23"/>
        <v>165.63680766753316</v>
      </c>
      <c r="W46" s="79">
        <f t="shared" ref="W46" si="24">+W18</f>
        <v>175.16469053998856</v>
      </c>
      <c r="X46" s="79">
        <f t="shared" ref="X46:Y46" si="25">+X18</f>
        <v>184.78361840036564</v>
      </c>
      <c r="Y46" s="79">
        <f t="shared" si="25"/>
        <v>190.81586135960583</v>
      </c>
      <c r="Z46" s="79">
        <f t="shared" ref="Z46:AA46" si="26">+Z18</f>
        <v>199.12171683363482</v>
      </c>
      <c r="AA46" s="79">
        <f t="shared" si="26"/>
        <v>217.97820381786337</v>
      </c>
      <c r="AB46" s="79">
        <f t="shared" ref="AB46:AC46" si="27">+AB18</f>
        <v>211.03197584000938</v>
      </c>
      <c r="AC46" s="79">
        <f t="shared" si="27"/>
        <v>209.89238316017449</v>
      </c>
      <c r="AD46" s="80">
        <f t="shared" ref="AD46" si="28">+AD18</f>
        <v>214.43090891744575</v>
      </c>
    </row>
    <row r="47" spans="4:30" ht="16.5" customHeight="1">
      <c r="D47" s="15" t="s">
        <v>103</v>
      </c>
      <c r="E47" s="122"/>
      <c r="F47" s="78">
        <f>+F29</f>
        <v>107.43081323807581</v>
      </c>
      <c r="G47" s="79">
        <f t="shared" ref="G47:V47" si="29">+G29</f>
        <v>109.16889165772285</v>
      </c>
      <c r="H47" s="79">
        <f t="shared" si="29"/>
        <v>118.49440438394976</v>
      </c>
      <c r="I47" s="79">
        <f t="shared" si="29"/>
        <v>119.7856209098961</v>
      </c>
      <c r="J47" s="79">
        <f t="shared" si="29"/>
        <v>127.54815508618742</v>
      </c>
      <c r="K47" s="79">
        <f t="shared" si="29"/>
        <v>126.43991098710788</v>
      </c>
      <c r="L47" s="79">
        <f t="shared" si="29"/>
        <v>129.90015622744417</v>
      </c>
      <c r="M47" s="79">
        <f t="shared" si="29"/>
        <v>137.69984805576928</v>
      </c>
      <c r="N47" s="79">
        <f t="shared" si="29"/>
        <v>145.12336134524634</v>
      </c>
      <c r="O47" s="79">
        <f t="shared" si="29"/>
        <v>131.95895791311304</v>
      </c>
      <c r="P47" s="79">
        <f t="shared" si="29"/>
        <v>141.1077971936956</v>
      </c>
      <c r="Q47" s="79">
        <f t="shared" si="29"/>
        <v>142.91326829568681</v>
      </c>
      <c r="R47" s="79">
        <f t="shared" si="29"/>
        <v>134.45577018133193</v>
      </c>
      <c r="S47" s="79">
        <f t="shared" si="29"/>
        <v>135.59555005553321</v>
      </c>
      <c r="T47" s="79">
        <f t="shared" si="29"/>
        <v>137.0614533902791</v>
      </c>
      <c r="U47" s="79">
        <f t="shared" si="29"/>
        <v>140.72398671409215</v>
      </c>
      <c r="V47" s="79">
        <f t="shared" si="29"/>
        <v>145.29173586485496</v>
      </c>
      <c r="W47" s="79">
        <f t="shared" ref="W47" si="30">+W29</f>
        <v>147.69078010718977</v>
      </c>
      <c r="X47" s="79">
        <f t="shared" ref="X47:Y47" si="31">+X29</f>
        <v>153.39280190435827</v>
      </c>
      <c r="Y47" s="79">
        <f t="shared" si="31"/>
        <v>152.22563741065645</v>
      </c>
      <c r="Z47" s="79">
        <f t="shared" ref="Z47:AA47" si="32">+Z29</f>
        <v>148.11100307340081</v>
      </c>
      <c r="AA47" s="79">
        <f t="shared" si="32"/>
        <v>167.07282108750394</v>
      </c>
      <c r="AB47" s="79">
        <f t="shared" ref="AB47:AC47" si="33">+AB29</f>
        <v>169.42632479688095</v>
      </c>
      <c r="AC47" s="79">
        <f t="shared" si="33"/>
        <v>178.1878579827756</v>
      </c>
      <c r="AD47" s="80">
        <f t="shared" ref="AD47" si="34">+AD29</f>
        <v>185.58104090988542</v>
      </c>
    </row>
    <row r="48" spans="4:30" ht="16.5" customHeight="1">
      <c r="D48" s="15" t="s">
        <v>104</v>
      </c>
      <c r="E48" s="122"/>
      <c r="F48" s="78">
        <f>+F34</f>
        <v>18.608090072483286</v>
      </c>
      <c r="G48" s="79">
        <f t="shared" ref="G48:V50" si="35">+G34</f>
        <v>17.391163692160472</v>
      </c>
      <c r="H48" s="79">
        <f t="shared" si="35"/>
        <v>14.831726006124068</v>
      </c>
      <c r="I48" s="79">
        <f t="shared" si="35"/>
        <v>12.924357626036201</v>
      </c>
      <c r="J48" s="79">
        <f t="shared" si="35"/>
        <v>15.524987547180345</v>
      </c>
      <c r="K48" s="79">
        <f t="shared" si="35"/>
        <v>18.310639670298713</v>
      </c>
      <c r="L48" s="79">
        <f t="shared" si="35"/>
        <v>19.412180221007205</v>
      </c>
      <c r="M48" s="79">
        <f t="shared" si="35"/>
        <v>20.639278225407146</v>
      </c>
      <c r="N48" s="79">
        <f t="shared" si="35"/>
        <v>16.373307088690947</v>
      </c>
      <c r="O48" s="79">
        <f t="shared" si="35"/>
        <v>11.651774679522049</v>
      </c>
      <c r="P48" s="79">
        <f t="shared" si="35"/>
        <v>10.728777462056414</v>
      </c>
      <c r="Q48" s="79">
        <f t="shared" si="35"/>
        <v>10.91853628734758</v>
      </c>
      <c r="R48" s="79">
        <f t="shared" si="35"/>
        <v>9.2173422318835243</v>
      </c>
      <c r="S48" s="79">
        <f t="shared" si="35"/>
        <v>10.494885036569341</v>
      </c>
      <c r="T48" s="79">
        <f t="shared" si="35"/>
        <v>9.5328916294367083</v>
      </c>
      <c r="U48" s="79">
        <f t="shared" si="35"/>
        <v>12.512963211232119</v>
      </c>
      <c r="V48" s="79">
        <f t="shared" si="35"/>
        <v>12.8123746443147</v>
      </c>
      <c r="W48" s="79">
        <f t="shared" ref="W48" si="36">+W34</f>
        <v>14.440395862190655</v>
      </c>
      <c r="X48" s="79">
        <f t="shared" ref="X48:Y48" si="37">+X34</f>
        <v>15.36792845688692</v>
      </c>
      <c r="Y48" s="79">
        <f t="shared" si="37"/>
        <v>13.774063372261935</v>
      </c>
      <c r="Z48" s="79">
        <f t="shared" ref="Z48:AA48" si="38">+Z34</f>
        <v>13.990093255124545</v>
      </c>
      <c r="AA48" s="79">
        <f t="shared" si="38"/>
        <v>12.802402155337569</v>
      </c>
      <c r="AB48" s="79">
        <f t="shared" ref="AB48:AC48" si="39">+AB34</f>
        <v>12.568375671006722</v>
      </c>
      <c r="AC48" s="79">
        <f t="shared" si="39"/>
        <v>13.944013762988648</v>
      </c>
      <c r="AD48" s="80">
        <f t="shared" ref="AD48" si="40">+AD34</f>
        <v>14.951286685796539</v>
      </c>
    </row>
    <row r="49" spans="4:30" ht="16.5" customHeight="1" thickBot="1">
      <c r="D49" s="15" t="s">
        <v>105</v>
      </c>
      <c r="E49" s="122"/>
      <c r="F49" s="78">
        <f>+F35</f>
        <v>224.98488689167471</v>
      </c>
      <c r="G49" s="79">
        <f t="shared" si="35"/>
        <v>233.77855347303461</v>
      </c>
      <c r="H49" s="79">
        <f t="shared" si="35"/>
        <v>238.86675056172123</v>
      </c>
      <c r="I49" s="79">
        <f t="shared" si="35"/>
        <v>238.59155562779156</v>
      </c>
      <c r="J49" s="79">
        <f t="shared" si="35"/>
        <v>234.83881031962318</v>
      </c>
      <c r="K49" s="79">
        <f t="shared" si="35"/>
        <v>242.01362364756588</v>
      </c>
      <c r="L49" s="79">
        <f t="shared" si="35"/>
        <v>251.44592651922923</v>
      </c>
      <c r="M49" s="79">
        <f t="shared" si="35"/>
        <v>256.52163380201324</v>
      </c>
      <c r="N49" s="79">
        <f t="shared" si="35"/>
        <v>282.08923473669495</v>
      </c>
      <c r="O49" s="79">
        <f t="shared" si="35"/>
        <v>276.92428440800018</v>
      </c>
      <c r="P49" s="79">
        <f t="shared" si="35"/>
        <v>282.01818142986127</v>
      </c>
      <c r="Q49" s="79">
        <f t="shared" si="35"/>
        <v>290.64806969125715</v>
      </c>
      <c r="R49" s="79">
        <f t="shared" si="35"/>
        <v>295.47097195478517</v>
      </c>
      <c r="S49" s="79">
        <f t="shared" si="35"/>
        <v>305.77933232184608</v>
      </c>
      <c r="T49" s="79">
        <f t="shared" si="35"/>
        <v>318.06578750016752</v>
      </c>
      <c r="U49" s="79">
        <f t="shared" si="35"/>
        <v>327.15843402943835</v>
      </c>
      <c r="V49" s="79">
        <f t="shared" si="35"/>
        <v>336.20376736243395</v>
      </c>
      <c r="W49" s="79">
        <f t="shared" ref="W49" si="41">+W35</f>
        <v>349.79656394314998</v>
      </c>
      <c r="X49" s="79">
        <f t="shared" ref="X49:Y49" si="42">+X35</f>
        <v>378.31612472679427</v>
      </c>
      <c r="Y49" s="79">
        <f t="shared" si="42"/>
        <v>409.63150404405303</v>
      </c>
      <c r="Z49" s="79">
        <f t="shared" ref="Z49:AA49" si="43">+Z35</f>
        <v>436.51203153425695</v>
      </c>
      <c r="AA49" s="79">
        <f t="shared" si="43"/>
        <v>485.3387039328482</v>
      </c>
      <c r="AB49" s="79">
        <f t="shared" ref="AB49:AC49" si="44">+AB35</f>
        <v>538.46107738573596</v>
      </c>
      <c r="AC49" s="79">
        <f t="shared" si="44"/>
        <v>558.87893317052499</v>
      </c>
      <c r="AD49" s="80">
        <f t="shared" ref="AD49" si="45">+AD35</f>
        <v>548.80436356938344</v>
      </c>
    </row>
    <row r="50" spans="4:30" ht="16.5" customHeight="1" thickTop="1" thickBot="1">
      <c r="D50" s="120" t="s">
        <v>97</v>
      </c>
      <c r="E50" s="92"/>
      <c r="F50" s="69">
        <f>+F36</f>
        <v>935.83148136046407</v>
      </c>
      <c r="G50" s="70">
        <f t="shared" si="35"/>
        <v>961.56677788450793</v>
      </c>
      <c r="H50" s="70">
        <f t="shared" si="35"/>
        <v>1010.1349892851615</v>
      </c>
      <c r="I50" s="70">
        <f t="shared" si="35"/>
        <v>1041.3540507255209</v>
      </c>
      <c r="J50" s="70">
        <f t="shared" si="35"/>
        <v>1117.695771401887</v>
      </c>
      <c r="K50" s="70">
        <f t="shared" si="35"/>
        <v>1168.129057055409</v>
      </c>
      <c r="L50" s="70">
        <f t="shared" si="35"/>
        <v>1210.2808017832203</v>
      </c>
      <c r="M50" s="70">
        <f t="shared" si="35"/>
        <v>1304.8645634775035</v>
      </c>
      <c r="N50" s="70">
        <f t="shared" si="35"/>
        <v>1385.7814474926677</v>
      </c>
      <c r="O50" s="70">
        <f t="shared" si="35"/>
        <v>1341.9255294967722</v>
      </c>
      <c r="P50" s="70">
        <f t="shared" si="35"/>
        <v>1422.9303517117996</v>
      </c>
      <c r="Q50" s="70">
        <f t="shared" si="35"/>
        <v>1461.1880594693484</v>
      </c>
      <c r="R50" s="70">
        <f t="shared" si="35"/>
        <v>1463.5448704506521</v>
      </c>
      <c r="S50" s="70">
        <f t="shared" si="35"/>
        <v>1531.7104941972657</v>
      </c>
      <c r="T50" s="70">
        <f t="shared" si="35"/>
        <v>1579.6059816939971</v>
      </c>
      <c r="U50" s="70">
        <f t="shared" si="35"/>
        <v>1694.3511075247748</v>
      </c>
      <c r="V50" s="70">
        <f t="shared" si="35"/>
        <v>1802.3032436105505</v>
      </c>
      <c r="W50" s="70">
        <f t="shared" ref="W50" si="46">+W36</f>
        <v>1908.5259725915425</v>
      </c>
      <c r="X50" s="70">
        <f t="shared" ref="X50:Y50" si="47">+X36</f>
        <v>2053.1007201141674</v>
      </c>
      <c r="Y50" s="70">
        <f t="shared" si="47"/>
        <v>2213.2408642229302</v>
      </c>
      <c r="Z50" s="70">
        <f t="shared" ref="Z50:AA50" si="48">+Z36</f>
        <v>2309.1351371516512</v>
      </c>
      <c r="AA50" s="70">
        <f t="shared" si="48"/>
        <v>2610.9110034189871</v>
      </c>
      <c r="AB50" s="70">
        <f t="shared" ref="AB50:AC50" si="49">+AB36</f>
        <v>2819.0462879799252</v>
      </c>
      <c r="AC50" s="70">
        <f t="shared" si="49"/>
        <v>2985.8603601057748</v>
      </c>
      <c r="AD50" s="71">
        <f t="shared" ref="AD50" si="50">+AD36</f>
        <v>3087.7389699033761</v>
      </c>
    </row>
    <row r="52" spans="4:30" ht="16.5" customHeight="1" thickBot="1">
      <c r="D52" s="183" t="s">
        <v>156</v>
      </c>
      <c r="I52" s="183"/>
      <c r="J52" s="183"/>
      <c r="K52" s="183"/>
      <c r="L52" s="183"/>
      <c r="M52" s="183"/>
      <c r="N52" s="183"/>
      <c r="O52" s="183"/>
      <c r="P52" s="183"/>
      <c r="Q52" s="183"/>
      <c r="S52" s="183"/>
      <c r="T52" s="176"/>
      <c r="U52" s="183"/>
      <c r="V52" s="183"/>
      <c r="W52" s="183"/>
      <c r="X52" s="183"/>
      <c r="Y52" s="183"/>
      <c r="Z52" s="183"/>
      <c r="AA52" s="183"/>
      <c r="AB52" s="183"/>
      <c r="AD52" s="183" t="s">
        <v>198</v>
      </c>
    </row>
    <row r="53" spans="4:30" ht="16.5" customHeight="1" thickBot="1">
      <c r="D53" s="177"/>
      <c r="E53" s="184"/>
      <c r="F53" s="179" t="s">
        <v>29</v>
      </c>
      <c r="G53" s="180" t="s">
        <v>30</v>
      </c>
      <c r="H53" s="180" t="s">
        <v>31</v>
      </c>
      <c r="I53" s="180" t="s">
        <v>32</v>
      </c>
      <c r="J53" s="180" t="s">
        <v>33</v>
      </c>
      <c r="K53" s="180" t="s">
        <v>184</v>
      </c>
      <c r="L53" s="180" t="s">
        <v>185</v>
      </c>
      <c r="M53" s="180" t="s">
        <v>35</v>
      </c>
      <c r="N53" s="180" t="s">
        <v>186</v>
      </c>
      <c r="O53" s="180" t="s">
        <v>44</v>
      </c>
      <c r="P53" s="180" t="s">
        <v>45</v>
      </c>
      <c r="Q53" s="180" t="s">
        <v>46</v>
      </c>
      <c r="R53" s="180" t="s">
        <v>47</v>
      </c>
      <c r="S53" s="180" t="s">
        <v>48</v>
      </c>
      <c r="T53" s="180" t="s">
        <v>71</v>
      </c>
      <c r="U53" s="180" t="s">
        <v>72</v>
      </c>
      <c r="V53" s="180" t="s">
        <v>195</v>
      </c>
      <c r="W53" s="180" t="s">
        <v>206</v>
      </c>
      <c r="X53" s="180" t="s">
        <v>221</v>
      </c>
      <c r="Y53" s="180" t="s">
        <v>222</v>
      </c>
      <c r="Z53" s="180" t="s">
        <v>228</v>
      </c>
      <c r="AA53" s="180" t="s">
        <v>231</v>
      </c>
      <c r="AB53" s="180" t="s">
        <v>234</v>
      </c>
      <c r="AC53" s="180" t="s">
        <v>237</v>
      </c>
      <c r="AD53" s="181" t="s">
        <v>257</v>
      </c>
    </row>
    <row r="54" spans="4:30" ht="16.5" customHeight="1">
      <c r="D54" s="14" t="s">
        <v>98</v>
      </c>
      <c r="E54" s="123"/>
      <c r="F54" s="40">
        <f t="shared" ref="F54:J54" si="51">+IFERROR(F41/F$50*100,"-")</f>
        <v>23.227666068938664</v>
      </c>
      <c r="G54" s="40">
        <f t="shared" si="51"/>
        <v>22.709724291846769</v>
      </c>
      <c r="H54" s="40">
        <f t="shared" si="51"/>
        <v>20.885836053659833</v>
      </c>
      <c r="I54" s="40">
        <f t="shared" si="51"/>
        <v>20.457064434248981</v>
      </c>
      <c r="J54" s="40">
        <f t="shared" si="51"/>
        <v>20.300941187551103</v>
      </c>
      <c r="K54" s="40">
        <f>+IFERROR(K41/K$50*100,"-")</f>
        <v>20.756045385946855</v>
      </c>
      <c r="L54" s="40">
        <f t="shared" ref="L54:AD63" si="52">+IFERROR(L41/L$50*100,"-")</f>
        <v>20.286390634018034</v>
      </c>
      <c r="M54" s="40">
        <f t="shared" si="52"/>
        <v>20.863773963976357</v>
      </c>
      <c r="N54" s="40">
        <f t="shared" si="52"/>
        <v>20.525027248762338</v>
      </c>
      <c r="O54" s="40">
        <f t="shared" si="52"/>
        <v>19.473534457457824</v>
      </c>
      <c r="P54" s="40">
        <f t="shared" si="52"/>
        <v>18.361874293255752</v>
      </c>
      <c r="Q54" s="40">
        <f t="shared" si="52"/>
        <v>17.272055267787731</v>
      </c>
      <c r="R54" s="40">
        <f t="shared" si="52"/>
        <v>17.122007548636134</v>
      </c>
      <c r="S54" s="40">
        <f t="shared" si="52"/>
        <v>18.119614133680923</v>
      </c>
      <c r="T54" s="40">
        <f t="shared" si="52"/>
        <v>17.320683990988716</v>
      </c>
      <c r="U54" s="73">
        <f t="shared" si="52"/>
        <v>18.374922362013262</v>
      </c>
      <c r="V54" s="73">
        <f t="shared" si="52"/>
        <v>19.012654341644478</v>
      </c>
      <c r="W54" s="73">
        <f t="shared" si="52"/>
        <v>18.742736810349715</v>
      </c>
      <c r="X54" s="73">
        <f t="shared" si="52"/>
        <v>18.281706997709552</v>
      </c>
      <c r="Y54" s="73">
        <f t="shared" si="52"/>
        <v>18.524778608726244</v>
      </c>
      <c r="Z54" s="73">
        <f t="shared" si="52"/>
        <v>16.98709567580616</v>
      </c>
      <c r="AA54" s="73">
        <f t="shared" si="52"/>
        <v>15.828881683721971</v>
      </c>
      <c r="AB54" s="73">
        <f t="shared" si="52"/>
        <v>14.611460529627468</v>
      </c>
      <c r="AC54" s="73">
        <f t="shared" si="52"/>
        <v>13.468849160162527</v>
      </c>
      <c r="AD54" s="74">
        <f t="shared" si="52"/>
        <v>12.674531528542882</v>
      </c>
    </row>
    <row r="55" spans="4:30" ht="16.5" customHeight="1">
      <c r="D55" s="15" t="s">
        <v>99</v>
      </c>
      <c r="E55" s="124"/>
      <c r="F55" s="79">
        <f t="shared" ref="F55:J55" si="53">+IFERROR(F42/F$50*100,"-")</f>
        <v>5.7041577812621913</v>
      </c>
      <c r="G55" s="79">
        <f t="shared" si="53"/>
        <v>5.3679049717044931</v>
      </c>
      <c r="H55" s="79">
        <f t="shared" si="53"/>
        <v>5.3844344094847871</v>
      </c>
      <c r="I55" s="79">
        <f t="shared" si="53"/>
        <v>5.3818244990329314</v>
      </c>
      <c r="J55" s="79">
        <f t="shared" si="53"/>
        <v>5.5181665625702534</v>
      </c>
      <c r="K55" s="79">
        <f t="shared" ref="K55:V63" si="54">+IFERROR(K42/K$50*100,"-")</f>
        <v>5.7750144646077839</v>
      </c>
      <c r="L55" s="79">
        <f t="shared" si="54"/>
        <v>5.7023692956645595</v>
      </c>
      <c r="M55" s="79">
        <f t="shared" si="54"/>
        <v>5.746399850509774</v>
      </c>
      <c r="N55" s="79">
        <f t="shared" si="54"/>
        <v>5.7973142108398328</v>
      </c>
      <c r="O55" s="79">
        <f t="shared" si="54"/>
        <v>5.7889836539615898</v>
      </c>
      <c r="P55" s="79">
        <f t="shared" si="54"/>
        <v>5.7759047129749437</v>
      </c>
      <c r="Q55" s="79">
        <f t="shared" si="54"/>
        <v>5.6628155453005879</v>
      </c>
      <c r="R55" s="79">
        <f t="shared" si="54"/>
        <v>6.0131273866987041</v>
      </c>
      <c r="S55" s="79">
        <f t="shared" si="54"/>
        <v>5.8962785440678509</v>
      </c>
      <c r="T55" s="79">
        <f t="shared" si="54"/>
        <v>5.6059114372564309</v>
      </c>
      <c r="U55" s="76">
        <f t="shared" si="54"/>
        <v>5.6774312425079101</v>
      </c>
      <c r="V55" s="76">
        <f t="shared" si="54"/>
        <v>5.431028798910547</v>
      </c>
      <c r="W55" s="76">
        <f t="shared" si="52"/>
        <v>5.4705045411684683</v>
      </c>
      <c r="X55" s="76">
        <f t="shared" si="52"/>
        <v>5.2653733679736145</v>
      </c>
      <c r="Y55" s="76">
        <f t="shared" si="52"/>
        <v>4.8210735191738339</v>
      </c>
      <c r="Z55" s="76">
        <f t="shared" si="52"/>
        <v>4.880439928577891</v>
      </c>
      <c r="AA55" s="76">
        <f t="shared" si="52"/>
        <v>4.4161222049767765</v>
      </c>
      <c r="AB55" s="76">
        <f t="shared" si="52"/>
        <v>3.9215874694454116</v>
      </c>
      <c r="AC55" s="76">
        <f t="shared" si="52"/>
        <v>4.4719732245192025</v>
      </c>
      <c r="AD55" s="77">
        <f t="shared" si="52"/>
        <v>4.7646749284490948</v>
      </c>
    </row>
    <row r="56" spans="4:30" ht="16.5" customHeight="1">
      <c r="D56" s="15" t="s">
        <v>100</v>
      </c>
      <c r="E56" s="124"/>
      <c r="F56" s="79">
        <f t="shared" ref="F56:J56" si="55">+IFERROR(F43/F$50*100,"-")</f>
        <v>14.40140460761371</v>
      </c>
      <c r="G56" s="79">
        <f t="shared" si="55"/>
        <v>15.53185345112669</v>
      </c>
      <c r="H56" s="79">
        <f t="shared" si="55"/>
        <v>16.639021783519066</v>
      </c>
      <c r="I56" s="79">
        <f t="shared" si="55"/>
        <v>17.610953337791241</v>
      </c>
      <c r="J56" s="79">
        <f t="shared" si="55"/>
        <v>18.932249558515725</v>
      </c>
      <c r="K56" s="79">
        <f t="shared" si="54"/>
        <v>19.603002889594769</v>
      </c>
      <c r="L56" s="79">
        <f t="shared" si="54"/>
        <v>20.425691275810284</v>
      </c>
      <c r="M56" s="79">
        <f t="shared" si="54"/>
        <v>20.099191686343481</v>
      </c>
      <c r="N56" s="79">
        <f t="shared" si="54"/>
        <v>20.652471259541962</v>
      </c>
      <c r="O56" s="79">
        <f t="shared" si="54"/>
        <v>22.387940401642293</v>
      </c>
      <c r="P56" s="79">
        <f t="shared" si="54"/>
        <v>24.141247978141429</v>
      </c>
      <c r="Q56" s="79">
        <f t="shared" si="54"/>
        <v>26.03888815062701</v>
      </c>
      <c r="R56" s="79">
        <f t="shared" si="54"/>
        <v>27.923012255578694</v>
      </c>
      <c r="S56" s="79">
        <f t="shared" si="54"/>
        <v>28.548767889382709</v>
      </c>
      <c r="T56" s="79">
        <f t="shared" si="54"/>
        <v>29.914343296705287</v>
      </c>
      <c r="U56" s="79">
        <f t="shared" si="54"/>
        <v>30.030940222829649</v>
      </c>
      <c r="V56" s="79">
        <f t="shared" si="54"/>
        <v>31.112031214246798</v>
      </c>
      <c r="W56" s="79">
        <f t="shared" si="52"/>
        <v>32.310408344940754</v>
      </c>
      <c r="X56" s="79">
        <f t="shared" si="52"/>
        <v>33.976982532539992</v>
      </c>
      <c r="Y56" s="79">
        <f t="shared" si="52"/>
        <v>35.825539633624068</v>
      </c>
      <c r="Z56" s="79">
        <f t="shared" si="52"/>
        <v>38.443580081588102</v>
      </c>
      <c r="AA56" s="79">
        <f t="shared" si="52"/>
        <v>40.527491754034948</v>
      </c>
      <c r="AB56" s="79">
        <f t="shared" si="52"/>
        <v>42.777154712719309</v>
      </c>
      <c r="AC56" s="79">
        <f t="shared" si="52"/>
        <v>44.54327746795235</v>
      </c>
      <c r="AD56" s="80">
        <f t="shared" si="52"/>
        <v>46.18568860944827</v>
      </c>
    </row>
    <row r="57" spans="4:30" ht="16.5" customHeight="1">
      <c r="D57" s="15" t="s">
        <v>203</v>
      </c>
      <c r="E57" s="124"/>
      <c r="F57" s="76" t="str">
        <f t="shared" ref="F57:J57" si="56">+IFERROR(F44/F$50*100,"-")</f>
        <v>-</v>
      </c>
      <c r="G57" s="76" t="str">
        <f t="shared" si="56"/>
        <v>-</v>
      </c>
      <c r="H57" s="76" t="str">
        <f t="shared" si="56"/>
        <v>-</v>
      </c>
      <c r="I57" s="76" t="str">
        <f t="shared" si="56"/>
        <v>-</v>
      </c>
      <c r="J57" s="76" t="str">
        <f t="shared" si="56"/>
        <v>-</v>
      </c>
      <c r="K57" s="76" t="str">
        <f t="shared" si="54"/>
        <v>-</v>
      </c>
      <c r="L57" s="76" t="str">
        <f t="shared" si="54"/>
        <v>-</v>
      </c>
      <c r="M57" s="76" t="str">
        <f t="shared" si="54"/>
        <v>-</v>
      </c>
      <c r="N57" s="76" t="str">
        <f t="shared" si="54"/>
        <v>-</v>
      </c>
      <c r="O57" s="76" t="str">
        <f t="shared" si="54"/>
        <v>-</v>
      </c>
      <c r="P57" s="76" t="str">
        <f t="shared" si="54"/>
        <v>-</v>
      </c>
      <c r="Q57" s="76" t="str">
        <f t="shared" si="54"/>
        <v>-</v>
      </c>
      <c r="R57" s="76" t="str">
        <f t="shared" si="54"/>
        <v>-</v>
      </c>
      <c r="S57" s="76" t="str">
        <f t="shared" si="54"/>
        <v>-</v>
      </c>
      <c r="T57" s="76" t="str">
        <f t="shared" si="54"/>
        <v>-</v>
      </c>
      <c r="U57" s="76" t="str">
        <f t="shared" si="54"/>
        <v>-</v>
      </c>
      <c r="V57" s="76" t="str">
        <f t="shared" si="54"/>
        <v>-</v>
      </c>
      <c r="W57" s="76" t="str">
        <f t="shared" si="52"/>
        <v>-</v>
      </c>
      <c r="X57" s="76" t="str">
        <f t="shared" si="52"/>
        <v>-</v>
      </c>
      <c r="Y57" s="76" t="str">
        <f t="shared" si="52"/>
        <v>-</v>
      </c>
      <c r="Z57" s="76" t="str">
        <f t="shared" si="52"/>
        <v>-</v>
      </c>
      <c r="AA57" s="76" t="str">
        <f t="shared" si="52"/>
        <v>-</v>
      </c>
      <c r="AB57" s="76" t="str">
        <f t="shared" si="52"/>
        <v>-</v>
      </c>
      <c r="AC57" s="76" t="str">
        <f t="shared" si="52"/>
        <v>-</v>
      </c>
      <c r="AD57" s="77" t="str">
        <f t="shared" si="52"/>
        <v>-</v>
      </c>
    </row>
    <row r="58" spans="4:30" ht="16.5" customHeight="1">
      <c r="D58" s="15" t="s">
        <v>101</v>
      </c>
      <c r="E58" s="124"/>
      <c r="F58" s="79">
        <f t="shared" ref="F58:J58" si="57">+IFERROR(F45/F$50*100,"-")</f>
        <v>13.286181839768062</v>
      </c>
      <c r="G58" s="79">
        <f t="shared" si="57"/>
        <v>13.298688926191888</v>
      </c>
      <c r="H58" s="79">
        <f t="shared" si="57"/>
        <v>14.692837707203466</v>
      </c>
      <c r="I58" s="79">
        <f t="shared" si="57"/>
        <v>14.259094794085609</v>
      </c>
      <c r="J58" s="79">
        <f t="shared" si="57"/>
        <v>14.260141456132041</v>
      </c>
      <c r="K58" s="79">
        <f t="shared" si="54"/>
        <v>13.204270372299456</v>
      </c>
      <c r="L58" s="79">
        <f t="shared" si="54"/>
        <v>12.102056401158045</v>
      </c>
      <c r="M58" s="79">
        <f t="shared" si="54"/>
        <v>12.618663373554586</v>
      </c>
      <c r="N58" s="79">
        <f t="shared" si="54"/>
        <v>11.477799035901313</v>
      </c>
      <c r="O58" s="79">
        <f t="shared" si="54"/>
        <v>11.087792944020812</v>
      </c>
      <c r="P58" s="79">
        <f t="shared" si="54"/>
        <v>10.815747719486248</v>
      </c>
      <c r="Q58" s="79">
        <f t="shared" si="54"/>
        <v>9.8192498610278669</v>
      </c>
      <c r="R58" s="79">
        <f t="shared" si="54"/>
        <v>9.4061617325049269</v>
      </c>
      <c r="S58" s="79">
        <f t="shared" si="54"/>
        <v>8.79804387313105</v>
      </c>
      <c r="T58" s="79">
        <f t="shared" si="54"/>
        <v>8.4709763037811783</v>
      </c>
      <c r="U58" s="79">
        <f t="shared" si="54"/>
        <v>8.1815085231402289</v>
      </c>
      <c r="V58" s="79">
        <f t="shared" si="54"/>
        <v>7.8275460438716724</v>
      </c>
      <c r="W58" s="79">
        <f t="shared" si="52"/>
        <v>7.4751409765580794</v>
      </c>
      <c r="X58" s="79">
        <f t="shared" si="52"/>
        <v>6.8293433268884733</v>
      </c>
      <c r="Y58" s="79">
        <f t="shared" si="52"/>
        <v>6.1985289472335312</v>
      </c>
      <c r="Z58" s="79">
        <f t="shared" si="52"/>
        <v>5.1419740071484652</v>
      </c>
      <c r="AA58" s="79">
        <f t="shared" si="52"/>
        <v>5.4005324751526222</v>
      </c>
      <c r="AB58" s="79">
        <f t="shared" si="52"/>
        <v>5.6471417750512929</v>
      </c>
      <c r="AC58" s="79">
        <f t="shared" si="52"/>
        <v>5.3341142569358961</v>
      </c>
      <c r="AD58" s="80">
        <f t="shared" si="52"/>
        <v>5.1623758305983571</v>
      </c>
    </row>
    <row r="59" spans="4:30" ht="16.5" customHeight="1">
      <c r="D59" s="15" t="s">
        <v>102</v>
      </c>
      <c r="E59" s="124"/>
      <c r="F59" s="79">
        <f t="shared" ref="F59:J59" si="58">+IFERROR(F46/F$50*100,"-")</f>
        <v>5.871294792618726</v>
      </c>
      <c r="G59" s="79">
        <f t="shared" si="58"/>
        <v>5.6177166166592265</v>
      </c>
      <c r="H59" s="79">
        <f t="shared" si="58"/>
        <v>5.5520143041014443</v>
      </c>
      <c r="I59" s="79">
        <f t="shared" si="58"/>
        <v>6.6354149921425218</v>
      </c>
      <c r="J59" s="79">
        <f t="shared" si="58"/>
        <v>7.1768001782438722</v>
      </c>
      <c r="K59" s="79">
        <f t="shared" si="54"/>
        <v>7.5519542261849191</v>
      </c>
      <c r="L59" s="79">
        <f t="shared" si="54"/>
        <v>8.3706592080910838</v>
      </c>
      <c r="M59" s="79">
        <f t="shared" si="54"/>
        <v>8.8785749606089723</v>
      </c>
      <c r="N59" s="79">
        <f t="shared" si="54"/>
        <v>9.5375858354025738</v>
      </c>
      <c r="O59" s="79">
        <f t="shared" si="54"/>
        <v>9.9235701003076411</v>
      </c>
      <c r="P59" s="79">
        <f t="shared" si="54"/>
        <v>10.414993953217405</v>
      </c>
      <c r="Q59" s="79">
        <f t="shared" si="54"/>
        <v>10.787917367898238</v>
      </c>
      <c r="R59" s="79">
        <f t="shared" si="54"/>
        <v>9.5301823125912524</v>
      </c>
      <c r="S59" s="79">
        <f t="shared" si="54"/>
        <v>9.1363050575627689</v>
      </c>
      <c r="T59" s="79">
        <f t="shared" si="54"/>
        <v>9.2718800502428547</v>
      </c>
      <c r="U59" s="79">
        <f t="shared" si="54"/>
        <v>9.3824328759457352</v>
      </c>
      <c r="V59" s="79">
        <f t="shared" si="54"/>
        <v>9.1902851673125365</v>
      </c>
      <c r="W59" s="79">
        <f t="shared" si="52"/>
        <v>9.1780092624118979</v>
      </c>
      <c r="X59" s="79">
        <f t="shared" si="52"/>
        <v>9.0002217908768909</v>
      </c>
      <c r="Y59" s="79">
        <f t="shared" si="52"/>
        <v>8.6215587487176357</v>
      </c>
      <c r="Z59" s="79">
        <f t="shared" si="52"/>
        <v>8.6232162695880206</v>
      </c>
      <c r="AA59" s="79">
        <f t="shared" si="52"/>
        <v>8.3487412451983616</v>
      </c>
      <c r="AB59" s="79">
        <f t="shared" si="52"/>
        <v>7.4859351100343545</v>
      </c>
      <c r="AC59" s="79">
        <f t="shared" si="52"/>
        <v>7.0295445146918727</v>
      </c>
      <c r="AD59" s="80">
        <f t="shared" si="52"/>
        <v>6.9445931475274891</v>
      </c>
    </row>
    <row r="60" spans="4:30" ht="16.5" customHeight="1">
      <c r="D60" s="15" t="s">
        <v>103</v>
      </c>
      <c r="E60" s="124"/>
      <c r="F60" s="79">
        <f t="shared" ref="F60:J60" si="59">+IFERROR(F47/F$50*100,"-")</f>
        <v>11.479717810080334</v>
      </c>
      <c r="G60" s="79">
        <f t="shared" si="59"/>
        <v>11.353230391122656</v>
      </c>
      <c r="H60" s="79">
        <f t="shared" si="59"/>
        <v>11.730551425389615</v>
      </c>
      <c r="I60" s="79">
        <f t="shared" si="59"/>
        <v>11.502871749184667</v>
      </c>
      <c r="J60" s="79">
        <f t="shared" si="59"/>
        <v>11.411705971313483</v>
      </c>
      <c r="K60" s="79">
        <f t="shared" si="54"/>
        <v>10.824138841801821</v>
      </c>
      <c r="L60" s="79">
        <f t="shared" si="54"/>
        <v>10.733059306241168</v>
      </c>
      <c r="M60" s="79">
        <f t="shared" si="54"/>
        <v>10.552807694370596</v>
      </c>
      <c r="N60" s="79">
        <f t="shared" si="54"/>
        <v>10.472312326580935</v>
      </c>
      <c r="O60" s="79">
        <f t="shared" si="54"/>
        <v>9.8335529813340852</v>
      </c>
      <c r="P60" s="79">
        <f t="shared" si="54"/>
        <v>9.9167044278689751</v>
      </c>
      <c r="Q60" s="79">
        <f t="shared" si="54"/>
        <v>9.780621143837422</v>
      </c>
      <c r="R60" s="79">
        <f t="shared" si="54"/>
        <v>9.1869933676806603</v>
      </c>
      <c r="S60" s="79">
        <f t="shared" si="54"/>
        <v>8.8525573578834642</v>
      </c>
      <c r="T60" s="79">
        <f t="shared" si="54"/>
        <v>8.6769393746719032</v>
      </c>
      <c r="U60" s="79">
        <f t="shared" si="54"/>
        <v>8.3054796664707506</v>
      </c>
      <c r="V60" s="79">
        <f t="shared" si="54"/>
        <v>8.0614478379227865</v>
      </c>
      <c r="W60" s="79">
        <f t="shared" si="52"/>
        <v>7.7384736822126623</v>
      </c>
      <c r="X60" s="79">
        <f t="shared" si="52"/>
        <v>7.4712750524888278</v>
      </c>
      <c r="Y60" s="79">
        <f t="shared" si="52"/>
        <v>6.8779516893703718</v>
      </c>
      <c r="Z60" s="79">
        <f t="shared" si="52"/>
        <v>6.4141331830452204</v>
      </c>
      <c r="AA60" s="79">
        <f t="shared" si="52"/>
        <v>6.3990239754906293</v>
      </c>
      <c r="AB60" s="79">
        <f t="shared" si="52"/>
        <v>6.0100582781948084</v>
      </c>
      <c r="AC60" s="79">
        <f t="shared" si="52"/>
        <v>5.9677224147368788</v>
      </c>
      <c r="AD60" s="80">
        <f t="shared" si="52"/>
        <v>6.010256783969429</v>
      </c>
    </row>
    <row r="61" spans="4:30" ht="16.5" customHeight="1">
      <c r="D61" s="15" t="s">
        <v>104</v>
      </c>
      <c r="E61" s="124"/>
      <c r="F61" s="79">
        <f t="shared" ref="F61:J61" si="60">+IFERROR(F48/F$50*100,"-")</f>
        <v>1.9884018055720667</v>
      </c>
      <c r="G61" s="79">
        <f t="shared" si="60"/>
        <v>1.8086277617059368</v>
      </c>
      <c r="H61" s="79">
        <f t="shared" si="60"/>
        <v>1.4682914821730886</v>
      </c>
      <c r="I61" s="79">
        <f t="shared" si="60"/>
        <v>1.2411108034804956</v>
      </c>
      <c r="J61" s="79">
        <f t="shared" si="60"/>
        <v>1.3890172929354374</v>
      </c>
      <c r="K61" s="79">
        <f t="shared" si="54"/>
        <v>1.5675185511141827</v>
      </c>
      <c r="L61" s="79">
        <f t="shared" si="54"/>
        <v>1.6039401924252139</v>
      </c>
      <c r="M61" s="79">
        <f t="shared" si="54"/>
        <v>1.5817180420934145</v>
      </c>
      <c r="N61" s="79">
        <f t="shared" si="54"/>
        <v>1.1815215969527966</v>
      </c>
      <c r="O61" s="79">
        <f t="shared" si="54"/>
        <v>0.86828772710595314</v>
      </c>
      <c r="P61" s="79">
        <f t="shared" si="54"/>
        <v>0.75399175013377051</v>
      </c>
      <c r="Q61" s="79">
        <f t="shared" si="54"/>
        <v>0.74723689511347391</v>
      </c>
      <c r="R61" s="79">
        <f t="shared" si="54"/>
        <v>0.62979567063395447</v>
      </c>
      <c r="S61" s="79">
        <f t="shared" si="54"/>
        <v>0.68517419423110171</v>
      </c>
      <c r="T61" s="79">
        <f t="shared" si="54"/>
        <v>0.60349807103246522</v>
      </c>
      <c r="U61" s="79">
        <f t="shared" si="54"/>
        <v>0.73851064018908819</v>
      </c>
      <c r="V61" s="79">
        <f t="shared" si="54"/>
        <v>0.71088895221914461</v>
      </c>
      <c r="W61" s="79">
        <f t="shared" si="52"/>
        <v>0.75662558799670832</v>
      </c>
      <c r="X61" s="79">
        <f t="shared" si="52"/>
        <v>0.74852287110553206</v>
      </c>
      <c r="Y61" s="79">
        <f t="shared" si="52"/>
        <v>0.6223481409059386</v>
      </c>
      <c r="Z61" s="79">
        <f t="shared" si="52"/>
        <v>0.60585857579481084</v>
      </c>
      <c r="AA61" s="79">
        <f t="shared" si="52"/>
        <v>0.49034234175629993</v>
      </c>
      <c r="AB61" s="79">
        <f t="shared" si="52"/>
        <v>0.44583786100273581</v>
      </c>
      <c r="AC61" s="79">
        <f t="shared" si="52"/>
        <v>0.46700153661890198</v>
      </c>
      <c r="AD61" s="80">
        <f t="shared" si="52"/>
        <v>0.4842147225373914</v>
      </c>
    </row>
    <row r="62" spans="4:30" ht="16.5" customHeight="1" thickBot="1">
      <c r="D62" s="15" t="s">
        <v>105</v>
      </c>
      <c r="E62" s="124"/>
      <c r="F62" s="79">
        <f t="shared" ref="F62:J62" si="61">+IFERROR(F49/F$50*100,"-")</f>
        <v>24.041175294146242</v>
      </c>
      <c r="G62" s="79">
        <f t="shared" si="61"/>
        <v>24.312253589642356</v>
      </c>
      <c r="H62" s="79">
        <f t="shared" si="61"/>
        <v>23.647012834468704</v>
      </c>
      <c r="I62" s="79">
        <f t="shared" si="61"/>
        <v>22.911665390033548</v>
      </c>
      <c r="J62" s="79">
        <f t="shared" si="61"/>
        <v>21.010977792738093</v>
      </c>
      <c r="K62" s="79">
        <f t="shared" si="54"/>
        <v>20.718055268450204</v>
      </c>
      <c r="L62" s="79">
        <f t="shared" si="54"/>
        <v>20.775833686591604</v>
      </c>
      <c r="M62" s="79">
        <f t="shared" si="54"/>
        <v>19.658870428542816</v>
      </c>
      <c r="N62" s="79">
        <f t="shared" si="54"/>
        <v>20.355968486018249</v>
      </c>
      <c r="O62" s="79">
        <f t="shared" si="54"/>
        <v>20.636337734169789</v>
      </c>
      <c r="P62" s="79">
        <f t="shared" si="54"/>
        <v>19.819535164921497</v>
      </c>
      <c r="Q62" s="79">
        <f t="shared" si="54"/>
        <v>19.891215768407676</v>
      </c>
      <c r="R62" s="79">
        <f t="shared" si="54"/>
        <v>20.188719725675668</v>
      </c>
      <c r="S62" s="79">
        <f t="shared" si="54"/>
        <v>19.963258950060141</v>
      </c>
      <c r="T62" s="79">
        <f t="shared" si="54"/>
        <v>20.135767475321167</v>
      </c>
      <c r="U62" s="79">
        <f t="shared" si="54"/>
        <v>19.30877446690338</v>
      </c>
      <c r="V62" s="79">
        <f t="shared" si="54"/>
        <v>18.654117643872052</v>
      </c>
      <c r="W62" s="79">
        <f t="shared" si="52"/>
        <v>18.328100794361706</v>
      </c>
      <c r="X62" s="79">
        <f t="shared" si="52"/>
        <v>18.426574060417121</v>
      </c>
      <c r="Y62" s="79">
        <f t="shared" si="52"/>
        <v>18.508220712248363</v>
      </c>
      <c r="Z62" s="79">
        <f t="shared" si="52"/>
        <v>18.90370227845133</v>
      </c>
      <c r="AA62" s="79">
        <f t="shared" si="52"/>
        <v>18.588864319668396</v>
      </c>
      <c r="AB62" s="79">
        <f t="shared" si="52"/>
        <v>19.100824263924622</v>
      </c>
      <c r="AC62" s="79">
        <f t="shared" si="52"/>
        <v>18.717517424382386</v>
      </c>
      <c r="AD62" s="80">
        <f t="shared" si="52"/>
        <v>17.773664448927075</v>
      </c>
    </row>
    <row r="63" spans="4:30" ht="16.5" customHeight="1" thickTop="1" thickBot="1">
      <c r="D63" s="120" t="s">
        <v>97</v>
      </c>
      <c r="E63" s="149"/>
      <c r="F63" s="70">
        <f t="shared" ref="F63:J63" si="62">+IFERROR(F50/F$50*100,"-")</f>
        <v>100</v>
      </c>
      <c r="G63" s="70">
        <f t="shared" si="62"/>
        <v>100</v>
      </c>
      <c r="H63" s="70">
        <f t="shared" si="62"/>
        <v>100</v>
      </c>
      <c r="I63" s="70">
        <f t="shared" si="62"/>
        <v>100</v>
      </c>
      <c r="J63" s="70">
        <f t="shared" si="62"/>
        <v>100</v>
      </c>
      <c r="K63" s="70">
        <f t="shared" si="54"/>
        <v>100</v>
      </c>
      <c r="L63" s="70">
        <f t="shared" si="54"/>
        <v>100</v>
      </c>
      <c r="M63" s="70">
        <f t="shared" si="54"/>
        <v>100</v>
      </c>
      <c r="N63" s="70">
        <f t="shared" si="54"/>
        <v>100</v>
      </c>
      <c r="O63" s="70">
        <f t="shared" si="54"/>
        <v>100</v>
      </c>
      <c r="P63" s="70">
        <f t="shared" si="54"/>
        <v>100</v>
      </c>
      <c r="Q63" s="70">
        <f t="shared" ref="Q63:V63" si="63">+IFERROR(Q50/Q$50*100,"-")</f>
        <v>100</v>
      </c>
      <c r="R63" s="70">
        <f t="shared" si="63"/>
        <v>100</v>
      </c>
      <c r="S63" s="70">
        <f t="shared" si="63"/>
        <v>100</v>
      </c>
      <c r="T63" s="70">
        <f t="shared" si="63"/>
        <v>100</v>
      </c>
      <c r="U63" s="70">
        <f t="shared" si="63"/>
        <v>100</v>
      </c>
      <c r="V63" s="70">
        <f t="shared" si="63"/>
        <v>100</v>
      </c>
      <c r="W63" s="70">
        <f t="shared" si="52"/>
        <v>100</v>
      </c>
      <c r="X63" s="70">
        <f t="shared" si="52"/>
        <v>100</v>
      </c>
      <c r="Y63" s="70">
        <f t="shared" si="52"/>
        <v>100</v>
      </c>
      <c r="Z63" s="70">
        <f t="shared" si="52"/>
        <v>100</v>
      </c>
      <c r="AA63" s="70">
        <f t="shared" si="52"/>
        <v>100</v>
      </c>
      <c r="AB63" s="70">
        <f t="shared" si="52"/>
        <v>100</v>
      </c>
      <c r="AC63" s="70">
        <f t="shared" si="52"/>
        <v>100</v>
      </c>
      <c r="AD63" s="71">
        <f t="shared" si="52"/>
        <v>100</v>
      </c>
    </row>
    <row r="65" spans="4:30" ht="16.5" customHeight="1" thickBot="1">
      <c r="D65" s="4" t="s">
        <v>286</v>
      </c>
      <c r="F65" s="175"/>
      <c r="G65" s="175"/>
      <c r="H65" s="175"/>
      <c r="I65" s="176"/>
      <c r="J65" s="176"/>
      <c r="K65" s="176"/>
      <c r="L65" s="176"/>
      <c r="M65" s="176"/>
      <c r="N65" s="176"/>
      <c r="O65" s="176"/>
      <c r="P65" s="176"/>
      <c r="Q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</row>
    <row r="66" spans="4:30" ht="16.5" customHeight="1" thickBot="1">
      <c r="D66" s="177"/>
      <c r="E66" s="184"/>
      <c r="F66" s="179" t="s">
        <v>29</v>
      </c>
      <c r="G66" s="180" t="s">
        <v>30</v>
      </c>
      <c r="H66" s="180" t="s">
        <v>31</v>
      </c>
      <c r="I66" s="180" t="s">
        <v>32</v>
      </c>
      <c r="J66" s="180" t="s">
        <v>33</v>
      </c>
      <c r="K66" s="180" t="s">
        <v>43</v>
      </c>
      <c r="L66" s="180" t="s">
        <v>34</v>
      </c>
      <c r="M66" s="180" t="s">
        <v>35</v>
      </c>
      <c r="N66" s="180" t="s">
        <v>36</v>
      </c>
      <c r="O66" s="180" t="s">
        <v>44</v>
      </c>
      <c r="P66" s="180" t="s">
        <v>45</v>
      </c>
      <c r="Q66" s="180" t="s">
        <v>46</v>
      </c>
      <c r="R66" s="180" t="s">
        <v>47</v>
      </c>
      <c r="S66" s="180" t="s">
        <v>48</v>
      </c>
      <c r="T66" s="180" t="s">
        <v>49</v>
      </c>
      <c r="U66" s="180" t="s">
        <v>50</v>
      </c>
      <c r="V66" s="180" t="s">
        <v>219</v>
      </c>
      <c r="W66" s="180" t="s">
        <v>205</v>
      </c>
      <c r="X66" s="180" t="s">
        <v>220</v>
      </c>
      <c r="Y66" s="180" t="s">
        <v>246</v>
      </c>
      <c r="Z66" s="180" t="s">
        <v>230</v>
      </c>
      <c r="AA66" s="180" t="s">
        <v>250</v>
      </c>
      <c r="AB66" s="180" t="s">
        <v>233</v>
      </c>
      <c r="AC66" s="180" t="s">
        <v>236</v>
      </c>
      <c r="AD66" s="181" t="s">
        <v>248</v>
      </c>
    </row>
    <row r="67" spans="4:30" ht="16.5" customHeight="1">
      <c r="D67" s="14" t="s">
        <v>98</v>
      </c>
      <c r="E67" s="123"/>
      <c r="F67" s="33">
        <f t="shared" ref="F67:J67" si="64">+IFERROR(F41/$Z41*100,"-")</f>
        <v>55.415944783799176</v>
      </c>
      <c r="G67" s="33">
        <f t="shared" si="64"/>
        <v>55.670206091822919</v>
      </c>
      <c r="H67" s="33">
        <f t="shared" si="64"/>
        <v>53.78520106946052</v>
      </c>
      <c r="I67" s="33">
        <f t="shared" si="64"/>
        <v>54.309179448031031</v>
      </c>
      <c r="J67" s="33">
        <f t="shared" si="64"/>
        <v>57.845728947252375</v>
      </c>
      <c r="K67" s="33">
        <f>+IFERROR(K41/$Z41*100,"-")</f>
        <v>61.811168836566623</v>
      </c>
      <c r="L67" s="33">
        <f t="shared" ref="L67:AD67" si="65">+IFERROR(L41/$Z41*100,"-")</f>
        <v>62.592521275219148</v>
      </c>
      <c r="M67" s="33">
        <f t="shared" si="65"/>
        <v>69.404850545761704</v>
      </c>
      <c r="N67" s="33">
        <f t="shared" si="65"/>
        <v>72.512019810797568</v>
      </c>
      <c r="O67" s="33">
        <f t="shared" si="65"/>
        <v>66.620013432568143</v>
      </c>
      <c r="P67" s="33">
        <f t="shared" si="65"/>
        <v>66.608885997958637</v>
      </c>
      <c r="Q67" s="33">
        <f t="shared" si="65"/>
        <v>64.340088053569275</v>
      </c>
      <c r="R67" s="33">
        <f t="shared" si="65"/>
        <v>63.884020948170352</v>
      </c>
      <c r="S67" s="33">
        <f t="shared" si="65"/>
        <v>70.755002411448402</v>
      </c>
      <c r="T67" s="33">
        <f t="shared" si="65"/>
        <v>69.750178801400637</v>
      </c>
      <c r="U67" s="73">
        <f t="shared" si="65"/>
        <v>79.370742116999963</v>
      </c>
      <c r="V67" s="73">
        <f t="shared" si="65"/>
        <v>87.357889698334574</v>
      </c>
      <c r="W67" s="73">
        <f t="shared" si="65"/>
        <v>91.193230049543388</v>
      </c>
      <c r="X67" s="73">
        <f t="shared" si="65"/>
        <v>95.68822902787791</v>
      </c>
      <c r="Y67" s="73">
        <f t="shared" si="65"/>
        <v>104.52332675639188</v>
      </c>
      <c r="Z67" s="73">
        <f t="shared" si="65"/>
        <v>100</v>
      </c>
      <c r="AA67" s="73">
        <f t="shared" si="65"/>
        <v>105.35952858042424</v>
      </c>
      <c r="AB67" s="73">
        <f t="shared" si="65"/>
        <v>105.00920087631333</v>
      </c>
      <c r="AC67" s="376">
        <f t="shared" si="65"/>
        <v>102.52540646507902</v>
      </c>
      <c r="AD67" s="74">
        <f t="shared" si="65"/>
        <v>99.770928150442586</v>
      </c>
    </row>
    <row r="68" spans="4:30" ht="16.5" customHeight="1">
      <c r="D68" s="15" t="s">
        <v>99</v>
      </c>
      <c r="E68" s="124"/>
      <c r="F68" s="76">
        <f t="shared" ref="F68:J68" si="66">+IFERROR(F42/$Z42*100,"-")</f>
        <v>47.367543136720833</v>
      </c>
      <c r="G68" s="76">
        <f t="shared" si="66"/>
        <v>45.801104115198029</v>
      </c>
      <c r="H68" s="76">
        <f t="shared" si="66"/>
        <v>48.262652191486879</v>
      </c>
      <c r="I68" s="76">
        <f t="shared" si="66"/>
        <v>49.730132993396552</v>
      </c>
      <c r="J68" s="76">
        <f t="shared" si="66"/>
        <v>54.728064811967769</v>
      </c>
      <c r="K68" s="76">
        <f t="shared" ref="K68:AD76" si="67">+IFERROR(K42/$Z42*100,"-")</f>
        <v>59.859844184065651</v>
      </c>
      <c r="L68" s="76">
        <f t="shared" si="67"/>
        <v>61.239715224051984</v>
      </c>
      <c r="M68" s="76">
        <f t="shared" si="67"/>
        <v>66.535428442958448</v>
      </c>
      <c r="N68" s="76">
        <f t="shared" si="67"/>
        <v>71.287479699244969</v>
      </c>
      <c r="O68" s="76">
        <f t="shared" si="67"/>
        <v>68.932244076760369</v>
      </c>
      <c r="P68" s="76">
        <f t="shared" si="67"/>
        <v>72.92817433562422</v>
      </c>
      <c r="Q68" s="76">
        <f t="shared" si="67"/>
        <v>73.422675970172477</v>
      </c>
      <c r="R68" s="76">
        <f t="shared" si="67"/>
        <v>78.090485854045824</v>
      </c>
      <c r="S68" s="76">
        <f t="shared" si="67"/>
        <v>80.139450114557164</v>
      </c>
      <c r="T68" s="76">
        <f t="shared" si="67"/>
        <v>78.575414508513433</v>
      </c>
      <c r="U68" s="76">
        <f t="shared" si="67"/>
        <v>85.358538946753782</v>
      </c>
      <c r="V68" s="76">
        <f t="shared" si="67"/>
        <v>86.856364750868636</v>
      </c>
      <c r="W68" s="76">
        <f t="shared" si="67"/>
        <v>92.643965466234292</v>
      </c>
      <c r="X68" s="76">
        <f t="shared" si="67"/>
        <v>95.924845061569172</v>
      </c>
      <c r="Y68" s="76">
        <f t="shared" si="67"/>
        <v>94.68127839062069</v>
      </c>
      <c r="Z68" s="76">
        <f t="shared" si="67"/>
        <v>100</v>
      </c>
      <c r="AA68" s="76">
        <f t="shared" si="67"/>
        <v>102.31158906858589</v>
      </c>
      <c r="AB68" s="76">
        <f t="shared" si="67"/>
        <v>98.097014853276846</v>
      </c>
      <c r="AC68" s="377">
        <f t="shared" si="67"/>
        <v>118.48417976733462</v>
      </c>
      <c r="AD68" s="77">
        <f t="shared" si="67"/>
        <v>130.54659047406366</v>
      </c>
    </row>
    <row r="69" spans="4:30" ht="16.5" customHeight="1">
      <c r="D69" s="15" t="s">
        <v>100</v>
      </c>
      <c r="E69" s="124"/>
      <c r="F69" s="76">
        <f t="shared" ref="F69:J69" si="68">+IFERROR(F43/$Z43*100,"-")</f>
        <v>15.182011924696685</v>
      </c>
      <c r="G69" s="76">
        <f t="shared" si="68"/>
        <v>16.824011618149758</v>
      </c>
      <c r="H69" s="76">
        <f t="shared" si="68"/>
        <v>18.933636292887989</v>
      </c>
      <c r="I69" s="76">
        <f t="shared" si="68"/>
        <v>20.658943241281392</v>
      </c>
      <c r="J69" s="76">
        <f t="shared" si="68"/>
        <v>23.837058032636563</v>
      </c>
      <c r="K69" s="76">
        <f t="shared" si="67"/>
        <v>25.795280595220426</v>
      </c>
      <c r="L69" s="76">
        <f t="shared" si="67"/>
        <v>27.847725741733843</v>
      </c>
      <c r="M69" s="76">
        <f t="shared" si="67"/>
        <v>29.544106114212511</v>
      </c>
      <c r="N69" s="76">
        <f t="shared" si="67"/>
        <v>32.239893213402055</v>
      </c>
      <c r="O69" s="76">
        <f t="shared" si="67"/>
        <v>33.843041204488841</v>
      </c>
      <c r="P69" s="76">
        <f t="shared" si="67"/>
        <v>38.696366320344886</v>
      </c>
      <c r="Q69" s="76">
        <f t="shared" si="67"/>
        <v>42.860316729292862</v>
      </c>
      <c r="R69" s="76">
        <f t="shared" si="67"/>
        <v>46.035740595392667</v>
      </c>
      <c r="S69" s="76">
        <f t="shared" si="67"/>
        <v>49.25960022043386</v>
      </c>
      <c r="T69" s="76">
        <f t="shared" si="67"/>
        <v>53.22982867374435</v>
      </c>
      <c r="U69" s="76">
        <f t="shared" si="67"/>
        <v>57.319074010442037</v>
      </c>
      <c r="V69" s="76">
        <f t="shared" si="67"/>
        <v>63.165953394285779</v>
      </c>
      <c r="W69" s="76">
        <f t="shared" si="67"/>
        <v>69.465208988112138</v>
      </c>
      <c r="X69" s="76">
        <f t="shared" si="67"/>
        <v>78.581784627992562</v>
      </c>
      <c r="Y69" s="76">
        <f t="shared" si="67"/>
        <v>89.319903751393326</v>
      </c>
      <c r="Z69" s="76">
        <f t="shared" si="67"/>
        <v>100</v>
      </c>
      <c r="AA69" s="76">
        <f t="shared" si="67"/>
        <v>119.1979043446316</v>
      </c>
      <c r="AB69" s="76">
        <f t="shared" si="67"/>
        <v>135.84414564758174</v>
      </c>
      <c r="AC69" s="377">
        <f t="shared" si="67"/>
        <v>149.82299951614249</v>
      </c>
      <c r="AD69" s="77">
        <f t="shared" si="67"/>
        <v>160.64781667140687</v>
      </c>
    </row>
    <row r="70" spans="4:30" ht="16.5" customHeight="1">
      <c r="D70" s="15" t="s">
        <v>203</v>
      </c>
      <c r="E70" s="124"/>
      <c r="F70" s="76" t="str">
        <f t="shared" ref="F70:J70" si="69">+IFERROR(F44/$Z44*100,"-")</f>
        <v>-</v>
      </c>
      <c r="G70" s="76" t="str">
        <f t="shared" si="69"/>
        <v>-</v>
      </c>
      <c r="H70" s="76" t="str">
        <f t="shared" si="69"/>
        <v>-</v>
      </c>
      <c r="I70" s="76" t="str">
        <f t="shared" si="69"/>
        <v>-</v>
      </c>
      <c r="J70" s="76" t="str">
        <f t="shared" si="69"/>
        <v>-</v>
      </c>
      <c r="K70" s="76" t="str">
        <f t="shared" si="67"/>
        <v>-</v>
      </c>
      <c r="L70" s="76" t="str">
        <f t="shared" si="67"/>
        <v>-</v>
      </c>
      <c r="M70" s="76" t="str">
        <f t="shared" si="67"/>
        <v>-</v>
      </c>
      <c r="N70" s="76" t="str">
        <f t="shared" si="67"/>
        <v>-</v>
      </c>
      <c r="O70" s="76" t="str">
        <f t="shared" si="67"/>
        <v>-</v>
      </c>
      <c r="P70" s="76" t="str">
        <f t="shared" si="67"/>
        <v>-</v>
      </c>
      <c r="Q70" s="76" t="str">
        <f t="shared" si="67"/>
        <v>-</v>
      </c>
      <c r="R70" s="76" t="str">
        <f t="shared" si="67"/>
        <v>-</v>
      </c>
      <c r="S70" s="76" t="str">
        <f t="shared" si="67"/>
        <v>-</v>
      </c>
      <c r="T70" s="76" t="str">
        <f t="shared" si="67"/>
        <v>-</v>
      </c>
      <c r="U70" s="76" t="str">
        <f t="shared" si="67"/>
        <v>-</v>
      </c>
      <c r="V70" s="76" t="str">
        <f t="shared" si="67"/>
        <v>-</v>
      </c>
      <c r="W70" s="76" t="str">
        <f t="shared" si="67"/>
        <v>-</v>
      </c>
      <c r="X70" s="76" t="str">
        <f t="shared" si="67"/>
        <v>-</v>
      </c>
      <c r="Y70" s="76" t="str">
        <f t="shared" si="67"/>
        <v>-</v>
      </c>
      <c r="Z70" s="76" t="str">
        <f t="shared" si="67"/>
        <v>-</v>
      </c>
      <c r="AA70" s="76" t="str">
        <f t="shared" si="67"/>
        <v>-</v>
      </c>
      <c r="AB70" s="76" t="str">
        <f t="shared" si="67"/>
        <v>-</v>
      </c>
      <c r="AC70" s="377" t="str">
        <f t="shared" si="67"/>
        <v>-</v>
      </c>
      <c r="AD70" s="77" t="str">
        <f t="shared" si="67"/>
        <v>-</v>
      </c>
    </row>
    <row r="71" spans="4:30" ht="16.5" customHeight="1">
      <c r="D71" s="15" t="s">
        <v>101</v>
      </c>
      <c r="E71" s="124"/>
      <c r="F71" s="76">
        <f t="shared" ref="F71:J71" si="70">+IFERROR(F45/$Z45*100,"-")</f>
        <v>104.71734342973524</v>
      </c>
      <c r="G71" s="76">
        <f t="shared" si="70"/>
        <v>107.69835025103218</v>
      </c>
      <c r="H71" s="76">
        <f t="shared" si="70"/>
        <v>124.99880736349138</v>
      </c>
      <c r="I71" s="76">
        <f t="shared" si="70"/>
        <v>125.05790245735105</v>
      </c>
      <c r="J71" s="76">
        <f t="shared" si="70"/>
        <v>134.23575651781428</v>
      </c>
      <c r="K71" s="76">
        <f t="shared" si="67"/>
        <v>129.90504232795567</v>
      </c>
      <c r="L71" s="76">
        <f t="shared" si="67"/>
        <v>123.35765080007464</v>
      </c>
      <c r="M71" s="76">
        <f t="shared" si="67"/>
        <v>138.6754440472186</v>
      </c>
      <c r="N71" s="76">
        <f t="shared" si="67"/>
        <v>133.9596895819993</v>
      </c>
      <c r="O71" s="76">
        <f t="shared" si="67"/>
        <v>125.31247154930018</v>
      </c>
      <c r="P71" s="76">
        <f t="shared" si="67"/>
        <v>129.61670143841019</v>
      </c>
      <c r="Q71" s="76">
        <f t="shared" si="67"/>
        <v>120.83846479158981</v>
      </c>
      <c r="R71" s="76">
        <f t="shared" si="67"/>
        <v>115.94159136599542</v>
      </c>
      <c r="S71" s="76">
        <f t="shared" si="67"/>
        <v>113.49679150838061</v>
      </c>
      <c r="T71" s="76">
        <f t="shared" si="67"/>
        <v>112.69457492924901</v>
      </c>
      <c r="U71" s="76">
        <f t="shared" si="67"/>
        <v>116.75018335008586</v>
      </c>
      <c r="V71" s="76">
        <f t="shared" si="67"/>
        <v>118.81581969533561</v>
      </c>
      <c r="W71" s="76">
        <f t="shared" si="67"/>
        <v>120.15400056997873</v>
      </c>
      <c r="X71" s="76">
        <f t="shared" si="67"/>
        <v>118.08914408468414</v>
      </c>
      <c r="Y71" s="76">
        <f t="shared" si="67"/>
        <v>115.54152282070469</v>
      </c>
      <c r="Z71" s="76">
        <f t="shared" si="67"/>
        <v>100</v>
      </c>
      <c r="AA71" s="76">
        <f t="shared" si="67"/>
        <v>118.75432179852163</v>
      </c>
      <c r="AB71" s="76">
        <f t="shared" si="67"/>
        <v>134.07619340713742</v>
      </c>
      <c r="AC71" s="377">
        <f t="shared" si="67"/>
        <v>134.13823281784667</v>
      </c>
      <c r="AD71" s="77">
        <f t="shared" si="67"/>
        <v>134.24897269346164</v>
      </c>
    </row>
    <row r="72" spans="4:30" ht="16.5" customHeight="1">
      <c r="D72" s="15" t="s">
        <v>102</v>
      </c>
      <c r="E72" s="124"/>
      <c r="F72" s="76">
        <f t="shared" ref="F72:J72" si="71">+IFERROR(F46/$Z46*100,"-")</f>
        <v>27.593888756348079</v>
      </c>
      <c r="G72" s="76">
        <f t="shared" si="71"/>
        <v>27.12817944746055</v>
      </c>
      <c r="H72" s="76">
        <f t="shared" si="71"/>
        <v>28.165104232554743</v>
      </c>
      <c r="I72" s="76">
        <f t="shared" si="71"/>
        <v>34.70146998624756</v>
      </c>
      <c r="J72" s="76">
        <f t="shared" si="71"/>
        <v>40.284301175051588</v>
      </c>
      <c r="K72" s="76">
        <f t="shared" si="67"/>
        <v>44.302838030115268</v>
      </c>
      <c r="L72" s="76">
        <f t="shared" si="67"/>
        <v>50.877665675647243</v>
      </c>
      <c r="M72" s="76">
        <f t="shared" si="67"/>
        <v>58.182191397821313</v>
      </c>
      <c r="N72" s="76">
        <f t="shared" si="67"/>
        <v>66.376534487257786</v>
      </c>
      <c r="O72" s="76">
        <f t="shared" si="67"/>
        <v>66.877145663020258</v>
      </c>
      <c r="P72" s="76">
        <f t="shared" si="67"/>
        <v>74.425890076619737</v>
      </c>
      <c r="Q72" s="76">
        <f t="shared" si="67"/>
        <v>79.163520158300756</v>
      </c>
      <c r="R72" s="76">
        <f t="shared" si="67"/>
        <v>70.046852045303623</v>
      </c>
      <c r="S72" s="76">
        <f t="shared" si="67"/>
        <v>70.27949817522169</v>
      </c>
      <c r="T72" s="76">
        <f t="shared" si="67"/>
        <v>73.552585934910567</v>
      </c>
      <c r="U72" s="76">
        <f t="shared" si="67"/>
        <v>79.836271941736484</v>
      </c>
      <c r="V72" s="76">
        <f t="shared" si="67"/>
        <v>83.183698042299355</v>
      </c>
      <c r="W72" s="76">
        <f t="shared" si="67"/>
        <v>87.968652201978443</v>
      </c>
      <c r="X72" s="76">
        <f t="shared" si="67"/>
        <v>92.79932964557122</v>
      </c>
      <c r="Y72" s="76">
        <f t="shared" si="67"/>
        <v>95.828754589852963</v>
      </c>
      <c r="Z72" s="76">
        <f t="shared" si="67"/>
        <v>100</v>
      </c>
      <c r="AA72" s="76">
        <f t="shared" si="67"/>
        <v>109.46982945109049</v>
      </c>
      <c r="AB72" s="76">
        <f t="shared" si="67"/>
        <v>105.98139630160257</v>
      </c>
      <c r="AC72" s="377">
        <f t="shared" si="67"/>
        <v>105.40908671229391</v>
      </c>
      <c r="AD72" s="77">
        <f t="shared" si="67"/>
        <v>107.68835882255961</v>
      </c>
    </row>
    <row r="73" spans="4:30" ht="16.5" customHeight="1">
      <c r="D73" s="15" t="s">
        <v>103</v>
      </c>
      <c r="E73" s="124"/>
      <c r="F73" s="76">
        <f t="shared" ref="F73:J73" si="72">+IFERROR(F47/$Z47*100,"-")</f>
        <v>72.53398532777156</v>
      </c>
      <c r="G73" s="76">
        <f t="shared" si="72"/>
        <v>73.707482491102269</v>
      </c>
      <c r="H73" s="76">
        <f t="shared" si="72"/>
        <v>80.003782247849827</v>
      </c>
      <c r="I73" s="76">
        <f t="shared" si="72"/>
        <v>80.875571986054794</v>
      </c>
      <c r="J73" s="76">
        <f t="shared" si="72"/>
        <v>86.116596633254289</v>
      </c>
      <c r="K73" s="76">
        <f t="shared" si="67"/>
        <v>85.368344257615234</v>
      </c>
      <c r="L73" s="76">
        <f t="shared" si="67"/>
        <v>87.70459556139005</v>
      </c>
      <c r="M73" s="76">
        <f t="shared" si="67"/>
        <v>92.970707913934007</v>
      </c>
      <c r="N73" s="76">
        <f t="shared" si="67"/>
        <v>97.98283607148764</v>
      </c>
      <c r="O73" s="76">
        <f t="shared" si="67"/>
        <v>89.094635222824635</v>
      </c>
      <c r="P73" s="76">
        <f t="shared" si="67"/>
        <v>95.271650495652537</v>
      </c>
      <c r="Q73" s="76">
        <f t="shared" si="67"/>
        <v>96.490649128114995</v>
      </c>
      <c r="R73" s="76">
        <f t="shared" si="67"/>
        <v>90.780406175966803</v>
      </c>
      <c r="S73" s="76">
        <f t="shared" si="67"/>
        <v>91.549950538336986</v>
      </c>
      <c r="T73" s="76">
        <f t="shared" si="67"/>
        <v>92.539683444284165</v>
      </c>
      <c r="U73" s="76">
        <f t="shared" si="67"/>
        <v>95.012513448681588</v>
      </c>
      <c r="V73" s="76">
        <f t="shared" si="67"/>
        <v>98.096517375452066</v>
      </c>
      <c r="W73" s="76">
        <f t="shared" si="67"/>
        <v>99.716278360492367</v>
      </c>
      <c r="X73" s="76">
        <f t="shared" si="67"/>
        <v>103.56610833858164</v>
      </c>
      <c r="Y73" s="76">
        <f t="shared" si="67"/>
        <v>102.77807472225173</v>
      </c>
      <c r="Z73" s="76">
        <f t="shared" si="67"/>
        <v>100</v>
      </c>
      <c r="AA73" s="76">
        <f t="shared" si="67"/>
        <v>112.8024371050313</v>
      </c>
      <c r="AB73" s="76">
        <f t="shared" si="67"/>
        <v>114.39145052101006</v>
      </c>
      <c r="AC73" s="377">
        <f t="shared" si="67"/>
        <v>120.30696861493087</v>
      </c>
      <c r="AD73" s="77">
        <f t="shared" si="67"/>
        <v>125.29861864342058</v>
      </c>
    </row>
    <row r="74" spans="4:30" ht="16.5" customHeight="1">
      <c r="D74" s="15" t="s">
        <v>104</v>
      </c>
      <c r="E74" s="124"/>
      <c r="F74" s="76">
        <f t="shared" ref="F74:J74" si="73">+IFERROR(F48/$Z48*100,"-")</f>
        <v>133.00904956918123</v>
      </c>
      <c r="G74" s="76">
        <f t="shared" si="73"/>
        <v>124.3105630177992</v>
      </c>
      <c r="H74" s="76">
        <f t="shared" si="73"/>
        <v>106.01591951998772</v>
      </c>
      <c r="I74" s="76">
        <f t="shared" si="73"/>
        <v>92.38221211500526</v>
      </c>
      <c r="J74" s="76">
        <f t="shared" si="73"/>
        <v>110.97129421559482</v>
      </c>
      <c r="K74" s="76">
        <f t="shared" si="67"/>
        <v>130.88289932300171</v>
      </c>
      <c r="L74" s="76">
        <f t="shared" si="67"/>
        <v>138.75661775089711</v>
      </c>
      <c r="M74" s="76">
        <f t="shared" si="67"/>
        <v>147.52781020846317</v>
      </c>
      <c r="N74" s="76">
        <f t="shared" si="67"/>
        <v>117.03501034700705</v>
      </c>
      <c r="O74" s="76">
        <f t="shared" si="67"/>
        <v>83.28589714907028</v>
      </c>
      <c r="P74" s="76">
        <f t="shared" si="67"/>
        <v>76.68839132381396</v>
      </c>
      <c r="Q74" s="76">
        <f t="shared" si="67"/>
        <v>78.044771312358051</v>
      </c>
      <c r="R74" s="76">
        <f t="shared" si="67"/>
        <v>65.884780492847881</v>
      </c>
      <c r="S74" s="76">
        <f t="shared" si="67"/>
        <v>75.016548104317209</v>
      </c>
      <c r="T74" s="76">
        <f t="shared" si="67"/>
        <v>68.140300822832813</v>
      </c>
      <c r="U74" s="76">
        <f t="shared" si="67"/>
        <v>89.441599730928473</v>
      </c>
      <c r="V74" s="76">
        <f t="shared" si="67"/>
        <v>91.581767259639605</v>
      </c>
      <c r="W74" s="76">
        <f t="shared" si="67"/>
        <v>103.21872484231773</v>
      </c>
      <c r="X74" s="76">
        <f t="shared" si="67"/>
        <v>109.84864915934477</v>
      </c>
      <c r="Y74" s="76">
        <f t="shared" si="67"/>
        <v>98.455836720148525</v>
      </c>
      <c r="Z74" s="76">
        <f t="shared" si="67"/>
        <v>100</v>
      </c>
      <c r="AA74" s="76">
        <f t="shared" si="67"/>
        <v>91.510484754260474</v>
      </c>
      <c r="AB74" s="76">
        <f t="shared" si="67"/>
        <v>89.837683293518793</v>
      </c>
      <c r="AC74" s="377">
        <f t="shared" si="67"/>
        <v>99.670627698503594</v>
      </c>
      <c r="AD74" s="77">
        <f t="shared" si="67"/>
        <v>106.87052911759476</v>
      </c>
    </row>
    <row r="75" spans="4:30" ht="16.5" customHeight="1" thickBot="1">
      <c r="D75" s="15" t="s">
        <v>105</v>
      </c>
      <c r="E75" s="124"/>
      <c r="F75" s="76">
        <f t="shared" ref="F75:J75" si="74">+IFERROR(F49/$Z49*100,"-")</f>
        <v>51.541508741670995</v>
      </c>
      <c r="G75" s="76">
        <f t="shared" si="74"/>
        <v>53.556038914058647</v>
      </c>
      <c r="H75" s="76">
        <f t="shared" si="74"/>
        <v>54.721687675400368</v>
      </c>
      <c r="I75" s="76">
        <f t="shared" si="74"/>
        <v>54.658643609246582</v>
      </c>
      <c r="J75" s="76">
        <f t="shared" si="74"/>
        <v>53.798931840254049</v>
      </c>
      <c r="K75" s="76">
        <f t="shared" si="67"/>
        <v>55.442600928302923</v>
      </c>
      <c r="L75" s="76">
        <f t="shared" si="67"/>
        <v>57.60343549648438</v>
      </c>
      <c r="M75" s="76">
        <f t="shared" si="67"/>
        <v>58.766222983680059</v>
      </c>
      <c r="N75" s="76">
        <f t="shared" si="67"/>
        <v>64.623472976267067</v>
      </c>
      <c r="O75" s="76">
        <f t="shared" si="67"/>
        <v>63.440240910351051</v>
      </c>
      <c r="P75" s="76">
        <f t="shared" si="67"/>
        <v>64.607195462315417</v>
      </c>
      <c r="Q75" s="76">
        <f t="shared" si="67"/>
        <v>66.584205862478598</v>
      </c>
      <c r="R75" s="76">
        <f t="shared" si="67"/>
        <v>67.689078561308108</v>
      </c>
      <c r="S75" s="76">
        <f t="shared" si="67"/>
        <v>70.050608054740167</v>
      </c>
      <c r="T75" s="76">
        <f t="shared" si="67"/>
        <v>72.865296835513703</v>
      </c>
      <c r="U75" s="76">
        <f t="shared" si="67"/>
        <v>74.94831995341309</v>
      </c>
      <c r="V75" s="76">
        <f t="shared" si="67"/>
        <v>77.020504149849316</v>
      </c>
      <c r="W75" s="76">
        <f t="shared" si="67"/>
        <v>80.134461062546535</v>
      </c>
      <c r="X75" s="76">
        <f t="shared" si="67"/>
        <v>86.667971876304279</v>
      </c>
      <c r="Y75" s="76">
        <f t="shared" si="67"/>
        <v>93.841973290925353</v>
      </c>
      <c r="Z75" s="76">
        <f t="shared" si="67"/>
        <v>100</v>
      </c>
      <c r="AA75" s="76">
        <f t="shared" si="67"/>
        <v>111.18564183144615</v>
      </c>
      <c r="AB75" s="76">
        <f t="shared" si="67"/>
        <v>123.3553804904638</v>
      </c>
      <c r="AC75" s="377">
        <f t="shared" si="67"/>
        <v>128.03288175269111</v>
      </c>
      <c r="AD75" s="77">
        <f t="shared" si="67"/>
        <v>125.72491109590732</v>
      </c>
    </row>
    <row r="76" spans="4:30" ht="16.5" customHeight="1" thickTop="1" thickBot="1">
      <c r="D76" s="120" t="s">
        <v>97</v>
      </c>
      <c r="E76" s="149"/>
      <c r="F76" s="215">
        <f t="shared" ref="F76:J76" si="75">+IFERROR(F50/$Z50*100,"-")</f>
        <v>40.527358763195842</v>
      </c>
      <c r="G76" s="215">
        <f t="shared" si="75"/>
        <v>41.641858131811773</v>
      </c>
      <c r="H76" s="215">
        <f t="shared" si="75"/>
        <v>43.745165583127218</v>
      </c>
      <c r="I76" s="215">
        <f t="shared" si="75"/>
        <v>45.097146285255739</v>
      </c>
      <c r="J76" s="215">
        <f t="shared" si="75"/>
        <v>48.403220470698805</v>
      </c>
      <c r="K76" s="215">
        <f t="shared" si="67"/>
        <v>50.5872973071776</v>
      </c>
      <c r="L76" s="215">
        <f t="shared" si="67"/>
        <v>52.412731602885657</v>
      </c>
      <c r="M76" s="215">
        <f t="shared" si="67"/>
        <v>56.508800307247121</v>
      </c>
      <c r="N76" s="215">
        <f t="shared" si="67"/>
        <v>60.013007692657062</v>
      </c>
      <c r="O76" s="215">
        <f t="shared" si="67"/>
        <v>58.113772031205379</v>
      </c>
      <c r="P76" s="215">
        <f t="shared" si="67"/>
        <v>61.621787690910246</v>
      </c>
      <c r="Q76" s="215">
        <f t="shared" si="67"/>
        <v>63.278585820306013</v>
      </c>
      <c r="R76" s="215">
        <f t="shared" si="67"/>
        <v>63.380650482671797</v>
      </c>
      <c r="S76" s="215">
        <f t="shared" si="67"/>
        <v>66.332648512146022</v>
      </c>
      <c r="T76" s="215">
        <f t="shared" si="67"/>
        <v>68.40682280909995</v>
      </c>
      <c r="U76" s="215">
        <f t="shared" si="67"/>
        <v>73.376004732870655</v>
      </c>
      <c r="V76" s="215">
        <f t="shared" si="67"/>
        <v>78.051007696055223</v>
      </c>
      <c r="W76" s="215">
        <f t="shared" si="67"/>
        <v>82.651116510475632</v>
      </c>
      <c r="X76" s="215">
        <f t="shared" si="67"/>
        <v>88.912107701357584</v>
      </c>
      <c r="Y76" s="215">
        <f t="shared" si="67"/>
        <v>95.847177959146734</v>
      </c>
      <c r="Z76" s="215">
        <f t="shared" si="67"/>
        <v>100</v>
      </c>
      <c r="AA76" s="215">
        <f t="shared" si="67"/>
        <v>113.0687832605406</v>
      </c>
      <c r="AB76" s="215">
        <f t="shared" si="67"/>
        <v>122.082343411796</v>
      </c>
      <c r="AC76" s="378">
        <f t="shared" si="67"/>
        <v>129.3064365123677</v>
      </c>
      <c r="AD76" s="216">
        <f t="shared" si="67"/>
        <v>133.71841778442393</v>
      </c>
    </row>
  </sheetData>
  <phoneticPr fontId="7"/>
  <pageMargins left="0.74803149606299213" right="0.78740157480314965" top="0.98425196850393704" bottom="0.98425196850393704" header="0.51181102362204722" footer="0.51181102362204722"/>
  <pageSetup paperSize="9" scale="35" orientation="portrait" r:id="rId1"/>
  <headerFooter alignWithMargins="0">
    <oddHeader>&amp;L&amp;D&amp;R&amp;A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D2:AD76"/>
  <sheetViews>
    <sheetView zoomScaleNormal="100" zoomScaleSheetLayoutView="80" workbookViewId="0"/>
  </sheetViews>
  <sheetFormatPr defaultColWidth="9" defaultRowHeight="16.5" customHeight="1"/>
  <cols>
    <col min="1" max="3" width="2.6328125" style="81" customWidth="1"/>
    <col min="4" max="4" width="3" style="81" customWidth="1"/>
    <col min="5" max="5" width="27.7265625" style="81" bestFit="1" customWidth="1"/>
    <col min="6" max="29" width="8.90625" style="81" customWidth="1"/>
    <col min="30" max="16384" width="9" style="81"/>
  </cols>
  <sheetData>
    <row r="2" spans="4:30" ht="16.5" customHeight="1">
      <c r="D2" s="173" t="s">
        <v>352</v>
      </c>
      <c r="R2" s="174"/>
    </row>
    <row r="3" spans="4:30" ht="16.5" customHeight="1" thickBot="1">
      <c r="F3" s="175"/>
      <c r="G3" s="175"/>
      <c r="I3" s="176"/>
      <c r="J3" s="176"/>
      <c r="K3" s="176"/>
      <c r="L3" s="176"/>
      <c r="M3" s="176"/>
      <c r="N3" s="176"/>
      <c r="O3" s="176"/>
      <c r="U3" s="176"/>
      <c r="V3" s="176"/>
      <c r="W3" s="176"/>
      <c r="X3" s="176"/>
      <c r="Y3" s="176"/>
      <c r="Z3" s="176"/>
      <c r="AA3" s="176"/>
      <c r="AB3" s="176"/>
      <c r="AD3" s="176" t="s">
        <v>199</v>
      </c>
    </row>
    <row r="4" spans="4:30" ht="16.5" customHeight="1" thickBot="1">
      <c r="D4" s="177"/>
      <c r="E4" s="178"/>
      <c r="F4" s="179" t="s">
        <v>29</v>
      </c>
      <c r="G4" s="180" t="s">
        <v>30</v>
      </c>
      <c r="H4" s="180" t="s">
        <v>31</v>
      </c>
      <c r="I4" s="180" t="s">
        <v>32</v>
      </c>
      <c r="J4" s="180" t="s">
        <v>33</v>
      </c>
      <c r="K4" s="180" t="s">
        <v>43</v>
      </c>
      <c r="L4" s="180" t="s">
        <v>34</v>
      </c>
      <c r="M4" s="180" t="s">
        <v>35</v>
      </c>
      <c r="N4" s="180" t="s">
        <v>36</v>
      </c>
      <c r="O4" s="180" t="s">
        <v>44</v>
      </c>
      <c r="P4" s="180" t="s">
        <v>45</v>
      </c>
      <c r="Q4" s="180" t="s">
        <v>46</v>
      </c>
      <c r="R4" s="180" t="s">
        <v>47</v>
      </c>
      <c r="S4" s="180" t="s">
        <v>48</v>
      </c>
      <c r="T4" s="180" t="s">
        <v>61</v>
      </c>
      <c r="U4" s="180" t="s">
        <v>194</v>
      </c>
      <c r="V4" s="180" t="s">
        <v>193</v>
      </c>
      <c r="W4" s="180" t="s">
        <v>206</v>
      </c>
      <c r="X4" s="180" t="s">
        <v>221</v>
      </c>
      <c r="Y4" s="180" t="s">
        <v>222</v>
      </c>
      <c r="Z4" s="180" t="s">
        <v>228</v>
      </c>
      <c r="AA4" s="180" t="s">
        <v>231</v>
      </c>
      <c r="AB4" s="180" t="s">
        <v>234</v>
      </c>
      <c r="AC4" s="180" t="s">
        <v>237</v>
      </c>
      <c r="AD4" s="181" t="s">
        <v>254</v>
      </c>
    </row>
    <row r="5" spans="4:30" ht="16.5" customHeight="1">
      <c r="D5" s="6" t="s">
        <v>98</v>
      </c>
      <c r="F5" s="308">
        <v>1396.6</v>
      </c>
      <c r="G5" s="220">
        <v>1423.9</v>
      </c>
      <c r="H5" s="220">
        <v>1280.9000000000001</v>
      </c>
      <c r="I5" s="220">
        <v>1166.8</v>
      </c>
      <c r="J5" s="220">
        <v>1115.0999999999999</v>
      </c>
      <c r="K5" s="220">
        <v>1071.3</v>
      </c>
      <c r="L5" s="220">
        <v>1047.5999999999999</v>
      </c>
      <c r="M5" s="220">
        <v>1030.5999999999999</v>
      </c>
      <c r="N5" s="220">
        <v>1019.4</v>
      </c>
      <c r="O5" s="220">
        <v>965.7</v>
      </c>
      <c r="P5" s="220">
        <v>902.9</v>
      </c>
      <c r="Q5" s="220">
        <v>873.6</v>
      </c>
      <c r="R5" s="220">
        <v>856.8</v>
      </c>
      <c r="S5" s="220">
        <v>853.2</v>
      </c>
      <c r="T5" s="220">
        <v>838.5</v>
      </c>
      <c r="U5" s="220">
        <v>810.9</v>
      </c>
      <c r="V5" s="220">
        <v>801.1</v>
      </c>
      <c r="W5" s="309">
        <v>780.8</v>
      </c>
      <c r="X5" s="309">
        <v>749.7</v>
      </c>
      <c r="Y5" s="309">
        <v>714.6</v>
      </c>
      <c r="Z5" s="309">
        <v>687.9</v>
      </c>
      <c r="AA5" s="309">
        <v>666.8</v>
      </c>
      <c r="AB5" s="309">
        <v>661.21818181818173</v>
      </c>
      <c r="AC5" s="309">
        <v>642.60213243546571</v>
      </c>
      <c r="AD5" s="310">
        <v>616.51975308641966</v>
      </c>
    </row>
    <row r="6" spans="4:30" ht="16.5" customHeight="1">
      <c r="D6" s="7"/>
      <c r="E6" s="82" t="s">
        <v>130</v>
      </c>
      <c r="F6" s="311">
        <v>1396.6</v>
      </c>
      <c r="G6" s="304">
        <v>1423.9</v>
      </c>
      <c r="H6" s="304">
        <v>1280.9000000000001</v>
      </c>
      <c r="I6" s="304">
        <v>1166.8</v>
      </c>
      <c r="J6" s="304">
        <v>1115.0999999999999</v>
      </c>
      <c r="K6" s="304">
        <v>1071.3</v>
      </c>
      <c r="L6" s="304">
        <v>1047.5999999999999</v>
      </c>
      <c r="M6" s="304">
        <v>1030.5999999999999</v>
      </c>
      <c r="N6" s="304">
        <v>1019.4</v>
      </c>
      <c r="O6" s="304">
        <v>965.7</v>
      </c>
      <c r="P6" s="304">
        <v>902.9</v>
      </c>
      <c r="Q6" s="304">
        <v>873.6</v>
      </c>
      <c r="R6" s="304">
        <v>856.8</v>
      </c>
      <c r="S6" s="304">
        <v>853.2</v>
      </c>
      <c r="T6" s="304">
        <v>838.5</v>
      </c>
      <c r="U6" s="304">
        <v>810.9</v>
      </c>
      <c r="V6" s="304">
        <v>801.1</v>
      </c>
      <c r="W6" s="312">
        <v>780.8</v>
      </c>
      <c r="X6" s="312">
        <v>749.7</v>
      </c>
      <c r="Y6" s="312">
        <v>714.6</v>
      </c>
      <c r="Z6" s="312">
        <v>687.9</v>
      </c>
      <c r="AA6" s="312">
        <v>666.8</v>
      </c>
      <c r="AB6" s="312">
        <v>661.21818181818173</v>
      </c>
      <c r="AC6" s="312">
        <v>642.60213243546571</v>
      </c>
      <c r="AD6" s="313">
        <v>616.51975308641966</v>
      </c>
    </row>
    <row r="7" spans="4:30" ht="16.5" customHeight="1">
      <c r="D7" s="6" t="s">
        <v>131</v>
      </c>
      <c r="E7" s="83"/>
      <c r="F7" s="314">
        <v>343.5</v>
      </c>
      <c r="G7" s="315">
        <v>344.6</v>
      </c>
      <c r="H7" s="305">
        <v>334.1</v>
      </c>
      <c r="I7" s="305">
        <v>324.3</v>
      </c>
      <c r="J7" s="305">
        <v>325</v>
      </c>
      <c r="K7" s="305">
        <v>327.7</v>
      </c>
      <c r="L7" s="305">
        <v>328.3</v>
      </c>
      <c r="M7" s="305">
        <v>325.2</v>
      </c>
      <c r="N7" s="305">
        <v>318.7</v>
      </c>
      <c r="O7" s="305">
        <v>300.5</v>
      </c>
      <c r="P7" s="305">
        <v>290.3</v>
      </c>
      <c r="Q7" s="305">
        <v>283.2</v>
      </c>
      <c r="R7" s="305">
        <v>285.10000000000002</v>
      </c>
      <c r="S7" s="305">
        <v>283.7</v>
      </c>
      <c r="T7" s="305">
        <v>282.8</v>
      </c>
      <c r="U7" s="305">
        <v>276.7</v>
      </c>
      <c r="V7" s="305">
        <v>270.5</v>
      </c>
      <c r="W7" s="316">
        <v>268</v>
      </c>
      <c r="X7" s="316">
        <v>269.8</v>
      </c>
      <c r="Y7" s="316">
        <v>266.89999999999998</v>
      </c>
      <c r="Z7" s="316">
        <v>247</v>
      </c>
      <c r="AA7" s="316">
        <v>236.3</v>
      </c>
      <c r="AB7" s="316">
        <v>234.17272727272729</v>
      </c>
      <c r="AC7" s="316">
        <v>229.42464606640894</v>
      </c>
      <c r="AD7" s="317">
        <v>225.99547630629016</v>
      </c>
    </row>
    <row r="8" spans="4:30" ht="16.5" customHeight="1">
      <c r="D8" s="8" t="s">
        <v>132</v>
      </c>
      <c r="E8" s="84"/>
      <c r="F8" s="318">
        <v>1985.418141496717</v>
      </c>
      <c r="G8" s="306">
        <v>2038.6423446536505</v>
      </c>
      <c r="H8" s="306">
        <v>1864.6519919846587</v>
      </c>
      <c r="I8" s="306">
        <v>1787.6324486782173</v>
      </c>
      <c r="J8" s="306">
        <v>1803.6224786428602</v>
      </c>
      <c r="K8" s="306">
        <v>1848.6953577717304</v>
      </c>
      <c r="L8" s="306">
        <v>1949.5489975722453</v>
      </c>
      <c r="M8" s="306">
        <v>2053.5346003259588</v>
      </c>
      <c r="N8" s="306">
        <v>2119.7648030495557</v>
      </c>
      <c r="O8" s="306">
        <v>2072.2966545468917</v>
      </c>
      <c r="P8" s="306">
        <v>2099.0536492590536</v>
      </c>
      <c r="Q8" s="306">
        <v>2202.1106484424668</v>
      </c>
      <c r="R8" s="306">
        <v>2316.8480643539465</v>
      </c>
      <c r="S8" s="306">
        <v>2424.6931098313453</v>
      </c>
      <c r="T8" s="306">
        <v>2537.2143661971832</v>
      </c>
      <c r="U8" s="306">
        <v>2689.9204362801379</v>
      </c>
      <c r="V8" s="306">
        <v>2800.7069204390759</v>
      </c>
      <c r="W8" s="319">
        <v>2892.9637390706357</v>
      </c>
      <c r="X8" s="319">
        <v>3008.0135595926058</v>
      </c>
      <c r="Y8" s="319">
        <v>3145.81624410515</v>
      </c>
      <c r="Z8" s="319">
        <v>3193.4289804634977</v>
      </c>
      <c r="AA8" s="319">
        <v>3365.0338049906027</v>
      </c>
      <c r="AB8" s="319">
        <v>3553.2387236776485</v>
      </c>
      <c r="AC8" s="319">
        <v>3593.230128464359</v>
      </c>
      <c r="AD8" s="320">
        <v>3547.6264413161484</v>
      </c>
    </row>
    <row r="9" spans="4:30" ht="16.5" customHeight="1">
      <c r="D9" s="9"/>
      <c r="E9" s="85" t="s">
        <v>133</v>
      </c>
      <c r="F9" s="321">
        <v>1307.6000000000001</v>
      </c>
      <c r="G9" s="307">
        <v>1356.1</v>
      </c>
      <c r="H9" s="307">
        <v>1227</v>
      </c>
      <c r="I9" s="307">
        <v>1189.9000000000001</v>
      </c>
      <c r="J9" s="307">
        <v>1225.5</v>
      </c>
      <c r="K9" s="307">
        <v>1279</v>
      </c>
      <c r="L9" s="307">
        <v>1375.1</v>
      </c>
      <c r="M9" s="307">
        <v>1471</v>
      </c>
      <c r="N9" s="307">
        <v>1542.9</v>
      </c>
      <c r="O9" s="307">
        <v>1528.9</v>
      </c>
      <c r="P9" s="307">
        <v>1558.6</v>
      </c>
      <c r="Q9" s="307">
        <v>1653.9</v>
      </c>
      <c r="R9" s="307">
        <v>1757.1</v>
      </c>
      <c r="S9" s="307">
        <v>1852.6000000000001</v>
      </c>
      <c r="T9" s="307">
        <v>1951.1</v>
      </c>
      <c r="U9" s="307">
        <v>2073.8000000000002</v>
      </c>
      <c r="V9" s="307">
        <v>2173.3000000000002</v>
      </c>
      <c r="W9" s="322">
        <v>2249.1999999999998</v>
      </c>
      <c r="X9" s="322">
        <v>2346.8000000000002</v>
      </c>
      <c r="Y9" s="322">
        <v>2469.4</v>
      </c>
      <c r="Z9" s="322">
        <v>2511.3000000000002</v>
      </c>
      <c r="AA9" s="322">
        <v>2645.3</v>
      </c>
      <c r="AB9" s="322">
        <v>2789.96</v>
      </c>
      <c r="AC9" s="322">
        <v>2820.0430598418129</v>
      </c>
      <c r="AD9" s="323">
        <v>2776.7261978204515</v>
      </c>
    </row>
    <row r="10" spans="4:30" ht="16.5" customHeight="1">
      <c r="D10" s="10"/>
      <c r="E10" s="82" t="s">
        <v>134</v>
      </c>
      <c r="F10" s="311">
        <v>677.81814149671698</v>
      </c>
      <c r="G10" s="304">
        <v>682.5423446536505</v>
      </c>
      <c r="H10" s="304">
        <v>637.65199198465882</v>
      </c>
      <c r="I10" s="304">
        <v>597.73244867821711</v>
      </c>
      <c r="J10" s="304">
        <v>578.12247864286007</v>
      </c>
      <c r="K10" s="304">
        <v>569.69535777173041</v>
      </c>
      <c r="L10" s="304">
        <v>574.44899757224528</v>
      </c>
      <c r="M10" s="304">
        <v>582.53460032595865</v>
      </c>
      <c r="N10" s="304">
        <v>576.86480304955535</v>
      </c>
      <c r="O10" s="304">
        <v>543.39665454689168</v>
      </c>
      <c r="P10" s="304">
        <v>540.45364925905392</v>
      </c>
      <c r="Q10" s="304">
        <v>548.21064844246666</v>
      </c>
      <c r="R10" s="304">
        <v>559.74806435394669</v>
      </c>
      <c r="S10" s="304">
        <v>572.09310983134515</v>
      </c>
      <c r="T10" s="304">
        <v>586.11436619718313</v>
      </c>
      <c r="U10" s="304">
        <v>616.12043628013771</v>
      </c>
      <c r="V10" s="304">
        <v>627.40692043907563</v>
      </c>
      <c r="W10" s="312">
        <v>643.76373907063567</v>
      </c>
      <c r="X10" s="312">
        <v>661.21355959260563</v>
      </c>
      <c r="Y10" s="312">
        <v>676.4162441051501</v>
      </c>
      <c r="Z10" s="312">
        <v>682.12898046349756</v>
      </c>
      <c r="AA10" s="312">
        <v>719.73380499060249</v>
      </c>
      <c r="AB10" s="312">
        <v>763.27872367764871</v>
      </c>
      <c r="AC10" s="312">
        <v>773.18706862254624</v>
      </c>
      <c r="AD10" s="313">
        <v>770.90024349569694</v>
      </c>
    </row>
    <row r="11" spans="4:30" ht="16.5" customHeight="1">
      <c r="D11" s="11" t="s">
        <v>203</v>
      </c>
      <c r="E11" s="12"/>
      <c r="F11" s="217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96"/>
      <c r="X11" s="296"/>
      <c r="Y11" s="296"/>
      <c r="Z11" s="296"/>
      <c r="AA11" s="296"/>
      <c r="AB11" s="296"/>
      <c r="AC11" s="296"/>
      <c r="AD11" s="219"/>
    </row>
    <row r="12" spans="4:30" ht="16.5" customHeight="1">
      <c r="D12" s="6" t="s">
        <v>118</v>
      </c>
      <c r="E12" s="116"/>
      <c r="F12" s="51">
        <v>1031.2818585032833</v>
      </c>
      <c r="G12" s="52">
        <v>1006.6576553463495</v>
      </c>
      <c r="H12" s="52">
        <v>971.24800801534116</v>
      </c>
      <c r="I12" s="52">
        <v>932.66755132178287</v>
      </c>
      <c r="J12" s="52">
        <v>932.37752135714004</v>
      </c>
      <c r="K12" s="52">
        <v>922.00464222826952</v>
      </c>
      <c r="L12" s="52">
        <v>911.75100242775466</v>
      </c>
      <c r="M12" s="52">
        <v>904.26539967404142</v>
      </c>
      <c r="N12" s="52">
        <v>869.63519695044477</v>
      </c>
      <c r="O12" s="52">
        <v>776.30334545310836</v>
      </c>
      <c r="P12" s="52">
        <v>751.5463507409462</v>
      </c>
      <c r="Q12" s="52">
        <v>729.0893515575334</v>
      </c>
      <c r="R12" s="52">
        <v>701.1519356460534</v>
      </c>
      <c r="S12" s="52">
        <v>686.1068901686549</v>
      </c>
      <c r="T12" s="52">
        <v>673.38563380281687</v>
      </c>
      <c r="U12" s="52">
        <v>666.57956371986222</v>
      </c>
      <c r="V12" s="52">
        <v>667.39307956092432</v>
      </c>
      <c r="W12" s="297">
        <v>645.83626092936447</v>
      </c>
      <c r="X12" s="297">
        <v>625.68644040739446</v>
      </c>
      <c r="Y12" s="297">
        <v>600.5837558948499</v>
      </c>
      <c r="Z12" s="297">
        <v>514.1710195365024</v>
      </c>
      <c r="AA12" s="297">
        <v>561.66619500939748</v>
      </c>
      <c r="AB12" s="297">
        <v>590.78036723144226</v>
      </c>
      <c r="AC12" s="297">
        <v>535.31246149087826</v>
      </c>
      <c r="AD12" s="53">
        <v>504.25544160251212</v>
      </c>
    </row>
    <row r="13" spans="4:30" ht="16.5" customHeight="1">
      <c r="D13" s="9"/>
      <c r="E13" s="117" t="s">
        <v>135</v>
      </c>
      <c r="F13" s="54">
        <v>215.1933065059203</v>
      </c>
      <c r="G13" s="55">
        <v>213.55577075648398</v>
      </c>
      <c r="H13" s="55">
        <v>222.18437628300737</v>
      </c>
      <c r="I13" s="55">
        <v>211.50642323840646</v>
      </c>
      <c r="J13" s="55">
        <v>225.90616618459111</v>
      </c>
      <c r="K13" s="55">
        <v>222.82593016936994</v>
      </c>
      <c r="L13" s="55">
        <v>220.89703128145254</v>
      </c>
      <c r="M13" s="55">
        <v>224.06347654749959</v>
      </c>
      <c r="N13" s="55">
        <v>222.06074283101856</v>
      </c>
      <c r="O13" s="55">
        <v>208.48236989244924</v>
      </c>
      <c r="P13" s="55">
        <v>224.55688141290645</v>
      </c>
      <c r="Q13" s="55">
        <v>223.24947145124116</v>
      </c>
      <c r="R13" s="55">
        <v>220.39420371730412</v>
      </c>
      <c r="S13" s="55">
        <v>225.64081510756534</v>
      </c>
      <c r="T13" s="55">
        <v>233.81514569574338</v>
      </c>
      <c r="U13" s="55">
        <v>246.41801947169438</v>
      </c>
      <c r="V13" s="55">
        <v>267.09389531833756</v>
      </c>
      <c r="W13" s="298">
        <v>268.85569553459538</v>
      </c>
      <c r="X13" s="298">
        <v>272.99118840085532</v>
      </c>
      <c r="Y13" s="298">
        <v>271.23717296436234</v>
      </c>
      <c r="Z13" s="298">
        <v>221.2975085259568</v>
      </c>
      <c r="AA13" s="298">
        <v>284.14523489455138</v>
      </c>
      <c r="AB13" s="298">
        <v>311.80924269274567</v>
      </c>
      <c r="AC13" s="298">
        <v>267.03714405793505</v>
      </c>
      <c r="AD13" s="56">
        <v>251.79045391516098</v>
      </c>
    </row>
    <row r="14" spans="4:30" ht="16.5" customHeight="1">
      <c r="D14" s="9"/>
      <c r="E14" s="118" t="s">
        <v>136</v>
      </c>
      <c r="F14" s="45">
        <v>30.506693494079705</v>
      </c>
      <c r="G14" s="46">
        <v>30.044229243516028</v>
      </c>
      <c r="H14" s="46">
        <v>27.315623716992601</v>
      </c>
      <c r="I14" s="46">
        <v>25.493576761593559</v>
      </c>
      <c r="J14" s="46">
        <v>21.69383381540889</v>
      </c>
      <c r="K14" s="46">
        <v>21.474069830630071</v>
      </c>
      <c r="L14" s="46">
        <v>21.102968718547444</v>
      </c>
      <c r="M14" s="46">
        <v>21.836523452500447</v>
      </c>
      <c r="N14" s="46">
        <v>18.239257168981446</v>
      </c>
      <c r="O14" s="46">
        <v>16.817630107550762</v>
      </c>
      <c r="P14" s="46">
        <v>16.643118587093536</v>
      </c>
      <c r="Q14" s="46">
        <v>16.550528548758862</v>
      </c>
      <c r="R14" s="46">
        <v>16.005796282695893</v>
      </c>
      <c r="S14" s="46">
        <v>15.359184892434639</v>
      </c>
      <c r="T14" s="46">
        <v>15.884854304256638</v>
      </c>
      <c r="U14" s="46">
        <v>15.881980528305617</v>
      </c>
      <c r="V14" s="46">
        <v>16.406104681662462</v>
      </c>
      <c r="W14" s="295">
        <v>17.444304465404656</v>
      </c>
      <c r="X14" s="295">
        <v>18.908811599144698</v>
      </c>
      <c r="Y14" s="295">
        <v>19.162827035637637</v>
      </c>
      <c r="Z14" s="295">
        <v>18.2024914740432</v>
      </c>
      <c r="AA14" s="295">
        <v>18.754765105448612</v>
      </c>
      <c r="AB14" s="295">
        <v>20.158939125436252</v>
      </c>
      <c r="AC14" s="295">
        <v>21.442913421227043</v>
      </c>
      <c r="AD14" s="47">
        <v>20.215048883201305</v>
      </c>
    </row>
    <row r="15" spans="4:30" ht="16.5" customHeight="1">
      <c r="D15" s="9"/>
      <c r="E15" s="118" t="s">
        <v>137</v>
      </c>
      <c r="F15" s="45">
        <v>422.6</v>
      </c>
      <c r="G15" s="46">
        <v>406.7</v>
      </c>
      <c r="H15" s="46">
        <v>388.9</v>
      </c>
      <c r="I15" s="46">
        <v>381.3</v>
      </c>
      <c r="J15" s="46">
        <v>375.6</v>
      </c>
      <c r="K15" s="46">
        <v>370</v>
      </c>
      <c r="L15" s="46">
        <v>359.8</v>
      </c>
      <c r="M15" s="46">
        <v>346.8</v>
      </c>
      <c r="N15" s="46">
        <v>324.2</v>
      </c>
      <c r="O15" s="46">
        <v>276.7</v>
      </c>
      <c r="P15" s="46">
        <v>253.6</v>
      </c>
      <c r="Q15" s="46">
        <v>240.8</v>
      </c>
      <c r="R15" s="46">
        <v>224.8</v>
      </c>
      <c r="S15" s="46">
        <v>213.3</v>
      </c>
      <c r="T15" s="46">
        <v>202.1</v>
      </c>
      <c r="U15" s="46">
        <v>190.7</v>
      </c>
      <c r="V15" s="46">
        <v>176.6</v>
      </c>
      <c r="W15" s="295">
        <v>161.4</v>
      </c>
      <c r="X15" s="295">
        <v>145.69999999999999</v>
      </c>
      <c r="Y15" s="295">
        <v>131.80000000000001</v>
      </c>
      <c r="Z15" s="295">
        <v>111.7</v>
      </c>
      <c r="AA15" s="295">
        <v>103.7</v>
      </c>
      <c r="AB15" s="295">
        <v>101.11</v>
      </c>
      <c r="AC15" s="295">
        <v>94.13350826044703</v>
      </c>
      <c r="AD15" s="47">
        <v>87.648318756073863</v>
      </c>
    </row>
    <row r="16" spans="4:30" ht="16.5" customHeight="1">
      <c r="D16" s="9"/>
      <c r="E16" s="118" t="s">
        <v>138</v>
      </c>
      <c r="F16" s="45">
        <v>351.8</v>
      </c>
      <c r="G16" s="46">
        <v>345.2</v>
      </c>
      <c r="H16" s="46">
        <v>322.10000000000002</v>
      </c>
      <c r="I16" s="46">
        <v>304.60000000000002</v>
      </c>
      <c r="J16" s="46">
        <v>297.60000000000002</v>
      </c>
      <c r="K16" s="46">
        <v>296.3</v>
      </c>
      <c r="L16" s="46">
        <v>298.60000000000002</v>
      </c>
      <c r="M16" s="46">
        <v>299.2</v>
      </c>
      <c r="N16" s="46">
        <v>292.70000000000005</v>
      </c>
      <c r="O16" s="46">
        <v>262</v>
      </c>
      <c r="P16" s="46">
        <v>244.60000000000002</v>
      </c>
      <c r="Q16" s="46">
        <v>236.4</v>
      </c>
      <c r="R16" s="46">
        <v>227.60000000000002</v>
      </c>
      <c r="S16" s="46">
        <v>219.70000000000002</v>
      </c>
      <c r="T16" s="46">
        <v>209.29999999999998</v>
      </c>
      <c r="U16" s="46">
        <v>201.39999999999998</v>
      </c>
      <c r="V16" s="46">
        <v>194.89999999999998</v>
      </c>
      <c r="W16" s="295">
        <v>186</v>
      </c>
      <c r="X16" s="295">
        <v>176.5</v>
      </c>
      <c r="Y16" s="295">
        <v>166.9</v>
      </c>
      <c r="Z16" s="295">
        <v>151.79999999999998</v>
      </c>
      <c r="AA16" s="295">
        <v>143.60000000000002</v>
      </c>
      <c r="AB16" s="295">
        <v>145.37</v>
      </c>
      <c r="AC16" s="295">
        <v>140.54818203634844</v>
      </c>
      <c r="AD16" s="47">
        <v>132.42723611163274</v>
      </c>
    </row>
    <row r="17" spans="4:30" ht="16.5" customHeight="1">
      <c r="D17" s="9"/>
      <c r="E17" s="118" t="s">
        <v>139</v>
      </c>
      <c r="F17" s="45">
        <v>11.181858503283038</v>
      </c>
      <c r="G17" s="46">
        <v>11.157655346349525</v>
      </c>
      <c r="H17" s="46">
        <v>10.74800801534119</v>
      </c>
      <c r="I17" s="46">
        <v>9.7675513217829</v>
      </c>
      <c r="J17" s="46">
        <v>11.577521357139965</v>
      </c>
      <c r="K17" s="46">
        <v>11.404642228269569</v>
      </c>
      <c r="L17" s="46">
        <v>11.35100242775472</v>
      </c>
      <c r="M17" s="46">
        <v>12.365399674041326</v>
      </c>
      <c r="N17" s="46">
        <v>12.435196950444725</v>
      </c>
      <c r="O17" s="46">
        <v>12.303345453108328</v>
      </c>
      <c r="P17" s="46">
        <v>12.146350740946193</v>
      </c>
      <c r="Q17" s="46">
        <v>12.089351557533375</v>
      </c>
      <c r="R17" s="46">
        <v>12.351935646053294</v>
      </c>
      <c r="S17" s="46">
        <v>12.106890168654875</v>
      </c>
      <c r="T17" s="46">
        <v>12.285633802816902</v>
      </c>
      <c r="U17" s="46">
        <v>12.179563719862227</v>
      </c>
      <c r="V17" s="46">
        <v>12.393079560924333</v>
      </c>
      <c r="W17" s="295">
        <v>12.136260929364378</v>
      </c>
      <c r="X17" s="295">
        <v>11.586440407394399</v>
      </c>
      <c r="Y17" s="295">
        <v>11.483755894849887</v>
      </c>
      <c r="Z17" s="295">
        <v>11.171019536502412</v>
      </c>
      <c r="AA17" s="295">
        <v>11.46619500939749</v>
      </c>
      <c r="AB17" s="295">
        <v>12.332185413260394</v>
      </c>
      <c r="AC17" s="295">
        <v>12.15071371492067</v>
      </c>
      <c r="AD17" s="47">
        <v>12.174383936443242</v>
      </c>
    </row>
    <row r="18" spans="4:30" ht="16.5" customHeight="1">
      <c r="D18" s="8" t="s">
        <v>140</v>
      </c>
      <c r="E18" s="84"/>
      <c r="F18" s="57">
        <v>1502.6192339450679</v>
      </c>
      <c r="G18" s="58">
        <v>1437.3913395067623</v>
      </c>
      <c r="H18" s="58">
        <v>1214.182870617193</v>
      </c>
      <c r="I18" s="58">
        <v>1076.3820169814173</v>
      </c>
      <c r="J18" s="58">
        <v>1045.4177241365467</v>
      </c>
      <c r="K18" s="58">
        <v>1041.2921899961218</v>
      </c>
      <c r="L18" s="58">
        <v>1026.2990374136825</v>
      </c>
      <c r="M18" s="58">
        <v>995.06527132486258</v>
      </c>
      <c r="N18" s="58">
        <v>962.52985073167781</v>
      </c>
      <c r="O18" s="58">
        <v>871.00601373205041</v>
      </c>
      <c r="P18" s="58">
        <v>834.41646705549692</v>
      </c>
      <c r="Q18" s="58">
        <v>840.79739323014041</v>
      </c>
      <c r="R18" s="58">
        <v>826.00792874662693</v>
      </c>
      <c r="S18" s="58">
        <v>803.10963031819938</v>
      </c>
      <c r="T18" s="58">
        <v>784.92237567191319</v>
      </c>
      <c r="U18" s="58">
        <v>783.66322021505175</v>
      </c>
      <c r="V18" s="58">
        <v>779.26828136210929</v>
      </c>
      <c r="W18" s="299">
        <v>767.93891692423176</v>
      </c>
      <c r="X18" s="299">
        <v>777.97177410618974</v>
      </c>
      <c r="Y18" s="299">
        <v>794.51699827388188</v>
      </c>
      <c r="Z18" s="299">
        <v>787.24109404762191</v>
      </c>
      <c r="AA18" s="299">
        <v>781.21598655740399</v>
      </c>
      <c r="AB18" s="299">
        <v>799.38258603354711</v>
      </c>
      <c r="AC18" s="299">
        <v>778.15055639923037</v>
      </c>
      <c r="AD18" s="59">
        <v>753.29912872967975</v>
      </c>
    </row>
    <row r="19" spans="4:30" ht="16.5" customHeight="1">
      <c r="D19" s="9"/>
      <c r="E19" s="87" t="s">
        <v>141</v>
      </c>
      <c r="F19" s="60">
        <v>38.979399566608784</v>
      </c>
      <c r="G19" s="61">
        <v>37.813462393984182</v>
      </c>
      <c r="H19" s="61">
        <v>34.244921969160906</v>
      </c>
      <c r="I19" s="61">
        <v>28.916310472612821</v>
      </c>
      <c r="J19" s="61">
        <v>27.127676404337425</v>
      </c>
      <c r="K19" s="61">
        <v>24.884110062210652</v>
      </c>
      <c r="L19" s="61">
        <v>22.73247522026432</v>
      </c>
      <c r="M19" s="61">
        <v>21.995887619866537</v>
      </c>
      <c r="N19" s="61">
        <v>20.446097729227105</v>
      </c>
      <c r="O19" s="61">
        <v>18.144774808681468</v>
      </c>
      <c r="P19" s="61">
        <v>16.338165686891255</v>
      </c>
      <c r="Q19" s="61">
        <v>16.400602354800245</v>
      </c>
      <c r="R19" s="61">
        <v>15.612547101493963</v>
      </c>
      <c r="S19" s="61">
        <v>14.791392936517308</v>
      </c>
      <c r="T19" s="61">
        <v>14.672557422810176</v>
      </c>
      <c r="U19" s="61">
        <v>14.845177830243298</v>
      </c>
      <c r="V19" s="61">
        <v>14.886720863792712</v>
      </c>
      <c r="W19" s="300">
        <v>14.2858143942253</v>
      </c>
      <c r="X19" s="300">
        <v>14.290702722438013</v>
      </c>
      <c r="Y19" s="300">
        <v>13.797864753896135</v>
      </c>
      <c r="Z19" s="300">
        <v>12.819075508215796</v>
      </c>
      <c r="AA19" s="300">
        <v>12.222819259967778</v>
      </c>
      <c r="AB19" s="300">
        <v>12.930530363601436</v>
      </c>
      <c r="AC19" s="300">
        <v>12.916210839389253</v>
      </c>
      <c r="AD19" s="62">
        <v>12.415027491962841</v>
      </c>
    </row>
    <row r="20" spans="4:30" ht="16.5" customHeight="1">
      <c r="D20" s="9"/>
      <c r="E20" s="88" t="s">
        <v>142</v>
      </c>
      <c r="F20" s="63">
        <v>301.89999999999998</v>
      </c>
      <c r="G20" s="64">
        <v>286.2</v>
      </c>
      <c r="H20" s="64">
        <v>250</v>
      </c>
      <c r="I20" s="64">
        <v>224</v>
      </c>
      <c r="J20" s="64">
        <v>210</v>
      </c>
      <c r="K20" s="64">
        <v>205.1</v>
      </c>
      <c r="L20" s="64">
        <v>196.2</v>
      </c>
      <c r="M20" s="64">
        <v>186.2</v>
      </c>
      <c r="N20" s="64">
        <v>183.2</v>
      </c>
      <c r="O20" s="64">
        <v>166.4</v>
      </c>
      <c r="P20" s="64">
        <v>157.6</v>
      </c>
      <c r="Q20" s="64">
        <v>157.4</v>
      </c>
      <c r="R20" s="64">
        <v>157.4</v>
      </c>
      <c r="S20" s="64">
        <v>157.5</v>
      </c>
      <c r="T20" s="64">
        <v>159.80000000000001</v>
      </c>
      <c r="U20" s="64">
        <v>160.30000000000001</v>
      </c>
      <c r="V20" s="64">
        <v>162.69999999999999</v>
      </c>
      <c r="W20" s="301">
        <v>155.6</v>
      </c>
      <c r="X20" s="301">
        <v>156.6</v>
      </c>
      <c r="Y20" s="301">
        <v>160.69999999999999</v>
      </c>
      <c r="Z20" s="301">
        <v>159.69999999999999</v>
      </c>
      <c r="AA20" s="301">
        <v>157.6</v>
      </c>
      <c r="AB20" s="301">
        <v>162.56363636363636</v>
      </c>
      <c r="AC20" s="301">
        <v>160.32908466104342</v>
      </c>
      <c r="AD20" s="65">
        <v>149.99428303655108</v>
      </c>
    </row>
    <row r="21" spans="4:30" ht="16.5" customHeight="1">
      <c r="D21" s="9"/>
      <c r="E21" s="88" t="s">
        <v>143</v>
      </c>
      <c r="F21" s="63">
        <v>348.76635233930472</v>
      </c>
      <c r="G21" s="64">
        <v>339.26360359295592</v>
      </c>
      <c r="H21" s="64">
        <v>295.13391998776433</v>
      </c>
      <c r="I21" s="64">
        <v>265.84483966340684</v>
      </c>
      <c r="J21" s="64">
        <v>265.23519017999672</v>
      </c>
      <c r="K21" s="64">
        <v>272.98261425114862</v>
      </c>
      <c r="L21" s="64">
        <v>267.85799969341826</v>
      </c>
      <c r="M21" s="64">
        <v>262.3442282155421</v>
      </c>
      <c r="N21" s="64">
        <v>256.09748063845865</v>
      </c>
      <c r="O21" s="64">
        <v>248.95661343349758</v>
      </c>
      <c r="P21" s="64">
        <v>239.18453706979113</v>
      </c>
      <c r="Q21" s="64">
        <v>231.96221258134489</v>
      </c>
      <c r="R21" s="64">
        <v>220.99404400434025</v>
      </c>
      <c r="S21" s="64">
        <v>209.27695636813283</v>
      </c>
      <c r="T21" s="64">
        <v>196.83041582723075</v>
      </c>
      <c r="U21" s="64">
        <v>193.36319199057715</v>
      </c>
      <c r="V21" s="64">
        <v>188.62472694174758</v>
      </c>
      <c r="W21" s="301">
        <v>189.81071428571428</v>
      </c>
      <c r="X21" s="301">
        <v>192.36666275783622</v>
      </c>
      <c r="Y21" s="301">
        <v>199.4382508426468</v>
      </c>
      <c r="Z21" s="301">
        <v>202.6492464015528</v>
      </c>
      <c r="AA21" s="301">
        <v>201.02798343801535</v>
      </c>
      <c r="AB21" s="301">
        <v>199.4369095722447</v>
      </c>
      <c r="AC21" s="301">
        <v>201.21141219186904</v>
      </c>
      <c r="AD21" s="65">
        <v>190.36444533030786</v>
      </c>
    </row>
    <row r="22" spans="4:30" ht="16.5" customHeight="1">
      <c r="D22" s="9"/>
      <c r="E22" s="88" t="s">
        <v>144</v>
      </c>
      <c r="F22" s="63">
        <v>49.761330555656635</v>
      </c>
      <c r="G22" s="64">
        <v>46.659325534005312</v>
      </c>
      <c r="H22" s="64">
        <v>41.484090792431914</v>
      </c>
      <c r="I22" s="64">
        <v>37.320046520239778</v>
      </c>
      <c r="J22" s="64">
        <v>32.18668519233885</v>
      </c>
      <c r="K22" s="64">
        <v>32.601944903079868</v>
      </c>
      <c r="L22" s="64">
        <v>31.497799296997652</v>
      </c>
      <c r="M22" s="64">
        <v>29.36326012141264</v>
      </c>
      <c r="N22" s="64">
        <v>26.337727302247043</v>
      </c>
      <c r="O22" s="64">
        <v>22.426426067558953</v>
      </c>
      <c r="P22" s="64">
        <v>19.531684684884674</v>
      </c>
      <c r="Q22" s="64">
        <v>20.310375145152499</v>
      </c>
      <c r="R22" s="64">
        <v>20.29051191852599</v>
      </c>
      <c r="S22" s="64">
        <v>19.191666448213489</v>
      </c>
      <c r="T22" s="64">
        <v>20.109123216320327</v>
      </c>
      <c r="U22" s="64">
        <v>19.8629112939084</v>
      </c>
      <c r="V22" s="64">
        <v>19.950740110223041</v>
      </c>
      <c r="W22" s="301">
        <v>19.871611982881596</v>
      </c>
      <c r="X22" s="301">
        <v>20.450309879693766</v>
      </c>
      <c r="Y22" s="301">
        <v>20.692208880201058</v>
      </c>
      <c r="Z22" s="301">
        <v>20.038213275661288</v>
      </c>
      <c r="AA22" s="301">
        <v>19.093403624382209</v>
      </c>
      <c r="AB22" s="301">
        <v>19.635512359741139</v>
      </c>
      <c r="AC22" s="301">
        <v>19.502407959447638</v>
      </c>
      <c r="AD22" s="65">
        <v>19.58276956780961</v>
      </c>
    </row>
    <row r="23" spans="4:30" ht="16.5" customHeight="1">
      <c r="D23" s="9"/>
      <c r="E23" s="87" t="s">
        <v>145</v>
      </c>
      <c r="F23" s="63">
        <v>7.7016981591765008</v>
      </c>
      <c r="G23" s="64">
        <v>7.2215922999031603</v>
      </c>
      <c r="H23" s="64">
        <v>6.4798454903801712</v>
      </c>
      <c r="I23" s="64">
        <v>6.0255861318767794</v>
      </c>
      <c r="J23" s="64">
        <v>7.8918985953548733</v>
      </c>
      <c r="K23" s="64">
        <v>6.7913220400681231</v>
      </c>
      <c r="L23" s="64">
        <v>6.4830834850021537</v>
      </c>
      <c r="M23" s="64">
        <v>5.9309631774072047</v>
      </c>
      <c r="N23" s="64">
        <v>5.5103860891024805</v>
      </c>
      <c r="O23" s="64">
        <v>4.4821243363379963</v>
      </c>
      <c r="P23" s="64">
        <v>4.2119519612848801</v>
      </c>
      <c r="Q23" s="64">
        <v>3.9537147190558573</v>
      </c>
      <c r="R23" s="64">
        <v>3.8329964229296447</v>
      </c>
      <c r="S23" s="64">
        <v>3.8654415812514742</v>
      </c>
      <c r="T23" s="64">
        <v>4.1569628254425606</v>
      </c>
      <c r="U23" s="64">
        <v>4.1645953757225431</v>
      </c>
      <c r="V23" s="64">
        <v>4.0643044695155384</v>
      </c>
      <c r="W23" s="301">
        <v>3.8033031112251892</v>
      </c>
      <c r="X23" s="301">
        <v>3.7044112285818445</v>
      </c>
      <c r="Y23" s="301">
        <v>3.2795890624975641</v>
      </c>
      <c r="Z23" s="301">
        <v>3.2458991848278158</v>
      </c>
      <c r="AA23" s="301">
        <v>3.2019503452165603</v>
      </c>
      <c r="AB23" s="301">
        <v>3.4011330421684738</v>
      </c>
      <c r="AC23" s="301">
        <v>3.2952091020087191</v>
      </c>
      <c r="AD23" s="65">
        <v>3.0139385032312975</v>
      </c>
    </row>
    <row r="24" spans="4:30" ht="16.5" customHeight="1">
      <c r="D24" s="9"/>
      <c r="E24" s="87" t="s">
        <v>146</v>
      </c>
      <c r="F24" s="63">
        <v>21.173482039154226</v>
      </c>
      <c r="G24" s="64">
        <v>20.414273519822</v>
      </c>
      <c r="H24" s="64">
        <v>13.404028660267675</v>
      </c>
      <c r="I24" s="64">
        <v>11.120866845397677</v>
      </c>
      <c r="J24" s="64">
        <v>10.054857552212487</v>
      </c>
      <c r="K24" s="64">
        <v>9.4254656827625745</v>
      </c>
      <c r="L24" s="64">
        <v>8.7085624999999993</v>
      </c>
      <c r="M24" s="64">
        <v>9.4251554894537577</v>
      </c>
      <c r="N24" s="64">
        <v>9.9862723639921072</v>
      </c>
      <c r="O24" s="64">
        <v>9.1046254898713919</v>
      </c>
      <c r="P24" s="64">
        <v>7.993764298814499</v>
      </c>
      <c r="Q24" s="64">
        <v>8.2345782939954173</v>
      </c>
      <c r="R24" s="64">
        <v>8.4013376407928071</v>
      </c>
      <c r="S24" s="64">
        <v>8.3412810135491817</v>
      </c>
      <c r="T24" s="64">
        <v>8.8194024218723204</v>
      </c>
      <c r="U24" s="64">
        <v>9.8548503942314163</v>
      </c>
      <c r="V24" s="64">
        <v>10.356833556569065</v>
      </c>
      <c r="W24" s="301">
        <v>11.742388244292201</v>
      </c>
      <c r="X24" s="301">
        <v>12.114408625915637</v>
      </c>
      <c r="Y24" s="301">
        <v>12.480882677339046</v>
      </c>
      <c r="Z24" s="301">
        <v>11.872772137853369</v>
      </c>
      <c r="AA24" s="301">
        <v>11.665183859420761</v>
      </c>
      <c r="AB24" s="301">
        <v>11.376055188610012</v>
      </c>
      <c r="AC24" s="301">
        <v>11.378737085341017</v>
      </c>
      <c r="AD24" s="65">
        <v>10.529443318372094</v>
      </c>
    </row>
    <row r="25" spans="4:30" ht="16.5" customHeight="1">
      <c r="D25" s="9"/>
      <c r="E25" s="119" t="s">
        <v>189</v>
      </c>
      <c r="F25" s="63">
        <v>58.036971285166871</v>
      </c>
      <c r="G25" s="64">
        <v>54.419082166091535</v>
      </c>
      <c r="H25" s="64">
        <v>48.93606371718792</v>
      </c>
      <c r="I25" s="64">
        <v>42.154367347883444</v>
      </c>
      <c r="J25" s="64">
        <v>38.821416212306282</v>
      </c>
      <c r="K25" s="64">
        <v>37.506733056852013</v>
      </c>
      <c r="L25" s="64">
        <v>34.919117218000196</v>
      </c>
      <c r="M25" s="64">
        <v>32.305776701180157</v>
      </c>
      <c r="N25" s="64">
        <v>29.051886608650474</v>
      </c>
      <c r="O25" s="64">
        <v>23.29144959610305</v>
      </c>
      <c r="P25" s="64">
        <v>20.156363353830447</v>
      </c>
      <c r="Q25" s="64">
        <v>19.035910135791642</v>
      </c>
      <c r="R25" s="64">
        <v>16.476491658544369</v>
      </c>
      <c r="S25" s="64">
        <v>15.242891970535034</v>
      </c>
      <c r="T25" s="64">
        <v>13.233913958237109</v>
      </c>
      <c r="U25" s="64">
        <v>11.772493330369052</v>
      </c>
      <c r="V25" s="64">
        <v>11.384955420261418</v>
      </c>
      <c r="W25" s="301">
        <v>10.625084905893212</v>
      </c>
      <c r="X25" s="301">
        <v>9.4452788917243886</v>
      </c>
      <c r="Y25" s="301">
        <v>8.4282020573013732</v>
      </c>
      <c r="Z25" s="301">
        <v>8.2158875395108968</v>
      </c>
      <c r="AA25" s="301">
        <v>8.1046460304012324</v>
      </c>
      <c r="AB25" s="301">
        <v>8.608809143544935</v>
      </c>
      <c r="AC25" s="301">
        <v>8.3406987893594913</v>
      </c>
      <c r="AD25" s="65">
        <v>7.6287581294252957</v>
      </c>
    </row>
    <row r="26" spans="4:30" ht="16.5" customHeight="1">
      <c r="D26" s="9"/>
      <c r="E26" s="119" t="s">
        <v>163</v>
      </c>
      <c r="F26" s="63">
        <v>289.2</v>
      </c>
      <c r="G26" s="64">
        <v>292.10000000000002</v>
      </c>
      <c r="H26" s="64">
        <v>251.5</v>
      </c>
      <c r="I26" s="64">
        <v>225.5</v>
      </c>
      <c r="J26" s="64">
        <v>222.4</v>
      </c>
      <c r="K26" s="64">
        <v>222.9</v>
      </c>
      <c r="L26" s="64">
        <v>229.2</v>
      </c>
      <c r="M26" s="64">
        <v>218.1</v>
      </c>
      <c r="N26" s="64">
        <v>207.8</v>
      </c>
      <c r="O26" s="64">
        <v>185.5</v>
      </c>
      <c r="P26" s="64">
        <v>180.6</v>
      </c>
      <c r="Q26" s="64">
        <v>187.4</v>
      </c>
      <c r="R26" s="64">
        <v>190.7</v>
      </c>
      <c r="S26" s="64">
        <v>185.8</v>
      </c>
      <c r="T26" s="64">
        <v>180.1</v>
      </c>
      <c r="U26" s="64">
        <v>183.2</v>
      </c>
      <c r="V26" s="64">
        <v>182.8</v>
      </c>
      <c r="W26" s="301">
        <v>179.3</v>
      </c>
      <c r="X26" s="301">
        <v>182</v>
      </c>
      <c r="Y26" s="301">
        <v>185.2</v>
      </c>
      <c r="Z26" s="301">
        <v>185.7</v>
      </c>
      <c r="AA26" s="301">
        <v>186.4</v>
      </c>
      <c r="AB26" s="301">
        <v>192.27000000000004</v>
      </c>
      <c r="AC26" s="301">
        <v>195.53695652173917</v>
      </c>
      <c r="AD26" s="65">
        <v>195.34478260869571</v>
      </c>
    </row>
    <row r="27" spans="4:30" ht="16.5" customHeight="1">
      <c r="D27" s="9"/>
      <c r="E27" s="119" t="s">
        <v>164</v>
      </c>
      <c r="F27" s="63">
        <v>64.400000000000006</v>
      </c>
      <c r="G27" s="64">
        <v>60.8</v>
      </c>
      <c r="H27" s="64">
        <v>51.9</v>
      </c>
      <c r="I27" s="64">
        <v>49.3</v>
      </c>
      <c r="J27" s="64">
        <v>51.3</v>
      </c>
      <c r="K27" s="64">
        <v>53</v>
      </c>
      <c r="L27" s="64">
        <v>53.8</v>
      </c>
      <c r="M27" s="64">
        <v>55.1</v>
      </c>
      <c r="N27" s="64">
        <v>55.7</v>
      </c>
      <c r="O27" s="64">
        <v>49.3</v>
      </c>
      <c r="P27" s="64">
        <v>50</v>
      </c>
      <c r="Q27" s="64">
        <v>52.4</v>
      </c>
      <c r="R27" s="64">
        <v>52.8</v>
      </c>
      <c r="S27" s="64">
        <v>53.4</v>
      </c>
      <c r="T27" s="64">
        <v>53.3</v>
      </c>
      <c r="U27" s="64">
        <v>54.8</v>
      </c>
      <c r="V27" s="64">
        <v>56.2</v>
      </c>
      <c r="W27" s="301">
        <v>56.7</v>
      </c>
      <c r="X27" s="301">
        <v>59.3</v>
      </c>
      <c r="Y27" s="301">
        <v>61</v>
      </c>
      <c r="Z27" s="301">
        <v>58.2</v>
      </c>
      <c r="AA27" s="301">
        <v>56.7</v>
      </c>
      <c r="AB27" s="301">
        <v>57.61</v>
      </c>
      <c r="AC27" s="301">
        <v>40.439004221260561</v>
      </c>
      <c r="AD27" s="65">
        <v>40.578931571507134</v>
      </c>
    </row>
    <row r="28" spans="4:30" ht="16.5" customHeight="1">
      <c r="D28" s="10"/>
      <c r="E28" s="86" t="s">
        <v>150</v>
      </c>
      <c r="F28" s="109">
        <v>322.7</v>
      </c>
      <c r="G28" s="110">
        <v>292.5</v>
      </c>
      <c r="H28" s="110">
        <v>221.1</v>
      </c>
      <c r="I28" s="110">
        <v>186.2</v>
      </c>
      <c r="J28" s="110">
        <v>180.4</v>
      </c>
      <c r="K28" s="110">
        <v>176.10000000000002</v>
      </c>
      <c r="L28" s="110">
        <v>174.9</v>
      </c>
      <c r="M28" s="110">
        <v>174.3</v>
      </c>
      <c r="N28" s="110">
        <v>168.39999999999998</v>
      </c>
      <c r="O28" s="110">
        <v>143.4</v>
      </c>
      <c r="P28" s="110">
        <v>138.80000000000001</v>
      </c>
      <c r="Q28" s="110">
        <v>143.69999999999999</v>
      </c>
      <c r="R28" s="110">
        <v>139.5</v>
      </c>
      <c r="S28" s="110">
        <v>135.69999999999999</v>
      </c>
      <c r="T28" s="110">
        <v>133.9</v>
      </c>
      <c r="U28" s="110">
        <v>131.5</v>
      </c>
      <c r="V28" s="110">
        <v>128.30000000000001</v>
      </c>
      <c r="W28" s="302">
        <v>126.19999999999999</v>
      </c>
      <c r="X28" s="302">
        <v>127.7</v>
      </c>
      <c r="Y28" s="302">
        <v>129.5</v>
      </c>
      <c r="Z28" s="302">
        <v>124.8</v>
      </c>
      <c r="AA28" s="302">
        <v>125.19999999999999</v>
      </c>
      <c r="AB28" s="302">
        <v>131.55000000000001</v>
      </c>
      <c r="AC28" s="302">
        <v>125.20083502777209</v>
      </c>
      <c r="AD28" s="111">
        <v>123.84674917181682</v>
      </c>
    </row>
    <row r="29" spans="4:30" ht="16.5" customHeight="1">
      <c r="D29" s="6" t="s">
        <v>201</v>
      </c>
      <c r="E29" s="89"/>
      <c r="F29" s="38">
        <v>1454.695910942957</v>
      </c>
      <c r="G29" s="40">
        <v>1397.705325960419</v>
      </c>
      <c r="H29" s="40">
        <v>1299.1267656821142</v>
      </c>
      <c r="I29" s="40">
        <v>1261.6162080789495</v>
      </c>
      <c r="J29" s="40">
        <v>1240.3776449479883</v>
      </c>
      <c r="K29" s="40">
        <v>1237.2240443213298</v>
      </c>
      <c r="L29" s="40">
        <v>1240.0104362465775</v>
      </c>
      <c r="M29" s="40">
        <v>1241.0004808869305</v>
      </c>
      <c r="N29" s="40">
        <v>1198.3432760262644</v>
      </c>
      <c r="O29" s="40">
        <v>1086.6764012982751</v>
      </c>
      <c r="P29" s="40">
        <v>1034.3844491390753</v>
      </c>
      <c r="Q29" s="40">
        <v>1026.5146918324833</v>
      </c>
      <c r="R29" s="40">
        <v>1031.4348516701705</v>
      </c>
      <c r="S29" s="40">
        <v>1043.711899537089</v>
      </c>
      <c r="T29" s="40">
        <v>1066.9728347192374</v>
      </c>
      <c r="U29" s="40">
        <v>1079.1559659174379</v>
      </c>
      <c r="V29" s="40">
        <v>1091.2153829029385</v>
      </c>
      <c r="W29" s="286">
        <v>1086.3890482965774</v>
      </c>
      <c r="X29" s="286">
        <v>1081.5842728649034</v>
      </c>
      <c r="Y29" s="286">
        <v>1072.9681673498915</v>
      </c>
      <c r="Z29" s="286">
        <v>895.75512313234515</v>
      </c>
      <c r="AA29" s="286">
        <v>889.05084755411951</v>
      </c>
      <c r="AB29" s="286">
        <v>964.10938967186792</v>
      </c>
      <c r="AC29" s="286">
        <v>969.30466632980517</v>
      </c>
      <c r="AD29" s="41">
        <v>948.03238408108371</v>
      </c>
    </row>
    <row r="30" spans="4:30" ht="16.5" customHeight="1">
      <c r="D30" s="9"/>
      <c r="E30" s="87" t="s">
        <v>151</v>
      </c>
      <c r="F30" s="54">
        <v>13.095910942956927</v>
      </c>
      <c r="G30" s="55">
        <v>12.905325960419091</v>
      </c>
      <c r="H30" s="55">
        <v>11.626765682114195</v>
      </c>
      <c r="I30" s="55">
        <v>10.81620807894957</v>
      </c>
      <c r="J30" s="55">
        <v>9.877644947988065</v>
      </c>
      <c r="K30" s="55">
        <v>10.224044321329639</v>
      </c>
      <c r="L30" s="55">
        <v>10.71043624657737</v>
      </c>
      <c r="M30" s="55">
        <v>10.900480886930369</v>
      </c>
      <c r="N30" s="55">
        <v>9.8432760262643466</v>
      </c>
      <c r="O30" s="55">
        <v>8.976401298275043</v>
      </c>
      <c r="P30" s="55">
        <v>8.1844491390753245</v>
      </c>
      <c r="Q30" s="55">
        <v>8.0146918324832974</v>
      </c>
      <c r="R30" s="55">
        <v>7.8348516701705213</v>
      </c>
      <c r="S30" s="55">
        <v>8.1118995370889468</v>
      </c>
      <c r="T30" s="55">
        <v>8.4728347192375963</v>
      </c>
      <c r="U30" s="55">
        <v>9.0559659174379306</v>
      </c>
      <c r="V30" s="55">
        <v>8.3153829029385555</v>
      </c>
      <c r="W30" s="298">
        <v>9.2890482965773451</v>
      </c>
      <c r="X30" s="298">
        <v>9.5842728649033742</v>
      </c>
      <c r="Y30" s="298">
        <v>9.9681673498914893</v>
      </c>
      <c r="Z30" s="298">
        <v>8.9551231323451255</v>
      </c>
      <c r="AA30" s="298">
        <v>8.0508475541196383</v>
      </c>
      <c r="AB30" s="298">
        <v>8.1139351264133257</v>
      </c>
      <c r="AC30" s="298">
        <v>9.7097649248652864</v>
      </c>
      <c r="AD30" s="56">
        <v>9.4455368534796023</v>
      </c>
    </row>
    <row r="31" spans="4:30" ht="16.5" customHeight="1">
      <c r="D31" s="9"/>
      <c r="E31" s="87" t="s">
        <v>152</v>
      </c>
      <c r="F31" s="54">
        <v>497.9</v>
      </c>
      <c r="G31" s="55">
        <v>483.3</v>
      </c>
      <c r="H31" s="55">
        <v>442.5</v>
      </c>
      <c r="I31" s="55">
        <v>431.2</v>
      </c>
      <c r="J31" s="55">
        <v>430.5</v>
      </c>
      <c r="K31" s="55">
        <v>447.5</v>
      </c>
      <c r="L31" s="55">
        <v>461.2</v>
      </c>
      <c r="M31" s="55">
        <v>473.4</v>
      </c>
      <c r="N31" s="55">
        <v>463.4</v>
      </c>
      <c r="O31" s="55">
        <v>423.5</v>
      </c>
      <c r="P31" s="55">
        <v>409.6</v>
      </c>
      <c r="Q31" s="55">
        <v>424.4</v>
      </c>
      <c r="R31" s="55">
        <v>435.9</v>
      </c>
      <c r="S31" s="55">
        <v>454.1</v>
      </c>
      <c r="T31" s="55">
        <v>475.2</v>
      </c>
      <c r="U31" s="55">
        <v>484.2</v>
      </c>
      <c r="V31" s="55">
        <v>492.7</v>
      </c>
      <c r="W31" s="298">
        <v>490.6</v>
      </c>
      <c r="X31" s="298">
        <v>490.3</v>
      </c>
      <c r="Y31" s="298">
        <v>490.5</v>
      </c>
      <c r="Z31" s="298">
        <v>450</v>
      </c>
      <c r="AA31" s="298">
        <v>445.7</v>
      </c>
      <c r="AB31" s="298">
        <v>481.64545454545458</v>
      </c>
      <c r="AC31" s="298">
        <v>492.17161133392756</v>
      </c>
      <c r="AD31" s="56">
        <v>486.46584410279269</v>
      </c>
    </row>
    <row r="32" spans="4:30" ht="16.5" customHeight="1">
      <c r="D32" s="9"/>
      <c r="E32" s="87" t="s">
        <v>153</v>
      </c>
      <c r="F32" s="54">
        <v>806.8</v>
      </c>
      <c r="G32" s="55">
        <v>768.3</v>
      </c>
      <c r="H32" s="55">
        <v>706.6</v>
      </c>
      <c r="I32" s="55">
        <v>680.4</v>
      </c>
      <c r="J32" s="55">
        <v>662.6</v>
      </c>
      <c r="K32" s="55">
        <v>646.29999999999995</v>
      </c>
      <c r="L32" s="55">
        <v>634.4</v>
      </c>
      <c r="M32" s="55">
        <v>622</v>
      </c>
      <c r="N32" s="55">
        <v>594.1</v>
      </c>
      <c r="O32" s="55">
        <v>521.9</v>
      </c>
      <c r="P32" s="55">
        <v>487.6</v>
      </c>
      <c r="Q32" s="55">
        <v>471.8</v>
      </c>
      <c r="R32" s="55">
        <v>461.8</v>
      </c>
      <c r="S32" s="55">
        <v>452</v>
      </c>
      <c r="T32" s="55">
        <v>453.7</v>
      </c>
      <c r="U32" s="55">
        <v>450.3</v>
      </c>
      <c r="V32" s="55">
        <v>447.6</v>
      </c>
      <c r="W32" s="298">
        <v>440.2</v>
      </c>
      <c r="X32" s="298">
        <v>432.3</v>
      </c>
      <c r="Y32" s="298">
        <v>425.1</v>
      </c>
      <c r="Z32" s="298">
        <v>375.3</v>
      </c>
      <c r="AA32" s="298">
        <v>367.4</v>
      </c>
      <c r="AB32" s="298">
        <v>375</v>
      </c>
      <c r="AC32" s="298">
        <v>364.79524438573316</v>
      </c>
      <c r="AD32" s="56">
        <v>352.01453104359314</v>
      </c>
    </row>
    <row r="33" spans="4:30" ht="16.5" customHeight="1">
      <c r="D33" s="9"/>
      <c r="E33" s="82" t="s">
        <v>154</v>
      </c>
      <c r="F33" s="35">
        <v>136.9</v>
      </c>
      <c r="G33" s="36">
        <v>133.19999999999999</v>
      </c>
      <c r="H33" s="36">
        <v>138.4</v>
      </c>
      <c r="I33" s="36">
        <v>139.19999999999999</v>
      </c>
      <c r="J33" s="36">
        <v>137.4</v>
      </c>
      <c r="K33" s="36">
        <v>133.19999999999999</v>
      </c>
      <c r="L33" s="36">
        <v>133.69999999999999</v>
      </c>
      <c r="M33" s="36">
        <v>134.69999999999999</v>
      </c>
      <c r="N33" s="36">
        <v>131</v>
      </c>
      <c r="O33" s="36">
        <v>132.30000000000001</v>
      </c>
      <c r="P33" s="36">
        <v>129</v>
      </c>
      <c r="Q33" s="36">
        <v>122.3</v>
      </c>
      <c r="R33" s="36">
        <v>125.9</v>
      </c>
      <c r="S33" s="36">
        <v>129.5</v>
      </c>
      <c r="T33" s="36">
        <v>129.6</v>
      </c>
      <c r="U33" s="36">
        <v>135.6</v>
      </c>
      <c r="V33" s="36">
        <v>142.6</v>
      </c>
      <c r="W33" s="294">
        <v>146.30000000000001</v>
      </c>
      <c r="X33" s="294">
        <v>149.4</v>
      </c>
      <c r="Y33" s="294">
        <v>147.4</v>
      </c>
      <c r="Z33" s="294">
        <v>61.5</v>
      </c>
      <c r="AA33" s="294">
        <v>67.900000000000006</v>
      </c>
      <c r="AB33" s="294">
        <v>99.34999999999998</v>
      </c>
      <c r="AC33" s="294">
        <v>102.62804568527916</v>
      </c>
      <c r="AD33" s="37">
        <v>100.10647208121826</v>
      </c>
    </row>
    <row r="34" spans="4:30" ht="16.5" customHeight="1">
      <c r="D34" s="11" t="s">
        <v>104</v>
      </c>
      <c r="E34" s="90"/>
      <c r="F34" s="48">
        <v>54.550408159026233</v>
      </c>
      <c r="G34" s="49">
        <v>54.038093746941975</v>
      </c>
      <c r="H34" s="49">
        <v>44.561154690931915</v>
      </c>
      <c r="I34" s="49">
        <v>34.580135205408212</v>
      </c>
      <c r="J34" s="49">
        <v>42.053883123215151</v>
      </c>
      <c r="K34" s="49">
        <v>52.119056933577497</v>
      </c>
      <c r="L34" s="49">
        <v>53.99640586665712</v>
      </c>
      <c r="M34" s="49">
        <v>48.506451968677624</v>
      </c>
      <c r="N34" s="49">
        <v>40.264814562954442</v>
      </c>
      <c r="O34" s="49">
        <v>27.414366855997326</v>
      </c>
      <c r="P34" s="49">
        <v>29.296627926401452</v>
      </c>
      <c r="Q34" s="49">
        <v>30.742345778625396</v>
      </c>
      <c r="R34" s="49">
        <v>23.658221466674487</v>
      </c>
      <c r="S34" s="49">
        <v>28.611701062721821</v>
      </c>
      <c r="T34" s="49">
        <v>24.802109078925685</v>
      </c>
      <c r="U34" s="49">
        <v>32.217157192411157</v>
      </c>
      <c r="V34" s="49">
        <v>34.080574945054941</v>
      </c>
      <c r="W34" s="285">
        <v>38.846555207552164</v>
      </c>
      <c r="X34" s="285">
        <v>41.014775503327435</v>
      </c>
      <c r="Y34" s="285">
        <v>35.000436101344526</v>
      </c>
      <c r="Z34" s="285">
        <v>37.876178709912701</v>
      </c>
      <c r="AA34" s="285">
        <v>38.103759956797624</v>
      </c>
      <c r="AB34" s="285">
        <v>41.799634984698628</v>
      </c>
      <c r="AC34" s="285">
        <v>41.392756979244936</v>
      </c>
      <c r="AD34" s="50">
        <v>41.534775000860058</v>
      </c>
    </row>
    <row r="35" spans="4:30" ht="16.5" customHeight="1" thickBot="1">
      <c r="D35" s="13" t="s">
        <v>202</v>
      </c>
      <c r="E35" s="91"/>
      <c r="F35" s="66">
        <v>1038.67</v>
      </c>
      <c r="G35" s="67">
        <v>1067.73</v>
      </c>
      <c r="H35" s="67">
        <v>1078.6300000000001</v>
      </c>
      <c r="I35" s="67">
        <v>1113.1300000000001</v>
      </c>
      <c r="J35" s="67">
        <v>1144.24</v>
      </c>
      <c r="K35" s="67">
        <v>1185.73</v>
      </c>
      <c r="L35" s="67">
        <v>1231.07</v>
      </c>
      <c r="M35" s="67">
        <v>1255.67</v>
      </c>
      <c r="N35" s="67">
        <v>1296.8399999999999</v>
      </c>
      <c r="O35" s="67">
        <v>1308.3800000000001</v>
      </c>
      <c r="P35" s="67">
        <v>1064.51</v>
      </c>
      <c r="Q35" s="67">
        <v>1082.3699999999999</v>
      </c>
      <c r="R35" s="67">
        <v>1104.0999999999999</v>
      </c>
      <c r="S35" s="67">
        <v>1135.03</v>
      </c>
      <c r="T35" s="67">
        <v>1144.44</v>
      </c>
      <c r="U35" s="67">
        <v>1146.1099999999999</v>
      </c>
      <c r="V35" s="67">
        <v>1152.8399999999999</v>
      </c>
      <c r="W35" s="303">
        <v>1148.3</v>
      </c>
      <c r="X35" s="303">
        <v>1171.9100000000001</v>
      </c>
      <c r="Y35" s="303">
        <v>1288.92</v>
      </c>
      <c r="Z35" s="303">
        <v>1296.06</v>
      </c>
      <c r="AA35" s="303">
        <v>1273.6400000000001</v>
      </c>
      <c r="AB35" s="303">
        <v>1314.36</v>
      </c>
      <c r="AC35" s="303">
        <v>1389.43</v>
      </c>
      <c r="AD35" s="68">
        <v>1446.77</v>
      </c>
    </row>
    <row r="36" spans="4:30" ht="16.5" customHeight="1" thickTop="1" thickBot="1">
      <c r="D36" s="120" t="s">
        <v>97</v>
      </c>
      <c r="E36" s="92"/>
      <c r="F36" s="69">
        <v>8807.3355530470508</v>
      </c>
      <c r="G36" s="70">
        <v>8770.6647592141235</v>
      </c>
      <c r="H36" s="70">
        <v>8087.4007909902393</v>
      </c>
      <c r="I36" s="70">
        <v>7697.1083602657745</v>
      </c>
      <c r="J36" s="70">
        <v>7648.1892522077505</v>
      </c>
      <c r="K36" s="70">
        <v>7686.0652912510286</v>
      </c>
      <c r="L36" s="70">
        <v>7788.5758795269167</v>
      </c>
      <c r="M36" s="70">
        <v>7853.8422041804715</v>
      </c>
      <c r="N36" s="70">
        <v>7825.4779413208971</v>
      </c>
      <c r="O36" s="70">
        <v>7408.2767818863231</v>
      </c>
      <c r="P36" s="70">
        <v>7006.4075441209734</v>
      </c>
      <c r="Q36" s="70">
        <v>7068.424430841249</v>
      </c>
      <c r="R36" s="70">
        <v>7145.1010018834713</v>
      </c>
      <c r="S36" s="70">
        <v>7258.1632309180113</v>
      </c>
      <c r="T36" s="70">
        <v>7353.0373194700769</v>
      </c>
      <c r="U36" s="70">
        <v>7485.2463433249013</v>
      </c>
      <c r="V36" s="70">
        <v>7597.1042392101026</v>
      </c>
      <c r="W36" s="287">
        <v>7629.0745204283612</v>
      </c>
      <c r="X36" s="287">
        <v>7725.6808224744209</v>
      </c>
      <c r="Y36" s="287">
        <v>7919.3056017251174</v>
      </c>
      <c r="Z36" s="287">
        <v>7659.4323958898804</v>
      </c>
      <c r="AA36" s="287">
        <v>7811.8105940683217</v>
      </c>
      <c r="AB36" s="287">
        <v>8159.0616106901134</v>
      </c>
      <c r="AC36" s="287">
        <v>8178.8473481653937</v>
      </c>
      <c r="AD36" s="71">
        <v>8084.0334001229949</v>
      </c>
    </row>
    <row r="37" spans="4:30" ht="16.5" customHeight="1">
      <c r="F37" s="182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</row>
    <row r="38" spans="4:30" ht="16.5" customHeight="1">
      <c r="D38" s="173"/>
      <c r="I38" s="176"/>
      <c r="J38" s="176"/>
      <c r="K38" s="176"/>
      <c r="L38" s="176"/>
      <c r="M38" s="176"/>
      <c r="N38" s="176"/>
      <c r="O38" s="176"/>
      <c r="P38" s="176"/>
      <c r="Q38" s="176"/>
    </row>
    <row r="39" spans="4:30" ht="16.5" customHeight="1" thickBot="1">
      <c r="D39" s="173" t="s">
        <v>351</v>
      </c>
      <c r="F39" s="175"/>
      <c r="G39" s="175"/>
      <c r="H39" s="175"/>
      <c r="I39" s="176"/>
      <c r="J39" s="176"/>
      <c r="K39" s="176"/>
      <c r="L39" s="176"/>
      <c r="M39" s="176"/>
      <c r="N39" s="176"/>
      <c r="O39" s="176"/>
      <c r="Q39" s="176"/>
      <c r="T39" s="176"/>
      <c r="U39" s="176"/>
      <c r="V39" s="176"/>
      <c r="W39" s="176"/>
      <c r="X39" s="176"/>
      <c r="Y39" s="176"/>
      <c r="Z39" s="176"/>
      <c r="AA39" s="176"/>
      <c r="AB39" s="176"/>
      <c r="AD39" s="176" t="s">
        <v>199</v>
      </c>
    </row>
    <row r="40" spans="4:30" ht="16.5" customHeight="1" thickBot="1">
      <c r="D40" s="177"/>
      <c r="E40" s="178"/>
      <c r="F40" s="179" t="s">
        <v>29</v>
      </c>
      <c r="G40" s="180" t="s">
        <v>30</v>
      </c>
      <c r="H40" s="180" t="s">
        <v>31</v>
      </c>
      <c r="I40" s="180" t="s">
        <v>32</v>
      </c>
      <c r="J40" s="180" t="s">
        <v>33</v>
      </c>
      <c r="K40" s="180" t="s">
        <v>184</v>
      </c>
      <c r="L40" s="180" t="s">
        <v>185</v>
      </c>
      <c r="M40" s="180" t="s">
        <v>35</v>
      </c>
      <c r="N40" s="180" t="s">
        <v>186</v>
      </c>
      <c r="O40" s="180" t="s">
        <v>44</v>
      </c>
      <c r="P40" s="180" t="s">
        <v>55</v>
      </c>
      <c r="Q40" s="180" t="s">
        <v>46</v>
      </c>
      <c r="R40" s="180" t="s">
        <v>47</v>
      </c>
      <c r="S40" s="180" t="s">
        <v>48</v>
      </c>
      <c r="T40" s="180" t="s">
        <v>71</v>
      </c>
      <c r="U40" s="180" t="s">
        <v>72</v>
      </c>
      <c r="V40" s="180" t="s">
        <v>195</v>
      </c>
      <c r="W40" s="180" t="s">
        <v>206</v>
      </c>
      <c r="X40" s="180" t="s">
        <v>221</v>
      </c>
      <c r="Y40" s="180" t="s">
        <v>222</v>
      </c>
      <c r="Z40" s="180" t="s">
        <v>228</v>
      </c>
      <c r="AA40" s="180" t="s">
        <v>231</v>
      </c>
      <c r="AB40" s="180" t="s">
        <v>234</v>
      </c>
      <c r="AC40" s="375" t="s">
        <v>237</v>
      </c>
      <c r="AD40" s="181" t="s">
        <v>254</v>
      </c>
    </row>
    <row r="41" spans="4:30" ht="16.5" customHeight="1">
      <c r="D41" s="14" t="s">
        <v>98</v>
      </c>
      <c r="E41" s="121"/>
      <c r="F41" s="72">
        <f>+F5</f>
        <v>1396.6</v>
      </c>
      <c r="G41" s="73">
        <f t="shared" ref="G41:U41" si="0">+G5</f>
        <v>1423.9</v>
      </c>
      <c r="H41" s="73">
        <f t="shared" si="0"/>
        <v>1280.9000000000001</v>
      </c>
      <c r="I41" s="73">
        <f t="shared" si="0"/>
        <v>1166.8</v>
      </c>
      <c r="J41" s="73">
        <f t="shared" si="0"/>
        <v>1115.0999999999999</v>
      </c>
      <c r="K41" s="73">
        <f t="shared" si="0"/>
        <v>1071.3</v>
      </c>
      <c r="L41" s="73">
        <f t="shared" si="0"/>
        <v>1047.5999999999999</v>
      </c>
      <c r="M41" s="73">
        <f t="shared" si="0"/>
        <v>1030.5999999999999</v>
      </c>
      <c r="N41" s="73">
        <f t="shared" si="0"/>
        <v>1019.4</v>
      </c>
      <c r="O41" s="73">
        <f t="shared" si="0"/>
        <v>965.7</v>
      </c>
      <c r="P41" s="73">
        <f t="shared" si="0"/>
        <v>902.9</v>
      </c>
      <c r="Q41" s="73">
        <f t="shared" si="0"/>
        <v>873.6</v>
      </c>
      <c r="R41" s="73">
        <f t="shared" si="0"/>
        <v>856.8</v>
      </c>
      <c r="S41" s="73">
        <f t="shared" si="0"/>
        <v>853.2</v>
      </c>
      <c r="T41" s="73">
        <f t="shared" si="0"/>
        <v>838.5</v>
      </c>
      <c r="U41" s="73">
        <f t="shared" si="0"/>
        <v>810.9</v>
      </c>
      <c r="V41" s="73">
        <f t="shared" ref="V41:W41" si="1">+V5</f>
        <v>801.1</v>
      </c>
      <c r="W41" s="73">
        <f t="shared" si="1"/>
        <v>780.8</v>
      </c>
      <c r="X41" s="73">
        <f t="shared" ref="X41:Y41" si="2">+X5</f>
        <v>749.7</v>
      </c>
      <c r="Y41" s="73">
        <f t="shared" si="2"/>
        <v>714.6</v>
      </c>
      <c r="Z41" s="73">
        <f t="shared" ref="Z41:AA41" si="3">+Z5</f>
        <v>687.9</v>
      </c>
      <c r="AA41" s="73">
        <f t="shared" si="3"/>
        <v>666.8</v>
      </c>
      <c r="AB41" s="73">
        <f t="shared" ref="AB41:AC41" si="4">+AB5</f>
        <v>661.21818181818173</v>
      </c>
      <c r="AC41" s="376">
        <f t="shared" si="4"/>
        <v>642.60213243546571</v>
      </c>
      <c r="AD41" s="74">
        <f t="shared" ref="AD41" si="5">+AD5</f>
        <v>616.51975308641966</v>
      </c>
    </row>
    <row r="42" spans="4:30" ht="16.5" customHeight="1">
      <c r="D42" s="15" t="s">
        <v>99</v>
      </c>
      <c r="E42" s="122"/>
      <c r="F42" s="75">
        <f>+F7</f>
        <v>343.5</v>
      </c>
      <c r="G42" s="76">
        <f t="shared" ref="G42:U43" si="6">+G7</f>
        <v>344.6</v>
      </c>
      <c r="H42" s="76">
        <f t="shared" si="6"/>
        <v>334.1</v>
      </c>
      <c r="I42" s="76">
        <f t="shared" si="6"/>
        <v>324.3</v>
      </c>
      <c r="J42" s="76">
        <f t="shared" si="6"/>
        <v>325</v>
      </c>
      <c r="K42" s="76">
        <f t="shared" si="6"/>
        <v>327.7</v>
      </c>
      <c r="L42" s="76">
        <f t="shared" si="6"/>
        <v>328.3</v>
      </c>
      <c r="M42" s="76">
        <f t="shared" si="6"/>
        <v>325.2</v>
      </c>
      <c r="N42" s="76">
        <f t="shared" si="6"/>
        <v>318.7</v>
      </c>
      <c r="O42" s="76">
        <f t="shared" si="6"/>
        <v>300.5</v>
      </c>
      <c r="P42" s="76">
        <f t="shared" si="6"/>
        <v>290.3</v>
      </c>
      <c r="Q42" s="76">
        <f t="shared" si="6"/>
        <v>283.2</v>
      </c>
      <c r="R42" s="76">
        <f t="shared" si="6"/>
        <v>285.10000000000002</v>
      </c>
      <c r="S42" s="76">
        <f t="shared" si="6"/>
        <v>283.7</v>
      </c>
      <c r="T42" s="76">
        <f t="shared" si="6"/>
        <v>282.8</v>
      </c>
      <c r="U42" s="76">
        <f t="shared" si="6"/>
        <v>276.7</v>
      </c>
      <c r="V42" s="76">
        <f t="shared" ref="V42:W42" si="7">+V7</f>
        <v>270.5</v>
      </c>
      <c r="W42" s="76">
        <f t="shared" si="7"/>
        <v>268</v>
      </c>
      <c r="X42" s="76">
        <f t="shared" ref="X42:Y42" si="8">+X7</f>
        <v>269.8</v>
      </c>
      <c r="Y42" s="76">
        <f t="shared" si="8"/>
        <v>266.89999999999998</v>
      </c>
      <c r="Z42" s="76">
        <f t="shared" ref="Z42:AA42" si="9">+Z7</f>
        <v>247</v>
      </c>
      <c r="AA42" s="76">
        <f t="shared" si="9"/>
        <v>236.3</v>
      </c>
      <c r="AB42" s="76">
        <f t="shared" ref="AB42:AC42" si="10">+AB7</f>
        <v>234.17272727272729</v>
      </c>
      <c r="AC42" s="377">
        <f t="shared" si="10"/>
        <v>229.42464606640894</v>
      </c>
      <c r="AD42" s="77">
        <f t="shared" ref="AD42" si="11">+AD7</f>
        <v>225.99547630629016</v>
      </c>
    </row>
    <row r="43" spans="4:30" ht="16.5" customHeight="1">
      <c r="D43" s="15" t="s">
        <v>100</v>
      </c>
      <c r="E43" s="122"/>
      <c r="F43" s="78">
        <f>+F8</f>
        <v>1985.418141496717</v>
      </c>
      <c r="G43" s="79">
        <f t="shared" si="6"/>
        <v>2038.6423446536505</v>
      </c>
      <c r="H43" s="79">
        <f t="shared" si="6"/>
        <v>1864.6519919846587</v>
      </c>
      <c r="I43" s="79">
        <f t="shared" si="6"/>
        <v>1787.6324486782173</v>
      </c>
      <c r="J43" s="79">
        <f t="shared" si="6"/>
        <v>1803.6224786428602</v>
      </c>
      <c r="K43" s="79">
        <f t="shared" si="6"/>
        <v>1848.6953577717304</v>
      </c>
      <c r="L43" s="79">
        <f t="shared" si="6"/>
        <v>1949.5489975722453</v>
      </c>
      <c r="M43" s="79">
        <f t="shared" si="6"/>
        <v>2053.5346003259588</v>
      </c>
      <c r="N43" s="79">
        <f t="shared" si="6"/>
        <v>2119.7648030495557</v>
      </c>
      <c r="O43" s="79">
        <f t="shared" si="6"/>
        <v>2072.2966545468917</v>
      </c>
      <c r="P43" s="79">
        <f t="shared" si="6"/>
        <v>2099.0536492590536</v>
      </c>
      <c r="Q43" s="79">
        <f t="shared" si="6"/>
        <v>2202.1106484424668</v>
      </c>
      <c r="R43" s="79">
        <f t="shared" si="6"/>
        <v>2316.8480643539465</v>
      </c>
      <c r="S43" s="79">
        <f t="shared" si="6"/>
        <v>2424.6931098313453</v>
      </c>
      <c r="T43" s="79">
        <f t="shared" si="6"/>
        <v>2537.2143661971832</v>
      </c>
      <c r="U43" s="79">
        <f t="shared" si="6"/>
        <v>2689.9204362801379</v>
      </c>
      <c r="V43" s="79">
        <f t="shared" ref="V43:W43" si="12">+V8</f>
        <v>2800.7069204390759</v>
      </c>
      <c r="W43" s="79">
        <f t="shared" si="12"/>
        <v>2892.9637390706357</v>
      </c>
      <c r="X43" s="79">
        <f t="shared" ref="X43:Y43" si="13">+X8</f>
        <v>3008.0135595926058</v>
      </c>
      <c r="Y43" s="79">
        <f t="shared" si="13"/>
        <v>3145.81624410515</v>
      </c>
      <c r="Z43" s="79">
        <f t="shared" ref="Z43:AA43" si="14">+Z8</f>
        <v>3193.4289804634977</v>
      </c>
      <c r="AA43" s="79">
        <f t="shared" si="14"/>
        <v>3365.0338049906027</v>
      </c>
      <c r="AB43" s="79">
        <f t="shared" ref="AB43:AC43" si="15">+AB8</f>
        <v>3553.2387236776485</v>
      </c>
      <c r="AC43" s="379">
        <f t="shared" si="15"/>
        <v>3593.230128464359</v>
      </c>
      <c r="AD43" s="80">
        <f t="shared" ref="AD43" si="16">+AD8</f>
        <v>3547.6264413161484</v>
      </c>
    </row>
    <row r="44" spans="4:30" ht="16.5" customHeight="1">
      <c r="D44" s="15" t="s">
        <v>203</v>
      </c>
      <c r="E44" s="122"/>
      <c r="F44" s="75" t="s">
        <v>109</v>
      </c>
      <c r="G44" s="76" t="s">
        <v>109</v>
      </c>
      <c r="H44" s="76" t="s">
        <v>109</v>
      </c>
      <c r="I44" s="76" t="s">
        <v>109</v>
      </c>
      <c r="J44" s="76" t="s">
        <v>109</v>
      </c>
      <c r="K44" s="76" t="s">
        <v>109</v>
      </c>
      <c r="L44" s="76" t="s">
        <v>109</v>
      </c>
      <c r="M44" s="76" t="s">
        <v>109</v>
      </c>
      <c r="N44" s="76" t="s">
        <v>109</v>
      </c>
      <c r="O44" s="76" t="s">
        <v>109</v>
      </c>
      <c r="P44" s="76" t="s">
        <v>109</v>
      </c>
      <c r="Q44" s="76" t="s">
        <v>109</v>
      </c>
      <c r="R44" s="76" t="s">
        <v>109</v>
      </c>
      <c r="S44" s="76" t="s">
        <v>109</v>
      </c>
      <c r="T44" s="76" t="s">
        <v>109</v>
      </c>
      <c r="U44" s="76" t="s">
        <v>109</v>
      </c>
      <c r="V44" s="76" t="s">
        <v>109</v>
      </c>
      <c r="W44" s="76" t="s">
        <v>109</v>
      </c>
      <c r="X44" s="76" t="s">
        <v>109</v>
      </c>
      <c r="Y44" s="76" t="s">
        <v>109</v>
      </c>
      <c r="Z44" s="76" t="s">
        <v>109</v>
      </c>
      <c r="AA44" s="76" t="s">
        <v>109</v>
      </c>
      <c r="AB44" s="76" t="s">
        <v>109</v>
      </c>
      <c r="AC44" s="377" t="s">
        <v>109</v>
      </c>
      <c r="AD44" s="77" t="s">
        <v>109</v>
      </c>
    </row>
    <row r="45" spans="4:30" ht="16.5" customHeight="1">
      <c r="D45" s="15" t="s">
        <v>101</v>
      </c>
      <c r="E45" s="122"/>
      <c r="F45" s="78">
        <f>+F12</f>
        <v>1031.2818585032833</v>
      </c>
      <c r="G45" s="79">
        <f t="shared" ref="G45:U45" si="17">+G12</f>
        <v>1006.6576553463495</v>
      </c>
      <c r="H45" s="79">
        <f t="shared" si="17"/>
        <v>971.24800801534116</v>
      </c>
      <c r="I45" s="79">
        <f t="shared" si="17"/>
        <v>932.66755132178287</v>
      </c>
      <c r="J45" s="79">
        <f t="shared" si="17"/>
        <v>932.37752135714004</v>
      </c>
      <c r="K45" s="79">
        <f t="shared" si="17"/>
        <v>922.00464222826952</v>
      </c>
      <c r="L45" s="79">
        <f t="shared" si="17"/>
        <v>911.75100242775466</v>
      </c>
      <c r="M45" s="79">
        <f t="shared" si="17"/>
        <v>904.26539967404142</v>
      </c>
      <c r="N45" s="79">
        <f t="shared" si="17"/>
        <v>869.63519695044477</v>
      </c>
      <c r="O45" s="79">
        <f t="shared" si="17"/>
        <v>776.30334545310836</v>
      </c>
      <c r="P45" s="79">
        <f t="shared" si="17"/>
        <v>751.5463507409462</v>
      </c>
      <c r="Q45" s="79">
        <f t="shared" si="17"/>
        <v>729.0893515575334</v>
      </c>
      <c r="R45" s="79">
        <f t="shared" si="17"/>
        <v>701.1519356460534</v>
      </c>
      <c r="S45" s="79">
        <f t="shared" si="17"/>
        <v>686.1068901686549</v>
      </c>
      <c r="T45" s="79">
        <f t="shared" si="17"/>
        <v>673.38563380281687</v>
      </c>
      <c r="U45" s="79">
        <f t="shared" si="17"/>
        <v>666.57956371986222</v>
      </c>
      <c r="V45" s="79">
        <f t="shared" ref="V45:W45" si="18">+V12</f>
        <v>667.39307956092432</v>
      </c>
      <c r="W45" s="79">
        <f t="shared" si="18"/>
        <v>645.83626092936447</v>
      </c>
      <c r="X45" s="79">
        <f t="shared" ref="X45:Y45" si="19">+X12</f>
        <v>625.68644040739446</v>
      </c>
      <c r="Y45" s="79">
        <f t="shared" si="19"/>
        <v>600.5837558948499</v>
      </c>
      <c r="Z45" s="79">
        <f t="shared" ref="Z45:AA45" si="20">+Z12</f>
        <v>514.1710195365024</v>
      </c>
      <c r="AA45" s="79">
        <f t="shared" si="20"/>
        <v>561.66619500939748</v>
      </c>
      <c r="AB45" s="79">
        <f t="shared" ref="AB45:AC45" si="21">+AB12</f>
        <v>590.78036723144226</v>
      </c>
      <c r="AC45" s="379">
        <f t="shared" si="21"/>
        <v>535.31246149087826</v>
      </c>
      <c r="AD45" s="80">
        <f t="shared" ref="AD45" si="22">+AD12</f>
        <v>504.25544160251212</v>
      </c>
    </row>
    <row r="46" spans="4:30" ht="16.5" customHeight="1">
      <c r="D46" s="15" t="s">
        <v>102</v>
      </c>
      <c r="E46" s="122"/>
      <c r="F46" s="78">
        <f>+F18</f>
        <v>1502.6192339450679</v>
      </c>
      <c r="G46" s="79">
        <f t="shared" ref="G46:U46" si="23">+G18</f>
        <v>1437.3913395067623</v>
      </c>
      <c r="H46" s="79">
        <f t="shared" si="23"/>
        <v>1214.182870617193</v>
      </c>
      <c r="I46" s="79">
        <f t="shared" si="23"/>
        <v>1076.3820169814173</v>
      </c>
      <c r="J46" s="79">
        <f t="shared" si="23"/>
        <v>1045.4177241365467</v>
      </c>
      <c r="K46" s="79">
        <f t="shared" si="23"/>
        <v>1041.2921899961218</v>
      </c>
      <c r="L46" s="79">
        <f t="shared" si="23"/>
        <v>1026.2990374136825</v>
      </c>
      <c r="M46" s="79">
        <f t="shared" si="23"/>
        <v>995.06527132486258</v>
      </c>
      <c r="N46" s="79">
        <f t="shared" si="23"/>
        <v>962.52985073167781</v>
      </c>
      <c r="O46" s="79">
        <f t="shared" si="23"/>
        <v>871.00601373205041</v>
      </c>
      <c r="P46" s="79">
        <f t="shared" si="23"/>
        <v>834.41646705549692</v>
      </c>
      <c r="Q46" s="79">
        <f t="shared" si="23"/>
        <v>840.79739323014041</v>
      </c>
      <c r="R46" s="79">
        <f t="shared" si="23"/>
        <v>826.00792874662693</v>
      </c>
      <c r="S46" s="79">
        <f t="shared" si="23"/>
        <v>803.10963031819938</v>
      </c>
      <c r="T46" s="79">
        <f t="shared" si="23"/>
        <v>784.92237567191319</v>
      </c>
      <c r="U46" s="79">
        <f t="shared" si="23"/>
        <v>783.66322021505175</v>
      </c>
      <c r="V46" s="79">
        <f t="shared" ref="V46:W46" si="24">+V18</f>
        <v>779.26828136210929</v>
      </c>
      <c r="W46" s="79">
        <f t="shared" si="24"/>
        <v>767.93891692423176</v>
      </c>
      <c r="X46" s="79">
        <f t="shared" ref="X46:Y46" si="25">+X18</f>
        <v>777.97177410618974</v>
      </c>
      <c r="Y46" s="79">
        <f t="shared" si="25"/>
        <v>794.51699827388188</v>
      </c>
      <c r="Z46" s="79">
        <f t="shared" ref="Z46:AA46" si="26">+Z18</f>
        <v>787.24109404762191</v>
      </c>
      <c r="AA46" s="79">
        <f t="shared" si="26"/>
        <v>781.21598655740399</v>
      </c>
      <c r="AB46" s="79">
        <f t="shared" ref="AB46:AC46" si="27">+AB18</f>
        <v>799.38258603354711</v>
      </c>
      <c r="AC46" s="379">
        <f t="shared" si="27"/>
        <v>778.15055639923037</v>
      </c>
      <c r="AD46" s="80">
        <f t="shared" ref="AD46" si="28">+AD18</f>
        <v>753.29912872967975</v>
      </c>
    </row>
    <row r="47" spans="4:30" ht="16.5" customHeight="1">
      <c r="D47" s="15" t="s">
        <v>103</v>
      </c>
      <c r="E47" s="122"/>
      <c r="F47" s="78">
        <f>+F29</f>
        <v>1454.695910942957</v>
      </c>
      <c r="G47" s="79">
        <f t="shared" ref="G47:U47" si="29">+G29</f>
        <v>1397.705325960419</v>
      </c>
      <c r="H47" s="79">
        <f t="shared" si="29"/>
        <v>1299.1267656821142</v>
      </c>
      <c r="I47" s="79">
        <f t="shared" si="29"/>
        <v>1261.6162080789495</v>
      </c>
      <c r="J47" s="79">
        <f t="shared" si="29"/>
        <v>1240.3776449479883</v>
      </c>
      <c r="K47" s="79">
        <f t="shared" si="29"/>
        <v>1237.2240443213298</v>
      </c>
      <c r="L47" s="79">
        <f t="shared" si="29"/>
        <v>1240.0104362465775</v>
      </c>
      <c r="M47" s="79">
        <f t="shared" si="29"/>
        <v>1241.0004808869305</v>
      </c>
      <c r="N47" s="79">
        <f t="shared" si="29"/>
        <v>1198.3432760262644</v>
      </c>
      <c r="O47" s="79">
        <f t="shared" si="29"/>
        <v>1086.6764012982751</v>
      </c>
      <c r="P47" s="79">
        <f t="shared" si="29"/>
        <v>1034.3844491390753</v>
      </c>
      <c r="Q47" s="79">
        <f t="shared" si="29"/>
        <v>1026.5146918324833</v>
      </c>
      <c r="R47" s="79">
        <f t="shared" si="29"/>
        <v>1031.4348516701705</v>
      </c>
      <c r="S47" s="79">
        <f t="shared" si="29"/>
        <v>1043.711899537089</v>
      </c>
      <c r="T47" s="79">
        <f t="shared" si="29"/>
        <v>1066.9728347192374</v>
      </c>
      <c r="U47" s="79">
        <f t="shared" si="29"/>
        <v>1079.1559659174379</v>
      </c>
      <c r="V47" s="79">
        <f t="shared" ref="V47:W47" si="30">+V29</f>
        <v>1091.2153829029385</v>
      </c>
      <c r="W47" s="79">
        <f t="shared" si="30"/>
        <v>1086.3890482965774</v>
      </c>
      <c r="X47" s="79">
        <f t="shared" ref="X47:Y47" si="31">+X29</f>
        <v>1081.5842728649034</v>
      </c>
      <c r="Y47" s="79">
        <f t="shared" si="31"/>
        <v>1072.9681673498915</v>
      </c>
      <c r="Z47" s="79">
        <f t="shared" ref="Z47:AA47" si="32">+Z29</f>
        <v>895.75512313234515</v>
      </c>
      <c r="AA47" s="79">
        <f t="shared" si="32"/>
        <v>889.05084755411951</v>
      </c>
      <c r="AB47" s="79">
        <f t="shared" ref="AB47:AC47" si="33">+AB29</f>
        <v>964.10938967186792</v>
      </c>
      <c r="AC47" s="379">
        <f t="shared" si="33"/>
        <v>969.30466632980517</v>
      </c>
      <c r="AD47" s="80">
        <f t="shared" ref="AD47" si="34">+AD29</f>
        <v>948.03238408108371</v>
      </c>
    </row>
    <row r="48" spans="4:30" ht="16.5" customHeight="1">
      <c r="D48" s="15" t="s">
        <v>104</v>
      </c>
      <c r="E48" s="122"/>
      <c r="F48" s="78">
        <f>+F34</f>
        <v>54.550408159026233</v>
      </c>
      <c r="G48" s="79">
        <f t="shared" ref="G48:U50" si="35">+G34</f>
        <v>54.038093746941975</v>
      </c>
      <c r="H48" s="79">
        <f t="shared" si="35"/>
        <v>44.561154690931915</v>
      </c>
      <c r="I48" s="79">
        <f t="shared" si="35"/>
        <v>34.580135205408212</v>
      </c>
      <c r="J48" s="79">
        <f t="shared" si="35"/>
        <v>42.053883123215151</v>
      </c>
      <c r="K48" s="79">
        <f t="shared" si="35"/>
        <v>52.119056933577497</v>
      </c>
      <c r="L48" s="79">
        <f t="shared" si="35"/>
        <v>53.99640586665712</v>
      </c>
      <c r="M48" s="79">
        <f t="shared" si="35"/>
        <v>48.506451968677624</v>
      </c>
      <c r="N48" s="79">
        <f t="shared" si="35"/>
        <v>40.264814562954442</v>
      </c>
      <c r="O48" s="79">
        <f t="shared" si="35"/>
        <v>27.414366855997326</v>
      </c>
      <c r="P48" s="79">
        <f t="shared" si="35"/>
        <v>29.296627926401452</v>
      </c>
      <c r="Q48" s="79">
        <f t="shared" si="35"/>
        <v>30.742345778625396</v>
      </c>
      <c r="R48" s="79">
        <f t="shared" si="35"/>
        <v>23.658221466674487</v>
      </c>
      <c r="S48" s="79">
        <f t="shared" si="35"/>
        <v>28.611701062721821</v>
      </c>
      <c r="T48" s="79">
        <f t="shared" si="35"/>
        <v>24.802109078925685</v>
      </c>
      <c r="U48" s="79">
        <f t="shared" si="35"/>
        <v>32.217157192411157</v>
      </c>
      <c r="V48" s="79">
        <f t="shared" ref="V48:W48" si="36">+V34</f>
        <v>34.080574945054941</v>
      </c>
      <c r="W48" s="79">
        <f t="shared" si="36"/>
        <v>38.846555207552164</v>
      </c>
      <c r="X48" s="79">
        <f t="shared" ref="X48:Y48" si="37">+X34</f>
        <v>41.014775503327435</v>
      </c>
      <c r="Y48" s="79">
        <f t="shared" si="37"/>
        <v>35.000436101344526</v>
      </c>
      <c r="Z48" s="79">
        <f t="shared" ref="Z48:AA48" si="38">+Z34</f>
        <v>37.876178709912701</v>
      </c>
      <c r="AA48" s="79">
        <f t="shared" si="38"/>
        <v>38.103759956797624</v>
      </c>
      <c r="AB48" s="79">
        <f t="shared" ref="AB48:AC48" si="39">+AB34</f>
        <v>41.799634984698628</v>
      </c>
      <c r="AC48" s="379">
        <f t="shared" si="39"/>
        <v>41.392756979244936</v>
      </c>
      <c r="AD48" s="80">
        <f t="shared" ref="AD48" si="40">+AD34</f>
        <v>41.534775000860058</v>
      </c>
    </row>
    <row r="49" spans="4:30" ht="16.5" customHeight="1" thickBot="1">
      <c r="D49" s="15" t="s">
        <v>105</v>
      </c>
      <c r="E49" s="122"/>
      <c r="F49" s="78">
        <f>+F35</f>
        <v>1038.67</v>
      </c>
      <c r="G49" s="79">
        <f t="shared" si="35"/>
        <v>1067.73</v>
      </c>
      <c r="H49" s="79">
        <f t="shared" si="35"/>
        <v>1078.6300000000001</v>
      </c>
      <c r="I49" s="79">
        <f t="shared" si="35"/>
        <v>1113.1300000000001</v>
      </c>
      <c r="J49" s="79">
        <f t="shared" si="35"/>
        <v>1144.24</v>
      </c>
      <c r="K49" s="79">
        <f t="shared" si="35"/>
        <v>1185.73</v>
      </c>
      <c r="L49" s="79">
        <f t="shared" si="35"/>
        <v>1231.07</v>
      </c>
      <c r="M49" s="79">
        <f t="shared" si="35"/>
        <v>1255.67</v>
      </c>
      <c r="N49" s="79">
        <f t="shared" si="35"/>
        <v>1296.8399999999999</v>
      </c>
      <c r="O49" s="79">
        <f t="shared" si="35"/>
        <v>1308.3800000000001</v>
      </c>
      <c r="P49" s="79">
        <f t="shared" si="35"/>
        <v>1064.51</v>
      </c>
      <c r="Q49" s="79">
        <f t="shared" si="35"/>
        <v>1082.3699999999999</v>
      </c>
      <c r="R49" s="79">
        <f t="shared" si="35"/>
        <v>1104.0999999999999</v>
      </c>
      <c r="S49" s="79">
        <f t="shared" si="35"/>
        <v>1135.03</v>
      </c>
      <c r="T49" s="79">
        <f t="shared" si="35"/>
        <v>1144.44</v>
      </c>
      <c r="U49" s="79">
        <f t="shared" si="35"/>
        <v>1146.1099999999999</v>
      </c>
      <c r="V49" s="79">
        <f t="shared" ref="V49:W49" si="41">+V35</f>
        <v>1152.8399999999999</v>
      </c>
      <c r="W49" s="79">
        <f t="shared" si="41"/>
        <v>1148.3</v>
      </c>
      <c r="X49" s="79">
        <f t="shared" ref="X49:Y49" si="42">+X35</f>
        <v>1171.9100000000001</v>
      </c>
      <c r="Y49" s="79">
        <f t="shared" si="42"/>
        <v>1288.92</v>
      </c>
      <c r="Z49" s="79">
        <f t="shared" ref="Z49:AA49" si="43">+Z35</f>
        <v>1296.06</v>
      </c>
      <c r="AA49" s="79">
        <f t="shared" si="43"/>
        <v>1273.6400000000001</v>
      </c>
      <c r="AB49" s="79">
        <f t="shared" ref="AB49:AC49" si="44">+AB35</f>
        <v>1314.36</v>
      </c>
      <c r="AC49" s="379">
        <f t="shared" si="44"/>
        <v>1389.43</v>
      </c>
      <c r="AD49" s="80">
        <f t="shared" ref="AD49" si="45">+AD35</f>
        <v>1446.77</v>
      </c>
    </row>
    <row r="50" spans="4:30" ht="16.5" customHeight="1" thickTop="1" thickBot="1">
      <c r="D50" s="120" t="s">
        <v>97</v>
      </c>
      <c r="E50" s="92"/>
      <c r="F50" s="69">
        <f>+F36</f>
        <v>8807.3355530470508</v>
      </c>
      <c r="G50" s="70">
        <f t="shared" si="35"/>
        <v>8770.6647592141235</v>
      </c>
      <c r="H50" s="70">
        <f t="shared" si="35"/>
        <v>8087.4007909902393</v>
      </c>
      <c r="I50" s="70">
        <f t="shared" si="35"/>
        <v>7697.1083602657745</v>
      </c>
      <c r="J50" s="70">
        <f t="shared" si="35"/>
        <v>7648.1892522077505</v>
      </c>
      <c r="K50" s="70">
        <f t="shared" si="35"/>
        <v>7686.0652912510286</v>
      </c>
      <c r="L50" s="70">
        <f t="shared" si="35"/>
        <v>7788.5758795269167</v>
      </c>
      <c r="M50" s="70">
        <f t="shared" si="35"/>
        <v>7853.8422041804715</v>
      </c>
      <c r="N50" s="70">
        <f t="shared" si="35"/>
        <v>7825.4779413208971</v>
      </c>
      <c r="O50" s="70">
        <f t="shared" si="35"/>
        <v>7408.2767818863231</v>
      </c>
      <c r="P50" s="70">
        <f t="shared" si="35"/>
        <v>7006.4075441209734</v>
      </c>
      <c r="Q50" s="70">
        <f t="shared" si="35"/>
        <v>7068.424430841249</v>
      </c>
      <c r="R50" s="70">
        <f t="shared" si="35"/>
        <v>7145.1010018834713</v>
      </c>
      <c r="S50" s="70">
        <f t="shared" si="35"/>
        <v>7258.1632309180113</v>
      </c>
      <c r="T50" s="70">
        <f t="shared" si="35"/>
        <v>7353.0373194700769</v>
      </c>
      <c r="U50" s="70">
        <f t="shared" si="35"/>
        <v>7485.2463433249013</v>
      </c>
      <c r="V50" s="70">
        <f t="shared" ref="V50:W50" si="46">+V36</f>
        <v>7597.1042392101026</v>
      </c>
      <c r="W50" s="70">
        <f t="shared" si="46"/>
        <v>7629.0745204283612</v>
      </c>
      <c r="X50" s="70">
        <f t="shared" ref="X50:Y50" si="47">+X36</f>
        <v>7725.6808224744209</v>
      </c>
      <c r="Y50" s="70">
        <f t="shared" si="47"/>
        <v>7919.3056017251174</v>
      </c>
      <c r="Z50" s="70">
        <f t="shared" ref="Z50:AA50" si="48">+Z36</f>
        <v>7659.4323958898804</v>
      </c>
      <c r="AA50" s="70">
        <f t="shared" si="48"/>
        <v>7811.8105940683217</v>
      </c>
      <c r="AB50" s="70">
        <f t="shared" ref="AB50:AC50" si="49">+AB36</f>
        <v>8159.0616106901134</v>
      </c>
      <c r="AC50" s="287">
        <f t="shared" si="49"/>
        <v>8178.8473481653937</v>
      </c>
      <c r="AD50" s="71">
        <f t="shared" ref="AD50" si="50">+AD36</f>
        <v>8084.0334001229949</v>
      </c>
    </row>
    <row r="52" spans="4:30" ht="16.5" customHeight="1" thickBot="1">
      <c r="D52" s="183" t="s">
        <v>156</v>
      </c>
      <c r="I52" s="183"/>
      <c r="J52" s="183"/>
      <c r="K52" s="183"/>
      <c r="L52" s="183"/>
      <c r="M52" s="183"/>
      <c r="N52" s="183"/>
      <c r="O52" s="183"/>
      <c r="P52" s="183"/>
      <c r="Q52" s="183"/>
      <c r="T52" s="176"/>
      <c r="U52" s="183"/>
      <c r="V52" s="183"/>
      <c r="W52" s="183"/>
      <c r="X52" s="183"/>
      <c r="Y52" s="183"/>
      <c r="Z52" s="183"/>
      <c r="AA52" s="183"/>
      <c r="AB52" s="183"/>
      <c r="AD52" s="176" t="s">
        <v>198</v>
      </c>
    </row>
    <row r="53" spans="4:30" ht="16.5" customHeight="1" thickBot="1">
      <c r="D53" s="177"/>
      <c r="E53" s="184"/>
      <c r="F53" s="179" t="s">
        <v>29</v>
      </c>
      <c r="G53" s="180" t="s">
        <v>30</v>
      </c>
      <c r="H53" s="180" t="s">
        <v>31</v>
      </c>
      <c r="I53" s="180" t="s">
        <v>32</v>
      </c>
      <c r="J53" s="180" t="s">
        <v>33</v>
      </c>
      <c r="K53" s="180" t="s">
        <v>184</v>
      </c>
      <c r="L53" s="180" t="s">
        <v>185</v>
      </c>
      <c r="M53" s="180" t="s">
        <v>35</v>
      </c>
      <c r="N53" s="180" t="s">
        <v>186</v>
      </c>
      <c r="O53" s="180" t="s">
        <v>44</v>
      </c>
      <c r="P53" s="180" t="s">
        <v>45</v>
      </c>
      <c r="Q53" s="180" t="s">
        <v>46</v>
      </c>
      <c r="R53" s="180" t="s">
        <v>47</v>
      </c>
      <c r="S53" s="180" t="s">
        <v>48</v>
      </c>
      <c r="T53" s="180" t="s">
        <v>71</v>
      </c>
      <c r="U53" s="180" t="s">
        <v>72</v>
      </c>
      <c r="V53" s="180" t="s">
        <v>195</v>
      </c>
      <c r="W53" s="180" t="s">
        <v>206</v>
      </c>
      <c r="X53" s="180" t="s">
        <v>221</v>
      </c>
      <c r="Y53" s="180" t="s">
        <v>222</v>
      </c>
      <c r="Z53" s="180" t="s">
        <v>228</v>
      </c>
      <c r="AA53" s="180" t="s">
        <v>231</v>
      </c>
      <c r="AB53" s="180" t="s">
        <v>234</v>
      </c>
      <c r="AC53" s="375" t="s">
        <v>237</v>
      </c>
      <c r="AD53" s="181" t="s">
        <v>248</v>
      </c>
    </row>
    <row r="54" spans="4:30" ht="16.5" customHeight="1">
      <c r="D54" s="14" t="s">
        <v>98</v>
      </c>
      <c r="E54" s="123"/>
      <c r="F54" s="38">
        <f>+IFERROR(F41/F$50*100,"-")</f>
        <v>15.857236182137079</v>
      </c>
      <c r="G54" s="40">
        <f t="shared" ref="G54:J54" si="51">+IFERROR(G41/G$50*100,"-")</f>
        <v>16.234801341644093</v>
      </c>
      <c r="H54" s="40">
        <f t="shared" si="51"/>
        <v>15.838215925034721</v>
      </c>
      <c r="I54" s="40">
        <f t="shared" si="51"/>
        <v>15.158939505428911</v>
      </c>
      <c r="J54" s="40">
        <f t="shared" si="51"/>
        <v>14.579921641950891</v>
      </c>
      <c r="K54" s="40">
        <f>+IFERROR(K41/K$50*100,"-")</f>
        <v>13.938211027421927</v>
      </c>
      <c r="L54" s="40">
        <f t="shared" ref="L54:AD63" si="52">+IFERROR(L41/L$50*100,"-")</f>
        <v>13.4504692026398</v>
      </c>
      <c r="M54" s="40">
        <f t="shared" si="52"/>
        <v>13.12223970391751</v>
      </c>
      <c r="N54" s="40">
        <f t="shared" si="52"/>
        <v>13.026680384814055</v>
      </c>
      <c r="O54" s="40">
        <f t="shared" si="52"/>
        <v>13.035420090690913</v>
      </c>
      <c r="P54" s="40">
        <f t="shared" si="52"/>
        <v>12.886775345485246</v>
      </c>
      <c r="Q54" s="40">
        <f t="shared" si="52"/>
        <v>12.359189923404591</v>
      </c>
      <c r="R54" s="40">
        <f t="shared" si="52"/>
        <v>11.991433008072869</v>
      </c>
      <c r="S54" s="40">
        <f t="shared" si="52"/>
        <v>11.755040123175728</v>
      </c>
      <c r="T54" s="40">
        <f t="shared" si="52"/>
        <v>11.403450894771598</v>
      </c>
      <c r="U54" s="73">
        <f t="shared" si="52"/>
        <v>10.833310793079431</v>
      </c>
      <c r="V54" s="73">
        <f t="shared" si="52"/>
        <v>10.544807268345355</v>
      </c>
      <c r="W54" s="73">
        <f t="shared" si="52"/>
        <v>10.23453104186167</v>
      </c>
      <c r="X54" s="73">
        <f t="shared" si="52"/>
        <v>9.7039991325953103</v>
      </c>
      <c r="Y54" s="73">
        <f t="shared" si="52"/>
        <v>9.0235184236902501</v>
      </c>
      <c r="Z54" s="73">
        <f t="shared" si="52"/>
        <v>8.9810832506222411</v>
      </c>
      <c r="AA54" s="73">
        <f t="shared" si="52"/>
        <v>8.535793232190187</v>
      </c>
      <c r="AB54" s="73">
        <f t="shared" si="52"/>
        <v>8.1040959532876258</v>
      </c>
      <c r="AC54" s="376">
        <f t="shared" si="52"/>
        <v>7.8568789106891508</v>
      </c>
      <c r="AD54" s="74">
        <f t="shared" si="52"/>
        <v>7.6263879993004435</v>
      </c>
    </row>
    <row r="55" spans="4:30" ht="16.5" customHeight="1">
      <c r="D55" s="15" t="s">
        <v>99</v>
      </c>
      <c r="E55" s="124"/>
      <c r="F55" s="78">
        <f t="shared" ref="F55:U63" si="53">+IFERROR(F42/F$50*100,"-")</f>
        <v>3.9001579754862439</v>
      </c>
      <c r="G55" s="79">
        <f t="shared" si="53"/>
        <v>3.929006631315791</v>
      </c>
      <c r="H55" s="79">
        <f t="shared" si="53"/>
        <v>4.1311171368210635</v>
      </c>
      <c r="I55" s="79">
        <f t="shared" si="53"/>
        <v>4.2132705533172752</v>
      </c>
      <c r="J55" s="79">
        <f t="shared" si="53"/>
        <v>4.2493718353816163</v>
      </c>
      <c r="K55" s="79">
        <f t="shared" si="53"/>
        <v>4.2635599306320966</v>
      </c>
      <c r="L55" s="79">
        <f t="shared" si="53"/>
        <v>4.2151479946798842</v>
      </c>
      <c r="M55" s="79">
        <f t="shared" si="53"/>
        <v>4.1406485073879038</v>
      </c>
      <c r="N55" s="79">
        <f t="shared" si="53"/>
        <v>4.0725947014324495</v>
      </c>
      <c r="O55" s="79">
        <f t="shared" si="53"/>
        <v>4.0562739331600071</v>
      </c>
      <c r="P55" s="79">
        <f t="shared" si="53"/>
        <v>4.1433501858393704</v>
      </c>
      <c r="Q55" s="79">
        <f t="shared" si="53"/>
        <v>4.006550579565225</v>
      </c>
      <c r="R55" s="79">
        <f t="shared" si="53"/>
        <v>3.9901465343155649</v>
      </c>
      <c r="S55" s="79">
        <f t="shared" si="53"/>
        <v>3.908702394450251</v>
      </c>
      <c r="T55" s="79">
        <f t="shared" si="53"/>
        <v>3.8460297114387689</v>
      </c>
      <c r="U55" s="76">
        <f t="shared" si="53"/>
        <v>3.6966051257184342</v>
      </c>
      <c r="V55" s="76">
        <f t="shared" si="52"/>
        <v>3.5605671777398809</v>
      </c>
      <c r="W55" s="76">
        <f t="shared" si="52"/>
        <v>3.5128769457209628</v>
      </c>
      <c r="X55" s="76">
        <f t="shared" si="52"/>
        <v>3.4922488541739556</v>
      </c>
      <c r="Y55" s="76">
        <f t="shared" si="52"/>
        <v>3.3702449864020814</v>
      </c>
      <c r="Z55" s="76">
        <f t="shared" si="52"/>
        <v>3.2247820364932318</v>
      </c>
      <c r="AA55" s="76">
        <f t="shared" si="52"/>
        <v>3.0249069297638598</v>
      </c>
      <c r="AB55" s="76">
        <f t="shared" si="52"/>
        <v>2.8700938716519926</v>
      </c>
      <c r="AC55" s="377">
        <f t="shared" si="52"/>
        <v>2.8050975437005978</v>
      </c>
      <c r="AD55" s="77">
        <f t="shared" si="52"/>
        <v>2.7955782110307923</v>
      </c>
    </row>
    <row r="56" spans="4:30" ht="16.5" customHeight="1">
      <c r="D56" s="15" t="s">
        <v>100</v>
      </c>
      <c r="E56" s="124"/>
      <c r="F56" s="78">
        <f t="shared" si="53"/>
        <v>22.542778454828227</v>
      </c>
      <c r="G56" s="79">
        <f t="shared" si="53"/>
        <v>23.243874901408486</v>
      </c>
      <c r="H56" s="79">
        <f t="shared" si="53"/>
        <v>23.056258001482657</v>
      </c>
      <c r="I56" s="79">
        <f t="shared" si="53"/>
        <v>23.224727586094318</v>
      </c>
      <c r="J56" s="79">
        <f t="shared" si="53"/>
        <v>23.58234634586508</v>
      </c>
      <c r="K56" s="79">
        <f t="shared" si="53"/>
        <v>24.052558594266458</v>
      </c>
      <c r="L56" s="79">
        <f t="shared" si="53"/>
        <v>25.030878914550193</v>
      </c>
      <c r="M56" s="79">
        <f t="shared" si="53"/>
        <v>26.146878775243231</v>
      </c>
      <c r="N56" s="79">
        <f t="shared" si="53"/>
        <v>27.087991544344593</v>
      </c>
      <c r="O56" s="79">
        <f t="shared" si="53"/>
        <v>27.972721802373528</v>
      </c>
      <c r="P56" s="79">
        <f t="shared" si="53"/>
        <v>29.959057277796447</v>
      </c>
      <c r="Q56" s="79">
        <f t="shared" si="53"/>
        <v>31.154193837513834</v>
      </c>
      <c r="R56" s="79">
        <f t="shared" si="53"/>
        <v>32.425686687189135</v>
      </c>
      <c r="S56" s="79">
        <f t="shared" si="53"/>
        <v>33.406428495610875</v>
      </c>
      <c r="T56" s="79">
        <f t="shared" si="53"/>
        <v>34.505664203266093</v>
      </c>
      <c r="U56" s="79">
        <f t="shared" si="53"/>
        <v>35.936298057563882</v>
      </c>
      <c r="V56" s="79">
        <f t="shared" si="52"/>
        <v>36.865453365561237</v>
      </c>
      <c r="W56" s="79">
        <f t="shared" si="52"/>
        <v>37.920244864880416</v>
      </c>
      <c r="X56" s="79">
        <f t="shared" si="52"/>
        <v>38.935255399655297</v>
      </c>
      <c r="Y56" s="79">
        <f t="shared" si="52"/>
        <v>39.723384881369839</v>
      </c>
      <c r="Z56" s="79">
        <f t="shared" si="52"/>
        <v>41.692762797633939</v>
      </c>
      <c r="AA56" s="79">
        <f t="shared" si="52"/>
        <v>43.076233921310717</v>
      </c>
      <c r="AB56" s="79">
        <f t="shared" si="52"/>
        <v>43.549600348919377</v>
      </c>
      <c r="AC56" s="379">
        <f t="shared" si="52"/>
        <v>43.933209357066197</v>
      </c>
      <c r="AD56" s="80">
        <f t="shared" si="52"/>
        <v>43.884361502788607</v>
      </c>
    </row>
    <row r="57" spans="4:30" ht="16.5" customHeight="1">
      <c r="D57" s="15" t="s">
        <v>203</v>
      </c>
      <c r="E57" s="124"/>
      <c r="F57" s="75" t="str">
        <f t="shared" si="53"/>
        <v>-</v>
      </c>
      <c r="G57" s="76" t="str">
        <f t="shared" si="53"/>
        <v>-</v>
      </c>
      <c r="H57" s="76" t="str">
        <f t="shared" si="53"/>
        <v>-</v>
      </c>
      <c r="I57" s="76" t="str">
        <f t="shared" si="53"/>
        <v>-</v>
      </c>
      <c r="J57" s="76" t="str">
        <f t="shared" si="53"/>
        <v>-</v>
      </c>
      <c r="K57" s="76" t="str">
        <f t="shared" si="53"/>
        <v>-</v>
      </c>
      <c r="L57" s="76" t="str">
        <f t="shared" si="53"/>
        <v>-</v>
      </c>
      <c r="M57" s="76" t="str">
        <f t="shared" si="53"/>
        <v>-</v>
      </c>
      <c r="N57" s="76" t="str">
        <f t="shared" si="53"/>
        <v>-</v>
      </c>
      <c r="O57" s="76" t="str">
        <f t="shared" si="53"/>
        <v>-</v>
      </c>
      <c r="P57" s="76" t="str">
        <f t="shared" si="53"/>
        <v>-</v>
      </c>
      <c r="Q57" s="76" t="str">
        <f t="shared" si="53"/>
        <v>-</v>
      </c>
      <c r="R57" s="76" t="str">
        <f t="shared" si="53"/>
        <v>-</v>
      </c>
      <c r="S57" s="76" t="str">
        <f t="shared" si="53"/>
        <v>-</v>
      </c>
      <c r="T57" s="76" t="str">
        <f t="shared" si="53"/>
        <v>-</v>
      </c>
      <c r="U57" s="76" t="str">
        <f t="shared" si="53"/>
        <v>-</v>
      </c>
      <c r="V57" s="76" t="str">
        <f t="shared" si="52"/>
        <v>-</v>
      </c>
      <c r="W57" s="76" t="str">
        <f t="shared" si="52"/>
        <v>-</v>
      </c>
      <c r="X57" s="76" t="str">
        <f t="shared" si="52"/>
        <v>-</v>
      </c>
      <c r="Y57" s="76" t="str">
        <f t="shared" si="52"/>
        <v>-</v>
      </c>
      <c r="Z57" s="76" t="str">
        <f t="shared" si="52"/>
        <v>-</v>
      </c>
      <c r="AA57" s="76" t="str">
        <f t="shared" si="52"/>
        <v>-</v>
      </c>
      <c r="AB57" s="76" t="str">
        <f t="shared" si="52"/>
        <v>-</v>
      </c>
      <c r="AC57" s="377" t="str">
        <f t="shared" si="52"/>
        <v>-</v>
      </c>
      <c r="AD57" s="77" t="str">
        <f t="shared" si="52"/>
        <v>-</v>
      </c>
    </row>
    <row r="58" spans="4:30" ht="16.5" customHeight="1">
      <c r="D58" s="15" t="s">
        <v>101</v>
      </c>
      <c r="E58" s="124"/>
      <c r="F58" s="78">
        <f t="shared" si="53"/>
        <v>11.709351282142229</v>
      </c>
      <c r="G58" s="79">
        <f t="shared" si="53"/>
        <v>11.477552534302417</v>
      </c>
      <c r="H58" s="79">
        <f t="shared" si="53"/>
        <v>12.009396258651593</v>
      </c>
      <c r="I58" s="79">
        <f t="shared" si="53"/>
        <v>12.117116034593264</v>
      </c>
      <c r="J58" s="79">
        <f t="shared" si="53"/>
        <v>12.190827012916776</v>
      </c>
      <c r="K58" s="79">
        <f t="shared" si="53"/>
        <v>11.995795082274128</v>
      </c>
      <c r="L58" s="79">
        <f t="shared" si="53"/>
        <v>11.706260766161208</v>
      </c>
      <c r="M58" s="79">
        <f t="shared" si="53"/>
        <v>11.513669057327327</v>
      </c>
      <c r="N58" s="79">
        <f t="shared" si="53"/>
        <v>11.112870082458571</v>
      </c>
      <c r="O58" s="79">
        <f t="shared" si="53"/>
        <v>10.478865305778209</v>
      </c>
      <c r="P58" s="79">
        <f t="shared" si="53"/>
        <v>10.726557740301066</v>
      </c>
      <c r="Q58" s="79">
        <f t="shared" si="53"/>
        <v>10.314736454935273</v>
      </c>
      <c r="R58" s="79">
        <f t="shared" si="53"/>
        <v>9.8130444266809871</v>
      </c>
      <c r="S58" s="79">
        <f t="shared" si="53"/>
        <v>9.45289969845272</v>
      </c>
      <c r="T58" s="79">
        <f t="shared" si="53"/>
        <v>9.1579248757484457</v>
      </c>
      <c r="U58" s="79">
        <f t="shared" si="53"/>
        <v>8.9052455075749943</v>
      </c>
      <c r="V58" s="79">
        <f t="shared" si="52"/>
        <v>8.7848350969884219</v>
      </c>
      <c r="W58" s="79">
        <f t="shared" si="52"/>
        <v>8.4654601183932563</v>
      </c>
      <c r="X58" s="79">
        <f t="shared" si="52"/>
        <v>8.0987870814859306</v>
      </c>
      <c r="Y58" s="79">
        <f t="shared" si="52"/>
        <v>7.5837931518139738</v>
      </c>
      <c r="Z58" s="79">
        <f t="shared" si="52"/>
        <v>6.7129128238328883</v>
      </c>
      <c r="AA58" s="79">
        <f t="shared" si="52"/>
        <v>7.1899617668134823</v>
      </c>
      <c r="AB58" s="79">
        <f t="shared" si="52"/>
        <v>7.2407881619302135</v>
      </c>
      <c r="AC58" s="379">
        <f t="shared" si="52"/>
        <v>6.5450843951862581</v>
      </c>
      <c r="AD58" s="80">
        <f t="shared" si="52"/>
        <v>6.2376714276667897</v>
      </c>
    </row>
    <row r="59" spans="4:30" ht="16.5" customHeight="1">
      <c r="D59" s="15" t="s">
        <v>102</v>
      </c>
      <c r="E59" s="124"/>
      <c r="F59" s="78">
        <f t="shared" si="53"/>
        <v>17.060996766782782</v>
      </c>
      <c r="G59" s="79">
        <f t="shared" si="53"/>
        <v>16.388624796047463</v>
      </c>
      <c r="H59" s="79">
        <f t="shared" si="53"/>
        <v>15.013264483811067</v>
      </c>
      <c r="I59" s="79">
        <f t="shared" si="53"/>
        <v>13.98423884140629</v>
      </c>
      <c r="J59" s="79">
        <f t="shared" si="53"/>
        <v>13.668826563552583</v>
      </c>
      <c r="K59" s="79">
        <f t="shared" si="53"/>
        <v>13.547792668134296</v>
      </c>
      <c r="L59" s="79">
        <f t="shared" si="53"/>
        <v>13.176979377082484</v>
      </c>
      <c r="M59" s="79">
        <f t="shared" si="53"/>
        <v>12.669789454073902</v>
      </c>
      <c r="N59" s="79">
        <f t="shared" si="53"/>
        <v>12.299949702103538</v>
      </c>
      <c r="O59" s="79">
        <f t="shared" si="53"/>
        <v>11.757201294931527</v>
      </c>
      <c r="P59" s="79">
        <f t="shared" si="53"/>
        <v>11.909333874756541</v>
      </c>
      <c r="Q59" s="79">
        <f t="shared" si="53"/>
        <v>11.895117525222984</v>
      </c>
      <c r="R59" s="79">
        <f t="shared" si="53"/>
        <v>11.560479390408737</v>
      </c>
      <c r="S59" s="79">
        <f t="shared" si="53"/>
        <v>11.064915527073675</v>
      </c>
      <c r="T59" s="79">
        <f t="shared" si="53"/>
        <v>10.674804731284587</v>
      </c>
      <c r="U59" s="79">
        <f t="shared" si="53"/>
        <v>10.469437935251083</v>
      </c>
      <c r="V59" s="79">
        <f t="shared" si="52"/>
        <v>10.25743831893417</v>
      </c>
      <c r="W59" s="79">
        <f t="shared" si="52"/>
        <v>10.065951182780072</v>
      </c>
      <c r="X59" s="79">
        <f t="shared" si="52"/>
        <v>10.069944539295852</v>
      </c>
      <c r="Y59" s="79">
        <f t="shared" si="52"/>
        <v>10.032659910242721</v>
      </c>
      <c r="Z59" s="79">
        <f t="shared" si="52"/>
        <v>10.278060479652023</v>
      </c>
      <c r="AA59" s="79">
        <f t="shared" si="52"/>
        <v>10.000447106981809</v>
      </c>
      <c r="AB59" s="79">
        <f t="shared" si="52"/>
        <v>9.7974819185846727</v>
      </c>
      <c r="AC59" s="379">
        <f t="shared" si="52"/>
        <v>9.5141836407275431</v>
      </c>
      <c r="AD59" s="80">
        <f t="shared" si="52"/>
        <v>9.3183574515936396</v>
      </c>
    </row>
    <row r="60" spans="4:30" ht="16.5" customHeight="1">
      <c r="D60" s="15" t="s">
        <v>103</v>
      </c>
      <c r="E60" s="124"/>
      <c r="F60" s="78">
        <f t="shared" si="53"/>
        <v>16.516867129465503</v>
      </c>
      <c r="G60" s="79">
        <f t="shared" si="53"/>
        <v>15.936138985269544</v>
      </c>
      <c r="H60" s="79">
        <f t="shared" si="53"/>
        <v>16.063588280791091</v>
      </c>
      <c r="I60" s="79">
        <f t="shared" si="53"/>
        <v>16.390781434125309</v>
      </c>
      <c r="J60" s="79">
        <f t="shared" si="53"/>
        <v>16.217925629781416</v>
      </c>
      <c r="K60" s="79">
        <f t="shared" si="53"/>
        <v>16.096975467143761</v>
      </c>
      <c r="L60" s="79">
        <f t="shared" si="53"/>
        <v>15.92088791875385</v>
      </c>
      <c r="M60" s="79">
        <f t="shared" si="53"/>
        <v>15.801189387614208</v>
      </c>
      <c r="N60" s="79">
        <f t="shared" si="53"/>
        <v>15.313355746601093</v>
      </c>
      <c r="O60" s="79">
        <f t="shared" si="53"/>
        <v>14.668409851468608</v>
      </c>
      <c r="P60" s="79">
        <f t="shared" si="53"/>
        <v>14.763406819048372</v>
      </c>
      <c r="Q60" s="79">
        <f t="shared" si="53"/>
        <v>14.522538960076462</v>
      </c>
      <c r="R60" s="79">
        <f t="shared" si="53"/>
        <v>14.43555313491413</v>
      </c>
      <c r="S60" s="79">
        <f t="shared" si="53"/>
        <v>14.379835039960662</v>
      </c>
      <c r="T60" s="79">
        <f t="shared" si="53"/>
        <v>14.510640819053162</v>
      </c>
      <c r="U60" s="79">
        <f t="shared" si="53"/>
        <v>14.417106884929634</v>
      </c>
      <c r="V60" s="79">
        <f t="shared" si="52"/>
        <v>14.363569967501144</v>
      </c>
      <c r="W60" s="79">
        <f t="shared" si="52"/>
        <v>14.240115827779046</v>
      </c>
      <c r="X60" s="79">
        <f t="shared" si="52"/>
        <v>13.999857070441177</v>
      </c>
      <c r="Y60" s="79">
        <f t="shared" si="52"/>
        <v>13.548765779617842</v>
      </c>
      <c r="Z60" s="79">
        <f t="shared" si="52"/>
        <v>11.694797693012021</v>
      </c>
      <c r="AA60" s="79">
        <f t="shared" si="52"/>
        <v>11.380855140410025</v>
      </c>
      <c r="AB60" s="79">
        <f t="shared" si="52"/>
        <v>11.816424923286259</v>
      </c>
      <c r="AC60" s="379">
        <f t="shared" si="52"/>
        <v>11.851360284248745</v>
      </c>
      <c r="AD60" s="80">
        <f t="shared" si="52"/>
        <v>11.727220029381122</v>
      </c>
    </row>
    <row r="61" spans="4:30" ht="16.5" customHeight="1">
      <c r="D61" s="15" t="s">
        <v>104</v>
      </c>
      <c r="E61" s="124"/>
      <c r="F61" s="78">
        <f t="shared" si="53"/>
        <v>0.61937469999259387</v>
      </c>
      <c r="G61" s="79">
        <f t="shared" si="53"/>
        <v>0.61612312442077588</v>
      </c>
      <c r="H61" s="79">
        <f t="shared" si="53"/>
        <v>0.55099476138953352</v>
      </c>
      <c r="I61" s="79">
        <f t="shared" si="53"/>
        <v>0.44926137955805245</v>
      </c>
      <c r="J61" s="79">
        <f t="shared" si="53"/>
        <v>0.54985411234529458</v>
      </c>
      <c r="K61" s="79">
        <f t="shared" si="53"/>
        <v>0.67809802491404925</v>
      </c>
      <c r="L61" s="79">
        <f t="shared" si="53"/>
        <v>0.69327700855547036</v>
      </c>
      <c r="M61" s="79">
        <f t="shared" si="53"/>
        <v>0.61761429256699907</v>
      </c>
      <c r="N61" s="79">
        <f t="shared" si="53"/>
        <v>0.51453489313852652</v>
      </c>
      <c r="O61" s="79">
        <f t="shared" si="53"/>
        <v>0.37005052137127331</v>
      </c>
      <c r="P61" s="79">
        <f t="shared" si="53"/>
        <v>0.41814050555743143</v>
      </c>
      <c r="Q61" s="79">
        <f t="shared" si="53"/>
        <v>0.43492501164034647</v>
      </c>
      <c r="R61" s="79">
        <f t="shared" si="53"/>
        <v>0.33111108520982563</v>
      </c>
      <c r="S61" s="79">
        <f t="shared" si="53"/>
        <v>0.39420029768472176</v>
      </c>
      <c r="T61" s="79">
        <f t="shared" si="53"/>
        <v>0.33730427306893007</v>
      </c>
      <c r="U61" s="79">
        <f t="shared" si="53"/>
        <v>0.43040877634095992</v>
      </c>
      <c r="V61" s="79">
        <f t="shared" si="52"/>
        <v>0.44859954361503429</v>
      </c>
      <c r="W61" s="79">
        <f t="shared" si="52"/>
        <v>0.50919092615405448</v>
      </c>
      <c r="X61" s="79">
        <f t="shared" si="52"/>
        <v>0.53088881673720267</v>
      </c>
      <c r="Y61" s="79">
        <f t="shared" si="52"/>
        <v>0.44196344807959098</v>
      </c>
      <c r="Z61" s="79">
        <f t="shared" si="52"/>
        <v>0.4945037275900156</v>
      </c>
      <c r="AA61" s="79">
        <f t="shared" si="52"/>
        <v>0.48777117030628775</v>
      </c>
      <c r="AB61" s="79">
        <f t="shared" si="52"/>
        <v>0.51230934363741265</v>
      </c>
      <c r="AC61" s="379">
        <f t="shared" si="52"/>
        <v>0.50609523832878223</v>
      </c>
      <c r="AD61" s="80">
        <f t="shared" si="52"/>
        <v>0.51378777084503535</v>
      </c>
    </row>
    <row r="62" spans="4:30" ht="16.5" customHeight="1" thickBot="1">
      <c r="D62" s="15" t="s">
        <v>105</v>
      </c>
      <c r="E62" s="124"/>
      <c r="F62" s="78">
        <f t="shared" si="53"/>
        <v>11.793237509165348</v>
      </c>
      <c r="G62" s="79">
        <f t="shared" si="53"/>
        <v>12.173877685591435</v>
      </c>
      <c r="H62" s="79">
        <f t="shared" si="53"/>
        <v>13.337165152018271</v>
      </c>
      <c r="I62" s="79">
        <f t="shared" si="53"/>
        <v>14.46166466547659</v>
      </c>
      <c r="J62" s="79">
        <f t="shared" si="53"/>
        <v>14.960926858206342</v>
      </c>
      <c r="K62" s="79">
        <f t="shared" si="53"/>
        <v>15.427009205213293</v>
      </c>
      <c r="L62" s="79">
        <f t="shared" si="53"/>
        <v>15.80609881757711</v>
      </c>
      <c r="M62" s="79">
        <f t="shared" si="53"/>
        <v>15.987970821868913</v>
      </c>
      <c r="N62" s="79">
        <f t="shared" si="53"/>
        <v>16.572022945107179</v>
      </c>
      <c r="O62" s="79">
        <f t="shared" si="53"/>
        <v>17.661057200225926</v>
      </c>
      <c r="P62" s="79">
        <f t="shared" si="53"/>
        <v>15.193378251215528</v>
      </c>
      <c r="Q62" s="79">
        <f t="shared" si="53"/>
        <v>15.312747707641286</v>
      </c>
      <c r="R62" s="79">
        <f t="shared" si="53"/>
        <v>15.452545733208749</v>
      </c>
      <c r="S62" s="79">
        <f t="shared" si="53"/>
        <v>15.63797842359136</v>
      </c>
      <c r="T62" s="79">
        <f t="shared" si="53"/>
        <v>15.564180491368408</v>
      </c>
      <c r="U62" s="79">
        <f t="shared" si="53"/>
        <v>15.311586919541579</v>
      </c>
      <c r="V62" s="79">
        <f t="shared" si="52"/>
        <v>15.174729261314765</v>
      </c>
      <c r="W62" s="79">
        <f t="shared" si="52"/>
        <v>15.051629092430527</v>
      </c>
      <c r="X62" s="79">
        <f t="shared" si="52"/>
        <v>15.169019105615272</v>
      </c>
      <c r="Y62" s="79">
        <f t="shared" si="52"/>
        <v>16.275669418783707</v>
      </c>
      <c r="Z62" s="79">
        <f t="shared" si="52"/>
        <v>16.921097191163632</v>
      </c>
      <c r="AA62" s="79">
        <f t="shared" si="52"/>
        <v>16.304030732223627</v>
      </c>
      <c r="AB62" s="79">
        <f t="shared" si="52"/>
        <v>16.109205478702449</v>
      </c>
      <c r="AC62" s="379">
        <f t="shared" si="52"/>
        <v>16.988090630052714</v>
      </c>
      <c r="AD62" s="80">
        <f t="shared" si="52"/>
        <v>17.896635607393556</v>
      </c>
    </row>
    <row r="63" spans="4:30" ht="16.5" customHeight="1" thickTop="1" thickBot="1">
      <c r="D63" s="120" t="s">
        <v>97</v>
      </c>
      <c r="E63" s="149"/>
      <c r="F63" s="69">
        <f t="shared" si="53"/>
        <v>100</v>
      </c>
      <c r="G63" s="70">
        <f t="shared" si="53"/>
        <v>100</v>
      </c>
      <c r="H63" s="70">
        <f t="shared" si="53"/>
        <v>100</v>
      </c>
      <c r="I63" s="70">
        <f t="shared" si="53"/>
        <v>100</v>
      </c>
      <c r="J63" s="70">
        <f t="shared" si="53"/>
        <v>100</v>
      </c>
      <c r="K63" s="70">
        <f t="shared" si="53"/>
        <v>100</v>
      </c>
      <c r="L63" s="70">
        <f t="shared" si="53"/>
        <v>100</v>
      </c>
      <c r="M63" s="70">
        <f t="shared" si="53"/>
        <v>100</v>
      </c>
      <c r="N63" s="70">
        <f t="shared" si="53"/>
        <v>100</v>
      </c>
      <c r="O63" s="70">
        <f t="shared" si="53"/>
        <v>100</v>
      </c>
      <c r="P63" s="70">
        <f t="shared" si="53"/>
        <v>100</v>
      </c>
      <c r="Q63" s="70">
        <f t="shared" si="53"/>
        <v>100</v>
      </c>
      <c r="R63" s="70">
        <f t="shared" si="53"/>
        <v>100</v>
      </c>
      <c r="S63" s="70">
        <f t="shared" si="53"/>
        <v>100</v>
      </c>
      <c r="T63" s="70">
        <f t="shared" si="53"/>
        <v>100</v>
      </c>
      <c r="U63" s="70">
        <f t="shared" si="53"/>
        <v>100</v>
      </c>
      <c r="V63" s="70">
        <f t="shared" si="52"/>
        <v>100</v>
      </c>
      <c r="W63" s="70">
        <f t="shared" si="52"/>
        <v>100</v>
      </c>
      <c r="X63" s="70">
        <f t="shared" si="52"/>
        <v>100</v>
      </c>
      <c r="Y63" s="70">
        <f t="shared" si="52"/>
        <v>100</v>
      </c>
      <c r="Z63" s="70">
        <f t="shared" si="52"/>
        <v>100</v>
      </c>
      <c r="AA63" s="70">
        <f t="shared" si="52"/>
        <v>100</v>
      </c>
      <c r="AB63" s="70">
        <f t="shared" si="52"/>
        <v>100</v>
      </c>
      <c r="AC63" s="287">
        <f t="shared" si="52"/>
        <v>100</v>
      </c>
      <c r="AD63" s="71">
        <f t="shared" si="52"/>
        <v>100</v>
      </c>
    </row>
    <row r="65" spans="4:30" ht="16.5" customHeight="1" thickBot="1">
      <c r="D65" s="4" t="s">
        <v>335</v>
      </c>
      <c r="F65" s="175"/>
      <c r="G65" s="175"/>
      <c r="H65" s="175"/>
      <c r="I65" s="176"/>
      <c r="J65" s="176"/>
      <c r="K65" s="176"/>
      <c r="L65" s="176"/>
      <c r="M65" s="176"/>
      <c r="N65" s="176"/>
      <c r="O65" s="176"/>
      <c r="P65" s="176"/>
      <c r="Q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</row>
    <row r="66" spans="4:30" ht="16.5" customHeight="1" thickBot="1">
      <c r="D66" s="177"/>
      <c r="E66" s="184"/>
      <c r="F66" s="179" t="s">
        <v>29</v>
      </c>
      <c r="G66" s="180" t="s">
        <v>30</v>
      </c>
      <c r="H66" s="180" t="s">
        <v>31</v>
      </c>
      <c r="I66" s="180" t="s">
        <v>32</v>
      </c>
      <c r="J66" s="180" t="s">
        <v>33</v>
      </c>
      <c r="K66" s="180" t="s">
        <v>43</v>
      </c>
      <c r="L66" s="180" t="s">
        <v>34</v>
      </c>
      <c r="M66" s="180" t="s">
        <v>35</v>
      </c>
      <c r="N66" s="180" t="s">
        <v>36</v>
      </c>
      <c r="O66" s="180" t="s">
        <v>44</v>
      </c>
      <c r="P66" s="180" t="s">
        <v>45</v>
      </c>
      <c r="Q66" s="180" t="s">
        <v>46</v>
      </c>
      <c r="R66" s="180" t="s">
        <v>47</v>
      </c>
      <c r="S66" s="180" t="s">
        <v>48</v>
      </c>
      <c r="T66" s="180" t="s">
        <v>49</v>
      </c>
      <c r="U66" s="180" t="s">
        <v>50</v>
      </c>
      <c r="V66" s="180" t="s">
        <v>219</v>
      </c>
      <c r="W66" s="180" t="s">
        <v>205</v>
      </c>
      <c r="X66" s="180" t="s">
        <v>220</v>
      </c>
      <c r="Y66" s="180" t="s">
        <v>246</v>
      </c>
      <c r="Z66" s="180" t="s">
        <v>230</v>
      </c>
      <c r="AA66" s="180" t="s">
        <v>250</v>
      </c>
      <c r="AB66" s="180" t="s">
        <v>233</v>
      </c>
      <c r="AC66" s="180" t="s">
        <v>236</v>
      </c>
      <c r="AD66" s="181" t="s">
        <v>248</v>
      </c>
    </row>
    <row r="67" spans="4:30" ht="16.5" customHeight="1">
      <c r="D67" s="14" t="s">
        <v>98</v>
      </c>
      <c r="E67" s="123"/>
      <c r="F67" s="38">
        <f>+IFERROR(F41/$F41*100,"-")</f>
        <v>100</v>
      </c>
      <c r="G67" s="40">
        <f t="shared" ref="G67:J67" si="54">+IFERROR(G41/$F41*100,"-")</f>
        <v>101.95474724330518</v>
      </c>
      <c r="H67" s="40">
        <f t="shared" si="54"/>
        <v>91.715595016468569</v>
      </c>
      <c r="I67" s="40">
        <f t="shared" si="54"/>
        <v>83.545753973936712</v>
      </c>
      <c r="J67" s="40">
        <f t="shared" si="54"/>
        <v>79.843906630388091</v>
      </c>
      <c r="K67" s="40">
        <f>+IFERROR(K41/$K41*100,"-")</f>
        <v>100</v>
      </c>
      <c r="L67" s="40">
        <f t="shared" ref="L67:AD76" si="55">+IFERROR(L41/$K41*100,"-")</f>
        <v>97.787734528143375</v>
      </c>
      <c r="M67" s="40">
        <f t="shared" si="55"/>
        <v>96.200877438625966</v>
      </c>
      <c r="N67" s="40">
        <f t="shared" si="55"/>
        <v>95.155418650238033</v>
      </c>
      <c r="O67" s="40">
        <f t="shared" si="55"/>
        <v>90.142817138056571</v>
      </c>
      <c r="P67" s="40">
        <f t="shared" si="55"/>
        <v>84.280780360309905</v>
      </c>
      <c r="Q67" s="40">
        <f t="shared" si="55"/>
        <v>81.54578549425932</v>
      </c>
      <c r="R67" s="40">
        <f t="shared" si="55"/>
        <v>79.9775973116774</v>
      </c>
      <c r="S67" s="40">
        <f t="shared" si="55"/>
        <v>79.641556986838424</v>
      </c>
      <c r="T67" s="40">
        <f t="shared" si="55"/>
        <v>78.26939232707926</v>
      </c>
      <c r="U67" s="73">
        <f t="shared" si="55"/>
        <v>75.693083169980397</v>
      </c>
      <c r="V67" s="73">
        <f t="shared" si="55"/>
        <v>74.778306730140955</v>
      </c>
      <c r="W67" s="73">
        <f t="shared" si="55"/>
        <v>72.883412676187803</v>
      </c>
      <c r="X67" s="73">
        <f t="shared" si="55"/>
        <v>69.980397647717723</v>
      </c>
      <c r="Y67" s="73">
        <f t="shared" si="55"/>
        <v>66.704004480537677</v>
      </c>
      <c r="Z67" s="73">
        <f t="shared" si="55"/>
        <v>64.211705404648555</v>
      </c>
      <c r="AA67" s="73">
        <f t="shared" si="55"/>
        <v>62.242135722953421</v>
      </c>
      <c r="AB67" s="73">
        <f t="shared" si="55"/>
        <v>61.721103502117217</v>
      </c>
      <c r="AC67" s="73">
        <f t="shared" si="55"/>
        <v>59.983397034954336</v>
      </c>
      <c r="AD67" s="74">
        <f t="shared" si="55"/>
        <v>57.548749471335725</v>
      </c>
    </row>
    <row r="68" spans="4:30" ht="16.5" customHeight="1">
      <c r="D68" s="15" t="s">
        <v>99</v>
      </c>
      <c r="E68" s="124"/>
      <c r="F68" s="78">
        <f t="shared" ref="F68:J68" si="56">+IFERROR(F42/$F42*100,"-")</f>
        <v>100</v>
      </c>
      <c r="G68" s="79">
        <f t="shared" si="56"/>
        <v>100.3202328966521</v>
      </c>
      <c r="H68" s="79">
        <f t="shared" si="56"/>
        <v>97.263464337700157</v>
      </c>
      <c r="I68" s="79">
        <f t="shared" si="56"/>
        <v>94.410480349344979</v>
      </c>
      <c r="J68" s="79">
        <f t="shared" si="56"/>
        <v>94.614264919941775</v>
      </c>
      <c r="K68" s="79">
        <f>+IFERROR(K42/$K42*100,"-")</f>
        <v>100</v>
      </c>
      <c r="L68" s="79">
        <f t="shared" si="55"/>
        <v>100.18309429356118</v>
      </c>
      <c r="M68" s="79">
        <f t="shared" si="55"/>
        <v>99.23710711016173</v>
      </c>
      <c r="N68" s="79">
        <f t="shared" si="55"/>
        <v>97.253585596582241</v>
      </c>
      <c r="O68" s="79">
        <f t="shared" si="55"/>
        <v>91.699725358559661</v>
      </c>
      <c r="P68" s="79">
        <f t="shared" si="55"/>
        <v>88.587122368019536</v>
      </c>
      <c r="Q68" s="79">
        <f t="shared" si="55"/>
        <v>86.420506560878849</v>
      </c>
      <c r="R68" s="79">
        <f t="shared" si="55"/>
        <v>87.00030515715595</v>
      </c>
      <c r="S68" s="79">
        <f t="shared" si="55"/>
        <v>86.573085138846508</v>
      </c>
      <c r="T68" s="79">
        <f t="shared" si="55"/>
        <v>86.298443698504741</v>
      </c>
      <c r="U68" s="76">
        <f t="shared" si="55"/>
        <v>84.436985047299359</v>
      </c>
      <c r="V68" s="76">
        <f t="shared" si="55"/>
        <v>82.545010680500468</v>
      </c>
      <c r="W68" s="76">
        <f t="shared" si="55"/>
        <v>81.782117790662184</v>
      </c>
      <c r="X68" s="76">
        <f t="shared" si="55"/>
        <v>82.331400671345747</v>
      </c>
      <c r="Y68" s="76">
        <f t="shared" si="55"/>
        <v>81.446444919133356</v>
      </c>
      <c r="Z68" s="76">
        <f t="shared" si="55"/>
        <v>75.373817516020765</v>
      </c>
      <c r="AA68" s="76">
        <f t="shared" si="55"/>
        <v>72.10863594751298</v>
      </c>
      <c r="AB68" s="76">
        <f t="shared" si="55"/>
        <v>71.459483452159688</v>
      </c>
      <c r="AC68" s="76">
        <f t="shared" si="55"/>
        <v>70.01057249508969</v>
      </c>
      <c r="AD68" s="77">
        <f t="shared" si="55"/>
        <v>68.964136803872506</v>
      </c>
    </row>
    <row r="69" spans="4:30" ht="16.5" customHeight="1">
      <c r="D69" s="15" t="s">
        <v>100</v>
      </c>
      <c r="E69" s="124"/>
      <c r="F69" s="78">
        <f t="shared" ref="F69:J69" si="57">+IFERROR(F43/$F43*100,"-")</f>
        <v>100</v>
      </c>
      <c r="G69" s="79">
        <f t="shared" si="57"/>
        <v>102.68075535548446</v>
      </c>
      <c r="H69" s="79">
        <f t="shared" si="57"/>
        <v>93.917344312114608</v>
      </c>
      <c r="I69" s="79">
        <f t="shared" si="57"/>
        <v>90.038083732356853</v>
      </c>
      <c r="J69" s="79">
        <f t="shared" si="57"/>
        <v>90.843457151206991</v>
      </c>
      <c r="K69" s="79">
        <f>+IFERROR(K43/$K43*100,"-")</f>
        <v>100</v>
      </c>
      <c r="L69" s="79">
        <f t="shared" si="55"/>
        <v>105.45539530764418</v>
      </c>
      <c r="M69" s="79">
        <f t="shared" si="55"/>
        <v>111.0802053833859</v>
      </c>
      <c r="N69" s="79">
        <f t="shared" si="55"/>
        <v>114.66274278984238</v>
      </c>
      <c r="O69" s="79">
        <f t="shared" si="55"/>
        <v>112.09508618254293</v>
      </c>
      <c r="P69" s="79">
        <f t="shared" si="55"/>
        <v>113.54243090592735</v>
      </c>
      <c r="Q69" s="79">
        <f t="shared" si="55"/>
        <v>119.11701077113727</v>
      </c>
      <c r="R69" s="79">
        <f t="shared" si="55"/>
        <v>125.32341008020327</v>
      </c>
      <c r="S69" s="79">
        <f t="shared" si="55"/>
        <v>131.15698590566464</v>
      </c>
      <c r="T69" s="79">
        <f t="shared" si="55"/>
        <v>137.24350826819506</v>
      </c>
      <c r="U69" s="79">
        <f t="shared" si="55"/>
        <v>145.50371563232315</v>
      </c>
      <c r="V69" s="79">
        <f t="shared" si="55"/>
        <v>151.49640034877484</v>
      </c>
      <c r="W69" s="79">
        <f t="shared" si="55"/>
        <v>156.48677468188069</v>
      </c>
      <c r="X69" s="79">
        <f t="shared" si="55"/>
        <v>162.71007264378187</v>
      </c>
      <c r="Y69" s="79">
        <f t="shared" si="55"/>
        <v>170.16412308715186</v>
      </c>
      <c r="Z69" s="79">
        <f t="shared" si="55"/>
        <v>172.73960076973427</v>
      </c>
      <c r="AA69" s="79">
        <f t="shared" si="55"/>
        <v>182.02208334890534</v>
      </c>
      <c r="AB69" s="79">
        <f t="shared" si="55"/>
        <v>192.20250155008983</v>
      </c>
      <c r="AC69" s="79">
        <f t="shared" si="55"/>
        <v>194.36572463704087</v>
      </c>
      <c r="AD69" s="80">
        <f t="shared" si="55"/>
        <v>191.89892084719537</v>
      </c>
    </row>
    <row r="70" spans="4:30" ht="16.5" customHeight="1">
      <c r="D70" s="15" t="s">
        <v>203</v>
      </c>
      <c r="E70" s="124"/>
      <c r="F70" s="75" t="str">
        <f t="shared" ref="F70:J70" si="58">+IFERROR(F44/$F44*100,"-")</f>
        <v>-</v>
      </c>
      <c r="G70" s="76" t="str">
        <f t="shared" si="58"/>
        <v>-</v>
      </c>
      <c r="H70" s="76" t="str">
        <f t="shared" si="58"/>
        <v>-</v>
      </c>
      <c r="I70" s="76" t="str">
        <f t="shared" si="58"/>
        <v>-</v>
      </c>
      <c r="J70" s="76" t="str">
        <f t="shared" si="58"/>
        <v>-</v>
      </c>
      <c r="K70" s="76" t="str">
        <f>+IFERROR(K44/$K44*100,"-")</f>
        <v>-</v>
      </c>
      <c r="L70" s="76" t="str">
        <f>+IFERROR(L44/$K44*100,"-")</f>
        <v>-</v>
      </c>
      <c r="M70" s="76" t="str">
        <f t="shared" si="55"/>
        <v>-</v>
      </c>
      <c r="N70" s="76" t="str">
        <f t="shared" si="55"/>
        <v>-</v>
      </c>
      <c r="O70" s="76" t="str">
        <f t="shared" si="55"/>
        <v>-</v>
      </c>
      <c r="P70" s="76" t="str">
        <f t="shared" si="55"/>
        <v>-</v>
      </c>
      <c r="Q70" s="76" t="str">
        <f t="shared" si="55"/>
        <v>-</v>
      </c>
      <c r="R70" s="76" t="str">
        <f t="shared" si="55"/>
        <v>-</v>
      </c>
      <c r="S70" s="76" t="str">
        <f t="shared" si="55"/>
        <v>-</v>
      </c>
      <c r="T70" s="76" t="str">
        <f t="shared" si="55"/>
        <v>-</v>
      </c>
      <c r="U70" s="76" t="str">
        <f t="shared" si="55"/>
        <v>-</v>
      </c>
      <c r="V70" s="76" t="str">
        <f t="shared" si="55"/>
        <v>-</v>
      </c>
      <c r="W70" s="76" t="str">
        <f t="shared" si="55"/>
        <v>-</v>
      </c>
      <c r="X70" s="76" t="str">
        <f t="shared" si="55"/>
        <v>-</v>
      </c>
      <c r="Y70" s="76" t="str">
        <f t="shared" si="55"/>
        <v>-</v>
      </c>
      <c r="Z70" s="76" t="str">
        <f t="shared" si="55"/>
        <v>-</v>
      </c>
      <c r="AA70" s="76" t="str">
        <f t="shared" si="55"/>
        <v>-</v>
      </c>
      <c r="AB70" s="76" t="str">
        <f t="shared" si="55"/>
        <v>-</v>
      </c>
      <c r="AC70" s="76" t="str">
        <f t="shared" si="55"/>
        <v>-</v>
      </c>
      <c r="AD70" s="77" t="str">
        <f t="shared" si="55"/>
        <v>-</v>
      </c>
    </row>
    <row r="71" spans="4:30" ht="16.5" customHeight="1">
      <c r="D71" s="15" t="s">
        <v>101</v>
      </c>
      <c r="E71" s="124"/>
      <c r="F71" s="78">
        <f t="shared" ref="F71:J71" si="59">+IFERROR(F45/$F45*100,"-")</f>
        <v>100</v>
      </c>
      <c r="G71" s="79">
        <f t="shared" si="59"/>
        <v>97.612272246050054</v>
      </c>
      <c r="H71" s="79">
        <f t="shared" si="59"/>
        <v>94.178715547748482</v>
      </c>
      <c r="I71" s="79">
        <f t="shared" si="59"/>
        <v>90.437695924892836</v>
      </c>
      <c r="J71" s="79">
        <f t="shared" si="59"/>
        <v>90.409572675923457</v>
      </c>
      <c r="K71" s="79">
        <f t="shared" ref="K71:K76" si="60">+IFERROR(K45/$K45*100,"-")</f>
        <v>100</v>
      </c>
      <c r="L71" s="79">
        <f t="shared" si="55"/>
        <v>98.887897161153745</v>
      </c>
      <c r="M71" s="79">
        <f t="shared" si="55"/>
        <v>98.07601374854724</v>
      </c>
      <c r="N71" s="79">
        <f t="shared" si="55"/>
        <v>94.320045379461419</v>
      </c>
      <c r="O71" s="79">
        <f t="shared" si="55"/>
        <v>84.197335880757038</v>
      </c>
      <c r="P71" s="79">
        <f t="shared" si="55"/>
        <v>81.512208975936872</v>
      </c>
      <c r="Q71" s="79">
        <f t="shared" si="55"/>
        <v>79.076538030816749</v>
      </c>
      <c r="R71" s="79">
        <f t="shared" si="55"/>
        <v>76.046464793445423</v>
      </c>
      <c r="S71" s="79">
        <f t="shared" si="55"/>
        <v>74.414689335022771</v>
      </c>
      <c r="T71" s="79">
        <f t="shared" si="55"/>
        <v>73.034950472201672</v>
      </c>
      <c r="U71" s="79">
        <f t="shared" si="55"/>
        <v>72.296768713538725</v>
      </c>
      <c r="V71" s="79">
        <f t="shared" si="55"/>
        <v>72.385002091528676</v>
      </c>
      <c r="W71" s="79">
        <f t="shared" si="55"/>
        <v>70.046964120324745</v>
      </c>
      <c r="X71" s="79">
        <f t="shared" si="55"/>
        <v>67.861528212619049</v>
      </c>
      <c r="Y71" s="79">
        <f t="shared" si="55"/>
        <v>65.138908025818552</v>
      </c>
      <c r="Z71" s="79">
        <f t="shared" si="55"/>
        <v>55.766641076109046</v>
      </c>
      <c r="AA71" s="79">
        <f t="shared" si="55"/>
        <v>60.917935689779355</v>
      </c>
      <c r="AB71" s="79">
        <f t="shared" si="55"/>
        <v>64.075639120825272</v>
      </c>
      <c r="AC71" s="79">
        <f t="shared" si="55"/>
        <v>58.059627573799766</v>
      </c>
      <c r="AD71" s="80">
        <f t="shared" si="55"/>
        <v>54.69120419869521</v>
      </c>
    </row>
    <row r="72" spans="4:30" ht="16.5" customHeight="1">
      <c r="D72" s="15" t="s">
        <v>102</v>
      </c>
      <c r="E72" s="124"/>
      <c r="F72" s="78">
        <f t="shared" ref="F72:J72" si="61">+IFERROR(F46/$F46*100,"-")</f>
        <v>100</v>
      </c>
      <c r="G72" s="79">
        <f t="shared" si="61"/>
        <v>95.659053673427806</v>
      </c>
      <c r="H72" s="79">
        <f t="shared" si="61"/>
        <v>80.804427574735854</v>
      </c>
      <c r="I72" s="79">
        <f t="shared" si="61"/>
        <v>71.633717489121878</v>
      </c>
      <c r="J72" s="79">
        <f t="shared" si="61"/>
        <v>69.573029581941626</v>
      </c>
      <c r="K72" s="79">
        <f t="shared" si="60"/>
        <v>100</v>
      </c>
      <c r="L72" s="79">
        <f t="shared" si="55"/>
        <v>98.560139725767542</v>
      </c>
      <c r="M72" s="79">
        <f t="shared" si="55"/>
        <v>95.560619861037139</v>
      </c>
      <c r="N72" s="79">
        <f t="shared" si="55"/>
        <v>92.436096225331582</v>
      </c>
      <c r="O72" s="79">
        <f t="shared" si="55"/>
        <v>83.646648087823877</v>
      </c>
      <c r="P72" s="79">
        <f t="shared" si="55"/>
        <v>80.132788382730951</v>
      </c>
      <c r="Q72" s="79">
        <f t="shared" si="55"/>
        <v>80.745577591748955</v>
      </c>
      <c r="R72" s="79">
        <f t="shared" si="55"/>
        <v>79.325278407178232</v>
      </c>
      <c r="S72" s="79">
        <f t="shared" si="55"/>
        <v>77.12625121304238</v>
      </c>
      <c r="T72" s="79">
        <f t="shared" si="55"/>
        <v>75.379646866921817</v>
      </c>
      <c r="U72" s="79">
        <f t="shared" si="55"/>
        <v>75.258724471751819</v>
      </c>
      <c r="V72" s="79">
        <f t="shared" si="55"/>
        <v>74.8366586102035</v>
      </c>
      <c r="W72" s="79">
        <f t="shared" si="55"/>
        <v>73.748648487135199</v>
      </c>
      <c r="X72" s="79">
        <f t="shared" si="55"/>
        <v>74.712149152783638</v>
      </c>
      <c r="Y72" s="79">
        <f t="shared" si="55"/>
        <v>76.3010618832012</v>
      </c>
      <c r="Z72" s="79">
        <f t="shared" si="55"/>
        <v>75.602323882843478</v>
      </c>
      <c r="AA72" s="79">
        <f t="shared" si="55"/>
        <v>75.023705551879104</v>
      </c>
      <c r="AB72" s="79">
        <f t="shared" si="55"/>
        <v>76.768326288563088</v>
      </c>
      <c r="AC72" s="79">
        <f t="shared" si="55"/>
        <v>74.729318425227845</v>
      </c>
      <c r="AD72" s="80">
        <f t="shared" si="55"/>
        <v>72.342723393756117</v>
      </c>
    </row>
    <row r="73" spans="4:30" ht="16.5" customHeight="1">
      <c r="D73" s="15" t="s">
        <v>103</v>
      </c>
      <c r="E73" s="124"/>
      <c r="F73" s="78">
        <f t="shared" ref="F73:J73" si="62">+IFERROR(F47/$F47*100,"-")</f>
        <v>100</v>
      </c>
      <c r="G73" s="79">
        <f t="shared" si="62"/>
        <v>96.082302524271498</v>
      </c>
      <c r="H73" s="79">
        <f t="shared" si="62"/>
        <v>89.305727465749158</v>
      </c>
      <c r="I73" s="79">
        <f t="shared" si="62"/>
        <v>86.727143356108698</v>
      </c>
      <c r="J73" s="79">
        <f t="shared" si="62"/>
        <v>85.267143161484242</v>
      </c>
      <c r="K73" s="79">
        <f t="shared" si="60"/>
        <v>100</v>
      </c>
      <c r="L73" s="79">
        <f t="shared" si="55"/>
        <v>100.22521320516174</v>
      </c>
      <c r="M73" s="79">
        <f t="shared" si="55"/>
        <v>100.30523465680561</v>
      </c>
      <c r="N73" s="79">
        <f t="shared" si="55"/>
        <v>96.857418955481648</v>
      </c>
      <c r="O73" s="79">
        <f t="shared" si="55"/>
        <v>87.831820460162774</v>
      </c>
      <c r="P73" s="79">
        <f t="shared" si="55"/>
        <v>83.605265666048339</v>
      </c>
      <c r="Q73" s="79">
        <f t="shared" si="55"/>
        <v>82.969183838936019</v>
      </c>
      <c r="R73" s="79">
        <f t="shared" si="55"/>
        <v>83.366861192546295</v>
      </c>
      <c r="S73" s="79">
        <f t="shared" si="55"/>
        <v>84.359167147419086</v>
      </c>
      <c r="T73" s="79">
        <f t="shared" si="55"/>
        <v>86.239257927170144</v>
      </c>
      <c r="U73" s="79">
        <f t="shared" si="55"/>
        <v>87.223972963554957</v>
      </c>
      <c r="V73" s="79">
        <f t="shared" si="55"/>
        <v>88.198688662045583</v>
      </c>
      <c r="W73" s="79">
        <f t="shared" si="55"/>
        <v>87.808594836395073</v>
      </c>
      <c r="X73" s="79">
        <f t="shared" si="55"/>
        <v>87.420243554852547</v>
      </c>
      <c r="Y73" s="79">
        <f t="shared" si="55"/>
        <v>86.723837309390504</v>
      </c>
      <c r="Z73" s="79">
        <f t="shared" si="55"/>
        <v>72.400397263836325</v>
      </c>
      <c r="AA73" s="79">
        <f t="shared" si="55"/>
        <v>71.858516784791547</v>
      </c>
      <c r="AB73" s="79">
        <f t="shared" si="55"/>
        <v>77.92520635991383</v>
      </c>
      <c r="AC73" s="79">
        <f t="shared" si="55"/>
        <v>78.345120334410424</v>
      </c>
      <c r="AD73" s="80">
        <f t="shared" si="55"/>
        <v>76.625764624637569</v>
      </c>
    </row>
    <row r="74" spans="4:30" ht="16.5" customHeight="1">
      <c r="D74" s="15" t="s">
        <v>104</v>
      </c>
      <c r="E74" s="124"/>
      <c r="F74" s="78">
        <f t="shared" ref="F74:J74" si="63">+IFERROR(F48/$F48*100,"-")</f>
        <v>100</v>
      </c>
      <c r="G74" s="79">
        <f t="shared" si="63"/>
        <v>99.06084220196712</v>
      </c>
      <c r="H74" s="79">
        <f t="shared" si="63"/>
        <v>81.688031666099576</v>
      </c>
      <c r="I74" s="79">
        <f t="shared" si="63"/>
        <v>63.391157596107519</v>
      </c>
      <c r="J74" s="79">
        <f t="shared" si="63"/>
        <v>77.091784539208192</v>
      </c>
      <c r="K74" s="79">
        <f t="shared" si="60"/>
        <v>100</v>
      </c>
      <c r="L74" s="79">
        <f t="shared" si="55"/>
        <v>103.60203933749644</v>
      </c>
      <c r="M74" s="79">
        <f t="shared" si="55"/>
        <v>93.068552699439834</v>
      </c>
      <c r="N74" s="79">
        <f t="shared" si="55"/>
        <v>77.255454975460225</v>
      </c>
      <c r="O74" s="79">
        <f t="shared" si="55"/>
        <v>52.599506723491238</v>
      </c>
      <c r="P74" s="79">
        <f t="shared" si="55"/>
        <v>56.210970900218292</v>
      </c>
      <c r="Q74" s="79">
        <f t="shared" si="55"/>
        <v>58.984846594221011</v>
      </c>
      <c r="R74" s="79">
        <f t="shared" si="55"/>
        <v>45.392650708982366</v>
      </c>
      <c r="S74" s="79">
        <f t="shared" si="55"/>
        <v>54.89681269403178</v>
      </c>
      <c r="T74" s="79">
        <f t="shared" si="55"/>
        <v>47.587409554502173</v>
      </c>
      <c r="U74" s="79">
        <f t="shared" si="55"/>
        <v>61.814543638941757</v>
      </c>
      <c r="V74" s="79">
        <f t="shared" si="55"/>
        <v>65.389853443604167</v>
      </c>
      <c r="W74" s="79">
        <f t="shared" si="55"/>
        <v>74.534263459639504</v>
      </c>
      <c r="X74" s="79">
        <f t="shared" si="55"/>
        <v>78.694393023262535</v>
      </c>
      <c r="Y74" s="79">
        <f t="shared" si="55"/>
        <v>67.154776315216921</v>
      </c>
      <c r="Z74" s="79">
        <f t="shared" si="55"/>
        <v>72.672417611438249</v>
      </c>
      <c r="AA74" s="79">
        <f t="shared" si="55"/>
        <v>73.109074105769992</v>
      </c>
      <c r="AB74" s="79">
        <f t="shared" si="55"/>
        <v>80.20029034287721</v>
      </c>
      <c r="AC74" s="79">
        <f t="shared" si="55"/>
        <v>79.419620028807188</v>
      </c>
      <c r="AD74" s="80">
        <f t="shared" si="55"/>
        <v>79.692107732865452</v>
      </c>
    </row>
    <row r="75" spans="4:30" ht="16.5" customHeight="1" thickBot="1">
      <c r="D75" s="15" t="s">
        <v>105</v>
      </c>
      <c r="E75" s="124"/>
      <c r="F75" s="78">
        <f t="shared" ref="F75:J75" si="64">+IFERROR(F49/$F49*100,"-")</f>
        <v>100</v>
      </c>
      <c r="G75" s="79">
        <f t="shared" si="64"/>
        <v>102.79780873617221</v>
      </c>
      <c r="H75" s="79">
        <f t="shared" si="64"/>
        <v>103.84722770466077</v>
      </c>
      <c r="I75" s="79">
        <f t="shared" si="64"/>
        <v>107.1687831553814</v>
      </c>
      <c r="J75" s="79">
        <f t="shared" si="64"/>
        <v>110.16395967920513</v>
      </c>
      <c r="K75" s="79">
        <f t="shared" si="60"/>
        <v>100</v>
      </c>
      <c r="L75" s="79">
        <f t="shared" si="55"/>
        <v>103.82380474475639</v>
      </c>
      <c r="M75" s="79">
        <f t="shared" si="55"/>
        <v>105.89847604429339</v>
      </c>
      <c r="N75" s="79">
        <f t="shared" si="55"/>
        <v>109.37059870290875</v>
      </c>
      <c r="O75" s="79">
        <f t="shared" si="55"/>
        <v>110.343838816594</v>
      </c>
      <c r="P75" s="79">
        <f t="shared" si="55"/>
        <v>89.776761994720559</v>
      </c>
      <c r="Q75" s="79">
        <f t="shared" si="55"/>
        <v>91.283007092677067</v>
      </c>
      <c r="R75" s="79">
        <f t="shared" si="55"/>
        <v>93.115633407268078</v>
      </c>
      <c r="S75" s="79">
        <f t="shared" si="55"/>
        <v>95.724153053393266</v>
      </c>
      <c r="T75" s="79">
        <f t="shared" si="55"/>
        <v>96.517756993582012</v>
      </c>
      <c r="U75" s="79">
        <f t="shared" si="55"/>
        <v>96.658598500501796</v>
      </c>
      <c r="V75" s="79">
        <f t="shared" si="55"/>
        <v>97.226181339765375</v>
      </c>
      <c r="W75" s="79">
        <f t="shared" si="55"/>
        <v>96.8432948478996</v>
      </c>
      <c r="X75" s="79">
        <f t="shared" si="55"/>
        <v>98.834473278064991</v>
      </c>
      <c r="Y75" s="79">
        <f t="shared" si="55"/>
        <v>108.70265574793588</v>
      </c>
      <c r="Z75" s="79">
        <f t="shared" si="55"/>
        <v>109.30481644219172</v>
      </c>
      <c r="AA75" s="79">
        <f t="shared" si="55"/>
        <v>107.41399812773567</v>
      </c>
      <c r="AB75" s="79">
        <f t="shared" si="55"/>
        <v>110.84816948209119</v>
      </c>
      <c r="AC75" s="79">
        <f t="shared" si="55"/>
        <v>117.17929039494656</v>
      </c>
      <c r="AD75" s="80">
        <f t="shared" si="55"/>
        <v>122.01512991996491</v>
      </c>
    </row>
    <row r="76" spans="4:30" ht="16.5" customHeight="1" thickTop="1" thickBot="1">
      <c r="D76" s="120" t="s">
        <v>97</v>
      </c>
      <c r="E76" s="149"/>
      <c r="F76" s="69">
        <f t="shared" ref="F76:J76" si="65">+IFERROR(F50/$F50*100,"-")</f>
        <v>100</v>
      </c>
      <c r="G76" s="70">
        <f t="shared" si="65"/>
        <v>99.583633510815417</v>
      </c>
      <c r="H76" s="70">
        <f t="shared" si="65"/>
        <v>91.825737106067933</v>
      </c>
      <c r="I76" s="70">
        <f t="shared" si="65"/>
        <v>87.394289838347603</v>
      </c>
      <c r="J76" s="70">
        <f t="shared" si="65"/>
        <v>86.838853886539241</v>
      </c>
      <c r="K76" s="70">
        <f t="shared" si="60"/>
        <v>100</v>
      </c>
      <c r="L76" s="70">
        <f t="shared" si="55"/>
        <v>101.33371997753615</v>
      </c>
      <c r="M76" s="70">
        <f t="shared" si="55"/>
        <v>102.18287129463266</v>
      </c>
      <c r="N76" s="70">
        <f t="shared" si="55"/>
        <v>101.81383640116304</v>
      </c>
      <c r="O76" s="70">
        <f t="shared" si="55"/>
        <v>96.385816424420582</v>
      </c>
      <c r="P76" s="70">
        <f t="shared" si="55"/>
        <v>91.157273307270714</v>
      </c>
      <c r="Q76" s="70">
        <f t="shared" si="55"/>
        <v>91.964147622934789</v>
      </c>
      <c r="R76" s="70">
        <f t="shared" si="55"/>
        <v>92.961752615043082</v>
      </c>
      <c r="S76" s="70">
        <f t="shared" si="55"/>
        <v>94.432755329048618</v>
      </c>
      <c r="T76" s="70">
        <f t="shared" si="55"/>
        <v>95.6671201822858</v>
      </c>
      <c r="U76" s="70">
        <f t="shared" si="55"/>
        <v>97.387233385140277</v>
      </c>
      <c r="V76" s="70">
        <f t="shared" si="55"/>
        <v>98.842567052582936</v>
      </c>
      <c r="W76" s="70">
        <f t="shared" si="55"/>
        <v>99.258518257871955</v>
      </c>
      <c r="X76" s="70">
        <f t="shared" si="55"/>
        <v>100.51542017563247</v>
      </c>
      <c r="Y76" s="70">
        <f t="shared" si="55"/>
        <v>103.03458664005345</v>
      </c>
      <c r="Z76" s="70">
        <f t="shared" si="55"/>
        <v>99.653491164179101</v>
      </c>
      <c r="AA76" s="70">
        <f t="shared" si="55"/>
        <v>101.63601658393961</v>
      </c>
      <c r="AB76" s="70">
        <f t="shared" si="55"/>
        <v>106.15394615470535</v>
      </c>
      <c r="AC76" s="70">
        <f t="shared" si="55"/>
        <v>106.41136964417012</v>
      </c>
      <c r="AD76" s="71">
        <f t="shared" si="55"/>
        <v>105.17778725253571</v>
      </c>
    </row>
  </sheetData>
  <phoneticPr fontId="3"/>
  <pageMargins left="0.74803149606299213" right="0.78740157480314965" top="0.98425196850393704" bottom="0.98425196850393704" header="0.51181102362204722" footer="0.51181102362204722"/>
  <pageSetup paperSize="9" scale="35" orientation="portrait" r:id="rId1"/>
  <headerFooter alignWithMargins="0">
    <oddHeader>&amp;L&amp;D&amp;R&amp;A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D2:AC167"/>
  <sheetViews>
    <sheetView zoomScaleNormal="100" zoomScaleSheetLayoutView="80" workbookViewId="0"/>
  </sheetViews>
  <sheetFormatPr defaultColWidth="9" defaultRowHeight="16.5" customHeight="1"/>
  <cols>
    <col min="1" max="3" width="2.6328125" style="148" customWidth="1"/>
    <col min="4" max="4" width="28" style="148" customWidth="1"/>
    <col min="5" max="9" width="8.26953125" style="148" bestFit="1" customWidth="1"/>
    <col min="10" max="20" width="9.36328125" style="148" customWidth="1"/>
    <col min="21" max="28" width="10.6328125" style="148" bestFit="1" customWidth="1"/>
    <col min="29" max="29" width="10.08984375" style="148" customWidth="1"/>
    <col min="30" max="16384" width="9" style="148"/>
  </cols>
  <sheetData>
    <row r="2" spans="4:29" ht="13">
      <c r="V2" s="153"/>
    </row>
    <row r="3" spans="4:29" ht="13">
      <c r="D3" s="155" t="s">
        <v>287</v>
      </c>
      <c r="E3" s="155"/>
      <c r="F3" s="155"/>
      <c r="G3" s="155"/>
      <c r="H3" s="155"/>
      <c r="I3" s="155"/>
      <c r="W3" s="156"/>
      <c r="X3" s="156"/>
    </row>
    <row r="4" spans="4:29" ht="13.5" thickBot="1">
      <c r="J4" s="157"/>
      <c r="K4" s="157"/>
      <c r="L4" s="157"/>
      <c r="M4" s="157"/>
      <c r="N4" s="157"/>
      <c r="O4" s="157"/>
      <c r="P4" s="157"/>
      <c r="Q4" s="157"/>
      <c r="R4" s="157"/>
      <c r="S4" s="157"/>
      <c r="W4" s="157"/>
      <c r="X4" s="157"/>
      <c r="Y4" s="157"/>
      <c r="Z4" s="157"/>
      <c r="AA4" s="157"/>
      <c r="AB4" s="157"/>
      <c r="AC4" s="158" t="s">
        <v>65</v>
      </c>
    </row>
    <row r="5" spans="4:29" ht="18" customHeight="1" thickBot="1">
      <c r="D5" s="274"/>
      <c r="E5" s="380" t="s">
        <v>358</v>
      </c>
      <c r="F5" s="380" t="s">
        <v>359</v>
      </c>
      <c r="G5" s="380" t="s">
        <v>360</v>
      </c>
      <c r="H5" s="380" t="s">
        <v>361</v>
      </c>
      <c r="I5" s="380" t="s">
        <v>362</v>
      </c>
      <c r="J5" s="380" t="s">
        <v>258</v>
      </c>
      <c r="K5" s="380" t="s">
        <v>259</v>
      </c>
      <c r="L5" s="380" t="s">
        <v>260</v>
      </c>
      <c r="M5" s="380" t="s">
        <v>261</v>
      </c>
      <c r="N5" s="380" t="s">
        <v>262</v>
      </c>
      <c r="O5" s="380" t="s">
        <v>263</v>
      </c>
      <c r="P5" s="380" t="s">
        <v>264</v>
      </c>
      <c r="Q5" s="380" t="s">
        <v>265</v>
      </c>
      <c r="R5" s="380" t="s">
        <v>266</v>
      </c>
      <c r="S5" s="380" t="s">
        <v>267</v>
      </c>
      <c r="T5" s="380" t="s">
        <v>268</v>
      </c>
      <c r="U5" s="380" t="s">
        <v>269</v>
      </c>
      <c r="V5" s="380" t="s">
        <v>270</v>
      </c>
      <c r="W5" s="380" t="s">
        <v>272</v>
      </c>
      <c r="X5" s="380" t="s">
        <v>273</v>
      </c>
      <c r="Y5" s="380" t="s">
        <v>274</v>
      </c>
      <c r="Z5" s="380" t="s">
        <v>275</v>
      </c>
      <c r="AA5" s="380" t="s">
        <v>276</v>
      </c>
      <c r="AB5" s="381" t="s">
        <v>277</v>
      </c>
      <c r="AC5" s="382" t="s">
        <v>279</v>
      </c>
    </row>
    <row r="6" spans="4:29" ht="18" customHeight="1">
      <c r="D6" s="270" t="s">
        <v>166</v>
      </c>
      <c r="E6" s="224">
        <v>96707.429000000004</v>
      </c>
      <c r="F6" s="224">
        <v>95966.070999999996</v>
      </c>
      <c r="G6" s="224">
        <v>96033.523000000001</v>
      </c>
      <c r="H6" s="224">
        <v>96044.918999999994</v>
      </c>
      <c r="I6" s="224">
        <v>99979.913</v>
      </c>
      <c r="J6" s="224">
        <v>106061.243</v>
      </c>
      <c r="K6" s="224">
        <v>102889.59</v>
      </c>
      <c r="L6" s="224">
        <v>99059.78</v>
      </c>
      <c r="M6" s="224">
        <v>100343.507</v>
      </c>
      <c r="N6" s="224">
        <v>88857.706000000006</v>
      </c>
      <c r="O6" s="224">
        <v>90848.933999999994</v>
      </c>
      <c r="P6" s="224">
        <v>95801.759000000005</v>
      </c>
      <c r="Q6" s="224">
        <v>96673.260999999999</v>
      </c>
      <c r="R6" s="224">
        <v>95055.346000000005</v>
      </c>
      <c r="S6" s="224">
        <v>95763.043000000005</v>
      </c>
      <c r="T6" s="224">
        <v>98538.19</v>
      </c>
      <c r="U6" s="224">
        <v>98142.282000000007</v>
      </c>
      <c r="V6" s="224">
        <v>96942.201000000001</v>
      </c>
      <c r="W6" s="224">
        <v>98257.896999999997</v>
      </c>
      <c r="X6" s="224">
        <v>97029.585999999996</v>
      </c>
      <c r="Y6" s="224">
        <v>93225.274000000005</v>
      </c>
      <c r="Z6" s="224">
        <v>100257.292</v>
      </c>
      <c r="AA6" s="224">
        <v>103832.944</v>
      </c>
      <c r="AB6" s="288">
        <v>102401.48699999999</v>
      </c>
      <c r="AC6" s="424">
        <v>101656.06200000001</v>
      </c>
    </row>
    <row r="7" spans="4:29" ht="18" customHeight="1">
      <c r="D7" s="271" t="s">
        <v>167</v>
      </c>
      <c r="E7" s="225">
        <v>74313.831999999995</v>
      </c>
      <c r="F7" s="225">
        <v>74930.558000000005</v>
      </c>
      <c r="G7" s="225">
        <v>75372.47</v>
      </c>
      <c r="H7" s="225">
        <v>76017.679000000004</v>
      </c>
      <c r="I7" s="225">
        <v>75370.402000000002</v>
      </c>
      <c r="J7" s="225">
        <v>74844.221000000005</v>
      </c>
      <c r="K7" s="225">
        <v>76804.301999999996</v>
      </c>
      <c r="L7" s="225">
        <v>78409.368000000002</v>
      </c>
      <c r="M7" s="225">
        <v>79911.425000000003</v>
      </c>
      <c r="N7" s="225">
        <v>80595.163</v>
      </c>
      <c r="O7" s="225">
        <v>79474.154999999999</v>
      </c>
      <c r="P7" s="225">
        <v>78708.501999999993</v>
      </c>
      <c r="Q7" s="225">
        <v>80854.104000000007</v>
      </c>
      <c r="R7" s="225">
        <v>85140.040999999997</v>
      </c>
      <c r="S7" s="225">
        <v>86850.876000000004</v>
      </c>
      <c r="T7" s="225">
        <v>89094.252999999997</v>
      </c>
      <c r="U7" s="225">
        <v>89419.928</v>
      </c>
      <c r="V7" s="225">
        <v>89839.926999999996</v>
      </c>
      <c r="W7" s="225">
        <v>89815.838000000003</v>
      </c>
      <c r="X7" s="225">
        <v>90537.312000000005</v>
      </c>
      <c r="Y7" s="225">
        <v>90548.592999999993</v>
      </c>
      <c r="Z7" s="225">
        <v>94767.354000000007</v>
      </c>
      <c r="AA7" s="225">
        <v>97837.771999999997</v>
      </c>
      <c r="AB7" s="289">
        <v>101642.304</v>
      </c>
      <c r="AC7" s="425">
        <v>93947.909</v>
      </c>
    </row>
    <row r="8" spans="4:29" ht="18" customHeight="1">
      <c r="D8" s="271" t="s">
        <v>168</v>
      </c>
      <c r="E8" s="225">
        <v>45564.703000000001</v>
      </c>
      <c r="F8" s="225">
        <v>47903.671000000002</v>
      </c>
      <c r="G8" s="225">
        <v>48168.77</v>
      </c>
      <c r="H8" s="225">
        <v>51039.906999999999</v>
      </c>
      <c r="I8" s="225">
        <v>51267.735999999997</v>
      </c>
      <c r="J8" s="225">
        <v>52426.279000000002</v>
      </c>
      <c r="K8" s="225">
        <v>52857.998</v>
      </c>
      <c r="L8" s="225">
        <v>53793.463000000003</v>
      </c>
      <c r="M8" s="225">
        <v>54780.633999999998</v>
      </c>
      <c r="N8" s="225">
        <v>56781.360999999997</v>
      </c>
      <c r="O8" s="225">
        <v>59209.620999999999</v>
      </c>
      <c r="P8" s="225">
        <v>60615.23</v>
      </c>
      <c r="Q8" s="225">
        <v>64520.807000000001</v>
      </c>
      <c r="R8" s="225">
        <v>66249.486000000004</v>
      </c>
      <c r="S8" s="225">
        <v>66471.865000000005</v>
      </c>
      <c r="T8" s="225">
        <v>69186.471000000005</v>
      </c>
      <c r="U8" s="225">
        <v>71004.255999999994</v>
      </c>
      <c r="V8" s="225">
        <v>71287.532000000007</v>
      </c>
      <c r="W8" s="225">
        <v>72220.437999999995</v>
      </c>
      <c r="X8" s="225">
        <v>73204.937000000005</v>
      </c>
      <c r="Y8" s="225">
        <v>71956.894</v>
      </c>
      <c r="Z8" s="225">
        <v>75141.548999999999</v>
      </c>
      <c r="AA8" s="225">
        <v>76722.179000000004</v>
      </c>
      <c r="AB8" s="289">
        <v>78685.982000000004</v>
      </c>
      <c r="AC8" s="425">
        <v>81776.851500000004</v>
      </c>
    </row>
    <row r="9" spans="4:29" ht="18" customHeight="1">
      <c r="D9" s="271" t="s">
        <v>169</v>
      </c>
      <c r="E9" s="225">
        <v>83350.993000000002</v>
      </c>
      <c r="F9" s="225">
        <v>79960.951000000001</v>
      </c>
      <c r="G9" s="225">
        <v>75625.203999999998</v>
      </c>
      <c r="H9" s="225">
        <v>72979.433999999994</v>
      </c>
      <c r="I9" s="225">
        <v>68803.827999999994</v>
      </c>
      <c r="J9" s="225">
        <v>68621.228000000003</v>
      </c>
      <c r="K9" s="225">
        <v>66278.595000000001</v>
      </c>
      <c r="L9" s="225">
        <v>63815.205999999998</v>
      </c>
      <c r="M9" s="225">
        <v>62030.186999999998</v>
      </c>
      <c r="N9" s="225">
        <v>60592.160000000003</v>
      </c>
      <c r="O9" s="225">
        <v>57583.927000000003</v>
      </c>
      <c r="P9" s="225">
        <v>56943.103999999999</v>
      </c>
      <c r="Q9" s="225">
        <v>58917.389000000003</v>
      </c>
      <c r="R9" s="225">
        <v>66322.09</v>
      </c>
      <c r="S9" s="225">
        <v>66948.962</v>
      </c>
      <c r="T9" s="225">
        <v>67465.604000000007</v>
      </c>
      <c r="U9" s="225">
        <v>68491.039999999994</v>
      </c>
      <c r="V9" s="225">
        <v>71238.316999999995</v>
      </c>
      <c r="W9" s="225">
        <v>69508.168000000005</v>
      </c>
      <c r="X9" s="225">
        <v>71157.100999999995</v>
      </c>
      <c r="Y9" s="225">
        <v>68235.875</v>
      </c>
      <c r="Z9" s="225">
        <v>72606.115000000005</v>
      </c>
      <c r="AA9" s="225">
        <v>76107.847999999998</v>
      </c>
      <c r="AB9" s="289">
        <v>79090.046000000002</v>
      </c>
      <c r="AC9" s="425">
        <v>80167.626499999998</v>
      </c>
    </row>
    <row r="10" spans="4:29" ht="18" customHeight="1">
      <c r="D10" s="271" t="s">
        <v>170</v>
      </c>
      <c r="E10" s="225">
        <v>45624.559000000001</v>
      </c>
      <c r="F10" s="225">
        <v>46084.233999999997</v>
      </c>
      <c r="G10" s="225">
        <v>42892.961000000003</v>
      </c>
      <c r="H10" s="225">
        <v>44909.836000000003</v>
      </c>
      <c r="I10" s="225">
        <v>43889.95</v>
      </c>
      <c r="J10" s="225">
        <v>48678.44</v>
      </c>
      <c r="K10" s="225">
        <v>53272.031000000003</v>
      </c>
      <c r="L10" s="225">
        <v>56441.091999999997</v>
      </c>
      <c r="M10" s="225">
        <v>57116.031999999999</v>
      </c>
      <c r="N10" s="225">
        <v>54416.417000000001</v>
      </c>
      <c r="O10" s="225">
        <v>53330.913</v>
      </c>
      <c r="P10" s="225">
        <v>56706.146000000001</v>
      </c>
      <c r="Q10" s="225">
        <v>56216.756999999998</v>
      </c>
      <c r="R10" s="225">
        <v>59007.031000000003</v>
      </c>
      <c r="S10" s="225">
        <v>61349.868999999999</v>
      </c>
      <c r="T10" s="225">
        <v>63679.58</v>
      </c>
      <c r="U10" s="225">
        <v>67382.400999999998</v>
      </c>
      <c r="V10" s="225">
        <v>69598.785000000003</v>
      </c>
      <c r="W10" s="225">
        <v>74503.396999999997</v>
      </c>
      <c r="X10" s="225">
        <v>76524.676999999996</v>
      </c>
      <c r="Y10" s="225">
        <v>75099.747000000003</v>
      </c>
      <c r="Z10" s="225">
        <v>79534.194000000003</v>
      </c>
      <c r="AA10" s="225">
        <v>85394.292000000001</v>
      </c>
      <c r="AB10" s="289">
        <v>91892.297999999995</v>
      </c>
      <c r="AC10" s="425">
        <v>94940.592999999993</v>
      </c>
    </row>
    <row r="11" spans="4:29" ht="18" customHeight="1">
      <c r="D11" s="271" t="s">
        <v>171</v>
      </c>
      <c r="E11" s="225">
        <v>41486.858999999997</v>
      </c>
      <c r="F11" s="225">
        <v>42189.798000000003</v>
      </c>
      <c r="G11" s="225">
        <v>44478.52</v>
      </c>
      <c r="H11" s="225">
        <v>46652.915000000001</v>
      </c>
      <c r="I11" s="225">
        <v>47704.159</v>
      </c>
      <c r="J11" s="225">
        <v>50873.283000000003</v>
      </c>
      <c r="K11" s="225">
        <v>55783.425999999999</v>
      </c>
      <c r="L11" s="225">
        <v>59246.667999999998</v>
      </c>
      <c r="M11" s="225">
        <v>58955.055999999997</v>
      </c>
      <c r="N11" s="225">
        <v>40687.599000000002</v>
      </c>
      <c r="O11" s="225">
        <v>50544.201999999997</v>
      </c>
      <c r="P11" s="225">
        <v>45214.241999999998</v>
      </c>
      <c r="Q11" s="225">
        <v>49530.288999999997</v>
      </c>
      <c r="R11" s="225">
        <v>50844.849000000002</v>
      </c>
      <c r="S11" s="225">
        <v>52872.160000000003</v>
      </c>
      <c r="T11" s="225">
        <v>54973.55</v>
      </c>
      <c r="U11" s="225">
        <v>54203.771999999997</v>
      </c>
      <c r="V11" s="225">
        <v>57267.074000000001</v>
      </c>
      <c r="W11" s="225">
        <v>58415.894</v>
      </c>
      <c r="X11" s="225">
        <v>57324.286</v>
      </c>
      <c r="Y11" s="225">
        <v>47285.349000000002</v>
      </c>
      <c r="Z11" s="225">
        <v>50999.76</v>
      </c>
      <c r="AA11" s="225">
        <v>55604.69</v>
      </c>
      <c r="AB11" s="289">
        <v>64068.010571027196</v>
      </c>
      <c r="AC11" s="425">
        <v>62302.660439865256</v>
      </c>
    </row>
    <row r="12" spans="4:29" ht="18" customHeight="1">
      <c r="D12" s="271" t="s">
        <v>172</v>
      </c>
      <c r="E12" s="225">
        <v>60581.423000000003</v>
      </c>
      <c r="F12" s="225">
        <v>57846.07</v>
      </c>
      <c r="G12" s="225">
        <v>57660.343000000001</v>
      </c>
      <c r="H12" s="225">
        <v>56174.508000000002</v>
      </c>
      <c r="I12" s="225">
        <v>56411.173999999999</v>
      </c>
      <c r="J12" s="225">
        <v>56665.1</v>
      </c>
      <c r="K12" s="225">
        <v>57526.334000000003</v>
      </c>
      <c r="L12" s="225">
        <v>57159.587</v>
      </c>
      <c r="M12" s="225">
        <v>56098.938999999998</v>
      </c>
      <c r="N12" s="225">
        <v>54315.714</v>
      </c>
      <c r="O12" s="225">
        <v>53522.707000000002</v>
      </c>
      <c r="P12" s="225">
        <v>52439.055</v>
      </c>
      <c r="Q12" s="225">
        <v>52923.582000000002</v>
      </c>
      <c r="R12" s="225">
        <v>53114.995999999999</v>
      </c>
      <c r="S12" s="225">
        <v>53592.574999999997</v>
      </c>
      <c r="T12" s="225">
        <v>54522.286999999997</v>
      </c>
      <c r="U12" s="225">
        <v>53557.957999999999</v>
      </c>
      <c r="V12" s="225">
        <v>52848.06</v>
      </c>
      <c r="W12" s="225">
        <v>51813.544999999998</v>
      </c>
      <c r="X12" s="225">
        <v>53546.627</v>
      </c>
      <c r="Y12" s="225">
        <v>38300.211000000003</v>
      </c>
      <c r="Z12" s="225">
        <v>37443.949000000001</v>
      </c>
      <c r="AA12" s="225">
        <v>43302.525999999998</v>
      </c>
      <c r="AB12" s="289">
        <v>49867.112999999998</v>
      </c>
      <c r="AC12" s="425">
        <v>51453.368999999999</v>
      </c>
    </row>
    <row r="13" spans="4:29" ht="18" customHeight="1" thickBot="1">
      <c r="D13" s="272" t="s">
        <v>173</v>
      </c>
      <c r="E13" s="226">
        <v>120886.796</v>
      </c>
      <c r="F13" s="226">
        <v>117077.38800000001</v>
      </c>
      <c r="G13" s="226">
        <v>112076.048</v>
      </c>
      <c r="H13" s="226">
        <v>112538.75900000001</v>
      </c>
      <c r="I13" s="226">
        <v>113102.33100000001</v>
      </c>
      <c r="J13" s="226">
        <v>111849.963</v>
      </c>
      <c r="K13" s="226">
        <v>114595.94100000001</v>
      </c>
      <c r="L13" s="226">
        <v>117123.368</v>
      </c>
      <c r="M13" s="226">
        <v>113931.314</v>
      </c>
      <c r="N13" s="226">
        <v>100952.764</v>
      </c>
      <c r="O13" s="226">
        <v>101699.54399999999</v>
      </c>
      <c r="P13" s="226">
        <v>96165.925000000003</v>
      </c>
      <c r="Q13" s="226">
        <v>93093.263000000006</v>
      </c>
      <c r="R13" s="226">
        <v>95522.756999999998</v>
      </c>
      <c r="S13" s="226">
        <v>101299.91800000001</v>
      </c>
      <c r="T13" s="226">
        <v>105646.37699999999</v>
      </c>
      <c r="U13" s="226">
        <v>107548.93799999999</v>
      </c>
      <c r="V13" s="226">
        <v>112299.74800000001</v>
      </c>
      <c r="W13" s="226">
        <v>116827.995</v>
      </c>
      <c r="X13" s="226">
        <v>118861.871</v>
      </c>
      <c r="Y13" s="226">
        <v>119828.659</v>
      </c>
      <c r="Z13" s="226">
        <v>129429.791</v>
      </c>
      <c r="AA13" s="226">
        <v>138122.36799999999</v>
      </c>
      <c r="AB13" s="290">
        <v>141186.22989336771</v>
      </c>
      <c r="AC13" s="426">
        <v>146700.98070771378</v>
      </c>
    </row>
    <row r="14" spans="4:29" ht="18" customHeight="1" thickTop="1" thickBot="1">
      <c r="D14" s="273" t="s">
        <v>174</v>
      </c>
      <c r="E14" s="227">
        <v>972585.01899999997</v>
      </c>
      <c r="F14" s="227">
        <v>957252.62600000005</v>
      </c>
      <c r="G14" s="227">
        <v>938627.98100000003</v>
      </c>
      <c r="H14" s="227">
        <v>945770.25100000005</v>
      </c>
      <c r="I14" s="227">
        <v>961063.68599999999</v>
      </c>
      <c r="J14" s="227">
        <v>988763.473</v>
      </c>
      <c r="K14" s="227">
        <v>1010405.747</v>
      </c>
      <c r="L14" s="227">
        <v>1027487.502</v>
      </c>
      <c r="M14" s="227">
        <v>1035368.561</v>
      </c>
      <c r="N14" s="227">
        <v>925078.92200000002</v>
      </c>
      <c r="O14" s="227">
        <v>946853.54399999999</v>
      </c>
      <c r="P14" s="227">
        <v>945455.147</v>
      </c>
      <c r="Q14" s="227">
        <v>958316.81</v>
      </c>
      <c r="R14" s="227">
        <v>984611.348</v>
      </c>
      <c r="S14" s="227">
        <v>1015085.419</v>
      </c>
      <c r="T14" s="227">
        <v>1029632.992</v>
      </c>
      <c r="U14" s="227">
        <v>1024862.075</v>
      </c>
      <c r="V14" s="227">
        <v>1050716.746</v>
      </c>
      <c r="W14" s="227">
        <v>1072245.1540000001</v>
      </c>
      <c r="X14" s="227">
        <v>1076578.3049999999</v>
      </c>
      <c r="Y14" s="227">
        <v>1015851.464</v>
      </c>
      <c r="Z14" s="227">
        <v>1091282.054</v>
      </c>
      <c r="AA14" s="227">
        <v>1180143.73</v>
      </c>
      <c r="AB14" s="291">
        <v>1213158.0397223826</v>
      </c>
      <c r="AC14" s="427">
        <v>1212918.0338811812</v>
      </c>
    </row>
    <row r="15" spans="4:29" ht="13">
      <c r="D15" s="159" t="s">
        <v>288</v>
      </c>
      <c r="E15" s="228">
        <v>404068.42499999993</v>
      </c>
      <c r="F15" s="228">
        <v>395293.88500000001</v>
      </c>
      <c r="G15" s="228">
        <v>386320.14199999999</v>
      </c>
      <c r="H15" s="228">
        <v>389412.29400000011</v>
      </c>
      <c r="I15" s="228">
        <v>404534.19299999997</v>
      </c>
      <c r="J15" s="228">
        <v>418743.71600000001</v>
      </c>
      <c r="K15" s="228">
        <v>430397.53</v>
      </c>
      <c r="L15" s="229">
        <v>442438.97</v>
      </c>
      <c r="M15" s="230">
        <v>452201.46700000006</v>
      </c>
      <c r="N15" s="230">
        <v>387880.03800000006</v>
      </c>
      <c r="O15" s="230">
        <v>400639.54099999997</v>
      </c>
      <c r="P15" s="230">
        <v>402861.18400000001</v>
      </c>
      <c r="Q15" s="230">
        <v>405587.35800000012</v>
      </c>
      <c r="R15" s="230">
        <v>413354.75199999998</v>
      </c>
      <c r="S15" s="230">
        <v>429936.15099999995</v>
      </c>
      <c r="T15" s="230">
        <v>426526.67999999993</v>
      </c>
      <c r="U15" s="230">
        <v>415111.5</v>
      </c>
      <c r="V15" s="230">
        <v>429395.10200000007</v>
      </c>
      <c r="W15" s="230">
        <v>440881.98200000008</v>
      </c>
      <c r="X15" s="230">
        <v>438391.90799999994</v>
      </c>
      <c r="Y15" s="230">
        <v>411370.86199999996</v>
      </c>
      <c r="Z15" s="230">
        <v>451102.04999999993</v>
      </c>
      <c r="AA15" s="230">
        <v>503219.11099999992</v>
      </c>
      <c r="AB15" s="230">
        <v>504324.56925798766</v>
      </c>
      <c r="AC15" s="230">
        <v>499971.98173360212</v>
      </c>
    </row>
    <row r="16" spans="4:29" ht="13.5" thickBot="1">
      <c r="D16" s="155" t="s">
        <v>289</v>
      </c>
      <c r="L16" s="161"/>
      <c r="M16" s="157"/>
      <c r="N16" s="157"/>
      <c r="O16" s="157"/>
      <c r="P16" s="157"/>
      <c r="Q16" s="157"/>
      <c r="R16" s="157"/>
      <c r="S16" s="157"/>
      <c r="U16" s="157"/>
      <c r="V16" s="157"/>
      <c r="W16" s="157"/>
      <c r="X16" s="157"/>
      <c r="Y16" s="157"/>
      <c r="Z16" s="157"/>
      <c r="AA16" s="157"/>
      <c r="AB16" s="157"/>
      <c r="AC16" s="158" t="s">
        <v>107</v>
      </c>
    </row>
    <row r="17" spans="4:29" ht="18" customHeight="1" thickBot="1">
      <c r="D17" s="274"/>
      <c r="E17" s="380" t="s">
        <v>358</v>
      </c>
      <c r="F17" s="380" t="s">
        <v>359</v>
      </c>
      <c r="G17" s="380" t="s">
        <v>360</v>
      </c>
      <c r="H17" s="380" t="s">
        <v>361</v>
      </c>
      <c r="I17" s="380" t="s">
        <v>362</v>
      </c>
      <c r="J17" s="380" t="s">
        <v>258</v>
      </c>
      <c r="K17" s="380" t="s">
        <v>259</v>
      </c>
      <c r="L17" s="380" t="s">
        <v>260</v>
      </c>
      <c r="M17" s="380" t="s">
        <v>261</v>
      </c>
      <c r="N17" s="380" t="s">
        <v>262</v>
      </c>
      <c r="O17" s="380" t="s">
        <v>263</v>
      </c>
      <c r="P17" s="380" t="s">
        <v>264</v>
      </c>
      <c r="Q17" s="380" t="s">
        <v>265</v>
      </c>
      <c r="R17" s="380" t="s">
        <v>266</v>
      </c>
      <c r="S17" s="380" t="s">
        <v>267</v>
      </c>
      <c r="T17" s="380" t="s">
        <v>268</v>
      </c>
      <c r="U17" s="380" t="s">
        <v>269</v>
      </c>
      <c r="V17" s="380" t="s">
        <v>270</v>
      </c>
      <c r="W17" s="380" t="s">
        <v>272</v>
      </c>
      <c r="X17" s="380" t="s">
        <v>273</v>
      </c>
      <c r="Y17" s="380" t="s">
        <v>274</v>
      </c>
      <c r="Z17" s="380" t="s">
        <v>275</v>
      </c>
      <c r="AA17" s="380" t="s">
        <v>276</v>
      </c>
      <c r="AB17" s="381" t="s">
        <v>277</v>
      </c>
      <c r="AC17" s="382" t="s">
        <v>279</v>
      </c>
    </row>
    <row r="18" spans="4:29" ht="18" customHeight="1">
      <c r="D18" s="270" t="s">
        <v>166</v>
      </c>
      <c r="E18" s="231">
        <v>9.9433393596205502</v>
      </c>
      <c r="F18" s="231">
        <v>10.025156201556348</v>
      </c>
      <c r="G18" s="231">
        <v>10.231265735087861</v>
      </c>
      <c r="H18" s="231">
        <v>10.155206182309913</v>
      </c>
      <c r="I18" s="231">
        <v>10.403047629041309</v>
      </c>
      <c r="J18" s="231">
        <v>10.726654644532971</v>
      </c>
      <c r="K18" s="231">
        <v>10.182997306328662</v>
      </c>
      <c r="L18" s="231">
        <v>9.6409717692118466</v>
      </c>
      <c r="M18" s="231">
        <v>9.6915736849382661</v>
      </c>
      <c r="N18" s="231">
        <v>9.6054189417581402</v>
      </c>
      <c r="O18" s="231">
        <v>9.5948243079079596</v>
      </c>
      <c r="P18" s="231">
        <v>10.132871908729479</v>
      </c>
      <c r="Q18" s="231">
        <v>10.087818557622921</v>
      </c>
      <c r="R18" s="231">
        <v>9.6540981569105373</v>
      </c>
      <c r="S18" s="231">
        <v>9.4339886286949035</v>
      </c>
      <c r="T18" s="231">
        <v>9.5702246106737032</v>
      </c>
      <c r="U18" s="231">
        <v>9.5761453559494836</v>
      </c>
      <c r="V18" s="231">
        <v>9.226292563533578</v>
      </c>
      <c r="W18" s="231">
        <v>9.1637529564437639</v>
      </c>
      <c r="X18" s="231">
        <v>9.0127755268113088</v>
      </c>
      <c r="Y18" s="231">
        <v>9.1770576017991541</v>
      </c>
      <c r="Z18" s="231">
        <v>9.1871108511787174</v>
      </c>
      <c r="AA18" s="231">
        <v>8.7983303525240952</v>
      </c>
      <c r="AB18" s="428">
        <v>8.4409024749515247</v>
      </c>
      <c r="AC18" s="429">
        <v>8.3811155544215747</v>
      </c>
    </row>
    <row r="19" spans="4:29" ht="18" customHeight="1">
      <c r="D19" s="271" t="s">
        <v>167</v>
      </c>
      <c r="E19" s="232">
        <v>7.6408571536921848</v>
      </c>
      <c r="F19" s="232">
        <v>7.8276680538455903</v>
      </c>
      <c r="G19" s="232">
        <v>8.0300685176356357</v>
      </c>
      <c r="H19" s="232">
        <v>8.0376475068467759</v>
      </c>
      <c r="I19" s="232">
        <v>7.8423941199667802</v>
      </c>
      <c r="J19" s="232">
        <v>7.5694767296485681</v>
      </c>
      <c r="K19" s="232">
        <v>7.6013326555237812</v>
      </c>
      <c r="L19" s="232">
        <v>7.6311748656189495</v>
      </c>
      <c r="M19" s="232">
        <v>7.7181622090995674</v>
      </c>
      <c r="N19" s="232">
        <v>8.7122472562400457</v>
      </c>
      <c r="O19" s="232">
        <v>8.3935002940644861</v>
      </c>
      <c r="P19" s="232">
        <v>8.3249324148002124</v>
      </c>
      <c r="Q19" s="232">
        <v>8.4370954528075117</v>
      </c>
      <c r="R19" s="232">
        <v>8.6470708643508338</v>
      </c>
      <c r="S19" s="232">
        <v>8.5560165060355384</v>
      </c>
      <c r="T19" s="232">
        <v>8.6530107030602981</v>
      </c>
      <c r="U19" s="232">
        <v>8.725069468494091</v>
      </c>
      <c r="V19" s="232">
        <v>8.5503469267063519</v>
      </c>
      <c r="W19" s="232">
        <v>8.3764275049360588</v>
      </c>
      <c r="X19" s="232">
        <v>8.4097284498037528</v>
      </c>
      <c r="Y19" s="232">
        <v>8.9135662258591761</v>
      </c>
      <c r="Z19" s="232">
        <v>8.6840385263038513</v>
      </c>
      <c r="AA19" s="232">
        <v>8.2903268062102899</v>
      </c>
      <c r="AB19" s="430">
        <v>8.3783234065084944</v>
      </c>
      <c r="AC19" s="431">
        <v>7.7456106988020306</v>
      </c>
    </row>
    <row r="20" spans="4:29" ht="18" customHeight="1">
      <c r="D20" s="271" t="s">
        <v>168</v>
      </c>
      <c r="E20" s="232">
        <v>4.6849069345987937</v>
      </c>
      <c r="F20" s="232">
        <v>5.0042872381736361</v>
      </c>
      <c r="G20" s="232">
        <v>5.1318276223431694</v>
      </c>
      <c r="H20" s="232">
        <v>5.3966496563022046</v>
      </c>
      <c r="I20" s="232">
        <v>5.3344785311137013</v>
      </c>
      <c r="J20" s="232">
        <v>5.3022062840705289</v>
      </c>
      <c r="K20" s="232">
        <v>5.2313635543880173</v>
      </c>
      <c r="L20" s="232">
        <v>5.2354372092401382</v>
      </c>
      <c r="M20" s="232">
        <v>5.2909307915522072</v>
      </c>
      <c r="N20" s="232">
        <v>6.1380018125631874</v>
      </c>
      <c r="O20" s="232">
        <v>6.2533029923369012</v>
      </c>
      <c r="P20" s="232">
        <v>6.4112221708598938</v>
      </c>
      <c r="Q20" s="232">
        <v>6.7327220316629948</v>
      </c>
      <c r="R20" s="232">
        <v>6.7284910065854744</v>
      </c>
      <c r="S20" s="232">
        <v>6.5484011252455998</v>
      </c>
      <c r="T20" s="232">
        <v>6.7195273983605999</v>
      </c>
      <c r="U20" s="232">
        <v>6.9281767500275588</v>
      </c>
      <c r="V20" s="232">
        <v>6.7846574513432198</v>
      </c>
      <c r="W20" s="232">
        <v>6.7354408393064178</v>
      </c>
      <c r="X20" s="232">
        <v>6.799778210280766</v>
      </c>
      <c r="Y20" s="232">
        <v>7.0834070284905355</v>
      </c>
      <c r="Z20" s="232">
        <v>6.8856212492980298</v>
      </c>
      <c r="AA20" s="232">
        <v>6.5010877107316416</v>
      </c>
      <c r="AB20" s="430">
        <v>6.4860454634588578</v>
      </c>
      <c r="AC20" s="431">
        <v>6.7421581026645825</v>
      </c>
    </row>
    <row r="21" spans="4:29" ht="18" customHeight="1">
      <c r="D21" s="271" t="s">
        <v>169</v>
      </c>
      <c r="E21" s="232">
        <v>8.5700469749884149</v>
      </c>
      <c r="F21" s="232">
        <v>8.3531712348627174</v>
      </c>
      <c r="G21" s="232">
        <v>8.0569944142758292</v>
      </c>
      <c r="H21" s="232">
        <v>7.7164019404116351</v>
      </c>
      <c r="I21" s="232">
        <v>7.1591330524999153</v>
      </c>
      <c r="J21" s="232">
        <v>6.9401054826385167</v>
      </c>
      <c r="K21" s="232">
        <v>6.5596019417731997</v>
      </c>
      <c r="L21" s="232">
        <v>6.2108011898717965</v>
      </c>
      <c r="M21" s="232">
        <v>5.9911213587641479</v>
      </c>
      <c r="N21" s="232">
        <v>6.5499449354008741</v>
      </c>
      <c r="O21" s="232">
        <v>6.0816086463314756</v>
      </c>
      <c r="P21" s="232">
        <v>6.0228244756702356</v>
      </c>
      <c r="Q21" s="232">
        <v>6.1480074632104182</v>
      </c>
      <c r="R21" s="232">
        <v>6.7358648805660524</v>
      </c>
      <c r="S21" s="232">
        <v>6.5954018003680934</v>
      </c>
      <c r="T21" s="232">
        <v>6.5523933794071745</v>
      </c>
      <c r="U21" s="232">
        <v>6.6829519474608325</v>
      </c>
      <c r="V21" s="232">
        <v>6.7799735058186643</v>
      </c>
      <c r="W21" s="232">
        <v>6.4824884254035062</v>
      </c>
      <c r="X21" s="232">
        <v>6.6095611131602734</v>
      </c>
      <c r="Y21" s="232">
        <v>6.7171114496715436</v>
      </c>
      <c r="Z21" s="232">
        <v>6.6532858974330766</v>
      </c>
      <c r="AA21" s="232">
        <v>6.449032102216905</v>
      </c>
      <c r="AB21" s="430">
        <v>6.5193522534045822</v>
      </c>
      <c r="AC21" s="431">
        <v>6.6094842570255086</v>
      </c>
    </row>
    <row r="22" spans="4:29" ht="18" customHeight="1">
      <c r="D22" s="271" t="s">
        <v>170</v>
      </c>
      <c r="E22" s="232">
        <v>4.691061255180613</v>
      </c>
      <c r="F22" s="232">
        <v>4.8142186031464584</v>
      </c>
      <c r="G22" s="232">
        <v>4.5697509416140027</v>
      </c>
      <c r="H22" s="232">
        <v>4.7484931940410551</v>
      </c>
      <c r="I22" s="232">
        <v>4.5668097379344745</v>
      </c>
      <c r="J22" s="232">
        <v>4.9231632568611277</v>
      </c>
      <c r="K22" s="232">
        <v>5.2723404590848997</v>
      </c>
      <c r="L22" s="232">
        <v>5.4931171318519834</v>
      </c>
      <c r="M22" s="232">
        <v>5.5164927883105772</v>
      </c>
      <c r="N22" s="232">
        <v>5.8823540030890467</v>
      </c>
      <c r="O22" s="232">
        <v>5.6324352734323186</v>
      </c>
      <c r="P22" s="232">
        <v>5.9977616262318572</v>
      </c>
      <c r="Q22" s="232">
        <v>5.8661975260561272</v>
      </c>
      <c r="R22" s="232">
        <v>5.992926155061947</v>
      </c>
      <c r="S22" s="232">
        <v>6.043813441871535</v>
      </c>
      <c r="T22" s="232">
        <v>6.1846872132861881</v>
      </c>
      <c r="U22" s="232">
        <v>6.5747774889611366</v>
      </c>
      <c r="V22" s="232">
        <v>6.6239341159220464</v>
      </c>
      <c r="W22" s="232">
        <v>6.9483547416433451</v>
      </c>
      <c r="X22" s="232">
        <v>7.1081385018250014</v>
      </c>
      <c r="Y22" s="232">
        <v>7.3927881842379266</v>
      </c>
      <c r="Z22" s="232">
        <v>7.2881427591037804</v>
      </c>
      <c r="AA22" s="232">
        <v>7.235923034561222</v>
      </c>
      <c r="AB22" s="430">
        <v>7.574635372406096</v>
      </c>
      <c r="AC22" s="431">
        <v>7.8274533272625479</v>
      </c>
    </row>
    <row r="23" spans="4:29" ht="18" customHeight="1">
      <c r="D23" s="271" t="s">
        <v>171</v>
      </c>
      <c r="E23" s="232">
        <v>4.2656280108710982</v>
      </c>
      <c r="F23" s="232">
        <v>4.4073838873960947</v>
      </c>
      <c r="G23" s="232">
        <v>4.7386739901588335</v>
      </c>
      <c r="H23" s="232">
        <v>4.9327957768466542</v>
      </c>
      <c r="I23" s="232">
        <v>4.9636834368955656</v>
      </c>
      <c r="J23" s="232">
        <v>5.1451418250358456</v>
      </c>
      <c r="K23" s="232">
        <v>5.5208935782112096</v>
      </c>
      <c r="L23" s="232">
        <v>5.7661692122460479</v>
      </c>
      <c r="M23" s="232">
        <v>5.6941130164372451</v>
      </c>
      <c r="N23" s="232">
        <v>4.398284084998318</v>
      </c>
      <c r="O23" s="232">
        <v>5.3381224921517534</v>
      </c>
      <c r="P23" s="232">
        <v>4.782272553432934</v>
      </c>
      <c r="Q23" s="232">
        <v>5.168467095970068</v>
      </c>
      <c r="R23" s="232">
        <v>5.1639511471484694</v>
      </c>
      <c r="S23" s="232">
        <v>5.2086414611379617</v>
      </c>
      <c r="T23" s="232">
        <v>5.3391402982549341</v>
      </c>
      <c r="U23" s="232">
        <v>5.288884555514457</v>
      </c>
      <c r="V23" s="232">
        <v>5.4502865989346283</v>
      </c>
      <c r="W23" s="232">
        <v>5.4479979491704933</v>
      </c>
      <c r="X23" s="232">
        <v>5.3246740839719964</v>
      </c>
      <c r="Y23" s="232">
        <v>4.6547502932968161</v>
      </c>
      <c r="Z23" s="232">
        <v>4.6733802515183669</v>
      </c>
      <c r="AA23" s="232">
        <v>4.7116879568558989</v>
      </c>
      <c r="AB23" s="430">
        <v>5.2810935157045513</v>
      </c>
      <c r="AC23" s="431">
        <v>5.136592803431637</v>
      </c>
    </row>
    <row r="24" spans="4:29" ht="18" customHeight="1">
      <c r="D24" s="271" t="s">
        <v>172</v>
      </c>
      <c r="E24" s="232">
        <v>6.2289076858585668</v>
      </c>
      <c r="F24" s="232">
        <v>6.042926227501412</v>
      </c>
      <c r="G24" s="232">
        <v>6.1430453989417133</v>
      </c>
      <c r="H24" s="232">
        <v>5.9395511690713976</v>
      </c>
      <c r="I24" s="232">
        <v>5.8696603379934595</v>
      </c>
      <c r="J24" s="232">
        <v>5.7309054740941061</v>
      </c>
      <c r="K24" s="232">
        <v>5.6933894300187511</v>
      </c>
      <c r="L24" s="232">
        <v>5.5630445030950852</v>
      </c>
      <c r="M24" s="232">
        <v>5.4182579144394163</v>
      </c>
      <c r="N24" s="232">
        <v>5.8714681210734581</v>
      </c>
      <c r="O24" s="232">
        <v>5.6526912043748974</v>
      </c>
      <c r="P24" s="232">
        <v>5.5464349806961284</v>
      </c>
      <c r="Q24" s="232">
        <v>5.5225559489037863</v>
      </c>
      <c r="R24" s="232">
        <v>5.3945138970711923</v>
      </c>
      <c r="S24" s="232">
        <v>5.2796123357575286</v>
      </c>
      <c r="T24" s="232">
        <v>5.2953127399398632</v>
      </c>
      <c r="U24" s="232">
        <v>5.2258698322893844</v>
      </c>
      <c r="V24" s="232">
        <v>5.0297152111821388</v>
      </c>
      <c r="W24" s="232">
        <v>4.8322479991362117</v>
      </c>
      <c r="X24" s="232">
        <v>4.9737791251515144</v>
      </c>
      <c r="Y24" s="232">
        <v>3.7702570067861809</v>
      </c>
      <c r="Z24" s="232">
        <v>3.4311889270745763</v>
      </c>
      <c r="AA24" s="232">
        <v>3.6692586588584422</v>
      </c>
      <c r="AB24" s="430">
        <v>4.1105207538674451</v>
      </c>
      <c r="AC24" s="431">
        <v>4.2421142701090737</v>
      </c>
    </row>
    <row r="25" spans="4:29" ht="18" customHeight="1" thickBot="1">
      <c r="D25" s="272" t="s">
        <v>173</v>
      </c>
      <c r="E25" s="233">
        <v>12.429432248945632</v>
      </c>
      <c r="F25" s="233">
        <v>12.230563261990989</v>
      </c>
      <c r="G25" s="233">
        <v>11.940411991617367</v>
      </c>
      <c r="H25" s="233">
        <v>11.899164610116289</v>
      </c>
      <c r="I25" s="233">
        <v>11.768453292698858</v>
      </c>
      <c r="J25" s="233">
        <v>11.312105074091871</v>
      </c>
      <c r="K25" s="233">
        <v>11.341576524108984</v>
      </c>
      <c r="L25" s="233">
        <v>11.399006583731664</v>
      </c>
      <c r="M25" s="233">
        <v>11.003937949396553</v>
      </c>
      <c r="N25" s="233">
        <v>10.912881225500456</v>
      </c>
      <c r="O25" s="233">
        <v>10.740789285148409</v>
      </c>
      <c r="P25" s="233">
        <v>10.171389441915005</v>
      </c>
      <c r="Q25" s="233">
        <v>9.7142471079057877</v>
      </c>
      <c r="R25" s="233">
        <v>9.7015697812168611</v>
      </c>
      <c r="S25" s="233">
        <v>9.9794476507991305</v>
      </c>
      <c r="T25" s="233">
        <v>10.260585841833631</v>
      </c>
      <c r="U25" s="233">
        <v>10.493991398793833</v>
      </c>
      <c r="V25" s="233">
        <v>10.687918359302518</v>
      </c>
      <c r="W25" s="233">
        <v>10.89564215461122</v>
      </c>
      <c r="X25" s="233">
        <v>11.040708367237626</v>
      </c>
      <c r="Y25" s="233">
        <v>11.795883871463319</v>
      </c>
      <c r="Z25" s="233">
        <v>11.860342660780161</v>
      </c>
      <c r="AA25" s="233">
        <v>11.703859834089869</v>
      </c>
      <c r="AB25" s="432">
        <v>11.637909099269256</v>
      </c>
      <c r="AC25" s="433">
        <v>12.094880000941991</v>
      </c>
    </row>
    <row r="26" spans="4:29" ht="18" customHeight="1" thickTop="1" thickBot="1">
      <c r="D26" s="273" t="s">
        <v>174</v>
      </c>
      <c r="E26" s="234">
        <v>100</v>
      </c>
      <c r="F26" s="234">
        <v>100</v>
      </c>
      <c r="G26" s="234">
        <v>100</v>
      </c>
      <c r="H26" s="234">
        <v>100</v>
      </c>
      <c r="I26" s="234">
        <v>100</v>
      </c>
      <c r="J26" s="234">
        <v>100</v>
      </c>
      <c r="K26" s="234">
        <v>100</v>
      </c>
      <c r="L26" s="234">
        <v>100</v>
      </c>
      <c r="M26" s="234">
        <v>100</v>
      </c>
      <c r="N26" s="234">
        <v>100</v>
      </c>
      <c r="O26" s="234">
        <v>100</v>
      </c>
      <c r="P26" s="234">
        <v>100</v>
      </c>
      <c r="Q26" s="234">
        <v>100</v>
      </c>
      <c r="R26" s="234">
        <v>100</v>
      </c>
      <c r="S26" s="234">
        <v>100</v>
      </c>
      <c r="T26" s="234">
        <v>100</v>
      </c>
      <c r="U26" s="234">
        <v>100</v>
      </c>
      <c r="V26" s="234">
        <v>100</v>
      </c>
      <c r="W26" s="234">
        <v>100</v>
      </c>
      <c r="X26" s="234">
        <v>100</v>
      </c>
      <c r="Y26" s="234">
        <v>100</v>
      </c>
      <c r="Z26" s="234">
        <v>100</v>
      </c>
      <c r="AA26" s="234">
        <v>100</v>
      </c>
      <c r="AB26" s="434">
        <v>100</v>
      </c>
      <c r="AC26" s="435">
        <v>100</v>
      </c>
    </row>
    <row r="27" spans="4:29" ht="13"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</row>
    <row r="28" spans="4:29" ht="13.5" thickBot="1">
      <c r="D28" s="155" t="s">
        <v>290</v>
      </c>
      <c r="R28" s="158"/>
      <c r="S28" s="158"/>
      <c r="U28" s="158"/>
      <c r="V28" s="158"/>
      <c r="W28" s="158"/>
      <c r="X28" s="158"/>
      <c r="Y28" s="158"/>
      <c r="Z28" s="158"/>
      <c r="AA28" s="158"/>
      <c r="AB28" s="158"/>
      <c r="AC28" s="158" t="s">
        <v>291</v>
      </c>
    </row>
    <row r="29" spans="4:29" ht="18" customHeight="1" thickBot="1">
      <c r="D29" s="274"/>
      <c r="E29" s="380" t="s">
        <v>358</v>
      </c>
      <c r="F29" s="380" t="s">
        <v>359</v>
      </c>
      <c r="G29" s="380" t="s">
        <v>360</v>
      </c>
      <c r="H29" s="380" t="s">
        <v>361</v>
      </c>
      <c r="I29" s="380" t="s">
        <v>362</v>
      </c>
      <c r="J29" s="380" t="s">
        <v>258</v>
      </c>
      <c r="K29" s="380" t="s">
        <v>259</v>
      </c>
      <c r="L29" s="380" t="s">
        <v>260</v>
      </c>
      <c r="M29" s="380" t="s">
        <v>261</v>
      </c>
      <c r="N29" s="380" t="s">
        <v>262</v>
      </c>
      <c r="O29" s="380" t="s">
        <v>263</v>
      </c>
      <c r="P29" s="380" t="s">
        <v>264</v>
      </c>
      <c r="Q29" s="380" t="s">
        <v>265</v>
      </c>
      <c r="R29" s="380" t="s">
        <v>266</v>
      </c>
      <c r="S29" s="380" t="s">
        <v>267</v>
      </c>
      <c r="T29" s="380" t="s">
        <v>268</v>
      </c>
      <c r="U29" s="380" t="s">
        <v>269</v>
      </c>
      <c r="V29" s="380" t="s">
        <v>270</v>
      </c>
      <c r="W29" s="380" t="s">
        <v>272</v>
      </c>
      <c r="X29" s="380" t="s">
        <v>273</v>
      </c>
      <c r="Y29" s="380" t="s">
        <v>274</v>
      </c>
      <c r="Z29" s="380" t="s">
        <v>275</v>
      </c>
      <c r="AA29" s="380" t="s">
        <v>276</v>
      </c>
      <c r="AB29" s="381" t="s">
        <v>277</v>
      </c>
      <c r="AC29" s="382" t="s">
        <v>279</v>
      </c>
    </row>
    <row r="30" spans="4:29" ht="18" customHeight="1">
      <c r="D30" s="270" t="s">
        <v>166</v>
      </c>
      <c r="E30" s="231">
        <v>103.73520489733288</v>
      </c>
      <c r="F30" s="231">
        <v>102.93997205092687</v>
      </c>
      <c r="G30" s="231">
        <v>103.01232582057094</v>
      </c>
      <c r="H30" s="231">
        <v>103.02454997343315</v>
      </c>
      <c r="I30" s="231">
        <v>107.24550190112609</v>
      </c>
      <c r="J30" s="231">
        <v>113.76876510977056</v>
      </c>
      <c r="K30" s="231">
        <v>110.36662654378468</v>
      </c>
      <c r="L30" s="231">
        <v>106.2585023885261</v>
      </c>
      <c r="M30" s="231">
        <v>107.63551845393341</v>
      </c>
      <c r="N30" s="231">
        <v>95.315038709352578</v>
      </c>
      <c r="O30" s="231">
        <v>97.450970216510143</v>
      </c>
      <c r="P30" s="231">
        <v>102.76371941797672</v>
      </c>
      <c r="Q30" s="231">
        <v>103.69855389215589</v>
      </c>
      <c r="R30" s="231">
        <v>101.96306422226229</v>
      </c>
      <c r="S30" s="231">
        <v>102.72218990742789</v>
      </c>
      <c r="T30" s="231">
        <v>105.69900818956026</v>
      </c>
      <c r="U30" s="231">
        <v>105.27432936265761</v>
      </c>
      <c r="V30" s="231">
        <v>103.98703789274998</v>
      </c>
      <c r="W30" s="231">
        <v>105.39834616093484</v>
      </c>
      <c r="X30" s="231">
        <v>104.08077320319808</v>
      </c>
      <c r="Y30" s="231">
        <v>100</v>
      </c>
      <c r="Z30" s="231">
        <v>107.54303816795431</v>
      </c>
      <c r="AA30" s="231">
        <v>111.37853453774778</v>
      </c>
      <c r="AB30" s="428">
        <v>109.84305286139464</v>
      </c>
      <c r="AC30" s="429">
        <v>109.04345746412073</v>
      </c>
    </row>
    <row r="31" spans="4:29" ht="18" customHeight="1">
      <c r="D31" s="271" t="s">
        <v>167</v>
      </c>
      <c r="E31" s="232">
        <v>82.070664532578661</v>
      </c>
      <c r="F31" s="232">
        <v>82.751764016918528</v>
      </c>
      <c r="G31" s="232">
        <v>83.23980252238708</v>
      </c>
      <c r="H31" s="232">
        <v>83.952358044922917</v>
      </c>
      <c r="I31" s="232">
        <v>83.237518665806334</v>
      </c>
      <c r="J31" s="232">
        <v>82.65641521343133</v>
      </c>
      <c r="K31" s="232">
        <v>84.82108827466817</v>
      </c>
      <c r="L31" s="232">
        <v>86.593690086382679</v>
      </c>
      <c r="M31" s="232">
        <v>88.252530881401995</v>
      </c>
      <c r="N31" s="232">
        <v>89.007637037496551</v>
      </c>
      <c r="O31" s="232">
        <v>87.769618905066821</v>
      </c>
      <c r="P31" s="232">
        <v>86.924047511152381</v>
      </c>
      <c r="Q31" s="232">
        <v>89.293606141400801</v>
      </c>
      <c r="R31" s="232">
        <v>94.026906635644806</v>
      </c>
      <c r="S31" s="232">
        <v>95.916317551173876</v>
      </c>
      <c r="T31" s="232">
        <v>98.393856876384589</v>
      </c>
      <c r="U31" s="232">
        <v>98.753525634572824</v>
      </c>
      <c r="V31" s="232">
        <v>99.217363874444743</v>
      </c>
      <c r="W31" s="232">
        <v>99.190760479293161</v>
      </c>
      <c r="X31" s="232">
        <v>99.987541496089307</v>
      </c>
      <c r="Y31" s="232">
        <v>100</v>
      </c>
      <c r="Z31" s="232">
        <v>104.65911270426921</v>
      </c>
      <c r="AA31" s="232">
        <v>108.05001906545361</v>
      </c>
      <c r="AB31" s="430">
        <v>112.25166579893738</v>
      </c>
      <c r="AC31" s="431">
        <v>103.75413453415008</v>
      </c>
    </row>
    <row r="32" spans="4:29" ht="18" customHeight="1">
      <c r="D32" s="271" t="s">
        <v>168</v>
      </c>
      <c r="E32" s="232">
        <v>63.322220383775871</v>
      </c>
      <c r="F32" s="232">
        <v>66.572733114355941</v>
      </c>
      <c r="G32" s="232">
        <v>66.941146737100681</v>
      </c>
      <c r="H32" s="232">
        <v>70.931225853078104</v>
      </c>
      <c r="I32" s="232">
        <v>71.247844577616149</v>
      </c>
      <c r="J32" s="232">
        <v>72.857896006461871</v>
      </c>
      <c r="K32" s="232">
        <v>73.457864926743497</v>
      </c>
      <c r="L32" s="232">
        <v>74.757900195080694</v>
      </c>
      <c r="M32" s="232">
        <v>76.129792372639088</v>
      </c>
      <c r="N32" s="232">
        <v>78.910244513889097</v>
      </c>
      <c r="O32" s="232">
        <v>82.284848203703731</v>
      </c>
      <c r="P32" s="232">
        <v>84.238252418176913</v>
      </c>
      <c r="Q32" s="232">
        <v>89.665914429269279</v>
      </c>
      <c r="R32" s="232">
        <v>92.068295777191281</v>
      </c>
      <c r="S32" s="232">
        <v>92.377340522785786</v>
      </c>
      <c r="T32" s="232">
        <v>96.149885235457774</v>
      </c>
      <c r="U32" s="232">
        <v>98.676099054525608</v>
      </c>
      <c r="V32" s="232">
        <v>99.069773634198285</v>
      </c>
      <c r="W32" s="232">
        <v>100.36625260673425</v>
      </c>
      <c r="X32" s="232">
        <v>101.73443145002896</v>
      </c>
      <c r="Y32" s="232">
        <v>100</v>
      </c>
      <c r="Z32" s="232">
        <v>104.42578163532184</v>
      </c>
      <c r="AA32" s="232">
        <v>106.62241619267225</v>
      </c>
      <c r="AB32" s="430">
        <v>109.35155427914941</v>
      </c>
      <c r="AC32" s="431">
        <v>113.64700024434073</v>
      </c>
    </row>
    <row r="33" spans="4:29" ht="18" customHeight="1">
      <c r="D33" s="271" t="s">
        <v>169</v>
      </c>
      <c r="E33" s="232">
        <v>122.15127746218539</v>
      </c>
      <c r="F33" s="232">
        <v>117.18315475547136</v>
      </c>
      <c r="G33" s="232">
        <v>110.82909686436936</v>
      </c>
      <c r="H33" s="232">
        <v>106.95170832058649</v>
      </c>
      <c r="I33" s="232">
        <v>100.83233782815857</v>
      </c>
      <c r="J33" s="232">
        <v>100.56473665795303</v>
      </c>
      <c r="K33" s="232">
        <v>97.131596832311445</v>
      </c>
      <c r="L33" s="232">
        <v>93.521488513190448</v>
      </c>
      <c r="M33" s="232">
        <v>90.905534661935533</v>
      </c>
      <c r="N33" s="232">
        <v>88.798099240318962</v>
      </c>
      <c r="O33" s="232">
        <v>84.389519442668544</v>
      </c>
      <c r="P33" s="232">
        <v>83.450390282237905</v>
      </c>
      <c r="Q33" s="232">
        <v>86.34371435846613</v>
      </c>
      <c r="R33" s="232">
        <v>97.19533896209289</v>
      </c>
      <c r="S33" s="232">
        <v>98.114022865538104</v>
      </c>
      <c r="T33" s="232">
        <v>98.871164178667016</v>
      </c>
      <c r="U33" s="232">
        <v>100.37394552352409</v>
      </c>
      <c r="V33" s="232">
        <v>104.4000930595526</v>
      </c>
      <c r="W33" s="232">
        <v>101.86455145478827</v>
      </c>
      <c r="X33" s="232">
        <v>104.28107062450653</v>
      </c>
      <c r="Y33" s="232">
        <v>100</v>
      </c>
      <c r="Z33" s="232">
        <v>106.40460754698319</v>
      </c>
      <c r="AA33" s="232">
        <v>111.5364139464761</v>
      </c>
      <c r="AB33" s="430">
        <v>115.90683932755314</v>
      </c>
      <c r="AC33" s="431">
        <v>117.48603868566204</v>
      </c>
    </row>
    <row r="34" spans="4:29" ht="18" customHeight="1">
      <c r="D34" s="271" t="s">
        <v>170</v>
      </c>
      <c r="E34" s="232">
        <v>60.751947673006143</v>
      </c>
      <c r="F34" s="232">
        <v>61.364033623175843</v>
      </c>
      <c r="G34" s="232">
        <v>57.114654460819956</v>
      </c>
      <c r="H34" s="232">
        <v>59.800249393649757</v>
      </c>
      <c r="I34" s="232">
        <v>58.44220753500008</v>
      </c>
      <c r="J34" s="232">
        <v>64.818380812920708</v>
      </c>
      <c r="K34" s="232">
        <v>70.935033908969103</v>
      </c>
      <c r="L34" s="232">
        <v>75.154836407105321</v>
      </c>
      <c r="M34" s="232">
        <v>76.053561139160692</v>
      </c>
      <c r="N34" s="232">
        <v>72.458855287488518</v>
      </c>
      <c r="O34" s="232">
        <v>71.013438966711831</v>
      </c>
      <c r="P34" s="232">
        <v>75.507772349752386</v>
      </c>
      <c r="Q34" s="232">
        <v>74.856120354173768</v>
      </c>
      <c r="R34" s="232">
        <v>78.571544322246524</v>
      </c>
      <c r="S34" s="232">
        <v>81.691179332468309</v>
      </c>
      <c r="T34" s="232">
        <v>84.793334922952539</v>
      </c>
      <c r="U34" s="232">
        <v>89.723872172299053</v>
      </c>
      <c r="V34" s="232">
        <v>92.675125789704722</v>
      </c>
      <c r="W34" s="232">
        <v>99.205922757635904</v>
      </c>
      <c r="X34" s="232">
        <v>101.89738322287556</v>
      </c>
      <c r="Y34" s="232">
        <v>100</v>
      </c>
      <c r="Z34" s="232">
        <v>105.90474292809535</v>
      </c>
      <c r="AA34" s="232">
        <v>113.70782913556285</v>
      </c>
      <c r="AB34" s="430">
        <v>122.36032965597073</v>
      </c>
      <c r="AC34" s="431">
        <v>126.4193246882709</v>
      </c>
    </row>
    <row r="35" spans="4:29" ht="18" customHeight="1">
      <c r="D35" s="271" t="s">
        <v>171</v>
      </c>
      <c r="E35" s="232">
        <v>87.737237595518209</v>
      </c>
      <c r="F35" s="232">
        <v>89.22382702515317</v>
      </c>
      <c r="G35" s="232">
        <v>94.0640619994155</v>
      </c>
      <c r="H35" s="232">
        <v>98.662515951822627</v>
      </c>
      <c r="I35" s="232">
        <v>100.88570774850366</v>
      </c>
      <c r="J35" s="232">
        <v>107.58783444740993</v>
      </c>
      <c r="K35" s="232">
        <v>117.97190288264552</v>
      </c>
      <c r="L35" s="232">
        <v>125.29603619928869</v>
      </c>
      <c r="M35" s="232">
        <v>124.67932932037785</v>
      </c>
      <c r="N35" s="232">
        <v>86.04694659227323</v>
      </c>
      <c r="O35" s="232">
        <v>106.89188737932335</v>
      </c>
      <c r="P35" s="232">
        <v>95.619981571881809</v>
      </c>
      <c r="Q35" s="232">
        <v>104.74764392666319</v>
      </c>
      <c r="R35" s="232">
        <v>107.52770165659558</v>
      </c>
      <c r="S35" s="232">
        <v>111.81509942963517</v>
      </c>
      <c r="T35" s="232">
        <v>116.25916095067839</v>
      </c>
      <c r="U35" s="232">
        <v>114.63121906956844</v>
      </c>
      <c r="V35" s="232">
        <v>121.10955129040076</v>
      </c>
      <c r="W35" s="232">
        <v>123.5390987597448</v>
      </c>
      <c r="X35" s="232">
        <v>121.23054437009652</v>
      </c>
      <c r="Y35" s="232">
        <v>100</v>
      </c>
      <c r="Z35" s="232">
        <v>107.85531053180975</v>
      </c>
      <c r="AA35" s="232">
        <v>117.59390842182427</v>
      </c>
      <c r="AB35" s="430">
        <v>135.49230771465216</v>
      </c>
      <c r="AC35" s="431">
        <v>131.75891001643078</v>
      </c>
    </row>
    <row r="36" spans="4:29" ht="18" customHeight="1">
      <c r="D36" s="271" t="s">
        <v>172</v>
      </c>
      <c r="E36" s="232">
        <v>158.17516775560321</v>
      </c>
      <c r="F36" s="232">
        <v>151.033293263058</v>
      </c>
      <c r="G36" s="232">
        <v>150.54836904162224</v>
      </c>
      <c r="H36" s="232">
        <v>146.66892566205442</v>
      </c>
      <c r="I36" s="232">
        <v>147.28684915077883</v>
      </c>
      <c r="J36" s="232">
        <v>147.94983766538516</v>
      </c>
      <c r="K36" s="232">
        <v>150.19847801882867</v>
      </c>
      <c r="L36" s="232">
        <v>149.24091932548362</v>
      </c>
      <c r="M36" s="232">
        <v>146.47161865505126</v>
      </c>
      <c r="N36" s="232">
        <v>141.81570435734676</v>
      </c>
      <c r="O36" s="232">
        <v>139.74520140372073</v>
      </c>
      <c r="P36" s="232">
        <v>136.91583840099469</v>
      </c>
      <c r="Q36" s="232">
        <v>138.1809149824266</v>
      </c>
      <c r="R36" s="232">
        <v>138.68068768602865</v>
      </c>
      <c r="S36" s="232">
        <v>139.92762337523413</v>
      </c>
      <c r="T36" s="232">
        <v>142.35505647736508</v>
      </c>
      <c r="U36" s="232">
        <v>139.83724006115787</v>
      </c>
      <c r="V36" s="232">
        <v>137.98373069015207</v>
      </c>
      <c r="W36" s="232">
        <v>135.28266201979932</v>
      </c>
      <c r="X36" s="232">
        <v>139.80765536774717</v>
      </c>
      <c r="Y36" s="232">
        <v>100</v>
      </c>
      <c r="Z36" s="232">
        <v>97.764341298276392</v>
      </c>
      <c r="AA36" s="232">
        <v>113.06080271985967</v>
      </c>
      <c r="AB36" s="430">
        <v>130.2006221323428</v>
      </c>
      <c r="AC36" s="431">
        <v>134.34225988989979</v>
      </c>
    </row>
    <row r="37" spans="4:29" ht="18" customHeight="1" thickBot="1">
      <c r="D37" s="272" t="s">
        <v>173</v>
      </c>
      <c r="E37" s="233">
        <v>100.88304167703321</v>
      </c>
      <c r="F37" s="233">
        <v>97.703995836254833</v>
      </c>
      <c r="G37" s="233">
        <v>93.530253059078291</v>
      </c>
      <c r="H37" s="233">
        <v>93.916396911359911</v>
      </c>
      <c r="I37" s="233">
        <v>94.386711779858956</v>
      </c>
      <c r="J37" s="233">
        <v>93.341579496437504</v>
      </c>
      <c r="K37" s="233">
        <v>95.633166519872361</v>
      </c>
      <c r="L37" s="233">
        <v>97.742367291283799</v>
      </c>
      <c r="M37" s="233">
        <v>95.078518737324771</v>
      </c>
      <c r="N37" s="233">
        <v>84.247595560591236</v>
      </c>
      <c r="O37" s="233">
        <v>84.870802067475353</v>
      </c>
      <c r="P37" s="233">
        <v>80.252859209581914</v>
      </c>
      <c r="Q37" s="233">
        <v>77.688646252813371</v>
      </c>
      <c r="R37" s="233">
        <v>79.716119496922673</v>
      </c>
      <c r="S37" s="233">
        <v>84.537304218684454</v>
      </c>
      <c r="T37" s="233">
        <v>88.164532493015713</v>
      </c>
      <c r="U37" s="233">
        <v>89.752267026538277</v>
      </c>
      <c r="V37" s="233">
        <v>93.716936279826015</v>
      </c>
      <c r="W37" s="233">
        <v>97.495871167180468</v>
      </c>
      <c r="X37" s="233">
        <v>99.193191338309134</v>
      </c>
      <c r="Y37" s="233">
        <v>100</v>
      </c>
      <c r="Z37" s="233">
        <v>108.01238374869905</v>
      </c>
      <c r="AA37" s="233">
        <v>115.26655572436974</v>
      </c>
      <c r="AB37" s="432">
        <v>117.82342477300668</v>
      </c>
      <c r="AC37" s="433">
        <v>122.42562166010201</v>
      </c>
    </row>
    <row r="38" spans="4:29" ht="18" customHeight="1" thickTop="1" thickBot="1">
      <c r="D38" s="273" t="s">
        <v>174</v>
      </c>
      <c r="E38" s="234">
        <v>95.740868962315133</v>
      </c>
      <c r="F38" s="234">
        <v>94.231554506082801</v>
      </c>
      <c r="G38" s="234">
        <v>92.39815211803446</v>
      </c>
      <c r="H38" s="234">
        <v>93.101234237134506</v>
      </c>
      <c r="I38" s="234">
        <v>94.606713683881637</v>
      </c>
      <c r="J38" s="234">
        <v>97.333469315155696</v>
      </c>
      <c r="K38" s="234">
        <v>99.463925859932615</v>
      </c>
      <c r="L38" s="234">
        <v>101.14544679142186</v>
      </c>
      <c r="M38" s="234">
        <v>101.92125499560238</v>
      </c>
      <c r="N38" s="234">
        <v>91.064388326756401</v>
      </c>
      <c r="O38" s="234">
        <v>93.20787315417995</v>
      </c>
      <c r="P38" s="234">
        <v>93.070215529068719</v>
      </c>
      <c r="Q38" s="234">
        <v>94.336312341033349</v>
      </c>
      <c r="R38" s="234">
        <v>96.924735839136417</v>
      </c>
      <c r="S38" s="234">
        <v>99.92459084549786</v>
      </c>
      <c r="T38" s="234">
        <v>101.35664794395571</v>
      </c>
      <c r="U38" s="234">
        <v>100.88700083814615</v>
      </c>
      <c r="V38" s="234">
        <v>103.43212400981488</v>
      </c>
      <c r="W38" s="234">
        <v>105.55137163241811</v>
      </c>
      <c r="X38" s="234">
        <v>105.97792523336857</v>
      </c>
      <c r="Y38" s="234">
        <v>100</v>
      </c>
      <c r="Z38" s="234">
        <v>107.42535623298565</v>
      </c>
      <c r="AA38" s="234">
        <v>116.17286304368608</v>
      </c>
      <c r="AB38" s="434">
        <v>119.42277810433737</v>
      </c>
      <c r="AC38" s="435">
        <v>119.39915202811393</v>
      </c>
    </row>
    <row r="39" spans="4:29" ht="13">
      <c r="E39" s="235"/>
      <c r="F39" s="235"/>
      <c r="G39" s="235"/>
      <c r="H39" s="235"/>
      <c r="I39" s="235"/>
      <c r="J39" s="235"/>
      <c r="K39" s="235"/>
    </row>
    <row r="40" spans="4:29" ht="13.5" thickBot="1">
      <c r="D40" s="155" t="s">
        <v>292</v>
      </c>
      <c r="M40" s="157"/>
      <c r="N40" s="157"/>
      <c r="O40" s="157"/>
      <c r="P40" s="157"/>
      <c r="Q40" s="157"/>
      <c r="R40" s="157"/>
      <c r="S40" s="157"/>
      <c r="AC40" s="158" t="s">
        <v>107</v>
      </c>
    </row>
    <row r="41" spans="4:29" ht="18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8" t="s">
        <v>176</v>
      </c>
      <c r="K41" s="238" t="s">
        <v>293</v>
      </c>
      <c r="L41" s="236" t="s">
        <v>294</v>
      </c>
      <c r="M41" s="238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6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8" t="s">
        <v>310</v>
      </c>
      <c r="AC41" s="436" t="s">
        <v>311</v>
      </c>
    </row>
    <row r="42" spans="4:29" ht="18" customHeight="1">
      <c r="D42" s="270" t="s">
        <v>166</v>
      </c>
      <c r="E42" s="240">
        <v>-0.76659881010796738</v>
      </c>
      <c r="F42" s="240">
        <v>7.0287341450088928E-2</v>
      </c>
      <c r="G42" s="240">
        <v>1.1866689510071774E-2</v>
      </c>
      <c r="H42" s="240">
        <v>4.0970350550246248</v>
      </c>
      <c r="I42" s="240">
        <v>6.0825508019795915</v>
      </c>
      <c r="J42" s="240">
        <v>-2.9903996409923228</v>
      </c>
      <c r="K42" s="240">
        <v>-3.7222522819534669</v>
      </c>
      <c r="L42" s="241">
        <v>1.2959144860582474</v>
      </c>
      <c r="M42" s="240">
        <v>-11.446482531251371</v>
      </c>
      <c r="N42" s="240">
        <v>2.2409176559309096</v>
      </c>
      <c r="O42" s="241">
        <v>5.4517162023245787</v>
      </c>
      <c r="P42" s="242">
        <v>0.90969310907954526</v>
      </c>
      <c r="Q42" s="240">
        <v>-1.673591004652252</v>
      </c>
      <c r="R42" s="242">
        <v>0.74451046656544717</v>
      </c>
      <c r="S42" s="242">
        <v>2.8979310943575562</v>
      </c>
      <c r="T42" s="242">
        <v>-0.40178127891327797</v>
      </c>
      <c r="U42" s="242">
        <v>-1.2227971222434033</v>
      </c>
      <c r="V42" s="242">
        <v>1.3571963359899331</v>
      </c>
      <c r="W42" s="242">
        <v>-1.250088835098925</v>
      </c>
      <c r="X42" s="242">
        <v>-3.9207752571468162</v>
      </c>
      <c r="Y42" s="242">
        <v>7.5430381679543208</v>
      </c>
      <c r="Z42" s="242">
        <v>3.5664757432307286</v>
      </c>
      <c r="AA42" s="242">
        <v>-1.3786154421278947</v>
      </c>
      <c r="AB42" s="242">
        <v>-0.72794353074188112</v>
      </c>
      <c r="AC42" s="437">
        <v>2.1880009422827085</v>
      </c>
    </row>
    <row r="43" spans="4:29" ht="18" customHeight="1">
      <c r="D43" s="271" t="s">
        <v>167</v>
      </c>
      <c r="E43" s="244">
        <v>0.82989395567706659</v>
      </c>
      <c r="F43" s="244">
        <v>0.58976205675659932</v>
      </c>
      <c r="G43" s="244">
        <v>0.85602740629304375</v>
      </c>
      <c r="H43" s="244">
        <v>-0.8514821927146734</v>
      </c>
      <c r="I43" s="244">
        <v>-0.69812683233399342</v>
      </c>
      <c r="J43" s="244">
        <v>2.6188808886126171</v>
      </c>
      <c r="K43" s="244">
        <v>2.0898126253396669</v>
      </c>
      <c r="L43" s="245">
        <v>1.9156601287744095</v>
      </c>
      <c r="M43" s="244">
        <v>0.85561983158227695</v>
      </c>
      <c r="N43" s="244">
        <v>-1.3909122561114513</v>
      </c>
      <c r="O43" s="245">
        <v>-0.96339873006514598</v>
      </c>
      <c r="P43" s="246">
        <v>2.7260104632661077</v>
      </c>
      <c r="Q43" s="244">
        <v>5.3008280198120685</v>
      </c>
      <c r="R43" s="246">
        <v>2.0094364295643299</v>
      </c>
      <c r="S43" s="246">
        <v>2.5830217302586482</v>
      </c>
      <c r="T43" s="246">
        <v>0.36553985137515316</v>
      </c>
      <c r="U43" s="246">
        <v>0.46969284072784778</v>
      </c>
      <c r="V43" s="246">
        <v>-2.6813245295705401E-2</v>
      </c>
      <c r="W43" s="246">
        <v>0.80328148806004784</v>
      </c>
      <c r="X43" s="246">
        <v>1.2460056247294071E-2</v>
      </c>
      <c r="Y43" s="246">
        <v>4.6591127042692024</v>
      </c>
      <c r="Z43" s="246">
        <v>3.2399532860229381</v>
      </c>
      <c r="AA43" s="246">
        <v>3.8886126720056611</v>
      </c>
      <c r="AB43" s="246">
        <v>-7.5700714143591279</v>
      </c>
      <c r="AC43" s="438">
        <v>0.9256030351510125</v>
      </c>
    </row>
    <row r="44" spans="4:29" ht="18" customHeight="1">
      <c r="D44" s="271" t="s">
        <v>168</v>
      </c>
      <c r="E44" s="244">
        <v>5.1332892480392127</v>
      </c>
      <c r="F44" s="244">
        <v>0.55340017678393516</v>
      </c>
      <c r="G44" s="244">
        <v>5.9605777768458745</v>
      </c>
      <c r="H44" s="244">
        <v>0.44637424594053021</v>
      </c>
      <c r="I44" s="244">
        <v>2.2597896657656293</v>
      </c>
      <c r="J44" s="244">
        <v>0.82347824075021103</v>
      </c>
      <c r="K44" s="244">
        <v>1.7697700166396839</v>
      </c>
      <c r="L44" s="245">
        <v>1.8351133110727502</v>
      </c>
      <c r="M44" s="244">
        <v>3.6522523634903514</v>
      </c>
      <c r="N44" s="244">
        <v>4.2765089762466282</v>
      </c>
      <c r="O44" s="245">
        <v>2.3739537194470541</v>
      </c>
      <c r="P44" s="246">
        <v>6.4432272219374518</v>
      </c>
      <c r="Q44" s="244">
        <v>2.6792581810081879</v>
      </c>
      <c r="R44" s="246">
        <v>0.33566901937926097</v>
      </c>
      <c r="S44" s="246">
        <v>4.0838420886791722</v>
      </c>
      <c r="T44" s="246">
        <v>2.6273706025560819</v>
      </c>
      <c r="U44" s="246">
        <v>0.39895636678456653</v>
      </c>
      <c r="V44" s="246">
        <v>1.3086524022180879</v>
      </c>
      <c r="W44" s="246">
        <v>1.3631861385277264</v>
      </c>
      <c r="X44" s="246">
        <v>-1.7048617909472485</v>
      </c>
      <c r="Y44" s="246">
        <v>4.425781635321834</v>
      </c>
      <c r="Z44" s="246">
        <v>2.1035366199331409</v>
      </c>
      <c r="AA44" s="246">
        <v>2.5596288134621408</v>
      </c>
      <c r="AB44" s="246">
        <v>3.9281069149013104</v>
      </c>
      <c r="AC44" s="438">
        <v>3.2498654102918412</v>
      </c>
    </row>
    <row r="45" spans="4:29" ht="18" customHeight="1">
      <c r="D45" s="271" t="s">
        <v>169</v>
      </c>
      <c r="E45" s="244">
        <v>-4.0671884976823263</v>
      </c>
      <c r="F45" s="244">
        <v>-5.4223304572753301</v>
      </c>
      <c r="G45" s="244">
        <v>-3.4985294056198568</v>
      </c>
      <c r="H45" s="244">
        <v>-5.7216201484927938</v>
      </c>
      <c r="I45" s="244">
        <v>-0.26539221044502248</v>
      </c>
      <c r="J45" s="244">
        <v>-3.4138605039245311</v>
      </c>
      <c r="K45" s="244">
        <v>-3.7167187988822072</v>
      </c>
      <c r="L45" s="245">
        <v>-2.7971687500311448</v>
      </c>
      <c r="M45" s="244">
        <v>-2.3182696515165988</v>
      </c>
      <c r="N45" s="244">
        <v>-4.9647231589037268</v>
      </c>
      <c r="O45" s="245">
        <v>-1.1128504660684291</v>
      </c>
      <c r="P45" s="246">
        <v>3.4671186874533633</v>
      </c>
      <c r="Q45" s="244">
        <v>12.567938134529339</v>
      </c>
      <c r="R45" s="246">
        <v>0.9451933737311401</v>
      </c>
      <c r="S45" s="246">
        <v>0.77169531022752391</v>
      </c>
      <c r="T45" s="246">
        <v>1.5199389603033671</v>
      </c>
      <c r="U45" s="246">
        <v>4.0111480275376197</v>
      </c>
      <c r="V45" s="246">
        <v>-2.4286775331876389</v>
      </c>
      <c r="W45" s="246">
        <v>2.3722866642090032</v>
      </c>
      <c r="X45" s="246">
        <v>-4.1053190179852823</v>
      </c>
      <c r="Y45" s="246">
        <v>6.4046075469831747</v>
      </c>
      <c r="Z45" s="246">
        <v>4.8229174636323577</v>
      </c>
      <c r="AA45" s="246">
        <v>3.9183843432283147</v>
      </c>
      <c r="AB45" s="246">
        <v>1.3624729716303319</v>
      </c>
      <c r="AC45" s="438">
        <v>4.110987353879092</v>
      </c>
    </row>
    <row r="46" spans="4:29" ht="18" customHeight="1">
      <c r="D46" s="271" t="s">
        <v>170</v>
      </c>
      <c r="E46" s="244">
        <v>1.0075165877219672</v>
      </c>
      <c r="F46" s="244">
        <v>-6.9248693598769453</v>
      </c>
      <c r="G46" s="244">
        <v>4.7021118453445077</v>
      </c>
      <c r="H46" s="244">
        <v>-2.2709635368074061</v>
      </c>
      <c r="I46" s="244">
        <v>10.910219765572769</v>
      </c>
      <c r="J46" s="244">
        <v>9.4366027341878667</v>
      </c>
      <c r="K46" s="244">
        <v>5.9488270683728839</v>
      </c>
      <c r="L46" s="245">
        <v>1.1958308673404163</v>
      </c>
      <c r="M46" s="244">
        <v>-4.7265450793220332</v>
      </c>
      <c r="N46" s="244">
        <v>-1.9948097648546042</v>
      </c>
      <c r="O46" s="245">
        <v>6.328849086082589</v>
      </c>
      <c r="P46" s="246">
        <v>-0.86302638165535506</v>
      </c>
      <c r="Q46" s="244">
        <v>4.9634204264041859</v>
      </c>
      <c r="R46" s="246">
        <v>3.9704387092446591</v>
      </c>
      <c r="S46" s="246">
        <v>3.7974180515365128</v>
      </c>
      <c r="T46" s="246">
        <v>5.8147698210321055</v>
      </c>
      <c r="U46" s="246">
        <v>3.2892624292209556</v>
      </c>
      <c r="V46" s="246">
        <v>7.0469793402284155</v>
      </c>
      <c r="W46" s="246">
        <v>2.713003811087968</v>
      </c>
      <c r="X46" s="246">
        <v>-1.8620529427389718</v>
      </c>
      <c r="Y46" s="246">
        <v>5.9047429280953505</v>
      </c>
      <c r="Z46" s="246">
        <v>7.3680233686658063</v>
      </c>
      <c r="AA46" s="246">
        <v>7.6094149243605109</v>
      </c>
      <c r="AB46" s="246">
        <v>3.3172475455995216</v>
      </c>
      <c r="AC46" s="438">
        <v>6.0360073377935475</v>
      </c>
    </row>
    <row r="47" spans="4:29" ht="18" customHeight="1">
      <c r="D47" s="271" t="s">
        <v>171</v>
      </c>
      <c r="E47" s="244">
        <v>1.6943654374991508</v>
      </c>
      <c r="F47" s="244">
        <v>5.4248233186610522</v>
      </c>
      <c r="G47" s="244">
        <v>4.8886406292295792</v>
      </c>
      <c r="H47" s="244">
        <v>2.2533297222692275</v>
      </c>
      <c r="I47" s="244">
        <v>6.6432865947809789</v>
      </c>
      <c r="J47" s="244">
        <v>9.6517124715540685</v>
      </c>
      <c r="K47" s="244">
        <v>6.2083709236503299</v>
      </c>
      <c r="L47" s="245">
        <v>-0.49219983138967577</v>
      </c>
      <c r="M47" s="244">
        <v>-30.985395043980613</v>
      </c>
      <c r="N47" s="244">
        <v>24.225078997657235</v>
      </c>
      <c r="O47" s="245">
        <v>-10.545146206878485</v>
      </c>
      <c r="P47" s="246">
        <v>9.5457687867464376</v>
      </c>
      <c r="Q47" s="244">
        <v>2.6540527554765632</v>
      </c>
      <c r="R47" s="246">
        <v>3.9872495245290263</v>
      </c>
      <c r="S47" s="246">
        <v>3.9744735225494838</v>
      </c>
      <c r="T47" s="246">
        <v>-1.400269766096615</v>
      </c>
      <c r="U47" s="246">
        <v>5.6514554005577384</v>
      </c>
      <c r="V47" s="246">
        <v>2.0060742059215384</v>
      </c>
      <c r="W47" s="246">
        <v>-1.8686832046086639</v>
      </c>
      <c r="X47" s="246">
        <v>-17.512537356330959</v>
      </c>
      <c r="Y47" s="246">
        <v>7.8553105318097574</v>
      </c>
      <c r="Z47" s="246">
        <v>9.0293170007074544</v>
      </c>
      <c r="AA47" s="246">
        <v>15.220515699354127</v>
      </c>
      <c r="AB47" s="246">
        <v>-2.7554314788732741</v>
      </c>
      <c r="AC47" s="438">
        <v>7.1383610248868079</v>
      </c>
    </row>
    <row r="48" spans="4:29" ht="18" customHeight="1">
      <c r="D48" s="271" t="s">
        <v>172</v>
      </c>
      <c r="E48" s="244">
        <v>-4.5151679583360114</v>
      </c>
      <c r="F48" s="244">
        <v>-0.32107107708440513</v>
      </c>
      <c r="G48" s="244">
        <v>-2.5768750629873969</v>
      </c>
      <c r="H48" s="244">
        <v>0.42130498054383925</v>
      </c>
      <c r="I48" s="244">
        <v>0.45013422340758141</v>
      </c>
      <c r="J48" s="244">
        <v>1.5198667257271301</v>
      </c>
      <c r="K48" s="244">
        <v>-0.63752889241995325</v>
      </c>
      <c r="L48" s="245">
        <v>-1.8555907340618136</v>
      </c>
      <c r="M48" s="244">
        <v>-3.1787143068784216</v>
      </c>
      <c r="N48" s="244">
        <v>-1.4599955364666619</v>
      </c>
      <c r="O48" s="245">
        <v>-2.0246584314205216</v>
      </c>
      <c r="P48" s="246">
        <v>0.92398118158308129</v>
      </c>
      <c r="Q48" s="244">
        <v>0.36167997850182743</v>
      </c>
      <c r="R48" s="246">
        <v>0.89914155316889777</v>
      </c>
      <c r="S48" s="246">
        <v>1.7347776254453151</v>
      </c>
      <c r="T48" s="246">
        <v>-1.768687729478402</v>
      </c>
      <c r="U48" s="246">
        <v>-1.3254762252138161</v>
      </c>
      <c r="V48" s="246">
        <v>-1.9575269177335923</v>
      </c>
      <c r="W48" s="246">
        <v>3.3448435153394778</v>
      </c>
      <c r="X48" s="246">
        <v>-28.473158542740695</v>
      </c>
      <c r="Y48" s="246">
        <v>-2.2356587017236076</v>
      </c>
      <c r="Z48" s="246">
        <v>15.646258358059395</v>
      </c>
      <c r="AA48" s="246">
        <v>15.15982462547335</v>
      </c>
      <c r="AB48" s="246">
        <v>3.1809661810580478</v>
      </c>
      <c r="AC48" s="438">
        <v>7.6596992871226455</v>
      </c>
    </row>
    <row r="49" spans="4:29" ht="18" customHeight="1" thickBot="1">
      <c r="D49" s="272" t="s">
        <v>173</v>
      </c>
      <c r="E49" s="248">
        <v>-3.1512192613658119</v>
      </c>
      <c r="F49" s="248">
        <v>-4.2718240348853795</v>
      </c>
      <c r="G49" s="248">
        <v>0.41285449322767898</v>
      </c>
      <c r="H49" s="248">
        <v>0.50078035781432428</v>
      </c>
      <c r="I49" s="248">
        <v>-1.1072875235436148</v>
      </c>
      <c r="J49" s="248">
        <v>2.4550549024321113</v>
      </c>
      <c r="K49" s="248">
        <v>2.205511799061012</v>
      </c>
      <c r="L49" s="249">
        <v>-2.7253775694018665</v>
      </c>
      <c r="M49" s="248">
        <v>-11.391556495170416</v>
      </c>
      <c r="N49" s="248">
        <v>0.73973209886556335</v>
      </c>
      <c r="O49" s="249">
        <v>-5.4411443575400815</v>
      </c>
      <c r="P49" s="250">
        <v>-3.195167103108504</v>
      </c>
      <c r="Q49" s="248">
        <v>2.609742017529229</v>
      </c>
      <c r="R49" s="250">
        <v>6.0479420626437825</v>
      </c>
      <c r="S49" s="250">
        <v>4.2906836311555434</v>
      </c>
      <c r="T49" s="250">
        <v>1.800876711560115</v>
      </c>
      <c r="U49" s="250">
        <v>4.417347198723629</v>
      </c>
      <c r="V49" s="250">
        <v>4.0322859851831439</v>
      </c>
      <c r="W49" s="250">
        <v>1.7409149236876007</v>
      </c>
      <c r="X49" s="250">
        <v>0.81337100944675567</v>
      </c>
      <c r="Y49" s="250">
        <v>8.0123837486990457</v>
      </c>
      <c r="Z49" s="250">
        <v>6.7160558112930824</v>
      </c>
      <c r="AA49" s="250">
        <v>2.2182228249719271</v>
      </c>
      <c r="AB49" s="250">
        <v>3.9060118104372803</v>
      </c>
      <c r="AC49" s="439">
        <v>5.188455780592327</v>
      </c>
    </row>
    <row r="50" spans="4:29" ht="18" customHeight="1" thickTop="1" thickBot="1">
      <c r="D50" s="273" t="s">
        <v>312</v>
      </c>
      <c r="E50" s="252">
        <v>-1.5764578623434384</v>
      </c>
      <c r="F50" s="252">
        <v>-1.9456352998294117</v>
      </c>
      <c r="G50" s="252">
        <v>0.76092660186741423</v>
      </c>
      <c r="H50" s="252">
        <v>1.6170348965649521</v>
      </c>
      <c r="I50" s="252">
        <v>2.8822008784129594</v>
      </c>
      <c r="J50" s="252">
        <v>2.188821959231924</v>
      </c>
      <c r="K50" s="252">
        <v>1.69058371861354</v>
      </c>
      <c r="L50" s="253">
        <v>0.7670226652558072</v>
      </c>
      <c r="M50" s="252">
        <v>-10.652210638255996</v>
      </c>
      <c r="N50" s="252">
        <v>2.3538123619184677</v>
      </c>
      <c r="O50" s="253">
        <v>-0.1476887328920255</v>
      </c>
      <c r="P50" s="254">
        <v>1.3603673363893654</v>
      </c>
      <c r="Q50" s="252">
        <v>2.7438251865789498</v>
      </c>
      <c r="R50" s="254">
        <v>3.0950355246159518</v>
      </c>
      <c r="S50" s="254">
        <v>1.4331378155674184</v>
      </c>
      <c r="T50" s="254">
        <v>-0.46336092928926037</v>
      </c>
      <c r="U50" s="254">
        <v>2.5227463900447376</v>
      </c>
      <c r="V50" s="254">
        <v>2.0489259433579119</v>
      </c>
      <c r="W50" s="254">
        <v>0.40411942957588198</v>
      </c>
      <c r="X50" s="254">
        <v>-5.6407268024967223</v>
      </c>
      <c r="Y50" s="254">
        <v>7.4253562329856484</v>
      </c>
      <c r="Z50" s="254">
        <v>8.1428697259599563</v>
      </c>
      <c r="AA50" s="254">
        <v>2.7974821102835139</v>
      </c>
      <c r="AB50" s="254">
        <v>-1.9783559383271015E-2</v>
      </c>
      <c r="AC50" s="440">
        <v>4.5322529274081758</v>
      </c>
    </row>
    <row r="51" spans="4:29" ht="13"/>
    <row r="52" spans="4:29" ht="13.5" thickBot="1">
      <c r="D52" s="742" t="s">
        <v>313</v>
      </c>
      <c r="E52" s="161"/>
      <c r="F52" s="161"/>
      <c r="G52" s="161"/>
      <c r="H52" s="161"/>
      <c r="I52" s="161"/>
      <c r="J52" s="161"/>
      <c r="K52" s="161"/>
      <c r="L52" s="161"/>
      <c r="M52" s="157"/>
      <c r="N52" s="157"/>
      <c r="O52" s="157"/>
      <c r="P52" s="157"/>
      <c r="Q52" s="157"/>
      <c r="R52" s="157"/>
      <c r="S52" s="157"/>
      <c r="T52" s="157"/>
      <c r="U52" s="157"/>
      <c r="V52" s="157"/>
    </row>
    <row r="53" spans="4:29" ht="18" customHeight="1" thickBot="1">
      <c r="D53" s="274"/>
      <c r="E53" s="654" t="s">
        <v>368</v>
      </c>
      <c r="F53" s="654" t="s">
        <v>370</v>
      </c>
      <c r="G53" s="655" t="s">
        <v>371</v>
      </c>
      <c r="H53" s="236" t="s">
        <v>372</v>
      </c>
      <c r="I53" s="237" t="s">
        <v>369</v>
      </c>
      <c r="J53" s="238" t="s">
        <v>176</v>
      </c>
      <c r="K53" s="238" t="s">
        <v>293</v>
      </c>
      <c r="L53" s="236" t="s">
        <v>294</v>
      </c>
      <c r="M53" s="238" t="s">
        <v>295</v>
      </c>
      <c r="N53" s="238" t="s">
        <v>296</v>
      </c>
      <c r="O53" s="238" t="s">
        <v>297</v>
      </c>
      <c r="P53" s="238" t="s">
        <v>298</v>
      </c>
      <c r="Q53" s="238" t="s">
        <v>299</v>
      </c>
      <c r="R53" s="238" t="s">
        <v>300</v>
      </c>
      <c r="S53" s="238" t="s">
        <v>301</v>
      </c>
      <c r="T53" s="236" t="s">
        <v>302</v>
      </c>
      <c r="U53" s="236" t="s">
        <v>303</v>
      </c>
      <c r="V53" s="236" t="s">
        <v>304</v>
      </c>
      <c r="W53" s="236" t="s">
        <v>305</v>
      </c>
      <c r="X53" s="236" t="s">
        <v>306</v>
      </c>
      <c r="Y53" s="236" t="s">
        <v>307</v>
      </c>
      <c r="Z53" s="236" t="s">
        <v>308</v>
      </c>
      <c r="AA53" s="236" t="s">
        <v>309</v>
      </c>
      <c r="AB53" s="238" t="s">
        <v>310</v>
      </c>
      <c r="AC53" s="436" t="s">
        <v>311</v>
      </c>
    </row>
    <row r="54" spans="4:29" ht="18" customHeight="1">
      <c r="D54" s="270" t="s">
        <v>314</v>
      </c>
      <c r="E54" s="240">
        <v>-7.6225521215848316E-2</v>
      </c>
      <c r="F54" s="240">
        <v>7.0464157702926754E-3</v>
      </c>
      <c r="G54" s="240">
        <v>1.2141125377332391E-3</v>
      </c>
      <c r="H54" s="240">
        <v>0.41606235719926504</v>
      </c>
      <c r="I54" s="240">
        <v>0.632770656990571</v>
      </c>
      <c r="J54" s="240">
        <v>-0.32076983928063219</v>
      </c>
      <c r="K54" s="240">
        <v>-0.37903683967972357</v>
      </c>
      <c r="L54" s="241">
        <v>0.12493874633505357</v>
      </c>
      <c r="M54" s="240">
        <v>-1.1093442888498135</v>
      </c>
      <c r="N54" s="240">
        <v>0.21524952680226542</v>
      </c>
      <c r="O54" s="241">
        <v>0.52308258617351988</v>
      </c>
      <c r="P54" s="242">
        <v>9.2178037505569049E-2</v>
      </c>
      <c r="Q54" s="240">
        <v>-0.16882882394601775</v>
      </c>
      <c r="R54" s="242">
        <v>7.187577123070088E-2</v>
      </c>
      <c r="S54" s="242">
        <v>0.27339048990910564</v>
      </c>
      <c r="T54" s="240">
        <v>-3.8451370835638078E-2</v>
      </c>
      <c r="U54" s="242">
        <v>-0.11709682983439559</v>
      </c>
      <c r="V54" s="242">
        <v>0.12521890461998939</v>
      </c>
      <c r="W54" s="242">
        <v>-0.11455505258455113</v>
      </c>
      <c r="X54" s="242">
        <v>-0.35337067283740142</v>
      </c>
      <c r="Y54" s="242">
        <v>0.69222895759886371</v>
      </c>
      <c r="Z54" s="242">
        <v>0.3276560800110071</v>
      </c>
      <c r="AA54" s="242">
        <v>-0.12129514088932281</v>
      </c>
      <c r="AB54" s="242">
        <v>-6.1445003502640955E-2</v>
      </c>
      <c r="AC54" s="437">
        <v>0.18337888730454668</v>
      </c>
    </row>
    <row r="55" spans="4:29" ht="18" customHeight="1">
      <c r="D55" s="271" t="s">
        <v>315</v>
      </c>
      <c r="E55" s="244">
        <v>6.341101168041019E-2</v>
      </c>
      <c r="F55" s="244">
        <v>4.6164616110439025E-2</v>
      </c>
      <c r="G55" s="244">
        <v>6.8739587255070594E-2</v>
      </c>
      <c r="H55" s="244">
        <v>-6.8439137233975197E-2</v>
      </c>
      <c r="I55" s="244">
        <v>-5.4749857648871442E-2</v>
      </c>
      <c r="J55" s="244">
        <v>0.19823557964123406</v>
      </c>
      <c r="K55" s="244">
        <v>0.15885361000085588</v>
      </c>
      <c r="L55" s="245">
        <v>0.14618737468454598</v>
      </c>
      <c r="M55" s="244">
        <v>6.6038126494744664E-2</v>
      </c>
      <c r="N55" s="244">
        <v>-0.12117971500077036</v>
      </c>
      <c r="O55" s="245">
        <v>-8.0862875326433215E-2</v>
      </c>
      <c r="P55" s="246">
        <v>0.22693852868728562</v>
      </c>
      <c r="Q55" s="244">
        <v>0.44723591982071048</v>
      </c>
      <c r="R55" s="246">
        <v>0.17375739203850885</v>
      </c>
      <c r="S55" s="246">
        <v>0.22100376559541471</v>
      </c>
      <c r="T55" s="244">
        <v>3.1630202463442704E-2</v>
      </c>
      <c r="U55" s="246">
        <v>4.0981026642048023E-2</v>
      </c>
      <c r="V55" s="246">
        <v>-2.2926254950915823E-3</v>
      </c>
      <c r="W55" s="246">
        <v>6.7286291507921508E-2</v>
      </c>
      <c r="X55" s="246">
        <v>1.0478568950902393E-3</v>
      </c>
      <c r="Y55" s="246">
        <v>0.41529309643245377</v>
      </c>
      <c r="Z55" s="246">
        <v>0.28135879159247956</v>
      </c>
      <c r="AA55" s="246">
        <v>0.32237869873697556</v>
      </c>
      <c r="AB55" s="246">
        <v>-0.63424506519865942</v>
      </c>
      <c r="AC55" s="438">
        <v>7.1693607719093139E-2</v>
      </c>
    </row>
    <row r="56" spans="4:29" ht="18" customHeight="1">
      <c r="D56" s="271" t="s">
        <v>171</v>
      </c>
      <c r="E56" s="244">
        <v>0.24048982395440333</v>
      </c>
      <c r="F56" s="244">
        <v>2.7693734422828808E-2</v>
      </c>
      <c r="G56" s="244">
        <v>0.30588657680342501</v>
      </c>
      <c r="H56" s="244">
        <v>2.4089254209371181E-2</v>
      </c>
      <c r="I56" s="244">
        <v>0.12054799456859357</v>
      </c>
      <c r="J56" s="244">
        <v>4.366251507316983E-2</v>
      </c>
      <c r="K56" s="244">
        <v>9.2583103921864071E-2</v>
      </c>
      <c r="L56" s="245">
        <v>9.6076205400139364E-2</v>
      </c>
      <c r="M56" s="244">
        <v>0.19323814488510427</v>
      </c>
      <c r="N56" s="244">
        <v>0.26249219876019664</v>
      </c>
      <c r="O56" s="245">
        <v>0.1484505191316588</v>
      </c>
      <c r="P56" s="246">
        <v>0.4130896121717339</v>
      </c>
      <c r="Q56" s="244">
        <v>0.18038700583787148</v>
      </c>
      <c r="R56" s="246">
        <v>2.2585459780827224E-2</v>
      </c>
      <c r="S56" s="246">
        <v>0.26742636128832031</v>
      </c>
      <c r="T56" s="244">
        <v>0.1765468874952279</v>
      </c>
      <c r="U56" s="246">
        <v>2.7640402246323009E-2</v>
      </c>
      <c r="V56" s="246">
        <v>8.8787582719271535E-2</v>
      </c>
      <c r="W56" s="246">
        <v>9.181659589016064E-2</v>
      </c>
      <c r="X56" s="246">
        <v>-0.11592682057623342</v>
      </c>
      <c r="Y56" s="246">
        <v>0.31349612742203015</v>
      </c>
      <c r="Z56" s="246">
        <v>0.14484156448888189</v>
      </c>
      <c r="AA56" s="246">
        <v>0.16640371423233336</v>
      </c>
      <c r="AB56" s="246">
        <v>0.2547788003537701</v>
      </c>
      <c r="AC56" s="438">
        <v>0.21911106408568493</v>
      </c>
    </row>
    <row r="57" spans="4:29" ht="18" customHeight="1">
      <c r="D57" s="271" t="s">
        <v>316</v>
      </c>
      <c r="E57" s="244">
        <v>-0.34855996481270096</v>
      </c>
      <c r="F57" s="244">
        <v>-0.45293654801632294</v>
      </c>
      <c r="G57" s="244">
        <v>-0.28187631879258923</v>
      </c>
      <c r="H57" s="244">
        <v>-0.44150320816128102</v>
      </c>
      <c r="I57" s="244">
        <v>-1.8999781456729738E-2</v>
      </c>
      <c r="J57" s="244">
        <v>-0.2369255202421153</v>
      </c>
      <c r="K57" s="244">
        <v>-0.24380195922560027</v>
      </c>
      <c r="L57" s="245">
        <v>-0.17372659051689351</v>
      </c>
      <c r="M57" s="244">
        <v>-0.13889034824575813</v>
      </c>
      <c r="N57" s="244">
        <v>-0.32518663345481208</v>
      </c>
      <c r="O57" s="245">
        <v>-6.7679210236635728E-2</v>
      </c>
      <c r="P57" s="246">
        <v>0.20881847290847777</v>
      </c>
      <c r="Q57" s="244">
        <v>0.77267777448253194</v>
      </c>
      <c r="R57" s="246">
        <v>6.36669485145933E-2</v>
      </c>
      <c r="S57" s="246">
        <v>5.0896406384102255E-2</v>
      </c>
      <c r="T57" s="244">
        <v>9.9592379805948067E-2</v>
      </c>
      <c r="U57" s="246">
        <v>0.26806309522186211</v>
      </c>
      <c r="V57" s="246">
        <v>-0.1646636932918922</v>
      </c>
      <c r="W57" s="246">
        <v>0.15378320842473958</v>
      </c>
      <c r="X57" s="246">
        <v>-0.27134356938392845</v>
      </c>
      <c r="Y57" s="246">
        <v>0.4302046268449346</v>
      </c>
      <c r="Z57" s="246">
        <v>0.32088248745268871</v>
      </c>
      <c r="AA57" s="246">
        <v>0.25269786418303503</v>
      </c>
      <c r="AB57" s="246">
        <v>8.8824412378010406E-2</v>
      </c>
      <c r="AC57" s="438">
        <v>0.27171506196294809</v>
      </c>
    </row>
    <row r="58" spans="4:29" ht="18" customHeight="1">
      <c r="D58" s="271" t="s">
        <v>317</v>
      </c>
      <c r="E58" s="244">
        <v>4.7263220286143E-2</v>
      </c>
      <c r="F58" s="244">
        <v>-0.33337834896678492</v>
      </c>
      <c r="G58" s="244">
        <v>0.21487480032837422</v>
      </c>
      <c r="H58" s="244">
        <v>-0.10783654898445372</v>
      </c>
      <c r="I58" s="244">
        <v>0.49824897868422902</v>
      </c>
      <c r="J58" s="244">
        <v>0.46457935897534852</v>
      </c>
      <c r="K58" s="244">
        <v>0.31364241729805475</v>
      </c>
      <c r="L58" s="245">
        <v>6.5688390433643842E-2</v>
      </c>
      <c r="M58" s="244">
        <v>-0.2607395184370484</v>
      </c>
      <c r="N58" s="244">
        <v>-0.11734177218378117</v>
      </c>
      <c r="O58" s="245">
        <v>0.35646832870329143</v>
      </c>
      <c r="P58" s="246">
        <v>-5.1762265143182183E-2</v>
      </c>
      <c r="Q58" s="244">
        <v>0.29116404626148684</v>
      </c>
      <c r="R58" s="246">
        <v>0.23794545987702714</v>
      </c>
      <c r="S58" s="246">
        <v>0.22950886264281992</v>
      </c>
      <c r="T58" s="244">
        <v>0.35962532560339683</v>
      </c>
      <c r="U58" s="246">
        <v>0.21626168574927562</v>
      </c>
      <c r="V58" s="246">
        <v>0.46678726865936837</v>
      </c>
      <c r="W58" s="246">
        <v>0.18850912894869548</v>
      </c>
      <c r="X58" s="246">
        <v>-0.13235730214719429</v>
      </c>
      <c r="Y58" s="246">
        <v>0.4365251374978576</v>
      </c>
      <c r="Z58" s="246">
        <v>0.53699206163249136</v>
      </c>
      <c r="AA58" s="246">
        <v>0.55061140730714153</v>
      </c>
      <c r="AB58" s="246">
        <v>0.2512694059792544</v>
      </c>
      <c r="AC58" s="438">
        <v>0.47246565719593259</v>
      </c>
    </row>
    <row r="59" spans="4:29" ht="18" customHeight="1">
      <c r="D59" s="271" t="s">
        <v>318</v>
      </c>
      <c r="E59" s="244">
        <v>7.2275326708482412E-2</v>
      </c>
      <c r="F59" s="244">
        <v>0.23909278886637331</v>
      </c>
      <c r="G59" s="244">
        <v>0.2316567419696392</v>
      </c>
      <c r="H59" s="244">
        <v>0.11115215337852689</v>
      </c>
      <c r="I59" s="244">
        <v>0.32975171637064693</v>
      </c>
      <c r="J59" s="244">
        <v>0.49659429570836705</v>
      </c>
      <c r="K59" s="244">
        <v>0.34275755265302593</v>
      </c>
      <c r="L59" s="245">
        <v>-2.8381075223183908E-2</v>
      </c>
      <c r="M59" s="244">
        <v>-1.7643434123938011</v>
      </c>
      <c r="N59" s="244">
        <v>1.0654877952840087</v>
      </c>
      <c r="O59" s="245">
        <v>-0.56291282209417681</v>
      </c>
      <c r="P59" s="246">
        <v>0.45650468070274286</v>
      </c>
      <c r="Q59" s="244">
        <v>0.1371738433764931</v>
      </c>
      <c r="R59" s="246">
        <v>0.20589961756158853</v>
      </c>
      <c r="S59" s="246">
        <v>0.20701607575746284</v>
      </c>
      <c r="T59" s="244">
        <v>-7.4762367365944479E-2</v>
      </c>
      <c r="U59" s="246">
        <v>0.29889895184188592</v>
      </c>
      <c r="V59" s="246">
        <v>0.10933679361002588</v>
      </c>
      <c r="W59" s="246">
        <v>-0.10180582266357346</v>
      </c>
      <c r="X59" s="246">
        <v>-0.93248553805846923</v>
      </c>
      <c r="Y59" s="246">
        <v>0.36564509001879036</v>
      </c>
      <c r="Z59" s="246">
        <v>0.4219743175580527</v>
      </c>
      <c r="AA59" s="246">
        <v>0.71714320517782981</v>
      </c>
      <c r="AB59" s="246">
        <v>-0.14551691316045851</v>
      </c>
      <c r="AC59" s="438">
        <v>0.36666853868730465</v>
      </c>
    </row>
    <row r="60" spans="4:29" ht="18" customHeight="1">
      <c r="D60" s="271" t="s">
        <v>319</v>
      </c>
      <c r="E60" s="244">
        <v>-0.28124564398621515</v>
      </c>
      <c r="F60" s="244">
        <v>-1.9402088326054792E-2</v>
      </c>
      <c r="G60" s="244">
        <v>-0.15829860499332365</v>
      </c>
      <c r="H60" s="244">
        <v>2.5023624897247628E-2</v>
      </c>
      <c r="I60" s="244">
        <v>2.6421349979089678E-2</v>
      </c>
      <c r="J60" s="244">
        <v>8.7102125471722941E-2</v>
      </c>
      <c r="K60" s="244">
        <v>-3.6297002682122825E-2</v>
      </c>
      <c r="L60" s="245">
        <v>-0.10322733863256482</v>
      </c>
      <c r="M60" s="244">
        <v>-0.1722309395098581</v>
      </c>
      <c r="N60" s="244">
        <v>-8.5723172585401283E-2</v>
      </c>
      <c r="O60" s="245">
        <v>-0.11444768919241419</v>
      </c>
      <c r="P60" s="246">
        <v>5.1248015470373429E-2</v>
      </c>
      <c r="Q60" s="244">
        <v>1.9973979168746606E-2</v>
      </c>
      <c r="R60" s="246">
        <v>4.8504316040037958E-2</v>
      </c>
      <c r="S60" s="246">
        <v>9.158953351097239E-2</v>
      </c>
      <c r="T60" s="244">
        <v>-9.3657546668822922E-2</v>
      </c>
      <c r="U60" s="246">
        <v>-6.9267662187616916E-2</v>
      </c>
      <c r="V60" s="246">
        <v>-9.8458029144231365E-2</v>
      </c>
      <c r="W60" s="246">
        <v>0.16163113384422925</v>
      </c>
      <c r="X60" s="246">
        <v>-1.4161920158701318</v>
      </c>
      <c r="Y60" s="246">
        <v>-8.4290078849559275E-2</v>
      </c>
      <c r="Z60" s="246">
        <v>0.53685268428321431</v>
      </c>
      <c r="AA60" s="246">
        <v>0.55625317773793526</v>
      </c>
      <c r="AB60" s="246">
        <v>0.13075427504589576</v>
      </c>
      <c r="AC60" s="438">
        <v>0.32493319650647273</v>
      </c>
    </row>
    <row r="61" spans="4:29" ht="18" customHeight="1" thickBot="1">
      <c r="D61" s="272" t="s">
        <v>173</v>
      </c>
      <c r="E61" s="248">
        <v>-0.39167866310718857</v>
      </c>
      <c r="F61" s="248">
        <v>-0.52246814102759243</v>
      </c>
      <c r="G61" s="248">
        <v>4.9296527417288891E-2</v>
      </c>
      <c r="H61" s="248">
        <v>5.9588679111455801E-2</v>
      </c>
      <c r="I61" s="248">
        <v>-0.13031061502411218</v>
      </c>
      <c r="J61" s="248">
        <v>0.27771839047063851</v>
      </c>
      <c r="K61" s="248">
        <v>0.25013980918144862</v>
      </c>
      <c r="L61" s="249">
        <v>-0.31066596947472969</v>
      </c>
      <c r="M61" s="248">
        <v>-1.2535198081990053</v>
      </c>
      <c r="N61" s="248">
        <v>8.0726085423364541E-2</v>
      </c>
      <c r="O61" s="249">
        <v>-0.58442185076134756</v>
      </c>
      <c r="P61" s="250">
        <v>-0.32499288937711995</v>
      </c>
      <c r="Q61" s="248">
        <v>0.25351678846163528</v>
      </c>
      <c r="R61" s="250">
        <v>0.5867453195349529</v>
      </c>
      <c r="S61" s="250">
        <v>0.42818652683257469</v>
      </c>
      <c r="T61" s="248">
        <v>0.18478050089521625</v>
      </c>
      <c r="U61" s="250">
        <v>0.46355603508891796</v>
      </c>
      <c r="V61" s="250">
        <v>0.43096743410997163</v>
      </c>
      <c r="W61" s="250">
        <v>0.189683860301224</v>
      </c>
      <c r="X61" s="250">
        <v>8.9801921096673093E-2</v>
      </c>
      <c r="Y61" s="250">
        <v>0.94513148233253885</v>
      </c>
      <c r="Z61" s="250">
        <v>0.7965472325085986</v>
      </c>
      <c r="AA61" s="250">
        <v>0.25961769024250297</v>
      </c>
      <c r="AB61" s="250">
        <v>0.45457810390541203</v>
      </c>
      <c r="AC61" s="439">
        <v>0.62753750056458002</v>
      </c>
    </row>
    <row r="62" spans="4:29" ht="18" customHeight="1" thickTop="1" thickBot="1">
      <c r="D62" s="273" t="s">
        <v>312</v>
      </c>
      <c r="E62" s="252">
        <v>-1.5764578623434384</v>
      </c>
      <c r="F62" s="252">
        <v>-1.9456352998294117</v>
      </c>
      <c r="G62" s="252">
        <v>0.76092660186741423</v>
      </c>
      <c r="H62" s="252">
        <v>1.6170348965649521</v>
      </c>
      <c r="I62" s="252">
        <v>2.8822008784129594</v>
      </c>
      <c r="J62" s="252">
        <v>2.188821959231924</v>
      </c>
      <c r="K62" s="252">
        <v>1.69058371861354</v>
      </c>
      <c r="L62" s="253">
        <v>0.7670226652558072</v>
      </c>
      <c r="M62" s="252">
        <v>-10.652210638255996</v>
      </c>
      <c r="N62" s="252">
        <v>2.3538123619184677</v>
      </c>
      <c r="O62" s="253">
        <v>-0.1476887328920255</v>
      </c>
      <c r="P62" s="254">
        <v>1.3603673363893654</v>
      </c>
      <c r="Q62" s="252">
        <v>2.7438251865789498</v>
      </c>
      <c r="R62" s="254">
        <v>3.0950355246159518</v>
      </c>
      <c r="S62" s="254">
        <v>1.4331378155674184</v>
      </c>
      <c r="T62" s="252">
        <v>-0.46336092928926037</v>
      </c>
      <c r="U62" s="254">
        <v>2.5227463900447376</v>
      </c>
      <c r="V62" s="254">
        <v>2.0489259433579119</v>
      </c>
      <c r="W62" s="254">
        <v>0.40411942957588198</v>
      </c>
      <c r="X62" s="254">
        <v>-5.6407268024967223</v>
      </c>
      <c r="Y62" s="254">
        <v>7.4253562329856484</v>
      </c>
      <c r="Z62" s="254">
        <v>8.1428697259599563</v>
      </c>
      <c r="AA62" s="254">
        <v>2.7974821102835139</v>
      </c>
      <c r="AB62" s="254">
        <v>-1.9783559383271015E-2</v>
      </c>
      <c r="AC62" s="440">
        <v>4.5322529274081758</v>
      </c>
    </row>
    <row r="63" spans="4:29" ht="13">
      <c r="J63" s="732"/>
      <c r="K63" s="732"/>
    </row>
    <row r="64" spans="4:29" ht="13"/>
    <row r="68" spans="4:20" ht="13"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</row>
    <row r="69" spans="4:20" ht="13">
      <c r="J69" s="733"/>
      <c r="K69" s="734"/>
      <c r="L69" s="733"/>
    </row>
    <row r="70" spans="4:20" ht="13">
      <c r="J70" s="733"/>
      <c r="K70" s="733"/>
      <c r="L70" s="733"/>
      <c r="M70" s="733"/>
      <c r="N70" s="733"/>
      <c r="O70" s="733"/>
      <c r="P70" s="733"/>
      <c r="Q70" s="733"/>
      <c r="R70" s="733"/>
      <c r="S70" s="733"/>
      <c r="T70" s="733"/>
    </row>
    <row r="71" spans="4:20" ht="13">
      <c r="J71" s="733"/>
      <c r="K71" s="733"/>
      <c r="L71" s="733"/>
      <c r="M71" s="733"/>
      <c r="N71" s="733"/>
      <c r="O71" s="733"/>
      <c r="P71" s="733"/>
      <c r="Q71" s="733"/>
      <c r="R71" s="733"/>
      <c r="S71" s="733"/>
      <c r="T71" s="733"/>
    </row>
    <row r="72" spans="4:20" ht="13">
      <c r="D72" s="735"/>
      <c r="E72" s="735"/>
      <c r="F72" s="735"/>
      <c r="G72" s="735"/>
      <c r="H72" s="735"/>
      <c r="I72" s="735"/>
      <c r="J72" s="735"/>
      <c r="K72" s="735"/>
      <c r="L72" s="735"/>
      <c r="M72" s="735"/>
      <c r="N72" s="735"/>
      <c r="O72" s="735"/>
      <c r="P72" s="735"/>
      <c r="Q72" s="735"/>
      <c r="R72" s="735"/>
      <c r="S72" s="735"/>
      <c r="T72" s="735"/>
    </row>
    <row r="73" spans="4:20" ht="13"/>
    <row r="74" spans="4:20" ht="13"/>
    <row r="75" spans="4:20" ht="13"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</row>
    <row r="76" spans="4:20" ht="13">
      <c r="J76" s="733"/>
      <c r="K76" s="734"/>
      <c r="L76" s="736"/>
      <c r="M76" s="736"/>
      <c r="N76" s="736"/>
      <c r="O76" s="736"/>
      <c r="P76" s="736"/>
      <c r="Q76" s="736"/>
      <c r="R76" s="736"/>
      <c r="S76" s="736"/>
      <c r="T76" s="736"/>
    </row>
    <row r="77" spans="4:20" ht="13">
      <c r="D77" s="735"/>
      <c r="E77" s="735"/>
      <c r="F77" s="735"/>
      <c r="G77" s="735"/>
      <c r="H77" s="735"/>
      <c r="I77" s="735"/>
      <c r="J77" s="735"/>
      <c r="K77" s="735"/>
      <c r="L77" s="735"/>
      <c r="M77" s="735"/>
      <c r="N77" s="735"/>
      <c r="O77" s="735"/>
      <c r="P77" s="735"/>
      <c r="Q77" s="735"/>
      <c r="R77" s="735"/>
      <c r="S77" s="735"/>
      <c r="T77" s="735"/>
    </row>
    <row r="78" spans="4:20" ht="13">
      <c r="J78" s="733"/>
      <c r="K78" s="733"/>
      <c r="L78" s="733"/>
      <c r="M78" s="733"/>
      <c r="N78" s="733"/>
      <c r="O78" s="733"/>
      <c r="P78" s="733"/>
      <c r="Q78" s="733"/>
      <c r="R78" s="733"/>
      <c r="S78" s="733"/>
      <c r="T78" s="733"/>
    </row>
    <row r="79" spans="4:20" ht="13">
      <c r="J79" s="733"/>
      <c r="K79" s="733"/>
      <c r="L79" s="733"/>
      <c r="M79" s="733"/>
      <c r="N79" s="733"/>
      <c r="O79" s="733"/>
      <c r="P79" s="733"/>
      <c r="Q79" s="733"/>
      <c r="R79" s="733"/>
      <c r="S79" s="733"/>
      <c r="T79" s="733"/>
    </row>
    <row r="80" spans="4:20" ht="13">
      <c r="J80" s="733"/>
      <c r="K80" s="733"/>
      <c r="L80" s="733"/>
      <c r="M80" s="733"/>
      <c r="N80" s="733"/>
      <c r="O80" s="733"/>
      <c r="P80" s="733"/>
      <c r="Q80" s="733"/>
      <c r="R80" s="733"/>
      <c r="S80" s="733"/>
      <c r="T80" s="733"/>
    </row>
    <row r="81" spans="4:20" ht="13">
      <c r="J81" s="733"/>
      <c r="K81" s="733"/>
      <c r="L81" s="733"/>
      <c r="M81" s="733"/>
      <c r="N81" s="733"/>
      <c r="O81" s="733"/>
      <c r="P81" s="733"/>
      <c r="Q81" s="733"/>
      <c r="R81" s="733"/>
      <c r="S81" s="733"/>
      <c r="T81" s="733"/>
    </row>
    <row r="82" spans="4:20" ht="13">
      <c r="J82" s="733"/>
      <c r="K82" s="733"/>
      <c r="L82" s="733"/>
      <c r="M82" s="733"/>
      <c r="N82" s="733"/>
      <c r="O82" s="733"/>
      <c r="P82" s="733"/>
      <c r="Q82" s="733"/>
      <c r="R82" s="733"/>
      <c r="S82" s="733"/>
      <c r="T82" s="733"/>
    </row>
    <row r="83" spans="4:20" ht="13">
      <c r="J83" s="733"/>
      <c r="K83" s="733"/>
      <c r="L83" s="733"/>
      <c r="M83" s="733"/>
      <c r="N83" s="733"/>
      <c r="O83" s="733"/>
      <c r="P83" s="733"/>
      <c r="Q83" s="733"/>
      <c r="R83" s="733"/>
      <c r="S83" s="733"/>
      <c r="T83" s="733"/>
    </row>
    <row r="84" spans="4:20" ht="13">
      <c r="J84" s="733"/>
      <c r="K84" s="733"/>
      <c r="L84" s="733"/>
      <c r="M84" s="733"/>
      <c r="N84" s="733"/>
      <c r="O84" s="733"/>
      <c r="P84" s="733"/>
      <c r="Q84" s="733"/>
      <c r="R84" s="733"/>
      <c r="S84" s="733"/>
      <c r="T84" s="733"/>
    </row>
    <row r="85" spans="4:20" ht="13"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</row>
    <row r="87" spans="4:20" ht="13"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</row>
    <row r="88" spans="4:20" ht="13">
      <c r="D88" s="155"/>
      <c r="E88" s="155"/>
      <c r="F88" s="155"/>
      <c r="G88" s="155"/>
      <c r="H88" s="155"/>
      <c r="I88" s="155"/>
      <c r="J88" s="737"/>
      <c r="K88" s="737"/>
      <c r="L88" s="737"/>
      <c r="M88" s="737"/>
      <c r="N88" s="737"/>
      <c r="O88" s="737"/>
      <c r="P88" s="737"/>
      <c r="Q88" s="737"/>
      <c r="R88" s="737"/>
      <c r="S88" s="737"/>
      <c r="T88" s="737"/>
    </row>
    <row r="89" spans="4:20" ht="13">
      <c r="J89" s="733"/>
      <c r="K89" s="733"/>
      <c r="L89" s="733"/>
      <c r="M89" s="733"/>
      <c r="N89" s="733"/>
      <c r="O89" s="733"/>
      <c r="P89" s="733"/>
      <c r="Q89" s="733"/>
      <c r="R89" s="733"/>
      <c r="S89" s="733"/>
      <c r="T89" s="733"/>
    </row>
    <row r="90" spans="4:20" ht="13"/>
    <row r="91" spans="4:20" ht="13"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</row>
    <row r="92" spans="4:20" ht="13">
      <c r="J92" s="733"/>
      <c r="K92" s="734"/>
      <c r="L92" s="734"/>
      <c r="M92" s="734"/>
      <c r="N92" s="734"/>
      <c r="O92" s="734"/>
      <c r="P92" s="734"/>
      <c r="Q92" s="734"/>
      <c r="R92" s="734"/>
      <c r="S92" s="734"/>
      <c r="T92" s="734"/>
    </row>
    <row r="93" spans="4:20" ht="13">
      <c r="D93" s="735"/>
      <c r="E93" s="735"/>
      <c r="F93" s="735"/>
      <c r="G93" s="735"/>
      <c r="H93" s="735"/>
      <c r="I93" s="735"/>
      <c r="J93" s="735"/>
      <c r="K93" s="735"/>
      <c r="L93" s="735"/>
      <c r="M93" s="735"/>
      <c r="N93" s="735"/>
      <c r="O93" s="735"/>
      <c r="P93" s="735"/>
      <c r="Q93" s="735"/>
      <c r="R93" s="735"/>
      <c r="S93" s="735"/>
      <c r="T93" s="735"/>
    </row>
    <row r="94" spans="4:20" ht="13">
      <c r="J94" s="733"/>
      <c r="K94" s="733"/>
      <c r="L94" s="733"/>
      <c r="M94" s="733"/>
      <c r="N94" s="733"/>
      <c r="O94" s="733"/>
      <c r="P94" s="733"/>
      <c r="Q94" s="733"/>
      <c r="R94" s="733"/>
      <c r="S94" s="733"/>
      <c r="T94" s="733"/>
    </row>
    <row r="95" spans="4:20" ht="13"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</row>
    <row r="97" spans="4:20" ht="13"/>
    <row r="98" spans="4:20" ht="13"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</row>
    <row r="99" spans="4:20" ht="13">
      <c r="J99" s="733"/>
      <c r="K99" s="734"/>
      <c r="L99" s="734"/>
      <c r="M99" s="734"/>
      <c r="N99" s="734"/>
      <c r="O99" s="734"/>
      <c r="P99" s="734"/>
      <c r="Q99" s="734"/>
      <c r="R99" s="734"/>
      <c r="S99" s="734"/>
      <c r="T99" s="734"/>
    </row>
    <row r="100" spans="4:20" ht="13">
      <c r="J100" s="738"/>
      <c r="K100" s="738"/>
      <c r="L100" s="738"/>
      <c r="M100" s="738"/>
      <c r="N100" s="738"/>
      <c r="O100" s="738"/>
      <c r="P100" s="738"/>
      <c r="Q100" s="738"/>
      <c r="R100" s="738"/>
      <c r="S100" s="738"/>
      <c r="T100" s="738"/>
    </row>
    <row r="101" spans="4:20" ht="13">
      <c r="J101" s="738"/>
      <c r="K101" s="738"/>
      <c r="L101" s="738"/>
      <c r="M101" s="738"/>
      <c r="N101" s="738"/>
      <c r="O101" s="738"/>
      <c r="P101" s="738"/>
      <c r="Q101" s="738"/>
      <c r="R101" s="738"/>
      <c r="S101" s="738"/>
      <c r="T101" s="738"/>
    </row>
    <row r="102" spans="4:20" ht="13"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</row>
    <row r="103" spans="4:20" ht="13"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</row>
    <row r="104" spans="4:20" ht="13">
      <c r="D104" s="155"/>
      <c r="E104" s="155"/>
      <c r="F104" s="155"/>
      <c r="G104" s="155"/>
      <c r="H104" s="155"/>
      <c r="I104" s="155"/>
      <c r="J104" s="735"/>
      <c r="K104" s="735"/>
      <c r="L104" s="735"/>
      <c r="M104" s="735"/>
      <c r="N104" s="735"/>
      <c r="O104" s="735"/>
      <c r="P104" s="735"/>
      <c r="Q104" s="735"/>
      <c r="R104" s="735"/>
      <c r="S104" s="735"/>
      <c r="T104" s="735"/>
    </row>
    <row r="105" spans="4:20" ht="13">
      <c r="D105" s="155"/>
      <c r="E105" s="155"/>
      <c r="F105" s="155"/>
      <c r="G105" s="155"/>
      <c r="H105" s="155"/>
      <c r="I105" s="15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</row>
    <row r="106" spans="4:20" ht="13">
      <c r="J106" s="739"/>
    </row>
    <row r="107" spans="4:20" ht="13">
      <c r="J107" s="733"/>
      <c r="K107" s="168"/>
    </row>
    <row r="108" spans="4:20" ht="13"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</row>
    <row r="109" spans="4:20" ht="13">
      <c r="J109" s="734"/>
      <c r="K109" s="734"/>
      <c r="L109" s="734"/>
      <c r="M109" s="734"/>
      <c r="N109" s="734"/>
      <c r="O109" s="734"/>
      <c r="P109" s="734"/>
      <c r="Q109" s="734"/>
      <c r="R109" s="734"/>
      <c r="S109" s="734"/>
      <c r="T109" s="734"/>
    </row>
    <row r="110" spans="4:20" ht="13">
      <c r="J110" s="733"/>
      <c r="K110" s="733"/>
      <c r="L110" s="733"/>
      <c r="M110" s="733"/>
      <c r="N110" s="733"/>
      <c r="O110" s="733"/>
      <c r="P110" s="733"/>
      <c r="Q110" s="733"/>
      <c r="R110" s="733"/>
      <c r="S110" s="733"/>
      <c r="T110" s="733"/>
    </row>
    <row r="111" spans="4:20" ht="13">
      <c r="J111" s="733"/>
      <c r="K111" s="733"/>
      <c r="L111" s="733"/>
      <c r="M111" s="733"/>
      <c r="N111" s="733"/>
      <c r="O111" s="733"/>
      <c r="P111" s="733"/>
      <c r="Q111" s="733"/>
      <c r="R111" s="733"/>
      <c r="S111" s="733"/>
      <c r="T111" s="733"/>
    </row>
    <row r="112" spans="4:20" ht="13">
      <c r="J112" s="733"/>
      <c r="K112" s="733"/>
      <c r="L112" s="733"/>
      <c r="M112" s="733"/>
      <c r="N112" s="733"/>
      <c r="O112" s="733"/>
      <c r="P112" s="733"/>
      <c r="Q112" s="733"/>
      <c r="R112" s="733"/>
      <c r="S112" s="733"/>
      <c r="T112" s="733"/>
    </row>
    <row r="113" spans="4:20" ht="13">
      <c r="J113" s="733"/>
      <c r="K113" s="733"/>
      <c r="L113" s="733"/>
      <c r="M113" s="733"/>
      <c r="N113" s="733"/>
      <c r="O113" s="733"/>
      <c r="P113" s="733"/>
      <c r="Q113" s="733"/>
      <c r="R113" s="733"/>
      <c r="S113" s="733"/>
      <c r="T113" s="733"/>
    </row>
    <row r="114" spans="4:20" ht="13">
      <c r="J114" s="733"/>
      <c r="K114" s="733"/>
      <c r="L114" s="733"/>
      <c r="M114" s="733"/>
      <c r="N114" s="733"/>
      <c r="O114" s="733"/>
      <c r="P114" s="733"/>
      <c r="Q114" s="733"/>
      <c r="R114" s="733"/>
      <c r="S114" s="733"/>
      <c r="T114" s="733"/>
    </row>
    <row r="115" spans="4:20" ht="13">
      <c r="J115" s="733"/>
      <c r="K115" s="733"/>
      <c r="L115" s="733"/>
      <c r="M115" s="733"/>
      <c r="N115" s="733"/>
      <c r="O115" s="733"/>
      <c r="P115" s="733"/>
      <c r="Q115" s="733"/>
      <c r="R115" s="733"/>
      <c r="S115" s="733"/>
      <c r="T115" s="733"/>
    </row>
    <row r="116" spans="4:20" ht="13">
      <c r="J116" s="733"/>
      <c r="K116" s="733"/>
      <c r="L116" s="733"/>
      <c r="M116" s="733"/>
      <c r="N116" s="733"/>
      <c r="O116" s="733"/>
      <c r="P116" s="733"/>
      <c r="Q116" s="733"/>
      <c r="R116" s="733"/>
      <c r="S116" s="733"/>
      <c r="T116" s="733"/>
    </row>
    <row r="117" spans="4:20" ht="13">
      <c r="J117" s="733"/>
      <c r="K117" s="733"/>
      <c r="L117" s="733"/>
      <c r="M117" s="733"/>
      <c r="N117" s="733"/>
      <c r="O117" s="733"/>
      <c r="P117" s="733"/>
      <c r="Q117" s="733"/>
      <c r="R117" s="733"/>
      <c r="S117" s="733"/>
      <c r="T117" s="733"/>
    </row>
    <row r="118" spans="4:20" ht="13">
      <c r="J118" s="733"/>
      <c r="K118" s="733"/>
      <c r="L118" s="733"/>
      <c r="M118" s="733"/>
      <c r="N118" s="733"/>
      <c r="O118" s="733"/>
      <c r="P118" s="733"/>
      <c r="Q118" s="733"/>
      <c r="R118" s="733"/>
      <c r="S118" s="733"/>
      <c r="T118" s="733"/>
    </row>
    <row r="119" spans="4:20" ht="13">
      <c r="J119" s="733"/>
      <c r="K119" s="733"/>
      <c r="L119" s="733"/>
      <c r="M119" s="733"/>
      <c r="N119" s="733"/>
      <c r="O119" s="733"/>
      <c r="P119" s="733"/>
      <c r="Q119" s="733"/>
      <c r="R119" s="733"/>
      <c r="S119" s="733"/>
      <c r="T119" s="733"/>
    </row>
    <row r="120" spans="4:20" ht="13">
      <c r="D120" s="155"/>
      <c r="E120" s="155"/>
      <c r="F120" s="155"/>
      <c r="G120" s="155"/>
      <c r="H120" s="155"/>
      <c r="I120" s="155"/>
      <c r="J120" s="735"/>
      <c r="K120" s="735"/>
      <c r="L120" s="735"/>
      <c r="M120" s="735"/>
      <c r="N120" s="735"/>
      <c r="O120" s="735"/>
      <c r="P120" s="735"/>
      <c r="Q120" s="735"/>
      <c r="R120" s="735"/>
      <c r="S120" s="735"/>
      <c r="T120" s="735"/>
    </row>
    <row r="123" spans="4:20" ht="13"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</row>
    <row r="124" spans="4:20" ht="13">
      <c r="D124" s="155"/>
      <c r="E124" s="155"/>
      <c r="F124" s="155"/>
      <c r="G124" s="155"/>
      <c r="H124" s="155"/>
      <c r="I124" s="155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</row>
    <row r="125" spans="4:20" ht="13">
      <c r="J125" s="733"/>
      <c r="K125" s="733"/>
      <c r="L125" s="733"/>
      <c r="M125" s="733"/>
      <c r="N125" s="733"/>
      <c r="O125" s="733"/>
      <c r="P125" s="733"/>
      <c r="Q125" s="733"/>
      <c r="R125" s="733"/>
      <c r="S125" s="733"/>
      <c r="T125" s="733"/>
    </row>
    <row r="126" spans="4:20" ht="13">
      <c r="J126" s="733"/>
      <c r="K126" s="733"/>
      <c r="L126" s="733"/>
      <c r="M126" s="733"/>
      <c r="N126" s="733"/>
      <c r="O126" s="733"/>
      <c r="P126" s="733"/>
      <c r="Q126" s="733"/>
      <c r="R126" s="733"/>
      <c r="S126" s="733"/>
      <c r="T126" s="733"/>
    </row>
    <row r="127" spans="4:20" ht="13">
      <c r="J127" s="733"/>
      <c r="K127" s="733"/>
      <c r="L127" s="733"/>
      <c r="M127" s="733"/>
      <c r="N127" s="733"/>
      <c r="O127" s="733"/>
      <c r="P127" s="733"/>
      <c r="Q127" s="733"/>
      <c r="R127" s="733"/>
      <c r="S127" s="733"/>
      <c r="T127" s="733"/>
    </row>
    <row r="128" spans="4:20" ht="13">
      <c r="J128" s="733"/>
      <c r="K128" s="733"/>
      <c r="L128" s="733"/>
      <c r="M128" s="733"/>
      <c r="N128" s="733"/>
      <c r="O128" s="733"/>
      <c r="P128" s="733"/>
      <c r="Q128" s="733"/>
      <c r="R128" s="733"/>
      <c r="S128" s="733"/>
      <c r="T128" s="733"/>
    </row>
    <row r="129" spans="10:20" ht="13">
      <c r="J129" s="733"/>
      <c r="K129" s="733"/>
      <c r="L129" s="733"/>
      <c r="M129" s="733"/>
      <c r="N129" s="733"/>
      <c r="O129" s="733"/>
      <c r="P129" s="733"/>
      <c r="Q129" s="733"/>
      <c r="R129" s="733"/>
      <c r="S129" s="733"/>
      <c r="T129" s="733"/>
    </row>
    <row r="130" spans="10:20" ht="13">
      <c r="J130" s="733"/>
      <c r="K130" s="733"/>
      <c r="L130" s="733"/>
      <c r="M130" s="733"/>
      <c r="N130" s="733"/>
      <c r="O130" s="733"/>
      <c r="P130" s="733"/>
      <c r="Q130" s="733"/>
      <c r="R130" s="733"/>
      <c r="S130" s="733"/>
      <c r="T130" s="733"/>
    </row>
    <row r="131" spans="10:20" ht="13">
      <c r="J131" s="733"/>
      <c r="K131" s="733"/>
      <c r="L131" s="733"/>
      <c r="M131" s="733"/>
      <c r="N131" s="733"/>
      <c r="O131" s="733"/>
      <c r="P131" s="733"/>
      <c r="Q131" s="733"/>
      <c r="R131" s="733"/>
      <c r="S131" s="733"/>
      <c r="T131" s="733"/>
    </row>
    <row r="132" spans="10:20" ht="13">
      <c r="J132" s="733"/>
      <c r="K132" s="733"/>
      <c r="L132" s="733"/>
      <c r="M132" s="733"/>
      <c r="N132" s="733"/>
      <c r="O132" s="733"/>
      <c r="P132" s="733"/>
      <c r="Q132" s="733"/>
      <c r="R132" s="733"/>
      <c r="S132" s="733"/>
      <c r="T132" s="733"/>
    </row>
    <row r="133" spans="10:20" ht="13">
      <c r="J133" s="733"/>
      <c r="K133" s="733"/>
      <c r="L133" s="733"/>
      <c r="M133" s="733"/>
      <c r="N133" s="733"/>
      <c r="O133" s="733"/>
      <c r="P133" s="733"/>
      <c r="Q133" s="733"/>
      <c r="R133" s="733"/>
      <c r="S133" s="733"/>
      <c r="T133" s="733"/>
    </row>
    <row r="134" spans="10:20" ht="13">
      <c r="J134" s="733"/>
      <c r="K134" s="733"/>
      <c r="L134" s="733"/>
      <c r="M134" s="733"/>
      <c r="N134" s="733"/>
      <c r="O134" s="733"/>
      <c r="P134" s="733"/>
      <c r="Q134" s="733"/>
      <c r="R134" s="733"/>
      <c r="S134" s="733"/>
      <c r="T134" s="733"/>
    </row>
    <row r="135" spans="10:20" ht="13">
      <c r="J135" s="733"/>
      <c r="K135" s="733"/>
      <c r="L135" s="733"/>
      <c r="M135" s="733"/>
      <c r="N135" s="733"/>
      <c r="O135" s="733"/>
      <c r="P135" s="733"/>
      <c r="Q135" s="733"/>
      <c r="R135" s="733"/>
      <c r="S135" s="733"/>
      <c r="T135" s="733"/>
    </row>
    <row r="136" spans="10:20" ht="13">
      <c r="J136" s="733"/>
      <c r="K136" s="733"/>
      <c r="L136" s="733"/>
      <c r="M136" s="733"/>
      <c r="N136" s="733"/>
      <c r="O136" s="733"/>
      <c r="P136" s="733"/>
      <c r="Q136" s="733"/>
      <c r="R136" s="733"/>
      <c r="S136" s="733"/>
      <c r="T136" s="733"/>
    </row>
    <row r="137" spans="10:20" ht="13">
      <c r="J137" s="733"/>
      <c r="K137" s="733"/>
      <c r="L137" s="733"/>
      <c r="M137" s="733"/>
      <c r="N137" s="733"/>
      <c r="O137" s="733"/>
      <c r="P137" s="733"/>
      <c r="Q137" s="733"/>
      <c r="R137" s="733"/>
      <c r="S137" s="733"/>
      <c r="T137" s="733"/>
    </row>
    <row r="138" spans="10:20" ht="13">
      <c r="J138" s="733"/>
      <c r="K138" s="733"/>
      <c r="L138" s="733"/>
      <c r="M138" s="733"/>
      <c r="N138" s="733"/>
      <c r="O138" s="733"/>
      <c r="P138" s="733"/>
      <c r="Q138" s="733"/>
      <c r="R138" s="733"/>
      <c r="S138" s="733"/>
      <c r="T138" s="733"/>
    </row>
    <row r="139" spans="10:20" ht="13">
      <c r="J139" s="733"/>
      <c r="K139" s="733"/>
      <c r="L139" s="733"/>
      <c r="M139" s="733"/>
      <c r="N139" s="733"/>
      <c r="O139" s="733"/>
      <c r="P139" s="733"/>
      <c r="Q139" s="733"/>
      <c r="R139" s="733"/>
      <c r="S139" s="733"/>
      <c r="T139" s="733"/>
    </row>
    <row r="140" spans="10:20" ht="13">
      <c r="J140" s="733"/>
      <c r="K140" s="733"/>
      <c r="L140" s="733"/>
      <c r="M140" s="733"/>
      <c r="N140" s="733"/>
      <c r="O140" s="733"/>
      <c r="P140" s="733"/>
      <c r="Q140" s="733"/>
      <c r="R140" s="733"/>
      <c r="S140" s="733"/>
      <c r="T140" s="733"/>
    </row>
    <row r="141" spans="10:20" ht="13">
      <c r="J141" s="733"/>
      <c r="K141" s="733"/>
      <c r="L141" s="733"/>
      <c r="M141" s="733"/>
      <c r="N141" s="733"/>
      <c r="O141" s="733"/>
      <c r="P141" s="733"/>
      <c r="Q141" s="733"/>
      <c r="R141" s="733"/>
      <c r="S141" s="733"/>
      <c r="T141" s="733"/>
    </row>
    <row r="142" spans="10:20" ht="13">
      <c r="J142" s="733"/>
      <c r="K142" s="733"/>
      <c r="L142" s="733"/>
      <c r="M142" s="733"/>
      <c r="N142" s="733"/>
      <c r="O142" s="733"/>
      <c r="P142" s="733"/>
      <c r="Q142" s="733"/>
      <c r="R142" s="733"/>
      <c r="S142" s="733"/>
      <c r="T142" s="733"/>
    </row>
    <row r="143" spans="10:20" ht="13">
      <c r="J143" s="733"/>
      <c r="K143" s="733"/>
      <c r="L143" s="733"/>
      <c r="M143" s="733"/>
      <c r="N143" s="733"/>
      <c r="O143" s="733"/>
      <c r="P143" s="733"/>
      <c r="Q143" s="733"/>
      <c r="R143" s="733"/>
      <c r="S143" s="733"/>
      <c r="T143" s="733"/>
    </row>
    <row r="144" spans="10:20" ht="13">
      <c r="J144" s="733"/>
      <c r="K144" s="733"/>
      <c r="L144" s="733"/>
      <c r="M144" s="733"/>
      <c r="N144" s="733"/>
      <c r="O144" s="733"/>
      <c r="P144" s="733"/>
      <c r="Q144" s="733"/>
      <c r="R144" s="733"/>
      <c r="S144" s="733"/>
      <c r="T144" s="733"/>
    </row>
    <row r="145" spans="10:20" ht="13">
      <c r="J145" s="733"/>
      <c r="K145" s="733"/>
      <c r="L145" s="733"/>
      <c r="M145" s="733"/>
      <c r="N145" s="733"/>
      <c r="O145" s="733"/>
      <c r="P145" s="733"/>
      <c r="Q145" s="733"/>
      <c r="R145" s="733"/>
      <c r="S145" s="733"/>
      <c r="T145" s="733"/>
    </row>
    <row r="146" spans="10:20" ht="13">
      <c r="J146" s="733"/>
      <c r="K146" s="733"/>
      <c r="L146" s="733"/>
      <c r="M146" s="733"/>
      <c r="N146" s="733"/>
      <c r="O146" s="733"/>
      <c r="P146" s="733"/>
      <c r="Q146" s="733"/>
      <c r="R146" s="733"/>
      <c r="S146" s="733"/>
      <c r="T146" s="733"/>
    </row>
    <row r="147" spans="10:20" ht="13">
      <c r="J147" s="733"/>
      <c r="K147" s="733"/>
      <c r="L147" s="733"/>
      <c r="M147" s="733"/>
      <c r="N147" s="733"/>
      <c r="O147" s="733"/>
      <c r="P147" s="733"/>
      <c r="Q147" s="733"/>
      <c r="R147" s="733"/>
      <c r="S147" s="733"/>
      <c r="T147" s="733"/>
    </row>
    <row r="148" spans="10:20" ht="13">
      <c r="J148" s="733"/>
      <c r="K148" s="733"/>
      <c r="L148" s="733"/>
      <c r="M148" s="733"/>
      <c r="N148" s="733"/>
      <c r="O148" s="733"/>
      <c r="P148" s="733"/>
      <c r="Q148" s="733"/>
      <c r="R148" s="733"/>
      <c r="S148" s="733"/>
      <c r="T148" s="733"/>
    </row>
    <row r="149" spans="10:20" ht="13">
      <c r="J149" s="733"/>
      <c r="K149" s="733"/>
      <c r="L149" s="733"/>
      <c r="M149" s="733"/>
      <c r="N149" s="733"/>
      <c r="O149" s="733"/>
      <c r="P149" s="733"/>
      <c r="Q149" s="733"/>
      <c r="R149" s="733"/>
      <c r="S149" s="733"/>
      <c r="T149" s="733"/>
    </row>
    <row r="150" spans="10:20" ht="13">
      <c r="J150" s="733"/>
      <c r="K150" s="733"/>
      <c r="L150" s="733"/>
      <c r="M150" s="733"/>
      <c r="N150" s="733"/>
      <c r="O150" s="733"/>
      <c r="P150" s="733"/>
      <c r="Q150" s="733"/>
      <c r="R150" s="733"/>
      <c r="S150" s="733"/>
      <c r="T150" s="733"/>
    </row>
    <row r="151" spans="10:20" ht="13">
      <c r="J151" s="733"/>
      <c r="K151" s="733"/>
      <c r="L151" s="733"/>
      <c r="M151" s="733"/>
      <c r="N151" s="733"/>
      <c r="O151" s="733"/>
      <c r="P151" s="733"/>
      <c r="Q151" s="733"/>
      <c r="R151" s="733"/>
      <c r="S151" s="733"/>
      <c r="T151" s="733"/>
    </row>
    <row r="152" spans="10:20" ht="13">
      <c r="J152" s="733"/>
      <c r="K152" s="733"/>
      <c r="L152" s="733"/>
      <c r="M152" s="733"/>
      <c r="N152" s="733"/>
      <c r="O152" s="733"/>
      <c r="P152" s="733"/>
      <c r="Q152" s="733"/>
      <c r="R152" s="733"/>
      <c r="S152" s="733"/>
      <c r="T152" s="733"/>
    </row>
    <row r="153" spans="10:20" ht="13">
      <c r="J153" s="733"/>
      <c r="K153" s="733"/>
      <c r="L153" s="733"/>
      <c r="M153" s="733"/>
      <c r="N153" s="733"/>
      <c r="O153" s="733"/>
      <c r="P153" s="733"/>
      <c r="Q153" s="733"/>
      <c r="R153" s="733"/>
      <c r="S153" s="733"/>
      <c r="T153" s="733"/>
    </row>
    <row r="154" spans="10:20" ht="13">
      <c r="J154" s="733"/>
      <c r="K154" s="733"/>
      <c r="L154" s="733"/>
      <c r="M154" s="733"/>
      <c r="N154" s="733"/>
      <c r="O154" s="733"/>
      <c r="P154" s="733"/>
      <c r="Q154" s="733"/>
      <c r="R154" s="733"/>
      <c r="S154" s="733"/>
      <c r="T154" s="733"/>
    </row>
    <row r="155" spans="10:20" ht="13">
      <c r="J155" s="733"/>
      <c r="K155" s="733"/>
      <c r="L155" s="733"/>
      <c r="M155" s="733"/>
      <c r="N155" s="733"/>
      <c r="O155" s="733"/>
      <c r="P155" s="733"/>
      <c r="Q155" s="733"/>
      <c r="R155" s="733"/>
      <c r="S155" s="733"/>
      <c r="T155" s="733"/>
    </row>
    <row r="156" spans="10:20" ht="13">
      <c r="J156" s="733"/>
      <c r="K156" s="733"/>
      <c r="L156" s="733"/>
      <c r="M156" s="733"/>
      <c r="N156" s="733"/>
      <c r="O156" s="733"/>
      <c r="P156" s="733"/>
      <c r="Q156" s="733"/>
      <c r="R156" s="733"/>
      <c r="S156" s="733"/>
      <c r="T156" s="733"/>
    </row>
    <row r="157" spans="10:20" ht="13">
      <c r="J157" s="733"/>
      <c r="K157" s="733"/>
      <c r="L157" s="733"/>
      <c r="M157" s="733"/>
      <c r="N157" s="733"/>
      <c r="O157" s="733"/>
      <c r="P157" s="733"/>
      <c r="Q157" s="733"/>
      <c r="R157" s="733"/>
      <c r="S157" s="733"/>
      <c r="T157" s="733"/>
    </row>
    <row r="158" spans="10:20" ht="13">
      <c r="J158" s="733"/>
      <c r="K158" s="733"/>
      <c r="L158" s="733"/>
      <c r="M158" s="733"/>
      <c r="N158" s="733"/>
      <c r="O158" s="733"/>
      <c r="P158" s="733"/>
      <c r="Q158" s="733"/>
      <c r="R158" s="733"/>
      <c r="S158" s="733"/>
      <c r="T158" s="733"/>
    </row>
    <row r="159" spans="10:20" ht="13">
      <c r="J159" s="733"/>
      <c r="K159" s="733"/>
      <c r="L159" s="733"/>
      <c r="M159" s="733"/>
      <c r="N159" s="733"/>
      <c r="O159" s="733"/>
      <c r="P159" s="733"/>
      <c r="Q159" s="733"/>
      <c r="R159" s="733"/>
      <c r="S159" s="733"/>
      <c r="T159" s="733"/>
    </row>
    <row r="160" spans="10:20" ht="13">
      <c r="J160" s="733"/>
      <c r="K160" s="733"/>
      <c r="L160" s="733"/>
      <c r="M160" s="733"/>
      <c r="N160" s="733"/>
      <c r="O160" s="733"/>
      <c r="P160" s="733"/>
      <c r="Q160" s="733"/>
      <c r="R160" s="733"/>
      <c r="S160" s="733"/>
      <c r="T160" s="733"/>
    </row>
    <row r="161" spans="4:20" ht="13">
      <c r="J161" s="733"/>
      <c r="K161" s="733"/>
      <c r="L161" s="733"/>
      <c r="M161" s="733"/>
      <c r="N161" s="733"/>
      <c r="O161" s="733"/>
      <c r="P161" s="733"/>
      <c r="Q161" s="733"/>
      <c r="R161" s="733"/>
      <c r="S161" s="733"/>
      <c r="T161" s="733"/>
    </row>
    <row r="162" spans="4:20" ht="13">
      <c r="J162" s="733"/>
      <c r="K162" s="733"/>
      <c r="L162" s="733"/>
      <c r="M162" s="733"/>
      <c r="N162" s="733"/>
      <c r="O162" s="733"/>
      <c r="P162" s="733"/>
      <c r="Q162" s="733"/>
      <c r="R162" s="733"/>
      <c r="S162" s="733"/>
      <c r="T162" s="733"/>
    </row>
    <row r="163" spans="4:20" ht="13">
      <c r="J163" s="733"/>
      <c r="K163" s="733"/>
      <c r="L163" s="733"/>
      <c r="M163" s="733"/>
      <c r="N163" s="733"/>
      <c r="O163" s="733"/>
      <c r="P163" s="733"/>
      <c r="Q163" s="733"/>
      <c r="R163" s="733"/>
      <c r="S163" s="733"/>
      <c r="T163" s="733"/>
    </row>
    <row r="165" spans="4:20" ht="13">
      <c r="D165" s="155"/>
      <c r="E165" s="155"/>
      <c r="F165" s="155"/>
      <c r="G165" s="155"/>
      <c r="H165" s="155"/>
      <c r="I165" s="155"/>
      <c r="J165" s="740"/>
      <c r="K165" s="740"/>
      <c r="L165" s="740"/>
      <c r="M165" s="737"/>
      <c r="N165" s="737"/>
      <c r="O165" s="737"/>
      <c r="P165" s="737"/>
      <c r="Q165" s="737"/>
      <c r="R165" s="737"/>
      <c r="S165" s="737"/>
      <c r="T165" s="737"/>
    </row>
    <row r="166" spans="4:20" ht="13">
      <c r="J166" s="733"/>
      <c r="K166" s="733"/>
      <c r="L166" s="733"/>
      <c r="M166" s="733"/>
      <c r="N166" s="733"/>
      <c r="O166" s="733"/>
      <c r="P166" s="733"/>
      <c r="Q166" s="733"/>
      <c r="R166" s="733"/>
      <c r="S166" s="733"/>
      <c r="T166" s="733"/>
    </row>
    <row r="167" spans="4:20" ht="13">
      <c r="J167" s="741"/>
      <c r="K167" s="741"/>
      <c r="L167" s="741"/>
      <c r="M167" s="741"/>
      <c r="N167" s="741"/>
      <c r="O167" s="741"/>
      <c r="P167" s="741"/>
      <c r="Q167" s="741"/>
      <c r="R167" s="741"/>
      <c r="S167" s="741"/>
      <c r="T167" s="741"/>
    </row>
  </sheetData>
  <phoneticPr fontId="4"/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>
    <oddHeader>&amp;L&amp;D&amp;R&amp;A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D2:AC167"/>
  <sheetViews>
    <sheetView zoomScaleNormal="100" zoomScaleSheetLayoutView="80" workbookViewId="0"/>
  </sheetViews>
  <sheetFormatPr defaultColWidth="9" defaultRowHeight="16.5" customHeight="1"/>
  <cols>
    <col min="1" max="3" width="2.6328125" style="221" customWidth="1"/>
    <col min="4" max="4" width="28" style="221" customWidth="1"/>
    <col min="5" max="6" width="10.6328125" style="221" bestFit="1" customWidth="1"/>
    <col min="7" max="7" width="8.90625" style="221" bestFit="1" customWidth="1"/>
    <col min="8" max="13" width="10.6328125" style="221" bestFit="1" customWidth="1"/>
    <col min="14" max="16" width="8.90625" style="221" bestFit="1" customWidth="1"/>
    <col min="17" max="28" width="10.6328125" style="221" bestFit="1" customWidth="1"/>
    <col min="29" max="29" width="10.453125" style="221" customWidth="1"/>
    <col min="30" max="16384" width="9" style="221"/>
  </cols>
  <sheetData>
    <row r="2" spans="4:29" ht="13">
      <c r="V2" s="222"/>
    </row>
    <row r="3" spans="4:29" ht="13">
      <c r="D3" s="423" t="s">
        <v>320</v>
      </c>
      <c r="E3" s="423"/>
      <c r="F3" s="423"/>
      <c r="G3" s="423"/>
      <c r="H3" s="423"/>
      <c r="I3" s="423"/>
      <c r="W3" s="223"/>
      <c r="X3" s="223"/>
    </row>
    <row r="4" spans="4:29" ht="13.5" thickBot="1">
      <c r="D4" s="148"/>
      <c r="E4" s="148"/>
      <c r="F4" s="148"/>
      <c r="G4" s="148"/>
      <c r="H4" s="148"/>
      <c r="I4" s="148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8"/>
      <c r="U4" s="148"/>
      <c r="V4" s="148"/>
      <c r="W4" s="157"/>
      <c r="X4" s="157"/>
      <c r="Y4" s="157"/>
      <c r="Z4" s="157"/>
      <c r="AA4" s="157"/>
      <c r="AB4" s="157"/>
      <c r="AC4" s="152" t="s">
        <v>339</v>
      </c>
    </row>
    <row r="5" spans="4:29" ht="18" customHeight="1" thickBot="1">
      <c r="D5" s="274"/>
      <c r="E5" s="380" t="s">
        <v>358</v>
      </c>
      <c r="F5" s="380" t="s">
        <v>359</v>
      </c>
      <c r="G5" s="380" t="s">
        <v>360</v>
      </c>
      <c r="H5" s="380" t="s">
        <v>361</v>
      </c>
      <c r="I5" s="380" t="s">
        <v>362</v>
      </c>
      <c r="J5" s="380" t="s">
        <v>258</v>
      </c>
      <c r="K5" s="380" t="s">
        <v>259</v>
      </c>
      <c r="L5" s="380" t="s">
        <v>260</v>
      </c>
      <c r="M5" s="380" t="s">
        <v>261</v>
      </c>
      <c r="N5" s="380" t="s">
        <v>262</v>
      </c>
      <c r="O5" s="380" t="s">
        <v>263</v>
      </c>
      <c r="P5" s="380" t="s">
        <v>264</v>
      </c>
      <c r="Q5" s="380" t="s">
        <v>265</v>
      </c>
      <c r="R5" s="380" t="s">
        <v>266</v>
      </c>
      <c r="S5" s="380" t="s">
        <v>267</v>
      </c>
      <c r="T5" s="380" t="s">
        <v>268</v>
      </c>
      <c r="U5" s="380" t="s">
        <v>269</v>
      </c>
      <c r="V5" s="380" t="s">
        <v>270</v>
      </c>
      <c r="W5" s="380" t="s">
        <v>272</v>
      </c>
      <c r="X5" s="380" t="s">
        <v>273</v>
      </c>
      <c r="Y5" s="380" t="s">
        <v>274</v>
      </c>
      <c r="Z5" s="380" t="s">
        <v>275</v>
      </c>
      <c r="AA5" s="380" t="s">
        <v>276</v>
      </c>
      <c r="AB5" s="381" t="s">
        <v>277</v>
      </c>
      <c r="AC5" s="382" t="s">
        <v>279</v>
      </c>
    </row>
    <row r="6" spans="4:29" ht="18" customHeight="1">
      <c r="D6" s="270" t="s">
        <v>166</v>
      </c>
      <c r="E6" s="224">
        <v>90682.851999999999</v>
      </c>
      <c r="F6" s="224">
        <v>90473.626999999993</v>
      </c>
      <c r="G6" s="224">
        <v>92618.32</v>
      </c>
      <c r="H6" s="224">
        <v>94162.467000000004</v>
      </c>
      <c r="I6" s="224">
        <v>97858.130999999994</v>
      </c>
      <c r="J6" s="224">
        <v>102305.875</v>
      </c>
      <c r="K6" s="224">
        <v>98404.289000000004</v>
      </c>
      <c r="L6" s="224">
        <v>94332.528999999995</v>
      </c>
      <c r="M6" s="224">
        <v>92977.282999999996</v>
      </c>
      <c r="N6" s="224">
        <v>86434.990999999995</v>
      </c>
      <c r="O6" s="224">
        <v>89317.726999999999</v>
      </c>
      <c r="P6" s="224">
        <v>93729.712</v>
      </c>
      <c r="Q6" s="224">
        <v>96514.83</v>
      </c>
      <c r="R6" s="224">
        <v>97130.084000000003</v>
      </c>
      <c r="S6" s="224">
        <v>97405.506999999998</v>
      </c>
      <c r="T6" s="224">
        <v>99664.044999999998</v>
      </c>
      <c r="U6" s="224">
        <v>99462.494999999995</v>
      </c>
      <c r="V6" s="224">
        <v>98478.543999999994</v>
      </c>
      <c r="W6" s="224">
        <v>98402.671000000002</v>
      </c>
      <c r="X6" s="224">
        <v>96937.51</v>
      </c>
      <c r="Y6" s="224">
        <v>93225.274000000005</v>
      </c>
      <c r="Z6" s="224">
        <v>97989.01</v>
      </c>
      <c r="AA6" s="224">
        <v>95444.555999999997</v>
      </c>
      <c r="AB6" s="288">
        <v>90823.116999999998</v>
      </c>
      <c r="AC6" s="424">
        <v>87832.554999999993</v>
      </c>
    </row>
    <row r="7" spans="4:29" ht="18" customHeight="1">
      <c r="D7" s="271" t="s">
        <v>167</v>
      </c>
      <c r="E7" s="225">
        <v>72403.740999999995</v>
      </c>
      <c r="F7" s="225">
        <v>72900.388999999996</v>
      </c>
      <c r="G7" s="225">
        <v>73492.399000000005</v>
      </c>
      <c r="H7" s="225">
        <v>74277.248000000007</v>
      </c>
      <c r="I7" s="225">
        <v>74058.895999999993</v>
      </c>
      <c r="J7" s="225">
        <v>73713.395000000004</v>
      </c>
      <c r="K7" s="225">
        <v>75621.165999999997</v>
      </c>
      <c r="L7" s="225">
        <v>77142.167000000001</v>
      </c>
      <c r="M7" s="225">
        <v>78357.034</v>
      </c>
      <c r="N7" s="225">
        <v>79149.722999999998</v>
      </c>
      <c r="O7" s="225">
        <v>78536.23</v>
      </c>
      <c r="P7" s="225">
        <v>78313.850999999995</v>
      </c>
      <c r="Q7" s="225">
        <v>80911.668000000005</v>
      </c>
      <c r="R7" s="225">
        <v>85695.991999999998</v>
      </c>
      <c r="S7" s="225">
        <v>87393.297000000006</v>
      </c>
      <c r="T7" s="225">
        <v>89806.956000000006</v>
      </c>
      <c r="U7" s="225">
        <v>90115.506999999998</v>
      </c>
      <c r="V7" s="225">
        <v>90476.134000000005</v>
      </c>
      <c r="W7" s="225">
        <v>90336.650999999998</v>
      </c>
      <c r="X7" s="225">
        <v>90750.902000000002</v>
      </c>
      <c r="Y7" s="225">
        <v>90548.592999999993</v>
      </c>
      <c r="Z7" s="225">
        <v>94227.595000000001</v>
      </c>
      <c r="AA7" s="225">
        <v>96818.135999999999</v>
      </c>
      <c r="AB7" s="289">
        <v>100051.808</v>
      </c>
      <c r="AC7" s="425">
        <v>91793.434999999998</v>
      </c>
    </row>
    <row r="8" spans="4:29" ht="18" customHeight="1">
      <c r="D8" s="271" t="s">
        <v>168</v>
      </c>
      <c r="E8" s="225">
        <v>48010.792999999998</v>
      </c>
      <c r="F8" s="225">
        <v>50499.86</v>
      </c>
      <c r="G8" s="225">
        <v>52152.275999999998</v>
      </c>
      <c r="H8" s="225">
        <v>53649.425000000003</v>
      </c>
      <c r="I8" s="225">
        <v>54842.108</v>
      </c>
      <c r="J8" s="225">
        <v>56519.696000000004</v>
      </c>
      <c r="K8" s="225">
        <v>56936.947999999997</v>
      </c>
      <c r="L8" s="225">
        <v>57900.635999999999</v>
      </c>
      <c r="M8" s="225">
        <v>59143.328999999998</v>
      </c>
      <c r="N8" s="225">
        <v>60885.124000000003</v>
      </c>
      <c r="O8" s="225">
        <v>63572.305</v>
      </c>
      <c r="P8" s="225">
        <v>65520.750999999997</v>
      </c>
      <c r="Q8" s="225">
        <v>69796.319000000003</v>
      </c>
      <c r="R8" s="225">
        <v>71711.475999999995</v>
      </c>
      <c r="S8" s="225">
        <v>71951.244999999995</v>
      </c>
      <c r="T8" s="225">
        <v>73750.955000000002</v>
      </c>
      <c r="U8" s="225">
        <v>74632.831000000006</v>
      </c>
      <c r="V8" s="225">
        <v>73833.986999999994</v>
      </c>
      <c r="W8" s="225">
        <v>72997.971999999994</v>
      </c>
      <c r="X8" s="225">
        <v>73262.387000000002</v>
      </c>
      <c r="Y8" s="225">
        <v>71956.894</v>
      </c>
      <c r="Z8" s="225">
        <v>75409.157000000007</v>
      </c>
      <c r="AA8" s="225">
        <v>77242.733999999997</v>
      </c>
      <c r="AB8" s="289">
        <v>78745.043000000005</v>
      </c>
      <c r="AC8" s="425">
        <v>81465.630999999994</v>
      </c>
    </row>
    <row r="9" spans="4:29" ht="18" customHeight="1">
      <c r="D9" s="271" t="s">
        <v>169</v>
      </c>
      <c r="E9" s="225">
        <v>101086.21400000001</v>
      </c>
      <c r="F9" s="225">
        <v>98160.8</v>
      </c>
      <c r="G9" s="225">
        <v>93925.962</v>
      </c>
      <c r="H9" s="225">
        <v>90389.285999999993</v>
      </c>
      <c r="I9" s="225">
        <v>84313.629000000001</v>
      </c>
      <c r="J9" s="225">
        <v>82996.986999999994</v>
      </c>
      <c r="K9" s="225">
        <v>78202.101999999999</v>
      </c>
      <c r="L9" s="225">
        <v>73061.452000000005</v>
      </c>
      <c r="M9" s="225">
        <v>68357.979000000007</v>
      </c>
      <c r="N9" s="225">
        <v>67347.406000000003</v>
      </c>
      <c r="O9" s="225">
        <v>63964.453999999998</v>
      </c>
      <c r="P9" s="225">
        <v>64910.932999999997</v>
      </c>
      <c r="Q9" s="225">
        <v>67670.64</v>
      </c>
      <c r="R9" s="225">
        <v>74599.361000000004</v>
      </c>
      <c r="S9" s="225">
        <v>72713.513000000006</v>
      </c>
      <c r="T9" s="225">
        <v>72823.722999999998</v>
      </c>
      <c r="U9" s="225">
        <v>72936.332999999999</v>
      </c>
      <c r="V9" s="225">
        <v>74797.009000000005</v>
      </c>
      <c r="W9" s="225">
        <v>71214.854000000007</v>
      </c>
      <c r="X9" s="225">
        <v>71256.373999999996</v>
      </c>
      <c r="Y9" s="225">
        <v>68235.875</v>
      </c>
      <c r="Z9" s="225">
        <v>70426.403000000006</v>
      </c>
      <c r="AA9" s="225">
        <v>68955.72</v>
      </c>
      <c r="AB9" s="289">
        <v>69502.925000000003</v>
      </c>
      <c r="AC9" s="425">
        <v>67830.119000000006</v>
      </c>
    </row>
    <row r="10" spans="4:29" ht="18" customHeight="1">
      <c r="D10" s="271" t="s">
        <v>170</v>
      </c>
      <c r="E10" s="225">
        <v>45734.057000000001</v>
      </c>
      <c r="F10" s="225">
        <v>47193.394</v>
      </c>
      <c r="G10" s="225">
        <v>44876.966999999997</v>
      </c>
      <c r="H10" s="225">
        <v>47917.171999999999</v>
      </c>
      <c r="I10" s="225">
        <v>47491.843999999997</v>
      </c>
      <c r="J10" s="225">
        <v>53045.442999999999</v>
      </c>
      <c r="K10" s="225">
        <v>58176.480000000003</v>
      </c>
      <c r="L10" s="225">
        <v>62035.786</v>
      </c>
      <c r="M10" s="225">
        <v>62882.055</v>
      </c>
      <c r="N10" s="225">
        <v>59898.47</v>
      </c>
      <c r="O10" s="225">
        <v>59603.091999999997</v>
      </c>
      <c r="P10" s="225">
        <v>63483.946000000004</v>
      </c>
      <c r="Q10" s="225">
        <v>63053.995000000003</v>
      </c>
      <c r="R10" s="225">
        <v>66023.277000000002</v>
      </c>
      <c r="S10" s="225">
        <v>67114.445999999996</v>
      </c>
      <c r="T10" s="225">
        <v>68723.607999999993</v>
      </c>
      <c r="U10" s="225">
        <v>71423.941999999995</v>
      </c>
      <c r="V10" s="225">
        <v>72536.043000000005</v>
      </c>
      <c r="W10" s="225">
        <v>76498.625</v>
      </c>
      <c r="X10" s="225">
        <v>77128.724000000002</v>
      </c>
      <c r="Y10" s="225">
        <v>75099.747000000003</v>
      </c>
      <c r="Z10" s="225">
        <v>78742.212</v>
      </c>
      <c r="AA10" s="225">
        <v>82987.112999999998</v>
      </c>
      <c r="AB10" s="289">
        <v>87193.468999999997</v>
      </c>
      <c r="AC10" s="425">
        <v>86336.138000000006</v>
      </c>
    </row>
    <row r="11" spans="4:29" ht="18" customHeight="1">
      <c r="D11" s="271" t="s">
        <v>171</v>
      </c>
      <c r="E11" s="225">
        <v>41357.991000000002</v>
      </c>
      <c r="F11" s="225">
        <v>43038.366999999998</v>
      </c>
      <c r="G11" s="225">
        <v>46132.256000000001</v>
      </c>
      <c r="H11" s="225">
        <v>49064.324000000001</v>
      </c>
      <c r="I11" s="225">
        <v>50625.8</v>
      </c>
      <c r="J11" s="225">
        <v>54593.557000000001</v>
      </c>
      <c r="K11" s="225">
        <v>59690.379000000001</v>
      </c>
      <c r="L11" s="225">
        <v>63109.080999999998</v>
      </c>
      <c r="M11" s="225">
        <v>61654.902000000002</v>
      </c>
      <c r="N11" s="225">
        <v>41238.142</v>
      </c>
      <c r="O11" s="225">
        <v>51863.097999999998</v>
      </c>
      <c r="P11" s="225">
        <v>46217.959000000003</v>
      </c>
      <c r="Q11" s="225">
        <v>51335.347999999998</v>
      </c>
      <c r="R11" s="225">
        <v>53237.938000000002</v>
      </c>
      <c r="S11" s="225">
        <v>54141.45</v>
      </c>
      <c r="T11" s="225">
        <v>55684.377</v>
      </c>
      <c r="U11" s="225">
        <v>54847.92</v>
      </c>
      <c r="V11" s="225">
        <v>58066.042999999998</v>
      </c>
      <c r="W11" s="225">
        <v>59064.122000000003</v>
      </c>
      <c r="X11" s="225">
        <v>57646.754999999997</v>
      </c>
      <c r="Y11" s="225">
        <v>47285.349000000002</v>
      </c>
      <c r="Z11" s="225">
        <v>50626.781999999999</v>
      </c>
      <c r="AA11" s="225">
        <v>52754.353000000003</v>
      </c>
      <c r="AB11" s="289">
        <v>58815.719980495691</v>
      </c>
      <c r="AC11" s="425">
        <v>57556.623102111967</v>
      </c>
    </row>
    <row r="12" spans="4:29" ht="18" customHeight="1">
      <c r="D12" s="271" t="s">
        <v>172</v>
      </c>
      <c r="E12" s="225">
        <v>68679.89</v>
      </c>
      <c r="F12" s="225">
        <v>65803.195999999996</v>
      </c>
      <c r="G12" s="225">
        <v>65528.366000000002</v>
      </c>
      <c r="H12" s="225">
        <v>63632.360999999997</v>
      </c>
      <c r="I12" s="225">
        <v>63459.078999999998</v>
      </c>
      <c r="J12" s="225">
        <v>63549.764999999999</v>
      </c>
      <c r="K12" s="225">
        <v>64079.741000000002</v>
      </c>
      <c r="L12" s="225">
        <v>63138.402000000002</v>
      </c>
      <c r="M12" s="225">
        <v>61189.81</v>
      </c>
      <c r="N12" s="225">
        <v>59094.144</v>
      </c>
      <c r="O12" s="225">
        <v>58211.997000000003</v>
      </c>
      <c r="P12" s="225">
        <v>57000.504999999997</v>
      </c>
      <c r="Q12" s="225">
        <v>57445.472000000002</v>
      </c>
      <c r="R12" s="225">
        <v>57353.796000000002</v>
      </c>
      <c r="S12" s="225">
        <v>57575.531000000003</v>
      </c>
      <c r="T12" s="225">
        <v>56976.739000000001</v>
      </c>
      <c r="U12" s="225">
        <v>55378.71</v>
      </c>
      <c r="V12" s="225">
        <v>54224.375999999997</v>
      </c>
      <c r="W12" s="225">
        <v>52530.294999999998</v>
      </c>
      <c r="X12" s="225">
        <v>53618.375</v>
      </c>
      <c r="Y12" s="225">
        <v>38300.211000000003</v>
      </c>
      <c r="Z12" s="225">
        <v>36753.561999999998</v>
      </c>
      <c r="AA12" s="225">
        <v>41653.036999999997</v>
      </c>
      <c r="AB12" s="289">
        <v>45264.146999999997</v>
      </c>
      <c r="AC12" s="425">
        <v>45167.881999999998</v>
      </c>
    </row>
    <row r="13" spans="4:29" ht="18" customHeight="1" thickBot="1">
      <c r="D13" s="272" t="s">
        <v>173</v>
      </c>
      <c r="E13" s="226">
        <v>94709.176999999996</v>
      </c>
      <c r="F13" s="226">
        <v>95904.793999999994</v>
      </c>
      <c r="G13" s="226">
        <v>95251.703999999998</v>
      </c>
      <c r="H13" s="226">
        <v>97080.047999999995</v>
      </c>
      <c r="I13" s="226">
        <v>98659.539000000004</v>
      </c>
      <c r="J13" s="226">
        <v>99227.993000000002</v>
      </c>
      <c r="K13" s="226">
        <v>103089.295</v>
      </c>
      <c r="L13" s="226">
        <v>106645.92600000001</v>
      </c>
      <c r="M13" s="226">
        <v>105773.747</v>
      </c>
      <c r="N13" s="226">
        <v>96588.278000000006</v>
      </c>
      <c r="O13" s="226">
        <v>99085.866999999998</v>
      </c>
      <c r="P13" s="226">
        <v>95613.873999999996</v>
      </c>
      <c r="Q13" s="226">
        <v>94533.066000000006</v>
      </c>
      <c r="R13" s="226">
        <v>98080.270999999993</v>
      </c>
      <c r="S13" s="226">
        <v>102801.90700000001</v>
      </c>
      <c r="T13" s="226">
        <v>107068.802</v>
      </c>
      <c r="U13" s="226">
        <v>109146.62699999999</v>
      </c>
      <c r="V13" s="226">
        <v>113242.238</v>
      </c>
      <c r="W13" s="226">
        <v>117122.395</v>
      </c>
      <c r="X13" s="226">
        <v>119081.912</v>
      </c>
      <c r="Y13" s="226">
        <v>119828.659</v>
      </c>
      <c r="Z13" s="226">
        <v>128933.48299999999</v>
      </c>
      <c r="AA13" s="226">
        <v>137489.99600000001</v>
      </c>
      <c r="AB13" s="290">
        <v>138915.83637505452</v>
      </c>
      <c r="AC13" s="426">
        <v>141698.32910543238</v>
      </c>
    </row>
    <row r="14" spans="4:29" ht="18" customHeight="1" thickTop="1" thickBot="1">
      <c r="D14" s="273" t="s">
        <v>174</v>
      </c>
      <c r="E14" s="227">
        <v>1012135.485</v>
      </c>
      <c r="F14" s="227">
        <v>1004585.536</v>
      </c>
      <c r="G14" s="227">
        <v>997955.39099999995</v>
      </c>
      <c r="H14" s="227">
        <v>1006423.438</v>
      </c>
      <c r="I14" s="227">
        <v>1017473.47</v>
      </c>
      <c r="J14" s="227">
        <v>1039142.507</v>
      </c>
      <c r="K14" s="227">
        <v>1050772.348</v>
      </c>
      <c r="L14" s="227">
        <v>1059931.075</v>
      </c>
      <c r="M14" s="227">
        <v>1043129.98</v>
      </c>
      <c r="N14" s="227">
        <v>957937.79399999999</v>
      </c>
      <c r="O14" s="227">
        <v>989026.51199999999</v>
      </c>
      <c r="P14" s="227">
        <v>985020.98300000001</v>
      </c>
      <c r="Q14" s="227">
        <v>1010999.812</v>
      </c>
      <c r="R14" s="227">
        <v>1035033.472</v>
      </c>
      <c r="S14" s="227">
        <v>1046998.301</v>
      </c>
      <c r="T14" s="227">
        <v>1057807.5</v>
      </c>
      <c r="U14" s="227">
        <v>1060663.0149999999</v>
      </c>
      <c r="V14" s="227">
        <v>1073622.5190000001</v>
      </c>
      <c r="W14" s="227">
        <v>1077558.9990000001</v>
      </c>
      <c r="X14" s="227">
        <v>1076217.73</v>
      </c>
      <c r="Y14" s="227">
        <v>1015851.464</v>
      </c>
      <c r="Z14" s="227">
        <v>1068757.933</v>
      </c>
      <c r="AA14" s="227">
        <v>1099212.0970000001</v>
      </c>
      <c r="AB14" s="291">
        <v>1104744.8510811056</v>
      </c>
      <c r="AC14" s="427">
        <v>1083390.7241772155</v>
      </c>
    </row>
    <row r="15" spans="4:29" ht="13">
      <c r="D15" s="159" t="s">
        <v>288</v>
      </c>
      <c r="E15" s="228">
        <v>449470.77</v>
      </c>
      <c r="F15" s="228">
        <v>440611.10900000005</v>
      </c>
      <c r="G15" s="228">
        <v>433977.14099999995</v>
      </c>
      <c r="H15" s="228">
        <v>436251.10699999996</v>
      </c>
      <c r="I15" s="228">
        <v>446164.44400000002</v>
      </c>
      <c r="J15" s="228">
        <v>453189.79599999997</v>
      </c>
      <c r="K15" s="228">
        <v>456571.94799999997</v>
      </c>
      <c r="L15" s="229">
        <v>462565.0959999999</v>
      </c>
      <c r="M15" s="230">
        <v>452793.84100000001</v>
      </c>
      <c r="N15" s="230">
        <v>407301.51599999995</v>
      </c>
      <c r="O15" s="230">
        <v>424871.74199999997</v>
      </c>
      <c r="P15" s="230">
        <v>420229.45200000005</v>
      </c>
      <c r="Q15" s="230">
        <v>429738.47399999993</v>
      </c>
      <c r="R15" s="230">
        <v>431201.277</v>
      </c>
      <c r="S15" s="230">
        <v>435901.40499999991</v>
      </c>
      <c r="T15" s="230">
        <v>433308.29500000004</v>
      </c>
      <c r="U15" s="230">
        <v>432718.64999999991</v>
      </c>
      <c r="V15" s="230">
        <v>437968.14500000002</v>
      </c>
      <c r="W15" s="230">
        <v>439391.41400000011</v>
      </c>
      <c r="X15" s="230">
        <v>436534.79099999997</v>
      </c>
      <c r="Y15" s="230">
        <v>411370.86199999996</v>
      </c>
      <c r="Z15" s="230">
        <v>435649.72900000005</v>
      </c>
      <c r="AA15" s="230">
        <v>445866.45200000005</v>
      </c>
      <c r="AB15" s="230">
        <v>435432.7857255555</v>
      </c>
      <c r="AC15" s="230">
        <v>423710.01196967112</v>
      </c>
    </row>
    <row r="16" spans="4:29" ht="13.5" thickBot="1">
      <c r="D16" s="155" t="s">
        <v>321</v>
      </c>
      <c r="E16" s="148"/>
      <c r="F16" s="148"/>
      <c r="G16" s="148"/>
      <c r="H16" s="148"/>
      <c r="I16" s="148"/>
      <c r="J16" s="148"/>
      <c r="K16" s="148"/>
      <c r="L16" s="161"/>
      <c r="M16" s="157"/>
      <c r="N16" s="157"/>
      <c r="O16" s="157"/>
      <c r="P16" s="157"/>
      <c r="Q16" s="157"/>
      <c r="R16" s="157"/>
      <c r="S16" s="157"/>
      <c r="T16" s="148"/>
      <c r="U16" s="157"/>
      <c r="V16" s="157"/>
      <c r="W16" s="157"/>
      <c r="X16" s="157"/>
      <c r="Y16" s="157"/>
      <c r="Z16" s="157"/>
      <c r="AA16" s="157"/>
      <c r="AB16" s="157"/>
      <c r="AC16" s="158" t="s">
        <v>107</v>
      </c>
    </row>
    <row r="17" spans="4:29" ht="18" customHeight="1" thickBot="1">
      <c r="D17" s="274"/>
      <c r="E17" s="380" t="s">
        <v>358</v>
      </c>
      <c r="F17" s="380" t="s">
        <v>359</v>
      </c>
      <c r="G17" s="380" t="s">
        <v>360</v>
      </c>
      <c r="H17" s="380" t="s">
        <v>361</v>
      </c>
      <c r="I17" s="380" t="s">
        <v>362</v>
      </c>
      <c r="J17" s="380" t="s">
        <v>258</v>
      </c>
      <c r="K17" s="380" t="s">
        <v>259</v>
      </c>
      <c r="L17" s="380" t="s">
        <v>260</v>
      </c>
      <c r="M17" s="380" t="s">
        <v>261</v>
      </c>
      <c r="N17" s="380" t="s">
        <v>262</v>
      </c>
      <c r="O17" s="380" t="s">
        <v>263</v>
      </c>
      <c r="P17" s="380" t="s">
        <v>264</v>
      </c>
      <c r="Q17" s="380" t="s">
        <v>265</v>
      </c>
      <c r="R17" s="380" t="s">
        <v>266</v>
      </c>
      <c r="S17" s="380" t="s">
        <v>267</v>
      </c>
      <c r="T17" s="380" t="s">
        <v>268</v>
      </c>
      <c r="U17" s="380" t="s">
        <v>269</v>
      </c>
      <c r="V17" s="380" t="s">
        <v>270</v>
      </c>
      <c r="W17" s="380" t="s">
        <v>272</v>
      </c>
      <c r="X17" s="380" t="s">
        <v>273</v>
      </c>
      <c r="Y17" s="380" t="s">
        <v>274</v>
      </c>
      <c r="Z17" s="380" t="s">
        <v>275</v>
      </c>
      <c r="AA17" s="380" t="s">
        <v>276</v>
      </c>
      <c r="AB17" s="381" t="s">
        <v>277</v>
      </c>
      <c r="AC17" s="382" t="s">
        <v>279</v>
      </c>
    </row>
    <row r="18" spans="4:29" ht="18" customHeight="1">
      <c r="D18" s="270" t="s">
        <v>166</v>
      </c>
      <c r="E18" s="231">
        <v>8.9595566348511131</v>
      </c>
      <c r="F18" s="231">
        <v>9.0060650644287197</v>
      </c>
      <c r="G18" s="231">
        <v>9.2808076227928318</v>
      </c>
      <c r="H18" s="231">
        <v>9.3561480629985105</v>
      </c>
      <c r="I18" s="231">
        <v>9.6177575028074198</v>
      </c>
      <c r="J18" s="231">
        <v>9.8452208730597146</v>
      </c>
      <c r="K18" s="231">
        <v>9.3649484769273741</v>
      </c>
      <c r="L18" s="231">
        <v>8.8998738903848071</v>
      </c>
      <c r="M18" s="231">
        <v>8.9132979381917483</v>
      </c>
      <c r="N18" s="231">
        <v>9.0230275432686398</v>
      </c>
      <c r="O18" s="231">
        <v>9.0308728751247056</v>
      </c>
      <c r="P18" s="231">
        <v>9.5155040976421503</v>
      </c>
      <c r="Q18" s="231">
        <v>9.546473585298747</v>
      </c>
      <c r="R18" s="231">
        <v>9.3842456913316141</v>
      </c>
      <c r="S18" s="231">
        <v>9.3033108942934177</v>
      </c>
      <c r="T18" s="231">
        <v>9.4217563214478997</v>
      </c>
      <c r="U18" s="231">
        <v>9.3773888212742111</v>
      </c>
      <c r="V18" s="231">
        <v>9.1725482892930987</v>
      </c>
      <c r="W18" s="231">
        <v>9.131998441971156</v>
      </c>
      <c r="X18" s="231">
        <v>9.0072396409971809</v>
      </c>
      <c r="Y18" s="231">
        <v>9.1770576017991541</v>
      </c>
      <c r="Z18" s="231">
        <v>9.1684942842899115</v>
      </c>
      <c r="AA18" s="231">
        <v>8.682997235973831</v>
      </c>
      <c r="AB18" s="428">
        <v>8.2211849108072599</v>
      </c>
      <c r="AC18" s="429">
        <v>8.1071909736632382</v>
      </c>
    </row>
    <row r="19" spans="4:29" ht="18" customHeight="1">
      <c r="D19" s="271" t="s">
        <v>167</v>
      </c>
      <c r="E19" s="232">
        <v>7.1535621537861598</v>
      </c>
      <c r="F19" s="232">
        <v>7.2567627531519623</v>
      </c>
      <c r="G19" s="232">
        <v>7.3642970079411105</v>
      </c>
      <c r="H19" s="232">
        <v>7.3803177862795373</v>
      </c>
      <c r="I19" s="232">
        <v>7.2787053602488525</v>
      </c>
      <c r="J19" s="232">
        <v>7.0936752662356444</v>
      </c>
      <c r="K19" s="232">
        <v>7.1967221200609668</v>
      </c>
      <c r="L19" s="232">
        <v>7.2780361685310533</v>
      </c>
      <c r="M19" s="232">
        <v>7.5117229398391947</v>
      </c>
      <c r="N19" s="232">
        <v>8.2625117722414441</v>
      </c>
      <c r="O19" s="232">
        <v>7.9407608438306454</v>
      </c>
      <c r="P19" s="232">
        <v>7.9504754062685787</v>
      </c>
      <c r="Q19" s="232">
        <v>8.0031338324324039</v>
      </c>
      <c r="R19" s="232">
        <v>8.2795382292718731</v>
      </c>
      <c r="S19" s="232">
        <v>8.3470333157684866</v>
      </c>
      <c r="T19" s="232">
        <v>8.4899148474557062</v>
      </c>
      <c r="U19" s="232">
        <v>8.4961487037426302</v>
      </c>
      <c r="V19" s="232">
        <v>8.4271829622455972</v>
      </c>
      <c r="W19" s="232">
        <v>8.3834528859983095</v>
      </c>
      <c r="X19" s="232">
        <v>8.4323923933124565</v>
      </c>
      <c r="Y19" s="232">
        <v>8.9135662258591761</v>
      </c>
      <c r="Z19" s="232">
        <v>8.8165516334932317</v>
      </c>
      <c r="AA19" s="232">
        <v>8.8079576511429156</v>
      </c>
      <c r="AB19" s="430">
        <v>9.0565534568537789</v>
      </c>
      <c r="AC19" s="431">
        <v>8.4727912978683495</v>
      </c>
    </row>
    <row r="20" spans="4:29" ht="18" customHeight="1">
      <c r="D20" s="271" t="s">
        <v>168</v>
      </c>
      <c r="E20" s="232">
        <v>4.7435144515262202</v>
      </c>
      <c r="F20" s="232">
        <v>5.0269348094615607</v>
      </c>
      <c r="G20" s="232">
        <v>5.2259125478285027</v>
      </c>
      <c r="H20" s="232">
        <v>5.3307010721664057</v>
      </c>
      <c r="I20" s="232">
        <v>5.390028302163004</v>
      </c>
      <c r="J20" s="232">
        <v>5.4390707356560872</v>
      </c>
      <c r="K20" s="232">
        <v>5.418580733340729</v>
      </c>
      <c r="L20" s="232">
        <v>5.4626793539381797</v>
      </c>
      <c r="M20" s="232">
        <v>5.6697947651739424</v>
      </c>
      <c r="N20" s="232">
        <v>6.355853624457791</v>
      </c>
      <c r="O20" s="232">
        <v>6.4277655076651774</v>
      </c>
      <c r="P20" s="232">
        <v>6.6517111950700443</v>
      </c>
      <c r="Q20" s="232">
        <v>6.9036925795194906</v>
      </c>
      <c r="R20" s="232">
        <v>6.9284209583513832</v>
      </c>
      <c r="S20" s="232">
        <v>6.8721453445796952</v>
      </c>
      <c r="T20" s="232">
        <v>6.9720582431113414</v>
      </c>
      <c r="U20" s="232">
        <v>7.036431924610854</v>
      </c>
      <c r="V20" s="232">
        <v>6.8770900100689847</v>
      </c>
      <c r="W20" s="232">
        <v>6.7743828475047598</v>
      </c>
      <c r="X20" s="232">
        <v>6.8073945408797529</v>
      </c>
      <c r="Y20" s="232">
        <v>7.0834070284905355</v>
      </c>
      <c r="Z20" s="232">
        <v>7.0557751827232531</v>
      </c>
      <c r="AA20" s="232">
        <v>7.0271000665670433</v>
      </c>
      <c r="AB20" s="430">
        <v>7.1278940945449927</v>
      </c>
      <c r="AC20" s="431">
        <v>7.5195060454176703</v>
      </c>
    </row>
    <row r="21" spans="4:29" ht="18" customHeight="1">
      <c r="D21" s="271" t="s">
        <v>169</v>
      </c>
      <c r="E21" s="232">
        <v>9.9874192238206145</v>
      </c>
      <c r="F21" s="232">
        <v>9.7712734737204112</v>
      </c>
      <c r="G21" s="232">
        <v>9.4118397322230614</v>
      </c>
      <c r="H21" s="232">
        <v>8.9812381734297411</v>
      </c>
      <c r="I21" s="232">
        <v>8.2865678060382262</v>
      </c>
      <c r="J21" s="232">
        <v>7.9870649541237553</v>
      </c>
      <c r="K21" s="232">
        <v>7.4423448760187592</v>
      </c>
      <c r="L21" s="232">
        <v>6.893038021363795</v>
      </c>
      <c r="M21" s="232">
        <v>6.5531602303291105</v>
      </c>
      <c r="N21" s="232">
        <v>7.0304571363430313</v>
      </c>
      <c r="O21" s="232">
        <v>6.4674155064510543</v>
      </c>
      <c r="P21" s="232">
        <v>6.5898020570390221</v>
      </c>
      <c r="Q21" s="232">
        <v>6.6934374464552322</v>
      </c>
      <c r="R21" s="232">
        <v>7.2074346403359613</v>
      </c>
      <c r="S21" s="232">
        <v>6.9449504292939643</v>
      </c>
      <c r="T21" s="232">
        <v>6.8844022187401768</v>
      </c>
      <c r="U21" s="232">
        <v>6.8764849880242132</v>
      </c>
      <c r="V21" s="232">
        <v>6.9667883894301958</v>
      </c>
      <c r="W21" s="232">
        <v>6.6089053189745579</v>
      </c>
      <c r="X21" s="232">
        <v>6.6209998231491687</v>
      </c>
      <c r="Y21" s="232">
        <v>6.7171114496715436</v>
      </c>
      <c r="Z21" s="232">
        <v>6.5895560468321701</v>
      </c>
      <c r="AA21" s="232">
        <v>6.2731951538921242</v>
      </c>
      <c r="AB21" s="430">
        <v>6.2913101547370225</v>
      </c>
      <c r="AC21" s="431">
        <v>6.2609100748498472</v>
      </c>
    </row>
    <row r="22" spans="4:29" ht="18" customHeight="1">
      <c r="D22" s="271" t="s">
        <v>170</v>
      </c>
      <c r="E22" s="232">
        <v>4.5185706536116559</v>
      </c>
      <c r="F22" s="232">
        <v>4.6977974805323104</v>
      </c>
      <c r="G22" s="232">
        <v>4.4968910839823293</v>
      </c>
      <c r="H22" s="232">
        <v>4.7611343487014466</v>
      </c>
      <c r="I22" s="232">
        <v>4.6676247981188146</v>
      </c>
      <c r="J22" s="232">
        <v>5.1047322809594196</v>
      </c>
      <c r="K22" s="232">
        <v>5.5365446293605736</v>
      </c>
      <c r="L22" s="232">
        <v>5.8528132124062875</v>
      </c>
      <c r="M22" s="232">
        <v>6.0282089677836694</v>
      </c>
      <c r="N22" s="232">
        <v>6.2528559135229189</v>
      </c>
      <c r="O22" s="232">
        <v>6.0264402699854012</v>
      </c>
      <c r="P22" s="232">
        <v>6.4449333664600728</v>
      </c>
      <c r="Q22" s="232">
        <v>6.2367959174259466</v>
      </c>
      <c r="R22" s="232">
        <v>6.3788542869461908</v>
      </c>
      <c r="S22" s="232">
        <v>6.4101771641747867</v>
      </c>
      <c r="T22" s="232">
        <v>6.4967971960871891</v>
      </c>
      <c r="U22" s="232">
        <v>6.733895779330064</v>
      </c>
      <c r="V22" s="232">
        <v>6.7561961225964193</v>
      </c>
      <c r="W22" s="232">
        <v>7.099251648493726</v>
      </c>
      <c r="X22" s="232">
        <v>7.1666468457084429</v>
      </c>
      <c r="Y22" s="232">
        <v>7.3927881842379266</v>
      </c>
      <c r="Z22" s="232">
        <v>7.3676376631863567</v>
      </c>
      <c r="AA22" s="232">
        <v>7.5496906581078127</v>
      </c>
      <c r="AB22" s="430">
        <v>7.8926341149879349</v>
      </c>
      <c r="AC22" s="431">
        <v>7.9690674909154557</v>
      </c>
    </row>
    <row r="23" spans="4:29" ht="18" customHeight="1">
      <c r="D23" s="271" t="s">
        <v>171</v>
      </c>
      <c r="E23" s="232">
        <v>4.0862109483297093</v>
      </c>
      <c r="F23" s="232">
        <v>4.284191386167838</v>
      </c>
      <c r="G23" s="232">
        <v>4.6226771673404397</v>
      </c>
      <c r="H23" s="232">
        <v>4.8751173857300412</v>
      </c>
      <c r="I23" s="232">
        <v>4.9756383328599219</v>
      </c>
      <c r="J23" s="232">
        <v>5.2537122321760634</v>
      </c>
      <c r="K23" s="232">
        <v>5.6806195094125185</v>
      </c>
      <c r="L23" s="232">
        <v>5.9540740420314595</v>
      </c>
      <c r="M23" s="232">
        <v>5.9105675402024209</v>
      </c>
      <c r="N23" s="232">
        <v>4.3048872545057977</v>
      </c>
      <c r="O23" s="232">
        <v>5.2438531597219713</v>
      </c>
      <c r="P23" s="232">
        <v>4.6920786254966513</v>
      </c>
      <c r="Q23" s="232">
        <v>5.0776812607359805</v>
      </c>
      <c r="R23" s="232">
        <v>5.143595781219334</v>
      </c>
      <c r="S23" s="232">
        <v>5.1711115431886459</v>
      </c>
      <c r="T23" s="232">
        <v>5.2641314227777736</v>
      </c>
      <c r="U23" s="232">
        <v>5.1710976270818687</v>
      </c>
      <c r="V23" s="232">
        <v>5.4084226040717009</v>
      </c>
      <c r="W23" s="232">
        <v>5.4812889182692448</v>
      </c>
      <c r="X23" s="232">
        <v>5.356421232718402</v>
      </c>
      <c r="Y23" s="232">
        <v>4.6547502932968161</v>
      </c>
      <c r="Z23" s="232">
        <v>4.7369736810178145</v>
      </c>
      <c r="AA23" s="232">
        <v>4.7992878848384803</v>
      </c>
      <c r="AB23" s="430">
        <v>5.3239189051606353</v>
      </c>
      <c r="AC23" s="431">
        <v>5.3126376124203505</v>
      </c>
    </row>
    <row r="24" spans="4:29" ht="18" customHeight="1">
      <c r="D24" s="271" t="s">
        <v>172</v>
      </c>
      <c r="E24" s="232">
        <v>6.7856419439735385</v>
      </c>
      <c r="F24" s="232">
        <v>6.5502830413039117</v>
      </c>
      <c r="G24" s="232">
        <v>6.5662620384601951</v>
      </c>
      <c r="H24" s="232">
        <v>6.3226231223760507</v>
      </c>
      <c r="I24" s="232">
        <v>6.2369271407145384</v>
      </c>
      <c r="J24" s="232">
        <v>6.1155967128577871</v>
      </c>
      <c r="K24" s="232">
        <v>6.0983467181989459</v>
      </c>
      <c r="L24" s="232">
        <v>5.9568403539824519</v>
      </c>
      <c r="M24" s="232">
        <v>5.8659813420375473</v>
      </c>
      <c r="N24" s="232">
        <v>6.1688915887997631</v>
      </c>
      <c r="O24" s="232">
        <v>5.8857873164880337</v>
      </c>
      <c r="P24" s="232">
        <v>5.7867300274556692</v>
      </c>
      <c r="Q24" s="232">
        <v>5.6820457648116758</v>
      </c>
      <c r="R24" s="232">
        <v>5.5412503606453427</v>
      </c>
      <c r="S24" s="232">
        <v>5.4991045300655177</v>
      </c>
      <c r="T24" s="232">
        <v>5.3863050696842292</v>
      </c>
      <c r="U24" s="232">
        <v>5.2211408540534441</v>
      </c>
      <c r="V24" s="232">
        <v>5.0505997257309758</v>
      </c>
      <c r="W24" s="232">
        <v>4.8749344628692572</v>
      </c>
      <c r="X24" s="232">
        <v>4.9821122162705871</v>
      </c>
      <c r="Y24" s="232">
        <v>3.7702570067861809</v>
      </c>
      <c r="Z24" s="232">
        <v>3.4389042518573754</v>
      </c>
      <c r="AA24" s="232">
        <v>3.7893539484946186</v>
      </c>
      <c r="AB24" s="430">
        <v>4.0972489670990004</v>
      </c>
      <c r="AC24" s="431">
        <v>4.169122089752328</v>
      </c>
    </row>
    <row r="25" spans="4:29" ht="18" customHeight="1" thickBot="1">
      <c r="D25" s="272" t="s">
        <v>173</v>
      </c>
      <c r="E25" s="233">
        <v>9.3573615789194466</v>
      </c>
      <c r="F25" s="233">
        <v>9.5467026513111168</v>
      </c>
      <c r="G25" s="233">
        <v>9.5446855499776557</v>
      </c>
      <c r="H25" s="233">
        <v>9.6460440342010383</v>
      </c>
      <c r="I25" s="233">
        <v>9.6965220134928938</v>
      </c>
      <c r="J25" s="233">
        <v>9.5490264647599492</v>
      </c>
      <c r="K25" s="233">
        <v>9.8108115612498015</v>
      </c>
      <c r="L25" s="233">
        <v>10.061590655788635</v>
      </c>
      <c r="M25" s="233">
        <v>10.140035185260423</v>
      </c>
      <c r="N25" s="233">
        <v>10.082938433474107</v>
      </c>
      <c r="O25" s="233">
        <v>10.01852486235475</v>
      </c>
      <c r="P25" s="233">
        <v>9.7067855050961889</v>
      </c>
      <c r="Q25" s="233">
        <v>9.3504533708063651</v>
      </c>
      <c r="R25" s="233">
        <v>9.4760482296750297</v>
      </c>
      <c r="S25" s="233">
        <v>9.8187272034551292</v>
      </c>
      <c r="T25" s="233">
        <v>10.121766200371995</v>
      </c>
      <c r="U25" s="233">
        <v>10.2904150947509</v>
      </c>
      <c r="V25" s="233">
        <v>10.547677232541355</v>
      </c>
      <c r="W25" s="233">
        <v>10.869232692473666</v>
      </c>
      <c r="X25" s="233">
        <v>11.064853205865694</v>
      </c>
      <c r="Y25" s="233">
        <v>11.795883871463319</v>
      </c>
      <c r="Z25" s="233">
        <v>12.06386207942187</v>
      </c>
      <c r="AA25" s="233">
        <v>12.508049754477911</v>
      </c>
      <c r="AB25" s="432">
        <v>12.57447239868203</v>
      </c>
      <c r="AC25" s="433">
        <v>13.079152880235855</v>
      </c>
    </row>
    <row r="26" spans="4:29" ht="18" customHeight="1" thickTop="1" thickBot="1">
      <c r="D26" s="273" t="s">
        <v>174</v>
      </c>
      <c r="E26" s="234">
        <v>100</v>
      </c>
      <c r="F26" s="234">
        <v>100</v>
      </c>
      <c r="G26" s="234">
        <v>100</v>
      </c>
      <c r="H26" s="234">
        <v>100</v>
      </c>
      <c r="I26" s="234">
        <v>100</v>
      </c>
      <c r="J26" s="234">
        <v>100</v>
      </c>
      <c r="K26" s="234">
        <v>100</v>
      </c>
      <c r="L26" s="234">
        <v>100</v>
      </c>
      <c r="M26" s="234">
        <v>100</v>
      </c>
      <c r="N26" s="234">
        <v>100</v>
      </c>
      <c r="O26" s="234">
        <v>100</v>
      </c>
      <c r="P26" s="234">
        <v>100</v>
      </c>
      <c r="Q26" s="234">
        <v>100</v>
      </c>
      <c r="R26" s="234">
        <v>100</v>
      </c>
      <c r="S26" s="234">
        <v>100</v>
      </c>
      <c r="T26" s="234">
        <v>100</v>
      </c>
      <c r="U26" s="234">
        <v>100</v>
      </c>
      <c r="V26" s="234">
        <v>100</v>
      </c>
      <c r="W26" s="234">
        <v>100</v>
      </c>
      <c r="X26" s="234">
        <v>100</v>
      </c>
      <c r="Y26" s="234">
        <v>100</v>
      </c>
      <c r="Z26" s="234">
        <v>100</v>
      </c>
      <c r="AA26" s="234">
        <v>100</v>
      </c>
      <c r="AB26" s="434">
        <v>100</v>
      </c>
      <c r="AC26" s="435">
        <v>100</v>
      </c>
    </row>
    <row r="27" spans="4:29" ht="13">
      <c r="D27" s="148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148"/>
      <c r="S27" s="148"/>
      <c r="T27" s="148"/>
      <c r="U27" s="148"/>
      <c r="V27" s="148"/>
      <c r="W27" s="148"/>
      <c r="X27" s="148"/>
    </row>
    <row r="28" spans="4:29" ht="13.5" thickBot="1">
      <c r="D28" s="155" t="s">
        <v>322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58"/>
      <c r="S28" s="158"/>
      <c r="T28" s="148"/>
      <c r="U28" s="158"/>
      <c r="V28" s="158"/>
      <c r="W28" s="158"/>
      <c r="X28" s="158"/>
      <c r="Y28" s="158"/>
      <c r="Z28" s="158"/>
      <c r="AA28" s="158"/>
      <c r="AB28" s="158"/>
      <c r="AC28" s="158" t="s">
        <v>291</v>
      </c>
    </row>
    <row r="29" spans="4:29" ht="18" customHeight="1" thickBot="1">
      <c r="D29" s="274"/>
      <c r="E29" s="380" t="s">
        <v>358</v>
      </c>
      <c r="F29" s="380" t="s">
        <v>359</v>
      </c>
      <c r="G29" s="380" t="s">
        <v>360</v>
      </c>
      <c r="H29" s="380" t="s">
        <v>361</v>
      </c>
      <c r="I29" s="380" t="s">
        <v>362</v>
      </c>
      <c r="J29" s="380" t="s">
        <v>258</v>
      </c>
      <c r="K29" s="380" t="s">
        <v>259</v>
      </c>
      <c r="L29" s="380" t="s">
        <v>260</v>
      </c>
      <c r="M29" s="380" t="s">
        <v>261</v>
      </c>
      <c r="N29" s="380" t="s">
        <v>262</v>
      </c>
      <c r="O29" s="380" t="s">
        <v>263</v>
      </c>
      <c r="P29" s="380" t="s">
        <v>264</v>
      </c>
      <c r="Q29" s="380" t="s">
        <v>265</v>
      </c>
      <c r="R29" s="380" t="s">
        <v>266</v>
      </c>
      <c r="S29" s="380" t="s">
        <v>267</v>
      </c>
      <c r="T29" s="380" t="s">
        <v>268</v>
      </c>
      <c r="U29" s="380" t="s">
        <v>269</v>
      </c>
      <c r="V29" s="380" t="s">
        <v>270</v>
      </c>
      <c r="W29" s="380" t="s">
        <v>272</v>
      </c>
      <c r="X29" s="380" t="s">
        <v>273</v>
      </c>
      <c r="Y29" s="380" t="s">
        <v>274</v>
      </c>
      <c r="Z29" s="380" t="s">
        <v>275</v>
      </c>
      <c r="AA29" s="380" t="s">
        <v>276</v>
      </c>
      <c r="AB29" s="381" t="s">
        <v>277</v>
      </c>
      <c r="AC29" s="382" t="s">
        <v>279</v>
      </c>
    </row>
    <row r="30" spans="4:29" ht="18" customHeight="1">
      <c r="D30" s="270" t="s">
        <v>166</v>
      </c>
      <c r="E30" s="231">
        <v>97.272818956799185</v>
      </c>
      <c r="F30" s="231">
        <v>97.048389474296414</v>
      </c>
      <c r="G30" s="231">
        <v>99.348938357638929</v>
      </c>
      <c r="H30" s="231">
        <v>101.00529927109682</v>
      </c>
      <c r="I30" s="231">
        <v>104.9695289712959</v>
      </c>
      <c r="J30" s="231">
        <v>109.74049269085548</v>
      </c>
      <c r="K30" s="231">
        <v>105.55537653876995</v>
      </c>
      <c r="L30" s="231">
        <v>101.18771975934337</v>
      </c>
      <c r="M30" s="231">
        <v>99.733987373424057</v>
      </c>
      <c r="N30" s="231">
        <v>92.716263832059099</v>
      </c>
      <c r="O30" s="231">
        <v>95.808489659145422</v>
      </c>
      <c r="P30" s="231">
        <v>100.54109575478425</v>
      </c>
      <c r="Q30" s="231">
        <v>103.52860963433585</v>
      </c>
      <c r="R30" s="231">
        <v>104.18857444173346</v>
      </c>
      <c r="S30" s="231">
        <v>104.48401256509044</v>
      </c>
      <c r="T30" s="231">
        <v>106.90667961994941</v>
      </c>
      <c r="U30" s="231">
        <v>106.69048288342923</v>
      </c>
      <c r="V30" s="231">
        <v>105.6350276857325</v>
      </c>
      <c r="W30" s="231">
        <v>105.55364095792305</v>
      </c>
      <c r="X30" s="231">
        <v>103.9820059954986</v>
      </c>
      <c r="Y30" s="231">
        <v>100</v>
      </c>
      <c r="Z30" s="231">
        <v>105.10991901187654</v>
      </c>
      <c r="AA30" s="231">
        <v>102.38055830224751</v>
      </c>
      <c r="AB30" s="428">
        <v>97.423277082564525</v>
      </c>
      <c r="AC30" s="429">
        <v>94.215389487618992</v>
      </c>
    </row>
    <row r="31" spans="4:29" ht="18" customHeight="1">
      <c r="D31" s="271" t="s">
        <v>167</v>
      </c>
      <c r="E31" s="232">
        <v>79.961199397101623</v>
      </c>
      <c r="F31" s="232">
        <v>80.509687212920028</v>
      </c>
      <c r="G31" s="232">
        <v>81.163490856230098</v>
      </c>
      <c r="H31" s="232">
        <v>82.030261916935601</v>
      </c>
      <c r="I31" s="232">
        <v>81.789118468135669</v>
      </c>
      <c r="J31" s="232">
        <v>81.407554284140019</v>
      </c>
      <c r="K31" s="232">
        <v>83.514457259429747</v>
      </c>
      <c r="L31" s="232">
        <v>85.19421941763359</v>
      </c>
      <c r="M31" s="232">
        <v>86.535893495330185</v>
      </c>
      <c r="N31" s="232">
        <v>87.411322890461705</v>
      </c>
      <c r="O31" s="232">
        <v>86.733793864693183</v>
      </c>
      <c r="P31" s="232">
        <v>86.488203080085412</v>
      </c>
      <c r="Q31" s="232">
        <v>89.357178636668621</v>
      </c>
      <c r="R31" s="232">
        <v>94.640887462492103</v>
      </c>
      <c r="S31" s="232">
        <v>96.515356124859963</v>
      </c>
      <c r="T31" s="232">
        <v>99.180951381541647</v>
      </c>
      <c r="U31" s="232">
        <v>99.521708747037067</v>
      </c>
      <c r="V31" s="232">
        <v>99.919977773702144</v>
      </c>
      <c r="W31" s="232">
        <v>99.76593562309688</v>
      </c>
      <c r="X31" s="232">
        <v>100.22342589022891</v>
      </c>
      <c r="Y31" s="232">
        <v>100</v>
      </c>
      <c r="Z31" s="232">
        <v>104.06301398852217</v>
      </c>
      <c r="AA31" s="232">
        <v>106.9239540806559</v>
      </c>
      <c r="AB31" s="430">
        <v>110.49515479495084</v>
      </c>
      <c r="AC31" s="431">
        <v>101.37477784994407</v>
      </c>
    </row>
    <row r="32" spans="4:29" ht="18" customHeight="1">
      <c r="D32" s="271" t="s">
        <v>168</v>
      </c>
      <c r="E32" s="232">
        <v>66.721602797363659</v>
      </c>
      <c r="F32" s="232">
        <v>70.180711246374813</v>
      </c>
      <c r="G32" s="232">
        <v>72.477108308760521</v>
      </c>
      <c r="H32" s="232">
        <v>74.557727575067375</v>
      </c>
      <c r="I32" s="232">
        <v>76.215224075680638</v>
      </c>
      <c r="J32" s="232">
        <v>78.546603192739255</v>
      </c>
      <c r="K32" s="232">
        <v>79.126467020658225</v>
      </c>
      <c r="L32" s="232">
        <v>80.465724382155784</v>
      </c>
      <c r="M32" s="232">
        <v>82.19272082533189</v>
      </c>
      <c r="N32" s="232">
        <v>84.613329752671092</v>
      </c>
      <c r="O32" s="232">
        <v>88.347761369466554</v>
      </c>
      <c r="P32" s="232">
        <v>91.05555751197376</v>
      </c>
      <c r="Q32" s="232">
        <v>96.997403751195819</v>
      </c>
      <c r="R32" s="232">
        <v>99.65893747442739</v>
      </c>
      <c r="S32" s="232">
        <v>99.992149466595933</v>
      </c>
      <c r="T32" s="232">
        <v>102.49324408026838</v>
      </c>
      <c r="U32" s="232">
        <v>103.71880559491632</v>
      </c>
      <c r="V32" s="232">
        <v>102.60863538662466</v>
      </c>
      <c r="W32" s="232">
        <v>101.44680786249612</v>
      </c>
      <c r="X32" s="232">
        <v>101.81427091614043</v>
      </c>
      <c r="Y32" s="232">
        <v>100</v>
      </c>
      <c r="Z32" s="232">
        <v>104.79768206782245</v>
      </c>
      <c r="AA32" s="232">
        <v>107.34584235945481</v>
      </c>
      <c r="AB32" s="430">
        <v>109.43363258564219</v>
      </c>
      <c r="AC32" s="431">
        <v>113.2144906087803</v>
      </c>
    </row>
    <row r="33" spans="4:29" ht="18" customHeight="1">
      <c r="D33" s="271" t="s">
        <v>169</v>
      </c>
      <c r="E33" s="232">
        <v>148.14232835733404</v>
      </c>
      <c r="F33" s="232">
        <v>143.855120198869</v>
      </c>
      <c r="G33" s="232">
        <v>137.64894492816279</v>
      </c>
      <c r="H33" s="232">
        <v>132.46592939564414</v>
      </c>
      <c r="I33" s="232">
        <v>123.56202510776041</v>
      </c>
      <c r="J33" s="232">
        <v>121.63247998212083</v>
      </c>
      <c r="K33" s="232">
        <v>114.60555316393319</v>
      </c>
      <c r="L33" s="232">
        <v>107.07190609045462</v>
      </c>
      <c r="M33" s="232">
        <v>100.1789439939035</v>
      </c>
      <c r="N33" s="232">
        <v>98.697944446378102</v>
      </c>
      <c r="O33" s="232">
        <v>93.74021216845243</v>
      </c>
      <c r="P33" s="232">
        <v>95.127281653529025</v>
      </c>
      <c r="Q33" s="232">
        <v>99.171645413794437</v>
      </c>
      <c r="R33" s="232">
        <v>109.32571905907267</v>
      </c>
      <c r="S33" s="232">
        <v>106.56199982780321</v>
      </c>
      <c r="T33" s="232">
        <v>106.72351310802418</v>
      </c>
      <c r="U33" s="232">
        <v>106.88854359968272</v>
      </c>
      <c r="V33" s="232">
        <v>109.61537314499155</v>
      </c>
      <c r="W33" s="232">
        <v>104.36570792123645</v>
      </c>
      <c r="X33" s="232">
        <v>104.42655567910575</v>
      </c>
      <c r="Y33" s="232">
        <v>100</v>
      </c>
      <c r="Z33" s="232">
        <v>103.21022922326416</v>
      </c>
      <c r="AA33" s="232">
        <v>101.0549362780209</v>
      </c>
      <c r="AB33" s="430">
        <v>101.85686781330202</v>
      </c>
      <c r="AC33" s="431">
        <v>99.40536264831367</v>
      </c>
    </row>
    <row r="34" spans="4:29" ht="18" customHeight="1">
      <c r="D34" s="271" t="s">
        <v>170</v>
      </c>
      <c r="E34" s="232">
        <v>60.89775109362219</v>
      </c>
      <c r="F34" s="232">
        <v>62.840949384290205</v>
      </c>
      <c r="G34" s="232">
        <v>59.756482268841722</v>
      </c>
      <c r="H34" s="232">
        <v>63.804704961256391</v>
      </c>
      <c r="I34" s="232">
        <v>63.238354185134597</v>
      </c>
      <c r="J34" s="232">
        <v>70.633317845930961</v>
      </c>
      <c r="K34" s="232">
        <v>77.465613832227689</v>
      </c>
      <c r="L34" s="232">
        <v>82.604520625082785</v>
      </c>
      <c r="M34" s="232">
        <v>83.731380613039875</v>
      </c>
      <c r="N34" s="232">
        <v>79.758550984199715</v>
      </c>
      <c r="O34" s="232">
        <v>79.365236743074504</v>
      </c>
      <c r="P34" s="232">
        <v>84.532836042709974</v>
      </c>
      <c r="Q34" s="232">
        <v>83.960329453573252</v>
      </c>
      <c r="R34" s="232">
        <v>87.914113745283316</v>
      </c>
      <c r="S34" s="232">
        <v>89.36707336710468</v>
      </c>
      <c r="T34" s="232">
        <v>91.509772995640034</v>
      </c>
      <c r="U34" s="232">
        <v>95.105436240683986</v>
      </c>
      <c r="V34" s="232">
        <v>96.586268126842029</v>
      </c>
      <c r="W34" s="232">
        <v>101.86269335900691</v>
      </c>
      <c r="X34" s="232">
        <v>102.70170950109859</v>
      </c>
      <c r="Y34" s="232">
        <v>100</v>
      </c>
      <c r="Z34" s="232">
        <v>104.85016946861352</v>
      </c>
      <c r="AA34" s="232">
        <v>110.50252006840981</v>
      </c>
      <c r="AB34" s="430">
        <v>116.10354559516692</v>
      </c>
      <c r="AC34" s="431">
        <v>114.96195586384599</v>
      </c>
    </row>
    <row r="35" spans="4:29" ht="18" customHeight="1">
      <c r="D35" s="271" t="s">
        <v>171</v>
      </c>
      <c r="E35" s="232">
        <v>87.464704976587996</v>
      </c>
      <c r="F35" s="232">
        <v>91.018397685930154</v>
      </c>
      <c r="G35" s="232">
        <v>97.561415904956107</v>
      </c>
      <c r="H35" s="232">
        <v>103.76221184282684</v>
      </c>
      <c r="I35" s="232">
        <v>107.06445245862518</v>
      </c>
      <c r="J35" s="232">
        <v>115.45554416865994</v>
      </c>
      <c r="K35" s="232">
        <v>126.23440507967912</v>
      </c>
      <c r="L35" s="232">
        <v>133.46434431519157</v>
      </c>
      <c r="M35" s="232">
        <v>130.38901753691189</v>
      </c>
      <c r="N35" s="232">
        <v>87.211245918899749</v>
      </c>
      <c r="O35" s="232">
        <v>109.6811149686132</v>
      </c>
      <c r="P35" s="232">
        <v>97.74266232020409</v>
      </c>
      <c r="Q35" s="232">
        <v>108.56501873339245</v>
      </c>
      <c r="R35" s="232">
        <v>112.58865404588639</v>
      </c>
      <c r="S35" s="232">
        <v>114.49941925986418</v>
      </c>
      <c r="T35" s="232">
        <v>117.76243208017773</v>
      </c>
      <c r="U35" s="232">
        <v>115.99347611878682</v>
      </c>
      <c r="V35" s="232">
        <v>122.79922688103665</v>
      </c>
      <c r="W35" s="232">
        <v>124.90998427441023</v>
      </c>
      <c r="X35" s="232">
        <v>121.91250824859091</v>
      </c>
      <c r="Y35" s="232">
        <v>100</v>
      </c>
      <c r="Z35" s="232">
        <v>107.06652921182838</v>
      </c>
      <c r="AA35" s="232">
        <v>111.56595883431041</v>
      </c>
      <c r="AB35" s="430">
        <v>124.38465872483185</v>
      </c>
      <c r="AC35" s="431">
        <v>121.72189551167733</v>
      </c>
    </row>
    <row r="36" spans="4:29" ht="18" customHeight="1">
      <c r="D36" s="271" t="s">
        <v>172</v>
      </c>
      <c r="E36" s="232">
        <v>179.3198737208001</v>
      </c>
      <c r="F36" s="232">
        <v>171.80896470779231</v>
      </c>
      <c r="G36" s="232">
        <v>171.09139685940633</v>
      </c>
      <c r="H36" s="232">
        <v>166.1410194319817</v>
      </c>
      <c r="I36" s="232">
        <v>165.68858850412076</v>
      </c>
      <c r="J36" s="232">
        <v>165.92536526756993</v>
      </c>
      <c r="K36" s="232">
        <v>167.30910699160378</v>
      </c>
      <c r="L36" s="232">
        <v>164.85131635436682</v>
      </c>
      <c r="M36" s="232">
        <v>159.7636368112959</v>
      </c>
      <c r="N36" s="232">
        <v>154.29195416181912</v>
      </c>
      <c r="O36" s="232">
        <v>151.98871097603092</v>
      </c>
      <c r="P36" s="232">
        <v>148.82556391138419</v>
      </c>
      <c r="Q36" s="232">
        <v>149.98735124461845</v>
      </c>
      <c r="R36" s="232">
        <v>149.7479896390127</v>
      </c>
      <c r="S36" s="232">
        <v>150.32692900830233</v>
      </c>
      <c r="T36" s="232">
        <v>148.76351203391542</v>
      </c>
      <c r="U36" s="232">
        <v>144.59113554230811</v>
      </c>
      <c r="V36" s="232">
        <v>141.57722525340654</v>
      </c>
      <c r="W36" s="232">
        <v>137.15406163167088</v>
      </c>
      <c r="X36" s="232">
        <v>139.99498592840649</v>
      </c>
      <c r="Y36" s="232">
        <v>100</v>
      </c>
      <c r="Z36" s="232">
        <v>95.961774205369252</v>
      </c>
      <c r="AA36" s="232">
        <v>108.75406665514191</v>
      </c>
      <c r="AB36" s="430">
        <v>118.18250035228263</v>
      </c>
      <c r="AC36" s="431">
        <v>117.93115708944788</v>
      </c>
    </row>
    <row r="37" spans="4:29" ht="18" customHeight="1" thickBot="1">
      <c r="D37" s="272" t="s">
        <v>173</v>
      </c>
      <c r="E37" s="233">
        <v>79.037166726534082</v>
      </c>
      <c r="F37" s="233">
        <v>80.034938887198919</v>
      </c>
      <c r="G37" s="233">
        <v>79.489919018454515</v>
      </c>
      <c r="H37" s="233">
        <v>81.015717617268834</v>
      </c>
      <c r="I37" s="233">
        <v>82.333842190456295</v>
      </c>
      <c r="J37" s="233">
        <v>82.808231209530604</v>
      </c>
      <c r="K37" s="233">
        <v>86.03058388561287</v>
      </c>
      <c r="L37" s="233">
        <v>88.998681025045954</v>
      </c>
      <c r="M37" s="233">
        <v>88.270825929880445</v>
      </c>
      <c r="N37" s="233">
        <v>80.605323305837885</v>
      </c>
      <c r="O37" s="233">
        <v>82.689623523200737</v>
      </c>
      <c r="P37" s="233">
        <v>79.7921589024876</v>
      </c>
      <c r="Q37" s="233">
        <v>78.890197711383891</v>
      </c>
      <c r="R37" s="233">
        <v>81.850428619083516</v>
      </c>
      <c r="S37" s="233">
        <v>85.790751442858095</v>
      </c>
      <c r="T37" s="233">
        <v>89.351581577826053</v>
      </c>
      <c r="U37" s="233">
        <v>91.085578283906187</v>
      </c>
      <c r="V37" s="233">
        <v>94.50346765542956</v>
      </c>
      <c r="W37" s="233">
        <v>97.741555298553408</v>
      </c>
      <c r="X37" s="233">
        <v>99.376821032437647</v>
      </c>
      <c r="Y37" s="233">
        <v>100</v>
      </c>
      <c r="Z37" s="233">
        <v>107.59820236325935</v>
      </c>
      <c r="AA37" s="233">
        <v>114.73882554256075</v>
      </c>
      <c r="AB37" s="432">
        <v>115.92872484290635</v>
      </c>
      <c r="AC37" s="433">
        <v>118.25078431815912</v>
      </c>
    </row>
    <row r="38" spans="4:29" ht="18" customHeight="1" thickTop="1" thickBot="1">
      <c r="D38" s="273" t="s">
        <v>174</v>
      </c>
      <c r="E38" s="234">
        <v>99.634200556706588</v>
      </c>
      <c r="F38" s="234">
        <v>98.890986684643877</v>
      </c>
      <c r="G38" s="234">
        <v>98.238317939757366</v>
      </c>
      <c r="H38" s="234">
        <v>99.071909001058444</v>
      </c>
      <c r="I38" s="234">
        <v>100.15966960303558</v>
      </c>
      <c r="J38" s="234">
        <v>102.29276068651706</v>
      </c>
      <c r="K38" s="234">
        <v>103.43759744780955</v>
      </c>
      <c r="L38" s="234">
        <v>104.33917876403237</v>
      </c>
      <c r="M38" s="234">
        <v>102.68528588742576</v>
      </c>
      <c r="N38" s="234">
        <v>94.299002161993243</v>
      </c>
      <c r="O38" s="234">
        <v>97.359362766051007</v>
      </c>
      <c r="P38" s="234">
        <v>96.965060139933996</v>
      </c>
      <c r="Q38" s="234">
        <v>99.522405374020309</v>
      </c>
      <c r="R38" s="234">
        <v>101.88826897236227</v>
      </c>
      <c r="S38" s="234">
        <v>103.06608181449644</v>
      </c>
      <c r="T38" s="234">
        <v>104.13013491507849</v>
      </c>
      <c r="U38" s="234">
        <v>104.41123063637184</v>
      </c>
      <c r="V38" s="234">
        <v>105.68695887610593</v>
      </c>
      <c r="W38" s="234">
        <v>106.07446434708294</v>
      </c>
      <c r="X38" s="234">
        <v>105.94243037877828</v>
      </c>
      <c r="Y38" s="234">
        <v>100</v>
      </c>
      <c r="Z38" s="234">
        <v>105.20809103248976</v>
      </c>
      <c r="AA38" s="234">
        <v>108.20598640196476</v>
      </c>
      <c r="AB38" s="434">
        <v>108.75062843647244</v>
      </c>
      <c r="AC38" s="435">
        <v>106.64853697323761</v>
      </c>
    </row>
    <row r="39" spans="4:29" ht="13">
      <c r="D39" s="148"/>
      <c r="E39" s="235"/>
      <c r="F39" s="235"/>
      <c r="G39" s="235"/>
      <c r="H39" s="235"/>
      <c r="I39" s="235"/>
      <c r="J39" s="235"/>
      <c r="K39" s="235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4:29" ht="13.5" thickBot="1">
      <c r="D40" s="155" t="s">
        <v>323</v>
      </c>
      <c r="E40" s="148"/>
      <c r="F40" s="148"/>
      <c r="G40" s="148"/>
      <c r="H40" s="148"/>
      <c r="I40" s="148"/>
      <c r="J40" s="148"/>
      <c r="K40" s="148"/>
      <c r="L40" s="148"/>
      <c r="M40" s="157"/>
      <c r="N40" s="157"/>
      <c r="O40" s="157"/>
      <c r="P40" s="157"/>
      <c r="Q40" s="157"/>
      <c r="R40" s="157"/>
      <c r="S40" s="157"/>
      <c r="T40" s="148"/>
      <c r="U40" s="148"/>
      <c r="V40" s="148"/>
      <c r="W40" s="148"/>
      <c r="X40" s="148"/>
      <c r="Y40" s="148"/>
      <c r="Z40" s="148"/>
      <c r="AA40" s="148"/>
      <c r="AB40" s="148"/>
      <c r="AC40" s="158" t="s">
        <v>107</v>
      </c>
    </row>
    <row r="41" spans="4:29" ht="18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8" t="s">
        <v>176</v>
      </c>
      <c r="K41" s="238" t="s">
        <v>293</v>
      </c>
      <c r="L41" s="236" t="s">
        <v>294</v>
      </c>
      <c r="M41" s="238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6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8" t="s">
        <v>310</v>
      </c>
      <c r="AC41" s="436" t="s">
        <v>311</v>
      </c>
    </row>
    <row r="42" spans="4:29" ht="18" customHeight="1">
      <c r="D42" s="270" t="s">
        <v>166</v>
      </c>
      <c r="E42" s="240">
        <v>-0.23072168043414187</v>
      </c>
      <c r="F42" s="240">
        <v>2.3705173221363327</v>
      </c>
      <c r="G42" s="240">
        <v>1.6672155141660927</v>
      </c>
      <c r="H42" s="240">
        <v>3.9247739760259144</v>
      </c>
      <c r="I42" s="240">
        <v>4.5450939585183843</v>
      </c>
      <c r="J42" s="240">
        <v>-3.8136509755671484</v>
      </c>
      <c r="K42" s="240">
        <v>-4.1377872504455704</v>
      </c>
      <c r="L42" s="241">
        <v>-1.4366656523116981</v>
      </c>
      <c r="M42" s="240">
        <v>-7.0364424393859641</v>
      </c>
      <c r="N42" s="240">
        <v>3.3351493417191227</v>
      </c>
      <c r="O42" s="241">
        <v>4.9396533001747098</v>
      </c>
      <c r="P42" s="242">
        <v>2.9714355678378723</v>
      </c>
      <c r="Q42" s="240">
        <v>0.63747094617480116</v>
      </c>
      <c r="R42" s="242">
        <v>0.28356096140099624</v>
      </c>
      <c r="S42" s="242">
        <v>2.3186964162098151</v>
      </c>
      <c r="T42" s="242">
        <v>-0.20222939978003393</v>
      </c>
      <c r="U42" s="242">
        <v>-0.98926836693569875</v>
      </c>
      <c r="V42" s="242">
        <v>-7.704520895434068E-2</v>
      </c>
      <c r="W42" s="242">
        <v>-1.4889443397324116</v>
      </c>
      <c r="X42" s="242">
        <v>-3.8295144985671596</v>
      </c>
      <c r="Y42" s="242">
        <v>5.1099190118765323</v>
      </c>
      <c r="Z42" s="242">
        <v>-2.5966728309633886</v>
      </c>
      <c r="AA42" s="242">
        <v>-4.8420142475176879</v>
      </c>
      <c r="AB42" s="242">
        <v>-3.2927321796277984</v>
      </c>
      <c r="AC42" s="437">
        <v>-1.478625548960133</v>
      </c>
    </row>
    <row r="43" spans="4:29" ht="18" customHeight="1">
      <c r="D43" s="271" t="s">
        <v>167</v>
      </c>
      <c r="E43" s="244">
        <v>0.68594245703409318</v>
      </c>
      <c r="F43" s="244">
        <v>0.81208071468591114</v>
      </c>
      <c r="G43" s="244">
        <v>1.0679322088805427</v>
      </c>
      <c r="H43" s="244">
        <v>-0.2939688880234409</v>
      </c>
      <c r="I43" s="244">
        <v>-0.46652194221203258</v>
      </c>
      <c r="J43" s="244">
        <v>2.5880927068953929</v>
      </c>
      <c r="K43" s="244">
        <v>2.0113429618369065</v>
      </c>
      <c r="L43" s="245">
        <v>1.5748416815928938</v>
      </c>
      <c r="M43" s="244">
        <v>1.0116373215453747</v>
      </c>
      <c r="N43" s="244">
        <v>-0.77510441824288157</v>
      </c>
      <c r="O43" s="245">
        <v>-0.28315466632406577</v>
      </c>
      <c r="P43" s="246">
        <v>3.3171871473923691</v>
      </c>
      <c r="Q43" s="244">
        <v>5.9130210985144851</v>
      </c>
      <c r="R43" s="246">
        <v>1.9806118820586236</v>
      </c>
      <c r="S43" s="246">
        <v>2.7618353842400518</v>
      </c>
      <c r="T43" s="246">
        <v>0.34357138215439814</v>
      </c>
      <c r="U43" s="246">
        <v>0.40018306727166025</v>
      </c>
      <c r="V43" s="246">
        <v>-0.15416551728437849</v>
      </c>
      <c r="W43" s="246">
        <v>0.45856360116781819</v>
      </c>
      <c r="X43" s="246">
        <v>-0.22292781178087726</v>
      </c>
      <c r="Y43" s="246">
        <v>4.0630139885221714</v>
      </c>
      <c r="Z43" s="246">
        <v>2.7492381610716028</v>
      </c>
      <c r="AA43" s="246">
        <v>3.3399444913915777</v>
      </c>
      <c r="AB43" s="246">
        <v>-8.2540967175725672</v>
      </c>
      <c r="AC43" s="438">
        <v>0.34193665102237869</v>
      </c>
    </row>
    <row r="44" spans="4:29" ht="18" customHeight="1">
      <c r="D44" s="271" t="s">
        <v>168</v>
      </c>
      <c r="E44" s="244">
        <v>5.184390518190364</v>
      </c>
      <c r="F44" s="244">
        <v>3.2721199623127619</v>
      </c>
      <c r="G44" s="244">
        <v>2.8707261021551678</v>
      </c>
      <c r="H44" s="244">
        <v>2.2231049074617242</v>
      </c>
      <c r="I44" s="244">
        <v>3.0589414980182807</v>
      </c>
      <c r="J44" s="244">
        <v>0.73824176265914998</v>
      </c>
      <c r="K44" s="244">
        <v>1.6925529622697759</v>
      </c>
      <c r="L44" s="245">
        <v>2.1462510359989815</v>
      </c>
      <c r="M44" s="244">
        <v>2.9450405133603583</v>
      </c>
      <c r="N44" s="244">
        <v>4.4135263648309175</v>
      </c>
      <c r="O44" s="245">
        <v>3.0649289812599942</v>
      </c>
      <c r="P44" s="246">
        <v>6.5255173891398259</v>
      </c>
      <c r="Q44" s="244">
        <v>2.743922641536428</v>
      </c>
      <c r="R44" s="246">
        <v>0.33435234271290171</v>
      </c>
      <c r="S44" s="246">
        <v>2.5012909783562556</v>
      </c>
      <c r="T44" s="246">
        <v>1.1957485838658006</v>
      </c>
      <c r="U44" s="246">
        <v>-1.0703653999136276</v>
      </c>
      <c r="V44" s="246">
        <v>-1.1322902012592106</v>
      </c>
      <c r="W44" s="246">
        <v>0.36222239160289021</v>
      </c>
      <c r="X44" s="246">
        <v>-1.7819416667382162</v>
      </c>
      <c r="Y44" s="246">
        <v>4.7976820678224472</v>
      </c>
      <c r="Z44" s="246">
        <v>2.4315044391757223</v>
      </c>
      <c r="AA44" s="246">
        <v>1.94491950530908</v>
      </c>
      <c r="AB44" s="246">
        <v>3.4549323949191173</v>
      </c>
      <c r="AC44" s="438">
        <v>3.1514896613673793</v>
      </c>
    </row>
    <row r="45" spans="4:29" ht="18" customHeight="1">
      <c r="D45" s="271" t="s">
        <v>169</v>
      </c>
      <c r="E45" s="244">
        <v>-2.8939791928501784</v>
      </c>
      <c r="F45" s="244">
        <v>-4.3141844809740784</v>
      </c>
      <c r="G45" s="244">
        <v>-3.7653870396344802</v>
      </c>
      <c r="H45" s="244">
        <v>-6.721656148495291</v>
      </c>
      <c r="I45" s="244">
        <v>-1.5616004382873938</v>
      </c>
      <c r="J45" s="244">
        <v>-5.777179598097935</v>
      </c>
      <c r="K45" s="244">
        <v>-6.5735445320894241</v>
      </c>
      <c r="L45" s="245">
        <v>-6.4376943945762228</v>
      </c>
      <c r="M45" s="244">
        <v>-1.4783541216161522</v>
      </c>
      <c r="N45" s="244">
        <v>-5.023136303126515</v>
      </c>
      <c r="O45" s="245">
        <v>1.4796952695007752</v>
      </c>
      <c r="P45" s="246">
        <v>4.251528783294491</v>
      </c>
      <c r="Q45" s="244">
        <v>10.238887943131623</v>
      </c>
      <c r="R45" s="246">
        <v>-2.527968034471499</v>
      </c>
      <c r="S45" s="246">
        <v>0.15156742598860798</v>
      </c>
      <c r="T45" s="246">
        <v>0.15463367617170656</v>
      </c>
      <c r="U45" s="246">
        <v>2.5510961731514619</v>
      </c>
      <c r="V45" s="246">
        <v>-4.7891687754519685</v>
      </c>
      <c r="W45" s="246">
        <v>5.8302443476173547E-2</v>
      </c>
      <c r="X45" s="246">
        <v>-4.2389176300214162</v>
      </c>
      <c r="Y45" s="246">
        <v>3.2102292232641636</v>
      </c>
      <c r="Z45" s="246">
        <v>-2.0882551675967385</v>
      </c>
      <c r="AA45" s="246">
        <v>0.79355998313120613</v>
      </c>
      <c r="AB45" s="246">
        <v>-2.4068138139509911</v>
      </c>
      <c r="AC45" s="438">
        <v>-0.14899198648379297</v>
      </c>
    </row>
    <row r="46" spans="4:29" ht="18" customHeight="1">
      <c r="D46" s="271" t="s">
        <v>170</v>
      </c>
      <c r="E46" s="244">
        <v>3.1909196247339255</v>
      </c>
      <c r="F46" s="244">
        <v>-4.908371286032116</v>
      </c>
      <c r="G46" s="244">
        <v>6.7745331363414154</v>
      </c>
      <c r="H46" s="244">
        <v>-0.88763168243735535</v>
      </c>
      <c r="I46" s="244">
        <v>11.693795254612564</v>
      </c>
      <c r="J46" s="244">
        <v>9.6729081893047901</v>
      </c>
      <c r="K46" s="244">
        <v>6.6337908378093635</v>
      </c>
      <c r="L46" s="245">
        <v>1.3641626141401677</v>
      </c>
      <c r="M46" s="244">
        <v>-4.7447320225142118</v>
      </c>
      <c r="N46" s="244">
        <v>-0.4931311267216078</v>
      </c>
      <c r="O46" s="245">
        <v>6.5111622061486454</v>
      </c>
      <c r="P46" s="246">
        <v>-0.67725941295457737</v>
      </c>
      <c r="Q46" s="244">
        <v>4.7091100254630964</v>
      </c>
      <c r="R46" s="246">
        <v>1.6527034851662912</v>
      </c>
      <c r="S46" s="246">
        <v>2.3976388034254157</v>
      </c>
      <c r="T46" s="246">
        <v>3.9292669267306262</v>
      </c>
      <c r="U46" s="246">
        <v>1.5570423150265351</v>
      </c>
      <c r="V46" s="246">
        <v>5.462914485147742</v>
      </c>
      <c r="W46" s="246">
        <v>0.8236736281207695</v>
      </c>
      <c r="X46" s="246">
        <v>-2.6306373226140742</v>
      </c>
      <c r="Y46" s="246">
        <v>4.8501694686135179</v>
      </c>
      <c r="Z46" s="246">
        <v>5.3908836089085206</v>
      </c>
      <c r="AA46" s="246">
        <v>5.0686857849844706</v>
      </c>
      <c r="AB46" s="246">
        <v>-0.98325139466579892</v>
      </c>
      <c r="AC46" s="438">
        <v>3.5472420252803616</v>
      </c>
    </row>
    <row r="47" spans="4:29" ht="18" customHeight="1">
      <c r="D47" s="271" t="s">
        <v>171</v>
      </c>
      <c r="E47" s="244">
        <v>4.0630019963977375</v>
      </c>
      <c r="F47" s="244">
        <v>7.1886765592198296</v>
      </c>
      <c r="G47" s="244">
        <v>6.3557871524861023</v>
      </c>
      <c r="H47" s="244">
        <v>3.1825079257180886</v>
      </c>
      <c r="I47" s="244">
        <v>7.8374208407570798</v>
      </c>
      <c r="J47" s="244">
        <v>9.3359405030157685</v>
      </c>
      <c r="K47" s="244">
        <v>5.7273920140463463</v>
      </c>
      <c r="L47" s="245">
        <v>-2.304230986979507</v>
      </c>
      <c r="M47" s="244">
        <v>-33.114577004761117</v>
      </c>
      <c r="N47" s="244">
        <v>25.764875633824623</v>
      </c>
      <c r="O47" s="245">
        <v>-10.884693004648499</v>
      </c>
      <c r="P47" s="246">
        <v>11.072295511794442</v>
      </c>
      <c r="Q47" s="244">
        <v>3.7061986995783176</v>
      </c>
      <c r="R47" s="246">
        <v>1.6971205759321391</v>
      </c>
      <c r="S47" s="246">
        <v>2.8498073102955379</v>
      </c>
      <c r="T47" s="246">
        <v>-1.5021394600499924</v>
      </c>
      <c r="U47" s="246">
        <v>5.867356501395129</v>
      </c>
      <c r="V47" s="246">
        <v>1.7188686337727632</v>
      </c>
      <c r="W47" s="246">
        <v>-2.3997089129675127</v>
      </c>
      <c r="X47" s="246">
        <v>-17.973962281137933</v>
      </c>
      <c r="Y47" s="246">
        <v>7.0665292118283762</v>
      </c>
      <c r="Z47" s="246">
        <v>4.2024614560728031</v>
      </c>
      <c r="AA47" s="246">
        <v>11.489794937861692</v>
      </c>
      <c r="AB47" s="246">
        <v>-2.1407488997860806</v>
      </c>
      <c r="AC47" s="438">
        <v>5.0369679490187336</v>
      </c>
    </row>
    <row r="48" spans="4:29" ht="18" customHeight="1">
      <c r="D48" s="271" t="s">
        <v>172</v>
      </c>
      <c r="E48" s="244">
        <v>-4.188553592616417</v>
      </c>
      <c r="F48" s="244">
        <v>-0.4176544859614334</v>
      </c>
      <c r="G48" s="244">
        <v>-2.8934110763573817</v>
      </c>
      <c r="H48" s="244">
        <v>-0.27231741409060595</v>
      </c>
      <c r="I48" s="244">
        <v>0.14290468980805965</v>
      </c>
      <c r="J48" s="244">
        <v>0.83395430337154264</v>
      </c>
      <c r="K48" s="244">
        <v>-1.4690118675729353</v>
      </c>
      <c r="L48" s="245">
        <v>-3.0862231831588076</v>
      </c>
      <c r="M48" s="244">
        <v>-3.4248611002387448</v>
      </c>
      <c r="N48" s="244">
        <v>-1.4927824320460539</v>
      </c>
      <c r="O48" s="245">
        <v>-2.0811723741413743</v>
      </c>
      <c r="P48" s="246">
        <v>0.78063694347971868</v>
      </c>
      <c r="Q48" s="244">
        <v>-0.15958786098928646</v>
      </c>
      <c r="R48" s="246">
        <v>0.386609109534791</v>
      </c>
      <c r="S48" s="246">
        <v>-1.0400112506126973</v>
      </c>
      <c r="T48" s="246">
        <v>-2.804704214469</v>
      </c>
      <c r="U48" s="246">
        <v>-2.0844364196999217</v>
      </c>
      <c r="V48" s="246">
        <v>-3.1242056155703817</v>
      </c>
      <c r="W48" s="246">
        <v>2.0713380726302826</v>
      </c>
      <c r="X48" s="246">
        <v>-28.568870280011279</v>
      </c>
      <c r="Y48" s="246">
        <v>-4.038225794630752</v>
      </c>
      <c r="Z48" s="246">
        <v>13.33061269000267</v>
      </c>
      <c r="AA48" s="246">
        <v>8.6694998974504571</v>
      </c>
      <c r="AB48" s="246">
        <v>-0.21267384095407657</v>
      </c>
      <c r="AC48" s="438">
        <v>4.2094586738055551</v>
      </c>
    </row>
    <row r="49" spans="4:29" ht="18" customHeight="1" thickBot="1">
      <c r="D49" s="272" t="s">
        <v>173</v>
      </c>
      <c r="E49" s="248">
        <v>1.2624088159904487</v>
      </c>
      <c r="F49" s="248">
        <v>-0.68097742851102583</v>
      </c>
      <c r="G49" s="248">
        <v>1.9194869206749281</v>
      </c>
      <c r="H49" s="248">
        <v>1.6269985775038029</v>
      </c>
      <c r="I49" s="248">
        <v>0.57617743379076392</v>
      </c>
      <c r="J49" s="248">
        <v>3.891343443780019</v>
      </c>
      <c r="K49" s="248">
        <v>3.4500488144768169</v>
      </c>
      <c r="L49" s="249">
        <v>-0.81782683381642129</v>
      </c>
      <c r="M49" s="248">
        <v>-8.6840726177545697</v>
      </c>
      <c r="N49" s="248">
        <v>2.5858096362376317</v>
      </c>
      <c r="O49" s="249">
        <v>-3.5040244437685573</v>
      </c>
      <c r="P49" s="250">
        <v>-1.1303882530687859</v>
      </c>
      <c r="Q49" s="248">
        <v>3.7523431219294072</v>
      </c>
      <c r="R49" s="250">
        <v>4.8140527670442648</v>
      </c>
      <c r="S49" s="250">
        <v>4.1505990740035488</v>
      </c>
      <c r="T49" s="250">
        <v>1.9406446707043543</v>
      </c>
      <c r="U49" s="250">
        <v>3.7523935577047238</v>
      </c>
      <c r="V49" s="250">
        <v>3.4264220387449482</v>
      </c>
      <c r="W49" s="250">
        <v>1.6730506578182529</v>
      </c>
      <c r="X49" s="250">
        <v>0.62708684086295408</v>
      </c>
      <c r="Y49" s="250">
        <v>7.5982023632593547</v>
      </c>
      <c r="Z49" s="250">
        <v>6.636377766976187</v>
      </c>
      <c r="AA49" s="250">
        <v>1.0370502702280324</v>
      </c>
      <c r="AB49" s="250">
        <v>2.0030061388145035</v>
      </c>
      <c r="AC49" s="439">
        <v>4.2799963962089516</v>
      </c>
    </row>
    <row r="50" spans="4:29" ht="18" customHeight="1" thickTop="1" thickBot="1">
      <c r="D50" s="273" t="s">
        <v>312</v>
      </c>
      <c r="E50" s="252">
        <v>-0.74594252566888541</v>
      </c>
      <c r="F50" s="252">
        <v>-0.65998810080419268</v>
      </c>
      <c r="G50" s="252">
        <v>0.84853963176797154</v>
      </c>
      <c r="H50" s="252">
        <v>1.0979505825062081</v>
      </c>
      <c r="I50" s="252">
        <v>2.1296906149307278</v>
      </c>
      <c r="J50" s="252">
        <v>1.119176428801405</v>
      </c>
      <c r="K50" s="252">
        <v>0.87161858071169118</v>
      </c>
      <c r="L50" s="253">
        <v>-1.5851117533801242</v>
      </c>
      <c r="M50" s="252">
        <v>-8.1669771393206467</v>
      </c>
      <c r="N50" s="252">
        <v>3.2453796297814623</v>
      </c>
      <c r="O50" s="253">
        <v>-0.40499703045877694</v>
      </c>
      <c r="P50" s="254">
        <v>2.6373883854614322</v>
      </c>
      <c r="Q50" s="252">
        <v>2.3772170592648849</v>
      </c>
      <c r="R50" s="254">
        <v>1.1559847409456558</v>
      </c>
      <c r="S50" s="254">
        <v>1.0323989054878153</v>
      </c>
      <c r="T50" s="254">
        <v>0.26994656400147454</v>
      </c>
      <c r="U50" s="254">
        <v>1.2218304793063979</v>
      </c>
      <c r="V50" s="254">
        <v>0.36665400830699052</v>
      </c>
      <c r="W50" s="254">
        <v>-0.12447290600744985</v>
      </c>
      <c r="X50" s="254">
        <v>-5.6091127582519889</v>
      </c>
      <c r="Y50" s="254">
        <v>5.2080910324897589</v>
      </c>
      <c r="Z50" s="254">
        <v>2.8494912701621189</v>
      </c>
      <c r="AA50" s="254">
        <v>0.50333817251517932</v>
      </c>
      <c r="AB50" s="254">
        <v>-1.9329464973738482</v>
      </c>
      <c r="AC50" s="440">
        <v>1.6222310942811458</v>
      </c>
    </row>
    <row r="51" spans="4:29" ht="13"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4:29" ht="13.5" thickBot="1">
      <c r="D52" s="742" t="s">
        <v>324</v>
      </c>
      <c r="E52" s="161"/>
      <c r="F52" s="161"/>
      <c r="G52" s="161"/>
      <c r="H52" s="161"/>
      <c r="I52" s="161"/>
      <c r="J52" s="161"/>
      <c r="K52" s="161"/>
      <c r="L52" s="161"/>
      <c r="M52" s="743"/>
      <c r="N52" s="743"/>
      <c r="O52" s="743"/>
      <c r="P52" s="157"/>
      <c r="Q52" s="157"/>
      <c r="R52" s="157"/>
      <c r="S52" s="157"/>
      <c r="T52" s="157"/>
      <c r="U52" s="157"/>
      <c r="V52" s="157"/>
      <c r="W52" s="148"/>
      <c r="X52" s="148"/>
      <c r="Y52" s="148"/>
      <c r="Z52" s="148"/>
      <c r="AA52" s="148"/>
      <c r="AB52" s="148"/>
      <c r="AC52" s="158" t="s">
        <v>107</v>
      </c>
    </row>
    <row r="53" spans="4:29" ht="18" customHeight="1" thickBot="1">
      <c r="D53" s="274"/>
      <c r="E53" s="654" t="s">
        <v>368</v>
      </c>
      <c r="F53" s="654" t="s">
        <v>370</v>
      </c>
      <c r="G53" s="655" t="s">
        <v>371</v>
      </c>
      <c r="H53" s="236" t="s">
        <v>372</v>
      </c>
      <c r="I53" s="237" t="s">
        <v>369</v>
      </c>
      <c r="J53" s="238" t="s">
        <v>176</v>
      </c>
      <c r="K53" s="238" t="s">
        <v>293</v>
      </c>
      <c r="L53" s="236" t="s">
        <v>294</v>
      </c>
      <c r="M53" s="238" t="s">
        <v>295</v>
      </c>
      <c r="N53" s="238" t="s">
        <v>296</v>
      </c>
      <c r="O53" s="238" t="s">
        <v>297</v>
      </c>
      <c r="P53" s="238" t="s">
        <v>298</v>
      </c>
      <c r="Q53" s="238" t="s">
        <v>299</v>
      </c>
      <c r="R53" s="238" t="s">
        <v>300</v>
      </c>
      <c r="S53" s="238" t="s">
        <v>301</v>
      </c>
      <c r="T53" s="236" t="s">
        <v>302</v>
      </c>
      <c r="U53" s="236" t="s">
        <v>303</v>
      </c>
      <c r="V53" s="236" t="s">
        <v>304</v>
      </c>
      <c r="W53" s="236" t="s">
        <v>305</v>
      </c>
      <c r="X53" s="236" t="s">
        <v>306</v>
      </c>
      <c r="Y53" s="236" t="s">
        <v>307</v>
      </c>
      <c r="Z53" s="236" t="s">
        <v>308</v>
      </c>
      <c r="AA53" s="236" t="s">
        <v>309</v>
      </c>
      <c r="AB53" s="238" t="s">
        <v>310</v>
      </c>
      <c r="AC53" s="436" t="s">
        <v>311</v>
      </c>
    </row>
    <row r="54" spans="4:29" ht="18" customHeight="1">
      <c r="D54" s="270" t="s">
        <v>314</v>
      </c>
      <c r="E54" s="240">
        <v>-2.0671639627377138E-2</v>
      </c>
      <c r="F54" s="240">
        <v>0.21349033239515147</v>
      </c>
      <c r="G54" s="240">
        <v>0.15473106452711144</v>
      </c>
      <c r="H54" s="240">
        <v>0.36720766433501822</v>
      </c>
      <c r="I54" s="240">
        <v>0.43713611520504864</v>
      </c>
      <c r="J54" s="240">
        <v>-0.37546236187218235</v>
      </c>
      <c r="K54" s="240">
        <v>-0.38750163338187166</v>
      </c>
      <c r="L54" s="241">
        <v>-0.1278614275778116</v>
      </c>
      <c r="M54" s="240">
        <v>-0.62717907887183832</v>
      </c>
      <c r="N54" s="240">
        <v>0.30093144054501147</v>
      </c>
      <c r="O54" s="241">
        <v>0.44609380546726363</v>
      </c>
      <c r="P54" s="242">
        <v>0.28274707321640902</v>
      </c>
      <c r="Q54" s="240">
        <v>6.0855995490531382E-2</v>
      </c>
      <c r="R54" s="242">
        <v>2.6610057302571492E-2</v>
      </c>
      <c r="S54" s="242">
        <v>0.21571553629483875</v>
      </c>
      <c r="T54" s="240">
        <v>-1.9053561257601492E-2</v>
      </c>
      <c r="U54" s="242">
        <v>-9.2767541253430161E-2</v>
      </c>
      <c r="V54" s="242">
        <v>-7.0670089959236695E-3</v>
      </c>
      <c r="W54" s="242">
        <v>-0.13597037390618152</v>
      </c>
      <c r="X54" s="242">
        <v>-0.34493354797267561</v>
      </c>
      <c r="Y54" s="242">
        <v>0.46894021112519552</v>
      </c>
      <c r="Z54" s="242">
        <v>-0.23807580008858731</v>
      </c>
      <c r="AA54" s="242">
        <v>-0.42043196327741994</v>
      </c>
      <c r="AB54" s="242">
        <v>-0.27070160110485558</v>
      </c>
      <c r="AC54" s="437">
        <v>-0.11987499703957441</v>
      </c>
    </row>
    <row r="55" spans="4:29" ht="18" customHeight="1">
      <c r="D55" s="271" t="s">
        <v>315</v>
      </c>
      <c r="E55" s="244">
        <v>4.9069320003141785E-2</v>
      </c>
      <c r="F55" s="244">
        <v>5.8930770828857455E-2</v>
      </c>
      <c r="G55" s="244">
        <v>7.8645699705429215E-2</v>
      </c>
      <c r="H55" s="244">
        <v>-2.1695838128922187E-2</v>
      </c>
      <c r="I55" s="244">
        <v>-3.3956757614524269E-2</v>
      </c>
      <c r="J55" s="244">
        <v>0.18359089221628708</v>
      </c>
      <c r="K55" s="244">
        <v>0.14475076425807568</v>
      </c>
      <c r="L55" s="245">
        <v>0.11461754750784384</v>
      </c>
      <c r="M55" s="244">
        <v>7.5991392750498696E-2</v>
      </c>
      <c r="N55" s="244">
        <v>-6.4043093871336818E-2</v>
      </c>
      <c r="O55" s="245">
        <v>-2.2484634893674839E-2</v>
      </c>
      <c r="P55" s="246">
        <v>0.26373214833333253</v>
      </c>
      <c r="Q55" s="244">
        <v>0.47322699205407892</v>
      </c>
      <c r="R55" s="246">
        <v>0.16398551794854488</v>
      </c>
      <c r="S55" s="246">
        <v>0.23053131964919973</v>
      </c>
      <c r="T55" s="244">
        <v>2.9168917785135032E-2</v>
      </c>
      <c r="U55" s="246">
        <v>3.4000148482598663E-2</v>
      </c>
      <c r="V55" s="246">
        <v>-1.2991810206246936E-2</v>
      </c>
      <c r="W55" s="246">
        <v>3.8443463456241236E-2</v>
      </c>
      <c r="X55" s="246">
        <v>-1.8798147843188603E-2</v>
      </c>
      <c r="Y55" s="246">
        <v>0.36215944263284611</v>
      </c>
      <c r="Z55" s="246">
        <v>0.24238800199857768</v>
      </c>
      <c r="AA55" s="246">
        <v>0.2941808963734508</v>
      </c>
      <c r="AB55" s="246">
        <v>-0.74753668160737263</v>
      </c>
      <c r="AC55" s="438">
        <v>2.8971578812046567E-2</v>
      </c>
    </row>
    <row r="56" spans="4:29" ht="18" customHeight="1">
      <c r="D56" s="271" t="s">
        <v>171</v>
      </c>
      <c r="E56" s="244">
        <v>0.24592231345391499</v>
      </c>
      <c r="F56" s="244">
        <v>0.16448733739284072</v>
      </c>
      <c r="G56" s="244">
        <v>0.15002163558631498</v>
      </c>
      <c r="H56" s="244">
        <v>0.11850707713744611</v>
      </c>
      <c r="I56" s="244">
        <v>0.1648778124897943</v>
      </c>
      <c r="J56" s="244">
        <v>4.0153491671185496E-2</v>
      </c>
      <c r="K56" s="244">
        <v>9.1712348976980551E-2</v>
      </c>
      <c r="L56" s="245">
        <v>0.11724281255904151</v>
      </c>
      <c r="M56" s="244">
        <v>0.16697775285875738</v>
      </c>
      <c r="N56" s="244">
        <v>0.28051727571834062</v>
      </c>
      <c r="O56" s="245">
        <v>0.19700644809105591</v>
      </c>
      <c r="P56" s="246">
        <v>0.43405857070965626</v>
      </c>
      <c r="Q56" s="244">
        <v>0.18943198379150555</v>
      </c>
      <c r="R56" s="246">
        <v>2.3165337787259523E-2</v>
      </c>
      <c r="S56" s="246">
        <v>0.17189235152350132</v>
      </c>
      <c r="T56" s="244">
        <v>8.336828770830268E-2</v>
      </c>
      <c r="U56" s="246">
        <v>-7.5315532709511135E-2</v>
      </c>
      <c r="V56" s="246">
        <v>-7.7868616315787176E-2</v>
      </c>
      <c r="W56" s="246">
        <v>2.4538331566567716E-2</v>
      </c>
      <c r="X56" s="246">
        <v>-0.12130379974319901</v>
      </c>
      <c r="Y56" s="246">
        <v>0.33983934879676531</v>
      </c>
      <c r="Z56" s="246">
        <v>0.17156148678617483</v>
      </c>
      <c r="AA56" s="246">
        <v>0.13667143985224978</v>
      </c>
      <c r="AB56" s="246">
        <v>0.24626392214796167</v>
      </c>
      <c r="AC56" s="438">
        <v>0.23697645560723296</v>
      </c>
    </row>
    <row r="57" spans="4:29" ht="18" customHeight="1">
      <c r="D57" s="271" t="s">
        <v>316</v>
      </c>
      <c r="E57" s="244">
        <v>-0.28903383424008738</v>
      </c>
      <c r="F57" s="244">
        <v>-0.42155076379678269</v>
      </c>
      <c r="G57" s="244">
        <v>-0.35439219346829576</v>
      </c>
      <c r="H57" s="244">
        <v>-0.6036879478953463</v>
      </c>
      <c r="I57" s="244">
        <v>-0.12940307917807503</v>
      </c>
      <c r="J57" s="244">
        <v>-0.46142708701646773</v>
      </c>
      <c r="K57" s="244">
        <v>-0.48922585605352931</v>
      </c>
      <c r="L57" s="245">
        <v>-0.44375272357333045</v>
      </c>
      <c r="M57" s="244">
        <v>-9.6878914361180929E-2</v>
      </c>
      <c r="N57" s="244">
        <v>-0.35314944506005153</v>
      </c>
      <c r="O57" s="245">
        <v>9.5698041404675679E-2</v>
      </c>
      <c r="P57" s="246">
        <v>0.28016733121714649</v>
      </c>
      <c r="Q57" s="244">
        <v>0.68533355968616194</v>
      </c>
      <c r="R57" s="246">
        <v>-0.18220164381311896</v>
      </c>
      <c r="S57" s="246">
        <v>1.0526282601865642E-2</v>
      </c>
      <c r="T57" s="244">
        <v>1.0645604233284468E-2</v>
      </c>
      <c r="U57" s="246">
        <v>0.17542574537682046</v>
      </c>
      <c r="V57" s="246">
        <v>-0.33365125419840402</v>
      </c>
      <c r="W57" s="246">
        <v>3.8531532879889684E-3</v>
      </c>
      <c r="X57" s="246">
        <v>-0.28065872878715692</v>
      </c>
      <c r="Y57" s="246">
        <v>0.21563467471657899</v>
      </c>
      <c r="Z57" s="246">
        <v>-0.13760674466965614</v>
      </c>
      <c r="AA57" s="246">
        <v>4.978156640501398E-2</v>
      </c>
      <c r="AB57" s="246">
        <v>-0.15142012188271214</v>
      </c>
      <c r="AC57" s="438">
        <v>-9.328254292482718E-3</v>
      </c>
    </row>
    <row r="58" spans="4:29" ht="18" customHeight="1">
      <c r="D58" s="271" t="s">
        <v>317</v>
      </c>
      <c r="E58" s="244">
        <v>0.14418395774356235</v>
      </c>
      <c r="F58" s="244">
        <v>-0.23058534261038813</v>
      </c>
      <c r="G58" s="244">
        <v>0.30464337658956553</v>
      </c>
      <c r="H58" s="244">
        <v>-4.226133692248147E-2</v>
      </c>
      <c r="I58" s="244">
        <v>0.54582248714553716</v>
      </c>
      <c r="J58" s="244">
        <v>0.49377606684700892</v>
      </c>
      <c r="K58" s="244">
        <v>0.3672827914023562</v>
      </c>
      <c r="L58" s="245">
        <v>7.9841889945085051E-2</v>
      </c>
      <c r="M58" s="244">
        <v>-0.28602236127850517</v>
      </c>
      <c r="N58" s="244">
        <v>-3.0834778850822961E-2</v>
      </c>
      <c r="O58" s="245">
        <v>0.39239130163215674</v>
      </c>
      <c r="P58" s="246">
        <v>-4.3648917883001168E-2</v>
      </c>
      <c r="Q58" s="244">
        <v>0.29369758181517835</v>
      </c>
      <c r="R58" s="246">
        <v>0.10542354711403906</v>
      </c>
      <c r="S58" s="246">
        <v>0.15369289505656961</v>
      </c>
      <c r="T58" s="244">
        <v>0.2552765035226166</v>
      </c>
      <c r="U58" s="246">
        <v>0.10484960673395496</v>
      </c>
      <c r="V58" s="246">
        <v>0.36908521662630989</v>
      </c>
      <c r="W58" s="246">
        <v>5.8474663622571817E-2</v>
      </c>
      <c r="X58" s="246">
        <v>-0.18852848670315059</v>
      </c>
      <c r="Y58" s="246">
        <v>0.3585627553911756</v>
      </c>
      <c r="Z58" s="246">
        <v>0.39718077114848405</v>
      </c>
      <c r="AA58" s="246">
        <v>0.3826700971978112</v>
      </c>
      <c r="AB58" s="246">
        <v>-7.7604435011487505E-2</v>
      </c>
      <c r="AC58" s="438">
        <v>0.28268211106070829</v>
      </c>
    </row>
    <row r="59" spans="4:29" ht="18" customHeight="1">
      <c r="D59" s="271" t="s">
        <v>318</v>
      </c>
      <c r="E59" s="244">
        <v>0.166022832407659</v>
      </c>
      <c r="F59" s="244">
        <v>0.30797666192956247</v>
      </c>
      <c r="G59" s="244">
        <v>0.29380752150273215</v>
      </c>
      <c r="H59" s="244">
        <v>0.15515099718891903</v>
      </c>
      <c r="I59" s="244">
        <v>0.38996171566026161</v>
      </c>
      <c r="J59" s="244">
        <v>0.4904834481956189</v>
      </c>
      <c r="K59" s="244">
        <v>0.32535134905934338</v>
      </c>
      <c r="L59" s="245">
        <v>-0.13719561945250686</v>
      </c>
      <c r="M59" s="244">
        <v>-1.9572594395187457</v>
      </c>
      <c r="N59" s="244">
        <v>1.1091488484576366</v>
      </c>
      <c r="O59" s="245">
        <v>-0.57077731862740688</v>
      </c>
      <c r="P59" s="246">
        <v>0.51952081106073211</v>
      </c>
      <c r="Q59" s="244">
        <v>0.18818895685412884</v>
      </c>
      <c r="R59" s="246">
        <v>8.7293022345850776E-2</v>
      </c>
      <c r="S59" s="246">
        <v>0.14736671478132643</v>
      </c>
      <c r="T59" s="244">
        <v>-7.9074595330436037E-2</v>
      </c>
      <c r="U59" s="246">
        <v>0.30340673281607727</v>
      </c>
      <c r="V59" s="246">
        <v>9.2963679723264539E-2</v>
      </c>
      <c r="W59" s="246">
        <v>-0.13153497871720762</v>
      </c>
      <c r="X59" s="246">
        <v>-0.96276113198766911</v>
      </c>
      <c r="Y59" s="246">
        <v>0.32892928921348658</v>
      </c>
      <c r="Z59" s="246">
        <v>0.1990694931290867</v>
      </c>
      <c r="AA59" s="246">
        <v>0.5514283364455812</v>
      </c>
      <c r="AB59" s="246">
        <v>-0.11397173538772945</v>
      </c>
      <c r="AC59" s="438">
        <v>0.26759585378512712</v>
      </c>
    </row>
    <row r="60" spans="4:29" ht="18" customHeight="1">
      <c r="D60" s="271" t="s">
        <v>319</v>
      </c>
      <c r="E60" s="244">
        <v>-0.28422024942639013</v>
      </c>
      <c r="F60" s="244">
        <v>-2.7357550965176797E-2</v>
      </c>
      <c r="G60" s="244">
        <v>-0.18998895312345726</v>
      </c>
      <c r="H60" s="244">
        <v>-1.7217603789549188E-2</v>
      </c>
      <c r="I60" s="244">
        <v>8.9128613839927952E-3</v>
      </c>
      <c r="J60" s="244">
        <v>5.1001281963726122E-2</v>
      </c>
      <c r="K60" s="244">
        <v>-8.9585437271857402E-2</v>
      </c>
      <c r="L60" s="245">
        <v>-0.18384138850870527</v>
      </c>
      <c r="M60" s="244">
        <v>-0.20090171313070662</v>
      </c>
      <c r="N60" s="244">
        <v>-9.2088129985701206E-2</v>
      </c>
      <c r="O60" s="245">
        <v>-0.12249337975531835</v>
      </c>
      <c r="P60" s="246">
        <v>4.5173352413753018E-2</v>
      </c>
      <c r="Q60" s="244">
        <v>-9.067855296495295E-3</v>
      </c>
      <c r="R60" s="246">
        <v>2.1422978676384354E-2</v>
      </c>
      <c r="S60" s="246">
        <v>-5.7191305795633883E-2</v>
      </c>
      <c r="T60" s="244">
        <v>-0.15106992529359098</v>
      </c>
      <c r="U60" s="246">
        <v>-0.10883136148572152</v>
      </c>
      <c r="V60" s="246">
        <v>-0.15779112025126943</v>
      </c>
      <c r="W60" s="246">
        <v>0.10097637354518549</v>
      </c>
      <c r="X60" s="246">
        <v>-1.4233331762709389</v>
      </c>
      <c r="Y60" s="246">
        <v>-0.15225149097191287</v>
      </c>
      <c r="Z60" s="246">
        <v>0.45842700659514063</v>
      </c>
      <c r="AA60" s="246">
        <v>0.32851803667877583</v>
      </c>
      <c r="AB60" s="246">
        <v>-8.7137767517806736E-3</v>
      </c>
      <c r="AC60" s="438">
        <v>0.17549747142862279</v>
      </c>
    </row>
    <row r="61" spans="4:29" ht="18" customHeight="1" thickBot="1">
      <c r="D61" s="272" t="s">
        <v>173</v>
      </c>
      <c r="E61" s="248">
        <v>0.11812815751638216</v>
      </c>
      <c r="F61" s="248">
        <v>-6.501089022249236E-2</v>
      </c>
      <c r="G61" s="248">
        <v>0.18320899075137093</v>
      </c>
      <c r="H61" s="248">
        <v>0.15694099922184135</v>
      </c>
      <c r="I61" s="248">
        <v>5.5869171704299864E-2</v>
      </c>
      <c r="J61" s="248">
        <v>0.37158541528125516</v>
      </c>
      <c r="K61" s="248">
        <v>0.33847778892582187</v>
      </c>
      <c r="L61" s="249">
        <v>-8.2286388524706239E-2</v>
      </c>
      <c r="M61" s="248">
        <v>-0.88056801895387915</v>
      </c>
      <c r="N61" s="248">
        <v>0.26072559390085498</v>
      </c>
      <c r="O61" s="249">
        <v>-0.35105156043688723</v>
      </c>
      <c r="P61" s="250">
        <v>-0.10972436310019093</v>
      </c>
      <c r="Q61" s="248">
        <v>0.35086109392866904</v>
      </c>
      <c r="R61" s="250">
        <v>0.45618196200711986</v>
      </c>
      <c r="S61" s="250">
        <v>0.40753600038554311</v>
      </c>
      <c r="T61" s="248">
        <v>0.19642751634867373</v>
      </c>
      <c r="U61" s="250">
        <v>0.38613687307650724</v>
      </c>
      <c r="V61" s="250">
        <v>0.36140793727148024</v>
      </c>
      <c r="W61" s="250">
        <v>0.18184776906122729</v>
      </c>
      <c r="X61" s="250">
        <v>6.9386238414786472E-2</v>
      </c>
      <c r="Y61" s="250">
        <v>0.89627512708885504</v>
      </c>
      <c r="Z61" s="250">
        <v>0.80060346087742418</v>
      </c>
      <c r="AA61" s="250">
        <v>0.12971476377906993</v>
      </c>
      <c r="AB61" s="250">
        <v>0.25186745406913641</v>
      </c>
      <c r="AC61" s="439">
        <v>0.55978727192875388</v>
      </c>
    </row>
    <row r="62" spans="4:29" ht="18" customHeight="1" thickTop="1" thickBot="1">
      <c r="D62" s="273" t="s">
        <v>312</v>
      </c>
      <c r="E62" s="252">
        <v>-0.74594252566888541</v>
      </c>
      <c r="F62" s="252">
        <v>-0.65998810080419268</v>
      </c>
      <c r="G62" s="252">
        <v>0.84853963176797154</v>
      </c>
      <c r="H62" s="252">
        <v>1.0979505825062081</v>
      </c>
      <c r="I62" s="252">
        <v>2.1296906149307278</v>
      </c>
      <c r="J62" s="252">
        <v>1.119176428801405</v>
      </c>
      <c r="K62" s="252">
        <v>0.87161858071169118</v>
      </c>
      <c r="L62" s="253">
        <v>-1.5851117533801242</v>
      </c>
      <c r="M62" s="252">
        <v>-8.1669771393206467</v>
      </c>
      <c r="N62" s="252">
        <v>3.2453796297814623</v>
      </c>
      <c r="O62" s="253">
        <v>-0.40499703045877694</v>
      </c>
      <c r="P62" s="254">
        <v>2.6373883854614322</v>
      </c>
      <c r="Q62" s="252">
        <v>2.3772170592648849</v>
      </c>
      <c r="R62" s="254">
        <v>1.1559847409456558</v>
      </c>
      <c r="S62" s="254">
        <v>1.0323989054878153</v>
      </c>
      <c r="T62" s="252">
        <v>0.26994656400147454</v>
      </c>
      <c r="U62" s="254">
        <v>1.2218304793063979</v>
      </c>
      <c r="V62" s="254">
        <v>0.36665400830699052</v>
      </c>
      <c r="W62" s="254">
        <v>-0.12447290600744985</v>
      </c>
      <c r="X62" s="254">
        <v>-5.6091127582519889</v>
      </c>
      <c r="Y62" s="254">
        <v>5.2080910324897589</v>
      </c>
      <c r="Z62" s="254">
        <v>2.8494912701621189</v>
      </c>
      <c r="AA62" s="254">
        <v>0.50333817251517932</v>
      </c>
      <c r="AB62" s="254">
        <v>-1.9329464973738482</v>
      </c>
      <c r="AC62" s="440">
        <v>1.6222310942811458</v>
      </c>
    </row>
    <row r="63" spans="4:29" ht="13">
      <c r="J63" s="256"/>
      <c r="K63" s="256"/>
      <c r="T63" s="257"/>
    </row>
    <row r="64" spans="4:29" ht="13">
      <c r="T64" s="257"/>
    </row>
    <row r="68" spans="4:20" ht="13"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</row>
    <row r="69" spans="4:20" ht="13">
      <c r="J69" s="259"/>
      <c r="K69" s="260"/>
      <c r="L69" s="259"/>
    </row>
    <row r="70" spans="4:20" ht="13"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</row>
    <row r="71" spans="4:20" ht="13"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</row>
    <row r="72" spans="4:20" ht="13"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</row>
    <row r="73" spans="4:20" ht="13"/>
    <row r="74" spans="4:20" ht="13"/>
    <row r="75" spans="4:20" ht="13"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</row>
    <row r="76" spans="4:20" ht="13">
      <c r="J76" s="259"/>
      <c r="K76" s="260"/>
      <c r="L76" s="262"/>
      <c r="M76" s="262"/>
      <c r="N76" s="262"/>
      <c r="O76" s="262"/>
      <c r="P76" s="262"/>
      <c r="Q76" s="262"/>
      <c r="R76" s="262"/>
      <c r="S76" s="262"/>
      <c r="T76" s="262"/>
    </row>
    <row r="77" spans="4:20" ht="13"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</row>
    <row r="78" spans="4:20" ht="13"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</row>
    <row r="79" spans="4:20" ht="13"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</row>
    <row r="80" spans="4:20" ht="13"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</row>
    <row r="81" spans="4:20" ht="13"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</row>
    <row r="82" spans="4:20" ht="13"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</row>
    <row r="83" spans="4:20" ht="13"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</row>
    <row r="84" spans="4:20" ht="13"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</row>
    <row r="85" spans="4:20" ht="13"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</row>
    <row r="87" spans="4:20" ht="13"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</row>
    <row r="88" spans="4:20" ht="13">
      <c r="D88" s="423"/>
      <c r="E88" s="423"/>
      <c r="F88" s="423"/>
      <c r="G88" s="423"/>
      <c r="H88" s="423"/>
      <c r="I88" s="423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</row>
    <row r="89" spans="4:20" ht="13"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</row>
    <row r="90" spans="4:20" ht="13"/>
    <row r="91" spans="4:20" ht="13"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</row>
    <row r="92" spans="4:20" ht="13">
      <c r="J92" s="259"/>
      <c r="K92" s="260"/>
      <c r="L92" s="260"/>
      <c r="M92" s="260"/>
      <c r="N92" s="260"/>
      <c r="O92" s="260"/>
      <c r="P92" s="260"/>
      <c r="Q92" s="260"/>
      <c r="R92" s="260"/>
      <c r="S92" s="260"/>
      <c r="T92" s="260"/>
    </row>
    <row r="93" spans="4:20" ht="13"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</row>
    <row r="94" spans="4:20" ht="13"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</row>
    <row r="95" spans="4:20" ht="13"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</row>
    <row r="97" spans="4:20" ht="13"/>
    <row r="98" spans="4:20" ht="13"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</row>
    <row r="99" spans="4:20" ht="13">
      <c r="J99" s="259"/>
      <c r="K99" s="260"/>
      <c r="L99" s="260"/>
      <c r="M99" s="260"/>
      <c r="N99" s="260"/>
      <c r="O99" s="260"/>
      <c r="P99" s="260"/>
      <c r="Q99" s="260"/>
      <c r="R99" s="260"/>
      <c r="S99" s="260"/>
      <c r="T99" s="260"/>
    </row>
    <row r="100" spans="4:20" ht="13"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</row>
    <row r="101" spans="4:20" ht="13"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</row>
    <row r="102" spans="4:20" ht="13"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</row>
    <row r="103" spans="4:20" ht="13"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</row>
    <row r="104" spans="4:20" ht="13">
      <c r="D104" s="423"/>
      <c r="E104" s="423"/>
      <c r="F104" s="423"/>
      <c r="G104" s="423"/>
      <c r="H104" s="423"/>
      <c r="I104" s="423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</row>
    <row r="105" spans="4:20" ht="13">
      <c r="D105" s="423"/>
      <c r="E105" s="423"/>
      <c r="F105" s="423"/>
      <c r="G105" s="423"/>
      <c r="H105" s="423"/>
      <c r="I105" s="423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</row>
    <row r="106" spans="4:20" ht="13">
      <c r="J106" s="266"/>
    </row>
    <row r="107" spans="4:20" ht="13">
      <c r="J107" s="259"/>
      <c r="K107" s="263"/>
    </row>
    <row r="108" spans="4:20" ht="13"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</row>
    <row r="109" spans="4:20" ht="13"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</row>
    <row r="110" spans="4:20" ht="13"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</row>
    <row r="111" spans="4:20" ht="13"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</row>
    <row r="112" spans="4:20" ht="13"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</row>
    <row r="113" spans="4:20" ht="13"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</row>
    <row r="114" spans="4:20" ht="13"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</row>
    <row r="115" spans="4:20" ht="13"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</row>
    <row r="116" spans="4:20" ht="13"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</row>
    <row r="117" spans="4:20" ht="13"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</row>
    <row r="118" spans="4:20" ht="13"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</row>
    <row r="119" spans="4:20" ht="13"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</row>
    <row r="120" spans="4:20" ht="13">
      <c r="D120" s="423"/>
      <c r="E120" s="423"/>
      <c r="F120" s="423"/>
      <c r="G120" s="423"/>
      <c r="H120" s="423"/>
      <c r="I120" s="423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</row>
    <row r="123" spans="4:20" ht="13"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</row>
    <row r="124" spans="4:20" ht="13">
      <c r="D124" s="423"/>
      <c r="E124" s="423"/>
      <c r="F124" s="423"/>
      <c r="G124" s="423"/>
      <c r="H124" s="423"/>
      <c r="I124" s="423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</row>
    <row r="125" spans="4:20" ht="13"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</row>
    <row r="126" spans="4:20" ht="13"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</row>
    <row r="127" spans="4:20" ht="13"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</row>
    <row r="128" spans="4:20" ht="13"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</row>
    <row r="129" spans="10:20" ht="13"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</row>
    <row r="130" spans="10:20" ht="13"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</row>
    <row r="131" spans="10:20" ht="13"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</row>
    <row r="132" spans="10:20" ht="13"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</row>
    <row r="133" spans="10:20" ht="13"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</row>
    <row r="134" spans="10:20" ht="13"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</row>
    <row r="135" spans="10:20" ht="13"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</row>
    <row r="136" spans="10:20" ht="13"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</row>
    <row r="137" spans="10:20" ht="13"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</row>
    <row r="138" spans="10:20" ht="13"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</row>
    <row r="139" spans="10:20" ht="13"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</row>
    <row r="140" spans="10:20" ht="13"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</row>
    <row r="141" spans="10:20" ht="13"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</row>
    <row r="142" spans="10:20" ht="13"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</row>
    <row r="143" spans="10:20" ht="13"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</row>
    <row r="144" spans="10:20" ht="13"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</row>
    <row r="145" spans="10:20" ht="13"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</row>
    <row r="146" spans="10:20" ht="13"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</row>
    <row r="147" spans="10:20" ht="13"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</row>
    <row r="148" spans="10:20" ht="13"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</row>
    <row r="149" spans="10:20" ht="13"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</row>
    <row r="150" spans="10:20" ht="13"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</row>
    <row r="151" spans="10:20" ht="13"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</row>
    <row r="152" spans="10:20" ht="13"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</row>
    <row r="153" spans="10:20" ht="13"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</row>
    <row r="154" spans="10:20" ht="13"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</row>
    <row r="155" spans="10:20" ht="13"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</row>
    <row r="156" spans="10:20" ht="13"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</row>
    <row r="157" spans="10:20" ht="13"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</row>
    <row r="158" spans="10:20" ht="13"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</row>
    <row r="159" spans="10:20" ht="13"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</row>
    <row r="160" spans="10:20" ht="13"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</row>
    <row r="161" spans="4:20" ht="13"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</row>
    <row r="162" spans="4:20" ht="13"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</row>
    <row r="163" spans="4:20" ht="13"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</row>
    <row r="165" spans="4:20" ht="13">
      <c r="D165" s="423"/>
      <c r="E165" s="423"/>
      <c r="F165" s="423"/>
      <c r="G165" s="423"/>
      <c r="H165" s="423"/>
      <c r="I165" s="423"/>
      <c r="J165" s="268"/>
      <c r="K165" s="268"/>
      <c r="L165" s="268"/>
      <c r="M165" s="264"/>
      <c r="N165" s="264"/>
      <c r="O165" s="264"/>
      <c r="P165" s="264"/>
      <c r="Q165" s="264"/>
      <c r="R165" s="264"/>
      <c r="S165" s="264"/>
      <c r="T165" s="264"/>
    </row>
    <row r="166" spans="4:20" ht="13"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</row>
    <row r="167" spans="4:20" ht="13">
      <c r="J167" s="269"/>
      <c r="K167" s="269"/>
      <c r="L167" s="269"/>
      <c r="M167" s="269"/>
      <c r="N167" s="269"/>
      <c r="O167" s="269"/>
      <c r="P167" s="269"/>
      <c r="Q167" s="269"/>
      <c r="R167" s="269"/>
      <c r="S167" s="269"/>
      <c r="T167" s="269"/>
    </row>
  </sheetData>
  <phoneticPr fontId="4"/>
  <pageMargins left="0.74803149606299213" right="0.74803149606299213" top="0.98425196850393704" bottom="0.98425196850393704" header="0.51181102362204722" footer="0.51181102362204722"/>
  <pageSetup paperSize="9" scale="41" orientation="portrait" horizontalDpi="360" verticalDpi="360" r:id="rId1"/>
  <headerFooter alignWithMargins="0">
    <oddHeader>&amp;L&amp;D&amp;R&amp;A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D2:AC167"/>
  <sheetViews>
    <sheetView zoomScaleNormal="100" zoomScaleSheetLayoutView="80" workbookViewId="0"/>
  </sheetViews>
  <sheetFormatPr defaultColWidth="9" defaultRowHeight="16.5" customHeight="1"/>
  <cols>
    <col min="1" max="3" width="2.6328125" style="221" customWidth="1"/>
    <col min="4" max="4" width="28" style="221" customWidth="1"/>
    <col min="5" max="20" width="9.36328125" style="221" customWidth="1"/>
    <col min="21" max="24" width="9" style="221"/>
    <col min="25" max="28" width="9" style="221" bestFit="1"/>
    <col min="29" max="16384" width="9" style="221"/>
  </cols>
  <sheetData>
    <row r="2" spans="4:29" ht="13">
      <c r="V2" s="222"/>
    </row>
    <row r="3" spans="4:29" ht="13">
      <c r="D3" s="423" t="s">
        <v>325</v>
      </c>
      <c r="E3" s="656" t="s">
        <v>373</v>
      </c>
      <c r="W3" s="223"/>
      <c r="X3" s="223"/>
    </row>
    <row r="4" spans="4:29" ht="13.5" thickBot="1">
      <c r="D4" s="148"/>
      <c r="F4" s="157"/>
      <c r="G4" s="148"/>
      <c r="H4" s="148"/>
      <c r="I4" s="148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8"/>
      <c r="U4" s="148"/>
      <c r="V4" s="148"/>
      <c r="W4" s="157"/>
      <c r="X4" s="157"/>
      <c r="Y4" s="157"/>
      <c r="Z4" s="157"/>
      <c r="AA4" s="157"/>
      <c r="AB4" s="157"/>
      <c r="AC4" s="158" t="s">
        <v>65</v>
      </c>
    </row>
    <row r="5" spans="4:29" ht="18" customHeight="1" thickBot="1">
      <c r="D5" s="274"/>
      <c r="E5" s="380" t="s">
        <v>358</v>
      </c>
      <c r="F5" s="380" t="s">
        <v>359</v>
      </c>
      <c r="G5" s="380" t="s">
        <v>360</v>
      </c>
      <c r="H5" s="380" t="s">
        <v>361</v>
      </c>
      <c r="I5" s="380" t="s">
        <v>362</v>
      </c>
      <c r="J5" s="380" t="s">
        <v>258</v>
      </c>
      <c r="K5" s="380" t="s">
        <v>259</v>
      </c>
      <c r="L5" s="380" t="s">
        <v>260</v>
      </c>
      <c r="M5" s="380" t="s">
        <v>261</v>
      </c>
      <c r="N5" s="380" t="s">
        <v>262</v>
      </c>
      <c r="O5" s="380" t="s">
        <v>263</v>
      </c>
      <c r="P5" s="380" t="s">
        <v>264</v>
      </c>
      <c r="Q5" s="380" t="s">
        <v>265</v>
      </c>
      <c r="R5" s="380" t="s">
        <v>266</v>
      </c>
      <c r="S5" s="380" t="s">
        <v>267</v>
      </c>
      <c r="T5" s="380" t="s">
        <v>268</v>
      </c>
      <c r="U5" s="380" t="s">
        <v>269</v>
      </c>
      <c r="V5" s="380" t="s">
        <v>270</v>
      </c>
      <c r="W5" s="380" t="s">
        <v>272</v>
      </c>
      <c r="X5" s="380" t="s">
        <v>273</v>
      </c>
      <c r="Y5" s="380" t="s">
        <v>274</v>
      </c>
      <c r="Z5" s="380" t="s">
        <v>275</v>
      </c>
      <c r="AA5" s="380" t="s">
        <v>276</v>
      </c>
      <c r="AB5" s="381" t="s">
        <v>277</v>
      </c>
      <c r="AC5" s="382" t="s">
        <v>279</v>
      </c>
    </row>
    <row r="6" spans="4:29" ht="18" customHeight="1">
      <c r="D6" s="270" t="s">
        <v>166</v>
      </c>
      <c r="E6" s="224">
        <v>69810.142000000007</v>
      </c>
      <c r="F6" s="224">
        <v>69102.354000000007</v>
      </c>
      <c r="G6" s="224">
        <v>68978.179999999993</v>
      </c>
      <c r="H6" s="224">
        <v>68813.599000000002</v>
      </c>
      <c r="I6" s="224">
        <v>71453.072</v>
      </c>
      <c r="J6" s="224">
        <v>75608.459000000003</v>
      </c>
      <c r="K6" s="224">
        <v>72801.767000000007</v>
      </c>
      <c r="L6" s="224">
        <v>69566.516000000003</v>
      </c>
      <c r="M6" s="224">
        <v>69935.842000000004</v>
      </c>
      <c r="N6" s="224">
        <v>61459.372000000003</v>
      </c>
      <c r="O6" s="224">
        <v>65754.192999999999</v>
      </c>
      <c r="P6" s="224">
        <v>65246.087</v>
      </c>
      <c r="Q6" s="224">
        <v>66090.486000000004</v>
      </c>
      <c r="R6" s="224">
        <v>65231.063000000002</v>
      </c>
      <c r="S6" s="224">
        <v>65965.213000000003</v>
      </c>
      <c r="T6" s="224">
        <v>68132.539000000004</v>
      </c>
      <c r="U6" s="224">
        <v>67781.520999999993</v>
      </c>
      <c r="V6" s="224">
        <v>66876.36</v>
      </c>
      <c r="W6" s="224">
        <v>67706.638000000006</v>
      </c>
      <c r="X6" s="224">
        <v>66783.846999999994</v>
      </c>
      <c r="Y6" s="224">
        <v>64091.999000000003</v>
      </c>
      <c r="Z6" s="224">
        <v>68001.417000000001</v>
      </c>
      <c r="AA6" s="224">
        <v>69468.611999999994</v>
      </c>
      <c r="AB6" s="288">
        <v>67566.056756898121</v>
      </c>
      <c r="AC6" s="424">
        <v>68604.85898790622</v>
      </c>
    </row>
    <row r="7" spans="4:29" ht="18" customHeight="1">
      <c r="D7" s="271" t="s">
        <v>167</v>
      </c>
      <c r="E7" s="225">
        <v>60570.773999999998</v>
      </c>
      <c r="F7" s="225">
        <v>60925.553</v>
      </c>
      <c r="G7" s="225">
        <v>61136.103999999999</v>
      </c>
      <c r="H7" s="225">
        <v>61509.406000000003</v>
      </c>
      <c r="I7" s="225">
        <v>60836.902000000002</v>
      </c>
      <c r="J7" s="225">
        <v>60264.46</v>
      </c>
      <c r="K7" s="225">
        <v>61664.495000000003</v>
      </c>
      <c r="L7" s="225">
        <v>62771.222999999998</v>
      </c>
      <c r="M7" s="225">
        <v>63788.277000000002</v>
      </c>
      <c r="N7" s="225">
        <v>64147.046000000002</v>
      </c>
      <c r="O7" s="225">
        <v>62462.783000000003</v>
      </c>
      <c r="P7" s="225">
        <v>62280.144</v>
      </c>
      <c r="Q7" s="225">
        <v>64002.400999999998</v>
      </c>
      <c r="R7" s="225">
        <v>67420.850000000006</v>
      </c>
      <c r="S7" s="225">
        <v>68801.94</v>
      </c>
      <c r="T7" s="225">
        <v>70606.099000000002</v>
      </c>
      <c r="U7" s="225">
        <v>71073.631999999998</v>
      </c>
      <c r="V7" s="225">
        <v>71617.883000000002</v>
      </c>
      <c r="W7" s="225">
        <v>71809.047000000006</v>
      </c>
      <c r="X7" s="225">
        <v>72597.933000000005</v>
      </c>
      <c r="Y7" s="225">
        <v>72819.062000000005</v>
      </c>
      <c r="Z7" s="225">
        <v>74309.384999999995</v>
      </c>
      <c r="AA7" s="225">
        <v>74752.938999999998</v>
      </c>
      <c r="AB7" s="289">
        <v>75619.382353292458</v>
      </c>
      <c r="AC7" s="425">
        <v>72963.502172552719</v>
      </c>
    </row>
    <row r="8" spans="4:29" ht="18" customHeight="1">
      <c r="D8" s="271" t="s">
        <v>168</v>
      </c>
      <c r="E8" s="225">
        <v>26968.22</v>
      </c>
      <c r="F8" s="225">
        <v>28336.927</v>
      </c>
      <c r="G8" s="225">
        <v>28478.007000000001</v>
      </c>
      <c r="H8" s="225">
        <v>30158.787</v>
      </c>
      <c r="I8" s="225">
        <v>30276.659</v>
      </c>
      <c r="J8" s="225">
        <v>30943.72</v>
      </c>
      <c r="K8" s="225">
        <v>31240.370999999999</v>
      </c>
      <c r="L8" s="225">
        <v>31835.828000000001</v>
      </c>
      <c r="M8" s="225">
        <v>32463.409</v>
      </c>
      <c r="N8" s="225">
        <v>33693.995000000003</v>
      </c>
      <c r="O8" s="225">
        <v>36016.983</v>
      </c>
      <c r="P8" s="225">
        <v>36064.957999999999</v>
      </c>
      <c r="Q8" s="225">
        <v>38457.154999999999</v>
      </c>
      <c r="R8" s="225">
        <v>39557.803999999996</v>
      </c>
      <c r="S8" s="225">
        <v>39761.107000000004</v>
      </c>
      <c r="T8" s="225">
        <v>41458.286999999997</v>
      </c>
      <c r="U8" s="225">
        <v>42338.966999999997</v>
      </c>
      <c r="V8" s="225">
        <v>42298.466</v>
      </c>
      <c r="W8" s="225">
        <v>42639.85</v>
      </c>
      <c r="X8" s="225">
        <v>43006.063000000002</v>
      </c>
      <c r="Y8" s="225">
        <v>42061.487999999998</v>
      </c>
      <c r="Z8" s="225">
        <v>42732.536999999997</v>
      </c>
      <c r="AA8" s="225">
        <v>42415.889000000003</v>
      </c>
      <c r="AB8" s="289">
        <v>42254.922089528991</v>
      </c>
      <c r="AC8" s="425">
        <v>44464.959876438537</v>
      </c>
    </row>
    <row r="9" spans="4:29" ht="18" customHeight="1">
      <c r="D9" s="271" t="s">
        <v>169</v>
      </c>
      <c r="E9" s="225">
        <v>39426.326999999997</v>
      </c>
      <c r="F9" s="225">
        <v>37677.99</v>
      </c>
      <c r="G9" s="225">
        <v>35498.019999999997</v>
      </c>
      <c r="H9" s="225">
        <v>34123.959000000003</v>
      </c>
      <c r="I9" s="225">
        <v>32046.924999999999</v>
      </c>
      <c r="J9" s="225">
        <v>31837.613000000001</v>
      </c>
      <c r="K9" s="225">
        <v>30768.243999999999</v>
      </c>
      <c r="L9" s="225">
        <v>29641.544999999998</v>
      </c>
      <c r="M9" s="225">
        <v>28828.819</v>
      </c>
      <c r="N9" s="225">
        <v>28176.508000000002</v>
      </c>
      <c r="O9" s="225">
        <v>26494.681</v>
      </c>
      <c r="P9" s="225">
        <v>26509.735000000001</v>
      </c>
      <c r="Q9" s="225">
        <v>27691.858</v>
      </c>
      <c r="R9" s="225">
        <v>31468.205999999998</v>
      </c>
      <c r="S9" s="225">
        <v>32064.491999999998</v>
      </c>
      <c r="T9" s="225">
        <v>32613.089</v>
      </c>
      <c r="U9" s="225">
        <v>32982.050000000003</v>
      </c>
      <c r="V9" s="225">
        <v>34173.188000000002</v>
      </c>
      <c r="W9" s="225">
        <v>33214.612000000001</v>
      </c>
      <c r="X9" s="225">
        <v>33870.885999999999</v>
      </c>
      <c r="Y9" s="225">
        <v>32354.113000000001</v>
      </c>
      <c r="Z9" s="225">
        <v>34242.07</v>
      </c>
      <c r="AA9" s="225">
        <v>35700.457000000002</v>
      </c>
      <c r="AB9" s="289">
        <v>36898.691825181275</v>
      </c>
      <c r="AC9" s="425">
        <v>38846.203638223575</v>
      </c>
    </row>
    <row r="10" spans="4:29" ht="18" customHeight="1">
      <c r="D10" s="271" t="s">
        <v>170</v>
      </c>
      <c r="E10" s="225">
        <v>28789.977999999999</v>
      </c>
      <c r="F10" s="225">
        <v>29130.451000000001</v>
      </c>
      <c r="G10" s="225">
        <v>27160.124</v>
      </c>
      <c r="H10" s="225">
        <v>28486.348000000002</v>
      </c>
      <c r="I10" s="225">
        <v>27887.442999999999</v>
      </c>
      <c r="J10" s="225">
        <v>30983.271000000001</v>
      </c>
      <c r="K10" s="225">
        <v>33797.326999999997</v>
      </c>
      <c r="L10" s="225">
        <v>35691.631999999998</v>
      </c>
      <c r="M10" s="225">
        <v>36000.813999999998</v>
      </c>
      <c r="N10" s="225">
        <v>34187.15</v>
      </c>
      <c r="O10" s="225">
        <v>35508.887999999999</v>
      </c>
      <c r="P10" s="225">
        <v>35392.103000000003</v>
      </c>
      <c r="Q10" s="225">
        <v>35591.281999999999</v>
      </c>
      <c r="R10" s="225">
        <v>37887.495000000003</v>
      </c>
      <c r="S10" s="225">
        <v>39942.493000000002</v>
      </c>
      <c r="T10" s="225">
        <v>42030.887000000002</v>
      </c>
      <c r="U10" s="225">
        <v>44144.826999999997</v>
      </c>
      <c r="V10" s="225">
        <v>45255.95</v>
      </c>
      <c r="W10" s="225">
        <v>48080.186000000002</v>
      </c>
      <c r="X10" s="225">
        <v>49009.762000000002</v>
      </c>
      <c r="Y10" s="225">
        <v>47729.313000000002</v>
      </c>
      <c r="Z10" s="225">
        <v>49102.35</v>
      </c>
      <c r="AA10" s="225">
        <v>51168.480000000003</v>
      </c>
      <c r="AB10" s="289">
        <v>53392.280657232775</v>
      </c>
      <c r="AC10" s="425">
        <v>57402.757175789819</v>
      </c>
    </row>
    <row r="11" spans="4:29" ht="18" customHeight="1">
      <c r="D11" s="271" t="s">
        <v>171</v>
      </c>
      <c r="E11" s="225">
        <v>10716.743</v>
      </c>
      <c r="F11" s="225">
        <v>10685.288</v>
      </c>
      <c r="G11" s="225">
        <v>11040.353999999999</v>
      </c>
      <c r="H11" s="225">
        <v>11344.504999999999</v>
      </c>
      <c r="I11" s="225">
        <v>11359.254999999999</v>
      </c>
      <c r="J11" s="225">
        <v>11857.001</v>
      </c>
      <c r="K11" s="225">
        <v>12922.386</v>
      </c>
      <c r="L11" s="225">
        <v>13640.731</v>
      </c>
      <c r="M11" s="225">
        <v>13490.081</v>
      </c>
      <c r="N11" s="225">
        <v>9252.491</v>
      </c>
      <c r="O11" s="225">
        <v>10217.817999999999</v>
      </c>
      <c r="P11" s="225">
        <v>10153.771000000001</v>
      </c>
      <c r="Q11" s="225">
        <v>11158.159</v>
      </c>
      <c r="R11" s="225">
        <v>11490.367</v>
      </c>
      <c r="S11" s="225">
        <v>11986.019</v>
      </c>
      <c r="T11" s="225">
        <v>12501.393</v>
      </c>
      <c r="U11" s="225">
        <v>12319.576999999999</v>
      </c>
      <c r="V11" s="225">
        <v>13008.668</v>
      </c>
      <c r="W11" s="225">
        <v>13262.343000000001</v>
      </c>
      <c r="X11" s="225">
        <v>13007.36</v>
      </c>
      <c r="Y11" s="225">
        <v>10723.541999999999</v>
      </c>
      <c r="Z11" s="225">
        <v>11090.050999999999</v>
      </c>
      <c r="AA11" s="225">
        <v>11572.581</v>
      </c>
      <c r="AB11" s="289">
        <v>12736.194168081083</v>
      </c>
      <c r="AC11" s="425">
        <v>15988.942777644388</v>
      </c>
    </row>
    <row r="12" spans="4:29" ht="18" customHeight="1">
      <c r="D12" s="271" t="s">
        <v>172</v>
      </c>
      <c r="E12" s="225">
        <v>33592.328000000001</v>
      </c>
      <c r="F12" s="225">
        <v>32077.126</v>
      </c>
      <c r="G12" s="225">
        <v>31975.679</v>
      </c>
      <c r="H12" s="225">
        <v>31153.21</v>
      </c>
      <c r="I12" s="225">
        <v>31285.97</v>
      </c>
      <c r="J12" s="225">
        <v>31428.315999999999</v>
      </c>
      <c r="K12" s="225">
        <v>31755.172999999999</v>
      </c>
      <c r="L12" s="225">
        <v>31402.874</v>
      </c>
      <c r="M12" s="225">
        <v>30673.095000000001</v>
      </c>
      <c r="N12" s="225">
        <v>29555.69</v>
      </c>
      <c r="O12" s="225">
        <v>28397.038</v>
      </c>
      <c r="P12" s="225">
        <v>28259.562999999998</v>
      </c>
      <c r="Q12" s="225">
        <v>28188.447</v>
      </c>
      <c r="R12" s="225">
        <v>27956.968000000001</v>
      </c>
      <c r="S12" s="225">
        <v>27871.912</v>
      </c>
      <c r="T12" s="225">
        <v>28013.162</v>
      </c>
      <c r="U12" s="225">
        <v>27800.728999999999</v>
      </c>
      <c r="V12" s="225">
        <v>27711.517</v>
      </c>
      <c r="W12" s="225">
        <v>27442.87</v>
      </c>
      <c r="X12" s="225">
        <v>28643.762999999999</v>
      </c>
      <c r="Y12" s="225">
        <v>20690.38</v>
      </c>
      <c r="Z12" s="225">
        <v>19759.16</v>
      </c>
      <c r="AA12" s="225">
        <v>22308.748</v>
      </c>
      <c r="AB12" s="289">
        <v>25066.570271024411</v>
      </c>
      <c r="AC12" s="425">
        <v>27111.119583960575</v>
      </c>
    </row>
    <row r="13" spans="4:29" ht="18" customHeight="1" thickBot="1">
      <c r="D13" s="272" t="s">
        <v>173</v>
      </c>
      <c r="E13" s="226">
        <v>61744.449000000001</v>
      </c>
      <c r="F13" s="226">
        <v>59553.264000000003</v>
      </c>
      <c r="G13" s="226">
        <v>56877.678</v>
      </c>
      <c r="H13" s="226">
        <v>56256.383999999998</v>
      </c>
      <c r="I13" s="226">
        <v>55673.732000000004</v>
      </c>
      <c r="J13" s="226">
        <v>54642.521000000001</v>
      </c>
      <c r="K13" s="226">
        <v>55771.404999999999</v>
      </c>
      <c r="L13" s="226">
        <v>56933.69</v>
      </c>
      <c r="M13" s="226">
        <v>55550.974000000002</v>
      </c>
      <c r="N13" s="226">
        <v>50094.716</v>
      </c>
      <c r="O13" s="226">
        <v>47509.972000000002</v>
      </c>
      <c r="P13" s="226">
        <v>47235.133999999998</v>
      </c>
      <c r="Q13" s="226">
        <v>45983.830999999998</v>
      </c>
      <c r="R13" s="226">
        <v>46943.500999999997</v>
      </c>
      <c r="S13" s="226">
        <v>49166.201000000001</v>
      </c>
      <c r="T13" s="226">
        <v>50593.885000000002</v>
      </c>
      <c r="U13" s="226">
        <v>51350.440999999999</v>
      </c>
      <c r="V13" s="226">
        <v>53308.847000000002</v>
      </c>
      <c r="W13" s="226">
        <v>55365.892999999996</v>
      </c>
      <c r="X13" s="226">
        <v>56491.402000000002</v>
      </c>
      <c r="Y13" s="226">
        <v>57283.803999999996</v>
      </c>
      <c r="Z13" s="226">
        <v>61463.211000000003</v>
      </c>
      <c r="AA13" s="226">
        <v>65560.853000000003</v>
      </c>
      <c r="AB13" s="290">
        <v>67542.425644429677</v>
      </c>
      <c r="AC13" s="426">
        <v>71674.935148619901</v>
      </c>
    </row>
    <row r="14" spans="4:29" ht="18" customHeight="1" thickTop="1" thickBot="1">
      <c r="D14" s="273" t="s">
        <v>174</v>
      </c>
      <c r="E14" s="227">
        <v>547950.33299999998</v>
      </c>
      <c r="F14" s="227">
        <v>537469.76800000004</v>
      </c>
      <c r="G14" s="227">
        <v>524612.72499999998</v>
      </c>
      <c r="H14" s="227">
        <v>523694.88699999999</v>
      </c>
      <c r="I14" s="227">
        <v>525684.51899999997</v>
      </c>
      <c r="J14" s="227">
        <v>534607.55299999996</v>
      </c>
      <c r="K14" s="227">
        <v>539107.174</v>
      </c>
      <c r="L14" s="227">
        <v>541448.75699999998</v>
      </c>
      <c r="M14" s="227">
        <v>540373.43999999994</v>
      </c>
      <c r="N14" s="227">
        <v>495605.44900000002</v>
      </c>
      <c r="O14" s="227">
        <v>498063.141</v>
      </c>
      <c r="P14" s="227">
        <v>494700.39899999998</v>
      </c>
      <c r="Q14" s="227">
        <v>503262.91200000001</v>
      </c>
      <c r="R14" s="227">
        <v>519400.89199999999</v>
      </c>
      <c r="S14" s="227">
        <v>536306.44999999995</v>
      </c>
      <c r="T14" s="227">
        <v>548192.20900000003</v>
      </c>
      <c r="U14" s="227">
        <v>549922.30500000005</v>
      </c>
      <c r="V14" s="227">
        <v>560730.72400000005</v>
      </c>
      <c r="W14" s="227">
        <v>571453.14599999995</v>
      </c>
      <c r="X14" s="227">
        <v>576985.679</v>
      </c>
      <c r="Y14" s="227">
        <v>552172.17500000005</v>
      </c>
      <c r="Z14" s="227">
        <v>575455.51199999999</v>
      </c>
      <c r="AA14" s="227">
        <v>601256.86</v>
      </c>
      <c r="AB14" s="291">
        <v>603623.93133887439</v>
      </c>
      <c r="AC14" s="427">
        <v>623526.98960162932</v>
      </c>
    </row>
    <row r="15" spans="4:29" ht="13">
      <c r="D15" s="159" t="s">
        <v>288</v>
      </c>
      <c r="E15" s="228">
        <v>216331.37199999997</v>
      </c>
      <c r="F15" s="228">
        <v>209980.815</v>
      </c>
      <c r="G15" s="228">
        <v>203468.57899999997</v>
      </c>
      <c r="H15" s="228">
        <v>201848.68899999995</v>
      </c>
      <c r="I15" s="228">
        <v>204864.56099999999</v>
      </c>
      <c r="J15" s="228">
        <v>207042.19199999992</v>
      </c>
      <c r="K15" s="228">
        <v>208386.00599999994</v>
      </c>
      <c r="L15" s="229">
        <v>209964.71799999999</v>
      </c>
      <c r="M15" s="230">
        <v>209642.12900000002</v>
      </c>
      <c r="N15" s="230">
        <v>185038.48100000003</v>
      </c>
      <c r="O15" s="230">
        <v>185700.78499999997</v>
      </c>
      <c r="P15" s="230">
        <v>183558.90399999992</v>
      </c>
      <c r="Q15" s="230">
        <v>186099.29300000001</v>
      </c>
      <c r="R15" s="230">
        <v>191444.63799999998</v>
      </c>
      <c r="S15" s="230">
        <v>200747.07299999997</v>
      </c>
      <c r="T15" s="230">
        <v>202242.86800000002</v>
      </c>
      <c r="U15" s="230">
        <v>200130.5610000001</v>
      </c>
      <c r="V15" s="230">
        <v>206479.84500000003</v>
      </c>
      <c r="W15" s="230">
        <v>211931.70699999999</v>
      </c>
      <c r="X15" s="230">
        <v>213574.66300000006</v>
      </c>
      <c r="Y15" s="230">
        <v>204418.47400000005</v>
      </c>
      <c r="Z15" s="230">
        <v>214755.33100000006</v>
      </c>
      <c r="AA15" s="230">
        <v>228308.30099999998</v>
      </c>
      <c r="AB15" s="230">
        <v>222547.40757320554</v>
      </c>
      <c r="AC15" s="230">
        <v>226469.71024049364</v>
      </c>
    </row>
    <row r="16" spans="4:29" ht="13.5" thickBot="1">
      <c r="D16" s="155" t="s">
        <v>326</v>
      </c>
      <c r="E16" s="148"/>
      <c r="F16" s="148"/>
      <c r="G16" s="148"/>
      <c r="H16" s="148"/>
      <c r="I16" s="148"/>
      <c r="J16" s="148"/>
      <c r="K16" s="148"/>
      <c r="L16" s="161"/>
      <c r="M16" s="157"/>
      <c r="N16" s="157"/>
      <c r="O16" s="157"/>
      <c r="P16" s="157"/>
      <c r="Q16" s="157"/>
      <c r="R16" s="157"/>
      <c r="S16" s="157"/>
      <c r="T16" s="148"/>
      <c r="U16" s="157"/>
      <c r="V16" s="157"/>
      <c r="W16" s="157"/>
      <c r="X16" s="157"/>
      <c r="Y16" s="157"/>
      <c r="Z16" s="157"/>
      <c r="AA16" s="157"/>
      <c r="AB16" s="157"/>
      <c r="AC16" s="158" t="s">
        <v>107</v>
      </c>
    </row>
    <row r="17" spans="4:29" ht="18" customHeight="1" thickBot="1">
      <c r="D17" s="274"/>
      <c r="E17" s="380" t="s">
        <v>358</v>
      </c>
      <c r="F17" s="380" t="s">
        <v>359</v>
      </c>
      <c r="G17" s="380" t="s">
        <v>360</v>
      </c>
      <c r="H17" s="380" t="s">
        <v>361</v>
      </c>
      <c r="I17" s="380" t="s">
        <v>362</v>
      </c>
      <c r="J17" s="380" t="s">
        <v>258</v>
      </c>
      <c r="K17" s="380" t="s">
        <v>259</v>
      </c>
      <c r="L17" s="380" t="s">
        <v>260</v>
      </c>
      <c r="M17" s="380" t="s">
        <v>261</v>
      </c>
      <c r="N17" s="380" t="s">
        <v>262</v>
      </c>
      <c r="O17" s="380" t="s">
        <v>263</v>
      </c>
      <c r="P17" s="380" t="s">
        <v>264</v>
      </c>
      <c r="Q17" s="380" t="s">
        <v>265</v>
      </c>
      <c r="R17" s="380" t="s">
        <v>266</v>
      </c>
      <c r="S17" s="380" t="s">
        <v>267</v>
      </c>
      <c r="T17" s="380" t="s">
        <v>268</v>
      </c>
      <c r="U17" s="380" t="s">
        <v>269</v>
      </c>
      <c r="V17" s="380" t="s">
        <v>270</v>
      </c>
      <c r="W17" s="380" t="s">
        <v>272</v>
      </c>
      <c r="X17" s="380" t="s">
        <v>273</v>
      </c>
      <c r="Y17" s="380" t="s">
        <v>274</v>
      </c>
      <c r="Z17" s="380" t="s">
        <v>275</v>
      </c>
      <c r="AA17" s="380" t="s">
        <v>276</v>
      </c>
      <c r="AB17" s="381" t="s">
        <v>277</v>
      </c>
      <c r="AC17" s="382" t="s">
        <v>279</v>
      </c>
    </row>
    <row r="18" spans="4:29" ht="18" customHeight="1">
      <c r="D18" s="270" t="s">
        <v>166</v>
      </c>
      <c r="E18" s="231">
        <v>12.74023169541536</v>
      </c>
      <c r="F18" s="231">
        <v>12.856975055013699</v>
      </c>
      <c r="G18" s="231">
        <v>13.14840008884649</v>
      </c>
      <c r="H18" s="231">
        <v>13.14001734754382</v>
      </c>
      <c r="I18" s="231">
        <v>13.592386577395102</v>
      </c>
      <c r="J18" s="231">
        <v>14.142796631980994</v>
      </c>
      <c r="K18" s="231">
        <v>13.504136192407637</v>
      </c>
      <c r="L18" s="231">
        <v>12.848217878538783</v>
      </c>
      <c r="M18" s="231">
        <v>12.942131648809388</v>
      </c>
      <c r="N18" s="231">
        <v>12.400866883931295</v>
      </c>
      <c r="O18" s="231">
        <v>13.20197934502445</v>
      </c>
      <c r="P18" s="231">
        <v>13.1890103852534</v>
      </c>
      <c r="Q18" s="231">
        <v>13.132397485312806</v>
      </c>
      <c r="R18" s="231">
        <v>12.55890469283214</v>
      </c>
      <c r="S18" s="231">
        <v>12.299910433670901</v>
      </c>
      <c r="T18" s="231">
        <v>12.428585791885999</v>
      </c>
      <c r="U18" s="231">
        <v>12.325654075806217</v>
      </c>
      <c r="V18" s="231">
        <v>11.926644490413191</v>
      </c>
      <c r="W18" s="231">
        <v>11.848152114294251</v>
      </c>
      <c r="X18" s="231">
        <v>11.57461084922352</v>
      </c>
      <c r="Y18" s="231">
        <v>11.607248952738336</v>
      </c>
      <c r="Z18" s="231">
        <v>11.816972047701926</v>
      </c>
      <c r="AA18" s="231">
        <v>11.553899276924673</v>
      </c>
      <c r="AB18" s="428">
        <v>11.19340258876624</v>
      </c>
      <c r="AC18" s="429">
        <v>11.002708805233562</v>
      </c>
    </row>
    <row r="19" spans="4:29" ht="18" customHeight="1">
      <c r="D19" s="271" t="s">
        <v>167</v>
      </c>
      <c r="E19" s="232">
        <v>11.054062814120051</v>
      </c>
      <c r="F19" s="232">
        <v>11.335624183423837</v>
      </c>
      <c r="G19" s="232">
        <v>11.653568639609343</v>
      </c>
      <c r="H19" s="232">
        <v>11.745275259867109</v>
      </c>
      <c r="I19" s="232">
        <v>11.572892067609091</v>
      </c>
      <c r="J19" s="232">
        <v>11.272654054702441</v>
      </c>
      <c r="K19" s="232">
        <v>11.438262737716787</v>
      </c>
      <c r="L19" s="232">
        <v>11.593197359579495</v>
      </c>
      <c r="M19" s="232">
        <v>11.804480434863713</v>
      </c>
      <c r="N19" s="232">
        <v>12.943168023965773</v>
      </c>
      <c r="O19" s="232">
        <v>12.5411374298023</v>
      </c>
      <c r="P19" s="232">
        <v>12.589467104917375</v>
      </c>
      <c r="Q19" s="232">
        <v>12.717488110866393</v>
      </c>
      <c r="R19" s="232">
        <v>12.980503314191461</v>
      </c>
      <c r="S19" s="232">
        <v>12.828848133375985</v>
      </c>
      <c r="T19" s="232">
        <v>12.879807089706377</v>
      </c>
      <c r="U19" s="232">
        <v>12.924304279674562</v>
      </c>
      <c r="V19" s="232">
        <v>12.7722416366113</v>
      </c>
      <c r="W19" s="232">
        <v>12.566042816045677</v>
      </c>
      <c r="X19" s="232">
        <v>12.582276413831062</v>
      </c>
      <c r="Y19" s="232">
        <v>13.187745651978931</v>
      </c>
      <c r="Z19" s="232">
        <v>12.9131415809603</v>
      </c>
      <c r="AA19" s="232">
        <v>12.432779394816384</v>
      </c>
      <c r="AB19" s="430">
        <v>12.527565331209466</v>
      </c>
      <c r="AC19" s="431">
        <v>11.701739201244363</v>
      </c>
    </row>
    <row r="20" spans="4:29" ht="18" customHeight="1">
      <c r="D20" s="271" t="s">
        <v>168</v>
      </c>
      <c r="E20" s="232">
        <v>4.9216540945144382</v>
      </c>
      <c r="F20" s="232">
        <v>5.2722829612250859</v>
      </c>
      <c r="G20" s="232">
        <v>5.4283866255817568</v>
      </c>
      <c r="H20" s="232">
        <v>5.7588469447860016</v>
      </c>
      <c r="I20" s="232">
        <v>5.7594732022154149</v>
      </c>
      <c r="J20" s="232">
        <v>5.7881187473608335</v>
      </c>
      <c r="K20" s="232">
        <v>5.7948349617028097</v>
      </c>
      <c r="L20" s="232">
        <v>5.8797490230455924</v>
      </c>
      <c r="M20" s="232">
        <v>6.0075878266703864</v>
      </c>
      <c r="N20" s="232">
        <v>6.7985521684609251</v>
      </c>
      <c r="O20" s="232">
        <v>7.2314090393611359</v>
      </c>
      <c r="P20" s="232">
        <v>7.2902625655654667</v>
      </c>
      <c r="Q20" s="232">
        <v>7.6415635015043586</v>
      </c>
      <c r="R20" s="232">
        <v>7.6160446794149896</v>
      </c>
      <c r="S20" s="232">
        <v>7.4138782034040434</v>
      </c>
      <c r="T20" s="232">
        <v>7.5627282400870453</v>
      </c>
      <c r="U20" s="232">
        <v>7.6990816002635114</v>
      </c>
      <c r="V20" s="232">
        <v>7.5434543158722995</v>
      </c>
      <c r="W20" s="232">
        <v>7.461652857888021</v>
      </c>
      <c r="X20" s="232">
        <v>7.4535754638721281</v>
      </c>
      <c r="Y20" s="232">
        <v>7.6174588116469275</v>
      </c>
      <c r="Z20" s="232">
        <v>7.4258628354228007</v>
      </c>
      <c r="AA20" s="232">
        <v>7.0545372239079329</v>
      </c>
      <c r="AB20" s="430">
        <v>7.0002065683189558</v>
      </c>
      <c r="AC20" s="431">
        <v>7.1312005122420041</v>
      </c>
    </row>
    <row r="21" spans="4:29" ht="18" customHeight="1">
      <c r="D21" s="271" t="s">
        <v>169</v>
      </c>
      <c r="E21" s="232">
        <v>7.1952373464476018</v>
      </c>
      <c r="F21" s="232">
        <v>7.0102529004012739</v>
      </c>
      <c r="G21" s="232">
        <v>6.7665190546035641</v>
      </c>
      <c r="H21" s="232">
        <v>6.5160000311402708</v>
      </c>
      <c r="I21" s="232">
        <v>6.0962276501811923</v>
      </c>
      <c r="J21" s="232">
        <v>5.9553242039586385</v>
      </c>
      <c r="K21" s="232">
        <v>5.7072592396998969</v>
      </c>
      <c r="L21" s="232">
        <v>5.474487588490299</v>
      </c>
      <c r="M21" s="232">
        <v>5.3349807496090111</v>
      </c>
      <c r="N21" s="232">
        <v>5.6852700180865048</v>
      </c>
      <c r="O21" s="232">
        <v>5.3195426079521919</v>
      </c>
      <c r="P21" s="232">
        <v>5.358745425228574</v>
      </c>
      <c r="Q21" s="232">
        <v>5.502463491686826</v>
      </c>
      <c r="R21" s="232">
        <v>6.0585583283903945</v>
      </c>
      <c r="S21" s="232">
        <v>5.9787630747308746</v>
      </c>
      <c r="T21" s="232">
        <v>5.9492069505132275</v>
      </c>
      <c r="U21" s="232">
        <v>5.9975836041056745</v>
      </c>
      <c r="V21" s="232">
        <v>6.0944026316631792</v>
      </c>
      <c r="W21" s="232">
        <v>5.812307138825342</v>
      </c>
      <c r="X21" s="232">
        <v>5.8703165837154163</v>
      </c>
      <c r="Y21" s="232">
        <v>5.8594247346853363</v>
      </c>
      <c r="Z21" s="232">
        <v>5.9504287101172126</v>
      </c>
      <c r="AA21" s="232">
        <v>5.9376382000863996</v>
      </c>
      <c r="AB21" s="430">
        <v>6.1128609900104101</v>
      </c>
      <c r="AC21" s="431">
        <v>6.2300757282443167</v>
      </c>
    </row>
    <row r="22" spans="4:29" ht="18" customHeight="1">
      <c r="D22" s="271" t="s">
        <v>170</v>
      </c>
      <c r="E22" s="232">
        <v>5.2541218183729068</v>
      </c>
      <c r="F22" s="232">
        <v>5.4199236374537811</v>
      </c>
      <c r="G22" s="232">
        <v>5.1771759825307324</v>
      </c>
      <c r="H22" s="232">
        <v>5.4394932444700386</v>
      </c>
      <c r="I22" s="232">
        <v>5.3049770331927926</v>
      </c>
      <c r="J22" s="232">
        <v>5.795516884513602</v>
      </c>
      <c r="K22" s="232">
        <v>6.2691295219158034</v>
      </c>
      <c r="L22" s="232">
        <v>6.591876246564178</v>
      </c>
      <c r="M22" s="232">
        <v>6.6622101189873435</v>
      </c>
      <c r="N22" s="232">
        <v>6.898057733017378</v>
      </c>
      <c r="O22" s="232">
        <v>7.1293948652185044</v>
      </c>
      <c r="P22" s="232">
        <v>7.1542499402754682</v>
      </c>
      <c r="Q22" s="232">
        <v>7.0721050868934281</v>
      </c>
      <c r="R22" s="232">
        <v>7.2944609036212444</v>
      </c>
      <c r="S22" s="232">
        <v>7.4476995382024596</v>
      </c>
      <c r="T22" s="232">
        <v>7.6671806548786616</v>
      </c>
      <c r="U22" s="232">
        <v>8.0274661708802668</v>
      </c>
      <c r="V22" s="232">
        <v>8.0708882290530592</v>
      </c>
      <c r="W22" s="232">
        <v>8.4136707158840291</v>
      </c>
      <c r="X22" s="232">
        <v>8.4941037158740293</v>
      </c>
      <c r="Y22" s="232">
        <v>8.6439185386333524</v>
      </c>
      <c r="Z22" s="232">
        <v>8.5327795070281649</v>
      </c>
      <c r="AA22" s="232">
        <v>8.5102530056788037</v>
      </c>
      <c r="AB22" s="430">
        <v>8.8452889100678078</v>
      </c>
      <c r="AC22" s="431">
        <v>9.2061383281041902</v>
      </c>
    </row>
    <row r="23" spans="4:29" ht="18" customHeight="1">
      <c r="D23" s="271" t="s">
        <v>171</v>
      </c>
      <c r="E23" s="232">
        <v>1.9557872957803277</v>
      </c>
      <c r="F23" s="232">
        <v>1.9880723784263155</v>
      </c>
      <c r="G23" s="232">
        <v>2.1044769739430165</v>
      </c>
      <c r="H23" s="232">
        <v>2.1662432232224562</v>
      </c>
      <c r="I23" s="232">
        <v>2.1608502037702197</v>
      </c>
      <c r="J23" s="232">
        <v>2.2178887921547945</v>
      </c>
      <c r="K23" s="232">
        <v>2.3969975958806291</v>
      </c>
      <c r="L23" s="232">
        <v>2.5193023021382617</v>
      </c>
      <c r="M23" s="232">
        <v>2.4964367234629448</v>
      </c>
      <c r="N23" s="232">
        <v>1.8669066328203343</v>
      </c>
      <c r="O23" s="232">
        <v>2.0515105734355075</v>
      </c>
      <c r="P23" s="232">
        <v>2.0525091591850528</v>
      </c>
      <c r="Q23" s="232">
        <v>2.2171629845832945</v>
      </c>
      <c r="R23" s="232">
        <v>2.2122347452572337</v>
      </c>
      <c r="S23" s="232">
        <v>2.2349197925924629</v>
      </c>
      <c r="T23" s="232">
        <v>2.2804762261770852</v>
      </c>
      <c r="U23" s="232">
        <v>2.2402395552949974</v>
      </c>
      <c r="V23" s="232">
        <v>2.3199492097030161</v>
      </c>
      <c r="W23" s="232">
        <v>2.320810217396196</v>
      </c>
      <c r="X23" s="232">
        <v>2.2543644449795779</v>
      </c>
      <c r="Y23" s="232">
        <v>1.9420649003184556</v>
      </c>
      <c r="Z23" s="232">
        <v>1.9271778215237598</v>
      </c>
      <c r="AA23" s="232">
        <v>1.9247316363259459</v>
      </c>
      <c r="AB23" s="430">
        <v>2.1099551404185442</v>
      </c>
      <c r="AC23" s="431">
        <v>2.56427436891861</v>
      </c>
    </row>
    <row r="24" spans="4:29" ht="18" customHeight="1">
      <c r="D24" s="271" t="s">
        <v>172</v>
      </c>
      <c r="E24" s="232">
        <v>6.1305424920692593</v>
      </c>
      <c r="F24" s="232">
        <v>5.9681730787135177</v>
      </c>
      <c r="G24" s="232">
        <v>6.0951016771466993</v>
      </c>
      <c r="H24" s="232">
        <v>5.9487328926318126</v>
      </c>
      <c r="I24" s="232">
        <v>5.9514725789366461</v>
      </c>
      <c r="J24" s="232">
        <v>5.8787639313431104</v>
      </c>
      <c r="K24" s="232">
        <v>5.8903265494292976</v>
      </c>
      <c r="L24" s="232">
        <v>5.7997868854651378</v>
      </c>
      <c r="M24" s="232">
        <v>5.6762773166645646</v>
      </c>
      <c r="N24" s="232">
        <v>5.9635522691761205</v>
      </c>
      <c r="O24" s="232">
        <v>5.7014935783011493</v>
      </c>
      <c r="P24" s="232">
        <v>5.7124601187152066</v>
      </c>
      <c r="Q24" s="232">
        <v>5.6011373633668438</v>
      </c>
      <c r="R24" s="232">
        <v>5.3825413915538682</v>
      </c>
      <c r="S24" s="232">
        <v>5.1970122678927329</v>
      </c>
      <c r="T24" s="232">
        <v>5.1100985275038813</v>
      </c>
      <c r="U24" s="232">
        <v>5.0553921430773743</v>
      </c>
      <c r="V24" s="232">
        <v>4.9420364916547719</v>
      </c>
      <c r="W24" s="232">
        <v>4.8022957248712048</v>
      </c>
      <c r="X24" s="232">
        <v>4.964380233776998</v>
      </c>
      <c r="Y24" s="232">
        <v>3.7470884873907306</v>
      </c>
      <c r="Z24" s="232">
        <v>3.433655528179214</v>
      </c>
      <c r="AA24" s="232">
        <v>3.7103523442543338</v>
      </c>
      <c r="AB24" s="430">
        <v>4.1526799998511059</v>
      </c>
      <c r="AC24" s="431">
        <v>4.3480266349467627</v>
      </c>
    </row>
    <row r="25" spans="4:29" ht="18" customHeight="1" thickBot="1">
      <c r="D25" s="272" t="s">
        <v>173</v>
      </c>
      <c r="E25" s="233">
        <v>11.26825649725447</v>
      </c>
      <c r="F25" s="233">
        <v>11.080300241184915</v>
      </c>
      <c r="G25" s="233">
        <v>10.841841093351292</v>
      </c>
      <c r="H25" s="233">
        <v>10.742206081534647</v>
      </c>
      <c r="I25" s="233">
        <v>10.590711726856085</v>
      </c>
      <c r="J25" s="233">
        <v>10.221052937499369</v>
      </c>
      <c r="K25" s="233">
        <v>10.345142429879814</v>
      </c>
      <c r="L25" s="233">
        <v>10.515065232664298</v>
      </c>
      <c r="M25" s="233">
        <v>10.280108141510436</v>
      </c>
      <c r="N25" s="233">
        <v>10.107781522797582</v>
      </c>
      <c r="O25" s="233">
        <v>9.5389455852144653</v>
      </c>
      <c r="P25" s="233">
        <v>9.5482304229958785</v>
      </c>
      <c r="Q25" s="233">
        <v>9.1371388400661626</v>
      </c>
      <c r="R25" s="233">
        <v>9.0380093147779963</v>
      </c>
      <c r="S25" s="233">
        <v>9.1675572799842335</v>
      </c>
      <c r="T25" s="233">
        <v>9.2292236499114484</v>
      </c>
      <c r="U25" s="233">
        <v>9.3377629045252117</v>
      </c>
      <c r="V25" s="233">
        <v>9.5070315783160115</v>
      </c>
      <c r="W25" s="233">
        <v>9.6886146112843345</v>
      </c>
      <c r="X25" s="233">
        <v>9.7907806131181285</v>
      </c>
      <c r="Y25" s="233">
        <v>10.374264874900657</v>
      </c>
      <c r="Z25" s="233">
        <v>10.680792818611495</v>
      </c>
      <c r="AA25" s="233">
        <v>10.903967565542622</v>
      </c>
      <c r="AB25" s="432">
        <v>11.189487715408582</v>
      </c>
      <c r="AC25" s="433">
        <v>11.495081422924921</v>
      </c>
    </row>
    <row r="26" spans="4:29" ht="18" customHeight="1" thickTop="1" thickBot="1">
      <c r="D26" s="273" t="s">
        <v>174</v>
      </c>
      <c r="E26" s="234">
        <v>100</v>
      </c>
      <c r="F26" s="234">
        <v>100</v>
      </c>
      <c r="G26" s="234">
        <v>100</v>
      </c>
      <c r="H26" s="234">
        <v>100</v>
      </c>
      <c r="I26" s="234">
        <v>100</v>
      </c>
      <c r="J26" s="234">
        <v>100</v>
      </c>
      <c r="K26" s="234">
        <v>100</v>
      </c>
      <c r="L26" s="234">
        <v>100</v>
      </c>
      <c r="M26" s="234">
        <v>100</v>
      </c>
      <c r="N26" s="234">
        <v>100.00000000000001</v>
      </c>
      <c r="O26" s="234">
        <v>100</v>
      </c>
      <c r="P26" s="234">
        <v>100</v>
      </c>
      <c r="Q26" s="234">
        <v>100</v>
      </c>
      <c r="R26" s="234">
        <v>100.00000000000001</v>
      </c>
      <c r="S26" s="234">
        <v>100</v>
      </c>
      <c r="T26" s="234">
        <v>100</v>
      </c>
      <c r="U26" s="234">
        <v>100</v>
      </c>
      <c r="V26" s="234">
        <v>100</v>
      </c>
      <c r="W26" s="234">
        <v>100</v>
      </c>
      <c r="X26" s="234">
        <v>100</v>
      </c>
      <c r="Y26" s="234">
        <v>100</v>
      </c>
      <c r="Z26" s="234">
        <v>100</v>
      </c>
      <c r="AA26" s="234">
        <v>100</v>
      </c>
      <c r="AB26" s="434">
        <v>100</v>
      </c>
      <c r="AC26" s="435">
        <v>100</v>
      </c>
    </row>
    <row r="27" spans="4:29" ht="13">
      <c r="D27" s="148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148"/>
      <c r="S27" s="148"/>
      <c r="T27" s="148"/>
      <c r="U27" s="148"/>
      <c r="V27" s="148"/>
      <c r="W27" s="148"/>
      <c r="X27" s="148"/>
    </row>
    <row r="28" spans="4:29" ht="13.5" thickBot="1">
      <c r="D28" s="155" t="s">
        <v>327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58"/>
      <c r="S28" s="158"/>
      <c r="T28" s="148"/>
      <c r="U28" s="158"/>
      <c r="V28" s="158"/>
      <c r="W28" s="158"/>
      <c r="X28" s="158"/>
      <c r="Y28" s="158"/>
      <c r="Z28" s="158"/>
      <c r="AA28" s="158"/>
      <c r="AB28" s="158"/>
      <c r="AC28" s="158" t="s">
        <v>291</v>
      </c>
    </row>
    <row r="29" spans="4:29" ht="18" customHeight="1" thickBot="1">
      <c r="D29" s="274"/>
      <c r="E29" s="380" t="s">
        <v>358</v>
      </c>
      <c r="F29" s="380" t="s">
        <v>359</v>
      </c>
      <c r="G29" s="380" t="s">
        <v>360</v>
      </c>
      <c r="H29" s="380" t="s">
        <v>361</v>
      </c>
      <c r="I29" s="380" t="s">
        <v>362</v>
      </c>
      <c r="J29" s="380" t="s">
        <v>258</v>
      </c>
      <c r="K29" s="380" t="s">
        <v>259</v>
      </c>
      <c r="L29" s="380" t="s">
        <v>260</v>
      </c>
      <c r="M29" s="380" t="s">
        <v>261</v>
      </c>
      <c r="N29" s="380" t="s">
        <v>262</v>
      </c>
      <c r="O29" s="380" t="s">
        <v>263</v>
      </c>
      <c r="P29" s="380" t="s">
        <v>264</v>
      </c>
      <c r="Q29" s="380" t="s">
        <v>265</v>
      </c>
      <c r="R29" s="380" t="s">
        <v>266</v>
      </c>
      <c r="S29" s="380" t="s">
        <v>267</v>
      </c>
      <c r="T29" s="380" t="s">
        <v>268</v>
      </c>
      <c r="U29" s="380" t="s">
        <v>269</v>
      </c>
      <c r="V29" s="380" t="s">
        <v>270</v>
      </c>
      <c r="W29" s="380" t="s">
        <v>272</v>
      </c>
      <c r="X29" s="380" t="s">
        <v>273</v>
      </c>
      <c r="Y29" s="380" t="s">
        <v>274</v>
      </c>
      <c r="Z29" s="380" t="s">
        <v>275</v>
      </c>
      <c r="AA29" s="380" t="s">
        <v>276</v>
      </c>
      <c r="AB29" s="381" t="s">
        <v>277</v>
      </c>
      <c r="AC29" s="382" t="s">
        <v>279</v>
      </c>
    </row>
    <row r="30" spans="4:29" ht="18" customHeight="1">
      <c r="D30" s="270" t="s">
        <v>166</v>
      </c>
      <c r="E30" s="231">
        <v>108.92177352745701</v>
      </c>
      <c r="F30" s="231">
        <v>107.81744223643267</v>
      </c>
      <c r="G30" s="231">
        <v>107.62369886450256</v>
      </c>
      <c r="H30" s="231">
        <v>107.36691018172175</v>
      </c>
      <c r="I30" s="231">
        <v>111.48516681465965</v>
      </c>
      <c r="J30" s="231">
        <v>117.96863911203643</v>
      </c>
      <c r="K30" s="231">
        <v>113.58947783794356</v>
      </c>
      <c r="L30" s="231">
        <v>108.5416543178814</v>
      </c>
      <c r="M30" s="231">
        <v>109.11789785180518</v>
      </c>
      <c r="N30" s="231">
        <v>95.892424887543299</v>
      </c>
      <c r="O30" s="231">
        <v>102.59345008103116</v>
      </c>
      <c r="P30" s="231">
        <v>101.80067405917546</v>
      </c>
      <c r="Q30" s="231">
        <v>103.11815364036313</v>
      </c>
      <c r="R30" s="231">
        <v>101.77723275568296</v>
      </c>
      <c r="S30" s="231">
        <v>102.92269554582001</v>
      </c>
      <c r="T30" s="231">
        <v>106.30428144392874</v>
      </c>
      <c r="U30" s="231">
        <v>105.75660309799355</v>
      </c>
      <c r="V30" s="231">
        <v>104.34431917157085</v>
      </c>
      <c r="W30" s="231">
        <v>105.63976636147673</v>
      </c>
      <c r="X30" s="231">
        <v>104.19997510141631</v>
      </c>
      <c r="Y30" s="231">
        <v>100</v>
      </c>
      <c r="Z30" s="231">
        <v>106.09969740528767</v>
      </c>
      <c r="AA30" s="231">
        <v>108.38889890140575</v>
      </c>
      <c r="AB30" s="428">
        <v>105.4204234711077</v>
      </c>
      <c r="AC30" s="429">
        <v>107.04122208437627</v>
      </c>
    </row>
    <row r="31" spans="4:29" ht="18" customHeight="1">
      <c r="D31" s="271" t="s">
        <v>167</v>
      </c>
      <c r="E31" s="232">
        <v>83.179832775104941</v>
      </c>
      <c r="F31" s="232">
        <v>83.667038995915647</v>
      </c>
      <c r="G31" s="232">
        <v>83.956181693194566</v>
      </c>
      <c r="H31" s="232">
        <v>84.468824934877631</v>
      </c>
      <c r="I31" s="232">
        <v>83.545297521135325</v>
      </c>
      <c r="J31" s="232">
        <v>82.759181929588706</v>
      </c>
      <c r="K31" s="232">
        <v>84.681803509086663</v>
      </c>
      <c r="L31" s="232">
        <v>86.201636324291016</v>
      </c>
      <c r="M31" s="232">
        <v>87.598322812782172</v>
      </c>
      <c r="N31" s="232">
        <v>88.09100836811109</v>
      </c>
      <c r="O31" s="232">
        <v>85.778065913565328</v>
      </c>
      <c r="P31" s="232">
        <v>85.527253839111523</v>
      </c>
      <c r="Q31" s="232">
        <v>87.892372192325126</v>
      </c>
      <c r="R31" s="232">
        <v>92.586814699700483</v>
      </c>
      <c r="S31" s="232">
        <v>94.483419739737926</v>
      </c>
      <c r="T31" s="232">
        <v>96.961011390121996</v>
      </c>
      <c r="U31" s="232">
        <v>97.603058935310088</v>
      </c>
      <c r="V31" s="232">
        <v>98.350460762595361</v>
      </c>
      <c r="W31" s="232">
        <v>98.612979936489708</v>
      </c>
      <c r="X31" s="232">
        <v>99.696330886547258</v>
      </c>
      <c r="Y31" s="232">
        <v>100</v>
      </c>
      <c r="Z31" s="232">
        <v>102.04661109202421</v>
      </c>
      <c r="AA31" s="232">
        <v>102.65572907269801</v>
      </c>
      <c r="AB31" s="430">
        <v>103.84558696085986</v>
      </c>
      <c r="AC31" s="431">
        <v>100.19835489305358</v>
      </c>
    </row>
    <row r="32" spans="4:29" ht="18" customHeight="1">
      <c r="D32" s="271" t="s">
        <v>168</v>
      </c>
      <c r="E32" s="232">
        <v>64.116181529288738</v>
      </c>
      <c r="F32" s="232">
        <v>67.370243772640677</v>
      </c>
      <c r="G32" s="232">
        <v>67.705657488864887</v>
      </c>
      <c r="H32" s="232">
        <v>71.701664477490681</v>
      </c>
      <c r="I32" s="232">
        <v>71.981901829055602</v>
      </c>
      <c r="J32" s="232">
        <v>73.567820520282126</v>
      </c>
      <c r="K32" s="232">
        <v>74.27309989603792</v>
      </c>
      <c r="L32" s="232">
        <v>75.688782099197269</v>
      </c>
      <c r="M32" s="232">
        <v>77.180838205248477</v>
      </c>
      <c r="N32" s="232">
        <v>80.10652167132082</v>
      </c>
      <c r="O32" s="232">
        <v>85.629360045464864</v>
      </c>
      <c r="P32" s="232">
        <v>85.743419253260839</v>
      </c>
      <c r="Q32" s="232">
        <v>91.430800070601407</v>
      </c>
      <c r="R32" s="232">
        <v>94.047561988296749</v>
      </c>
      <c r="S32" s="232">
        <v>94.530909129986085</v>
      </c>
      <c r="T32" s="232">
        <v>98.565906655513473</v>
      </c>
      <c r="U32" s="232">
        <v>100.65969848712912</v>
      </c>
      <c r="V32" s="232">
        <v>100.56340850328452</v>
      </c>
      <c r="W32" s="232">
        <v>101.37503932338295</v>
      </c>
      <c r="X32" s="232">
        <v>102.24570038986734</v>
      </c>
      <c r="Y32" s="232">
        <v>100</v>
      </c>
      <c r="Z32" s="232">
        <v>101.59540004861454</v>
      </c>
      <c r="AA32" s="232">
        <v>100.84257837002819</v>
      </c>
      <c r="AB32" s="430">
        <v>100.45988408571992</v>
      </c>
      <c r="AC32" s="431">
        <v>105.71418651769652</v>
      </c>
    </row>
    <row r="33" spans="4:29" ht="18" customHeight="1">
      <c r="D33" s="271" t="s">
        <v>169</v>
      </c>
      <c r="E33" s="232">
        <v>121.85877882048565</v>
      </c>
      <c r="F33" s="232">
        <v>116.45502381721916</v>
      </c>
      <c r="G33" s="232">
        <v>109.71717877105762</v>
      </c>
      <c r="H33" s="232">
        <v>105.47023495899889</v>
      </c>
      <c r="I33" s="232">
        <v>99.050544207470622</v>
      </c>
      <c r="J33" s="232">
        <v>98.403603276034801</v>
      </c>
      <c r="K33" s="232">
        <v>95.098400626838384</v>
      </c>
      <c r="L33" s="232">
        <v>91.616002577477545</v>
      </c>
      <c r="M33" s="232">
        <v>89.10403137925617</v>
      </c>
      <c r="N33" s="232">
        <v>87.087870404606676</v>
      </c>
      <c r="O33" s="232">
        <v>81.889684319270316</v>
      </c>
      <c r="P33" s="232">
        <v>81.936213179449553</v>
      </c>
      <c r="Q33" s="232">
        <v>85.589915569621695</v>
      </c>
      <c r="R33" s="232">
        <v>97.261841176112583</v>
      </c>
      <c r="S33" s="232">
        <v>99.104840240868285</v>
      </c>
      <c r="T33" s="232">
        <v>100.80044228070786</v>
      </c>
      <c r="U33" s="232">
        <v>101.94082588510463</v>
      </c>
      <c r="V33" s="232">
        <v>105.62239181151405</v>
      </c>
      <c r="W33" s="232">
        <v>102.65962785009745</v>
      </c>
      <c r="X33" s="232">
        <v>104.68803765382162</v>
      </c>
      <c r="Y33" s="232">
        <v>100</v>
      </c>
      <c r="Z33" s="232">
        <v>105.83529210026558</v>
      </c>
      <c r="AA33" s="232">
        <v>110.34287047214059</v>
      </c>
      <c r="AB33" s="430">
        <v>114.04637124553923</v>
      </c>
      <c r="AC33" s="431">
        <v>120.06573519176239</v>
      </c>
    </row>
    <row r="34" spans="4:29" ht="18" customHeight="1">
      <c r="D34" s="271" t="s">
        <v>170</v>
      </c>
      <c r="E34" s="232">
        <v>60.319280103612634</v>
      </c>
      <c r="F34" s="232">
        <v>61.03262160928233</v>
      </c>
      <c r="G34" s="232">
        <v>56.904493890368791</v>
      </c>
      <c r="H34" s="232">
        <v>59.683130155257004</v>
      </c>
      <c r="I34" s="232">
        <v>58.428335224519145</v>
      </c>
      <c r="J34" s="232">
        <v>64.91455470980695</v>
      </c>
      <c r="K34" s="232">
        <v>70.810420003321639</v>
      </c>
      <c r="L34" s="232">
        <v>74.779270340639499</v>
      </c>
      <c r="M34" s="232">
        <v>75.427052553637211</v>
      </c>
      <c r="N34" s="232">
        <v>71.627157088977995</v>
      </c>
      <c r="O34" s="232">
        <v>74.396394517557795</v>
      </c>
      <c r="P34" s="232">
        <v>74.151712596408004</v>
      </c>
      <c r="Q34" s="232">
        <v>74.56902218559064</v>
      </c>
      <c r="R34" s="232">
        <v>79.379929478557557</v>
      </c>
      <c r="S34" s="232">
        <v>83.685455518708181</v>
      </c>
      <c r="T34" s="232">
        <v>88.060951139187779</v>
      </c>
      <c r="U34" s="232">
        <v>92.489969424030889</v>
      </c>
      <c r="V34" s="232">
        <v>94.817937144831731</v>
      </c>
      <c r="W34" s="232">
        <v>100.73513105038826</v>
      </c>
      <c r="X34" s="232">
        <v>102.68273084089854</v>
      </c>
      <c r="Y34" s="232">
        <v>99.999999999999986</v>
      </c>
      <c r="Z34" s="232">
        <v>102.87671645305265</v>
      </c>
      <c r="AA34" s="232">
        <v>107.20556568664627</v>
      </c>
      <c r="AB34" s="430">
        <v>111.86475836606485</v>
      </c>
      <c r="AC34" s="431">
        <v>120.26730235105168</v>
      </c>
    </row>
    <row r="35" spans="4:29" ht="18" customHeight="1">
      <c r="D35" s="271" t="s">
        <v>171</v>
      </c>
      <c r="E35" s="232">
        <v>99.936597441405098</v>
      </c>
      <c r="F35" s="232">
        <v>99.643270852112124</v>
      </c>
      <c r="G35" s="232">
        <v>102.95435966959424</v>
      </c>
      <c r="H35" s="232">
        <v>105.79065200658515</v>
      </c>
      <c r="I35" s="232">
        <v>105.92819984292504</v>
      </c>
      <c r="J35" s="232">
        <v>110.56981918847337</v>
      </c>
      <c r="K35" s="232">
        <v>120.50482946772625</v>
      </c>
      <c r="L35" s="232">
        <v>127.20359560301999</v>
      </c>
      <c r="M35" s="232">
        <v>125.79874261694505</v>
      </c>
      <c r="N35" s="232">
        <v>86.282041885041338</v>
      </c>
      <c r="O35" s="232">
        <v>95.283983594226612</v>
      </c>
      <c r="P35" s="232">
        <v>94.686727575646188</v>
      </c>
      <c r="Q35" s="232">
        <v>104.05292393129061</v>
      </c>
      <c r="R35" s="232">
        <v>107.15085556619259</v>
      </c>
      <c r="S35" s="232">
        <v>111.77294778161917</v>
      </c>
      <c r="T35" s="232">
        <v>116.57895311082851</v>
      </c>
      <c r="U35" s="232">
        <v>114.88346854052514</v>
      </c>
      <c r="V35" s="232">
        <v>121.30943302129093</v>
      </c>
      <c r="W35" s="232">
        <v>123.67502267441114</v>
      </c>
      <c r="X35" s="232">
        <v>121.29723555892261</v>
      </c>
      <c r="Y35" s="232">
        <v>100</v>
      </c>
      <c r="Z35" s="232">
        <v>103.41779796265077</v>
      </c>
      <c r="AA35" s="232">
        <v>107.91752389275858</v>
      </c>
      <c r="AB35" s="430">
        <v>118.76853905249855</v>
      </c>
      <c r="AC35" s="431">
        <v>149.1013209781282</v>
      </c>
    </row>
    <row r="36" spans="4:29" ht="18" customHeight="1">
      <c r="D36" s="271" t="s">
        <v>172</v>
      </c>
      <c r="E36" s="232">
        <v>162.35723075168266</v>
      </c>
      <c r="F36" s="232">
        <v>155.03401097514885</v>
      </c>
      <c r="G36" s="232">
        <v>154.54370098567546</v>
      </c>
      <c r="H36" s="232">
        <v>150.56857341431137</v>
      </c>
      <c r="I36" s="232">
        <v>151.21022426847645</v>
      </c>
      <c r="J36" s="232">
        <v>151.89820583285567</v>
      </c>
      <c r="K36" s="232">
        <v>153.4779593221584</v>
      </c>
      <c r="L36" s="232">
        <v>151.77524047407539</v>
      </c>
      <c r="M36" s="232">
        <v>148.24809887493606</v>
      </c>
      <c r="N36" s="232">
        <v>142.84749724267994</v>
      </c>
      <c r="O36" s="232">
        <v>137.24754209444194</v>
      </c>
      <c r="P36" s="232">
        <v>136.58310287196269</v>
      </c>
      <c r="Q36" s="232">
        <v>136.23938758012179</v>
      </c>
      <c r="R36" s="232">
        <v>135.12061160790668</v>
      </c>
      <c r="S36" s="232">
        <v>134.7095220097456</v>
      </c>
      <c r="T36" s="232">
        <v>135.3922064263682</v>
      </c>
      <c r="U36" s="232">
        <v>134.36548289591587</v>
      </c>
      <c r="V36" s="232">
        <v>133.93430666812307</v>
      </c>
      <c r="W36" s="232">
        <v>132.63589165592899</v>
      </c>
      <c r="X36" s="232">
        <v>138.44000448517619</v>
      </c>
      <c r="Y36" s="232">
        <v>100</v>
      </c>
      <c r="Z36" s="232">
        <v>95.499261009222636</v>
      </c>
      <c r="AA36" s="232">
        <v>107.82183797494292</v>
      </c>
      <c r="AB36" s="430">
        <v>121.15084532533675</v>
      </c>
      <c r="AC36" s="431">
        <v>131.03248748433126</v>
      </c>
    </row>
    <row r="37" spans="4:29" ht="18" customHeight="1" thickBot="1">
      <c r="D37" s="272" t="s">
        <v>173</v>
      </c>
      <c r="E37" s="233">
        <v>107.78692176238856</v>
      </c>
      <c r="F37" s="233">
        <v>103.96178298494284</v>
      </c>
      <c r="G37" s="233">
        <v>99.291028228502427</v>
      </c>
      <c r="H37" s="233">
        <v>98.206438943894156</v>
      </c>
      <c r="I37" s="233">
        <v>97.189306771596392</v>
      </c>
      <c r="J37" s="233">
        <v>95.38912778906932</v>
      </c>
      <c r="K37" s="233">
        <v>97.359813953696232</v>
      </c>
      <c r="L37" s="233">
        <v>99.388808047733704</v>
      </c>
      <c r="M37" s="233">
        <v>96.975008852414916</v>
      </c>
      <c r="N37" s="233">
        <v>87.450051326898617</v>
      </c>
      <c r="O37" s="233">
        <v>82.937878916002163</v>
      </c>
      <c r="P37" s="233">
        <v>82.458095834557355</v>
      </c>
      <c r="Q37" s="233">
        <v>80.273703541056733</v>
      </c>
      <c r="R37" s="233">
        <v>81.948993820312637</v>
      </c>
      <c r="S37" s="233">
        <v>85.829148148052454</v>
      </c>
      <c r="T37" s="233">
        <v>88.321447716705407</v>
      </c>
      <c r="U37" s="233">
        <v>89.642163079812221</v>
      </c>
      <c r="V37" s="233">
        <v>93.06094092494277</v>
      </c>
      <c r="W37" s="233">
        <v>96.651914038390331</v>
      </c>
      <c r="X37" s="233">
        <v>98.616708485351296</v>
      </c>
      <c r="Y37" s="233">
        <v>100</v>
      </c>
      <c r="Z37" s="233">
        <v>107.29596623855498</v>
      </c>
      <c r="AA37" s="233">
        <v>114.44919579712271</v>
      </c>
      <c r="AB37" s="432">
        <v>117.90841551728947</v>
      </c>
      <c r="AC37" s="433">
        <v>125.12251307301432</v>
      </c>
    </row>
    <row r="38" spans="4:29" ht="18" customHeight="1" thickTop="1" thickBot="1">
      <c r="D38" s="273" t="s">
        <v>174</v>
      </c>
      <c r="E38" s="234">
        <v>99.235412034298889</v>
      </c>
      <c r="F38" s="234">
        <v>97.337350981150038</v>
      </c>
      <c r="G38" s="234">
        <v>95.008902793770787</v>
      </c>
      <c r="H38" s="234">
        <v>94.842679640639247</v>
      </c>
      <c r="I38" s="234">
        <v>95.203007829939992</v>
      </c>
      <c r="J38" s="234">
        <v>96.818995451916777</v>
      </c>
      <c r="K38" s="234">
        <v>97.633890009035667</v>
      </c>
      <c r="L38" s="234">
        <v>98.057957556445132</v>
      </c>
      <c r="M38" s="234">
        <v>97.863214494645604</v>
      </c>
      <c r="N38" s="234">
        <v>89.755600053552143</v>
      </c>
      <c r="O38" s="234">
        <v>90.200695281322353</v>
      </c>
      <c r="P38" s="234">
        <v>89.59169284471821</v>
      </c>
      <c r="Q38" s="234">
        <v>91.142389056456892</v>
      </c>
      <c r="R38" s="234">
        <v>94.065024555067438</v>
      </c>
      <c r="S38" s="234">
        <v>97.126670680209457</v>
      </c>
      <c r="T38" s="234">
        <v>99.27921648714009</v>
      </c>
      <c r="U38" s="234">
        <v>99.592541945816095</v>
      </c>
      <c r="V38" s="234">
        <v>101.54997831971522</v>
      </c>
      <c r="W38" s="234">
        <v>103.49184038474954</v>
      </c>
      <c r="X38" s="234">
        <v>104.49379833382585</v>
      </c>
      <c r="Y38" s="234">
        <v>100</v>
      </c>
      <c r="Z38" s="234">
        <v>104.21668060329188</v>
      </c>
      <c r="AA38" s="234">
        <v>108.88938038212446</v>
      </c>
      <c r="AB38" s="434">
        <v>109.31806394244229</v>
      </c>
      <c r="AC38" s="435">
        <v>112.92256615459286</v>
      </c>
    </row>
    <row r="39" spans="4:29" ht="13">
      <c r="D39" s="148"/>
      <c r="E39" s="235"/>
      <c r="F39" s="235"/>
      <c r="G39" s="235"/>
      <c r="H39" s="235"/>
      <c r="I39" s="235"/>
      <c r="J39" s="235"/>
      <c r="K39" s="235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4:29" ht="13.5" thickBot="1">
      <c r="D40" s="155" t="s">
        <v>328</v>
      </c>
      <c r="E40" s="148"/>
      <c r="F40" s="148"/>
      <c r="G40" s="148"/>
      <c r="H40" s="148"/>
      <c r="I40" s="148"/>
      <c r="J40" s="148"/>
      <c r="K40" s="148"/>
      <c r="L40" s="148"/>
      <c r="M40" s="157"/>
      <c r="N40" s="157"/>
      <c r="O40" s="157"/>
      <c r="P40" s="157"/>
      <c r="Q40" s="157"/>
      <c r="R40" s="157"/>
      <c r="S40" s="157"/>
      <c r="T40" s="148"/>
      <c r="U40" s="148"/>
      <c r="V40" s="148"/>
      <c r="W40" s="148"/>
      <c r="X40" s="148"/>
      <c r="Y40" s="148"/>
      <c r="Z40" s="148"/>
      <c r="AA40" s="148"/>
      <c r="AB40" s="148"/>
      <c r="AC40" s="158" t="s">
        <v>107</v>
      </c>
    </row>
    <row r="41" spans="4:29" ht="18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8" t="s">
        <v>176</v>
      </c>
      <c r="K41" s="238" t="s">
        <v>293</v>
      </c>
      <c r="L41" s="236" t="s">
        <v>294</v>
      </c>
      <c r="M41" s="238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6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8" t="s">
        <v>310</v>
      </c>
      <c r="AC41" s="436" t="s">
        <v>311</v>
      </c>
    </row>
    <row r="42" spans="4:29" ht="18" customHeight="1">
      <c r="D42" s="270" t="s">
        <v>166</v>
      </c>
      <c r="E42" s="240">
        <v>-1.0138756056390781</v>
      </c>
      <c r="F42" s="240">
        <v>-0.17969575971321267</v>
      </c>
      <c r="G42" s="240">
        <v>-0.23859864090353072</v>
      </c>
      <c r="H42" s="240">
        <v>3.8356851528721787</v>
      </c>
      <c r="I42" s="240">
        <v>5.8155470208474762</v>
      </c>
      <c r="J42" s="240">
        <v>-3.7121428436995432</v>
      </c>
      <c r="K42" s="240">
        <v>-4.443918358298049</v>
      </c>
      <c r="L42" s="241">
        <v>0.53089910470432466</v>
      </c>
      <c r="M42" s="240">
        <v>-12.120351678900214</v>
      </c>
      <c r="N42" s="240">
        <v>6.9880652213628149</v>
      </c>
      <c r="O42" s="241">
        <v>-0.77273551209122093</v>
      </c>
      <c r="P42" s="242">
        <v>1.2941756951646846</v>
      </c>
      <c r="Q42" s="240">
        <v>-1.3003732488818474</v>
      </c>
      <c r="R42" s="242">
        <v>1.1254607333319118</v>
      </c>
      <c r="S42" s="242">
        <v>3.2855590112321789</v>
      </c>
      <c r="T42" s="242">
        <v>-0.51519876574687895</v>
      </c>
      <c r="U42" s="242">
        <v>-1.335409690791673</v>
      </c>
      <c r="V42" s="242">
        <v>1.2415119483177699</v>
      </c>
      <c r="W42" s="242">
        <v>-1.3629254490527383</v>
      </c>
      <c r="X42" s="242">
        <v>-4.0306872408832506</v>
      </c>
      <c r="Y42" s="242">
        <v>6.0996974052876674</v>
      </c>
      <c r="Z42" s="242">
        <v>2.1575947454153677</v>
      </c>
      <c r="AA42" s="242">
        <v>-2.7387264382105019</v>
      </c>
      <c r="AB42" s="242">
        <v>1.5374616795319251</v>
      </c>
      <c r="AC42" s="437">
        <v>1.7156467097029227</v>
      </c>
    </row>
    <row r="43" spans="4:29" ht="18" customHeight="1">
      <c r="D43" s="271" t="s">
        <v>167</v>
      </c>
      <c r="E43" s="244">
        <v>0.5857263768826898</v>
      </c>
      <c r="F43" s="244">
        <v>0.34558734329419954</v>
      </c>
      <c r="G43" s="244">
        <v>0.61060809501371449</v>
      </c>
      <c r="H43" s="244">
        <v>-1.0933352209579146</v>
      </c>
      <c r="I43" s="244">
        <v>-0.94094534925529694</v>
      </c>
      <c r="J43" s="244">
        <v>2.3231519870915687</v>
      </c>
      <c r="K43" s="244">
        <v>1.7947572586137217</v>
      </c>
      <c r="L43" s="245">
        <v>1.6202551924151674</v>
      </c>
      <c r="M43" s="244">
        <v>0.56243720143122888</v>
      </c>
      <c r="N43" s="244">
        <v>-2.6256283103044198</v>
      </c>
      <c r="O43" s="245">
        <v>-0.2923965139369516</v>
      </c>
      <c r="P43" s="246">
        <v>2.7653388213103645</v>
      </c>
      <c r="Q43" s="244">
        <v>5.3411261868129101</v>
      </c>
      <c r="R43" s="246">
        <v>2.0484612697703994</v>
      </c>
      <c r="S43" s="246">
        <v>2.6222501865499717</v>
      </c>
      <c r="T43" s="246">
        <v>0.66217084164357498</v>
      </c>
      <c r="U43" s="246">
        <v>0.76575656074534626</v>
      </c>
      <c r="V43" s="246">
        <v>0.26692215965110877</v>
      </c>
      <c r="W43" s="246">
        <v>1.0985885942755911</v>
      </c>
      <c r="X43" s="246">
        <v>0.30459407156950435</v>
      </c>
      <c r="Y43" s="246">
        <v>2.046611092024214</v>
      </c>
      <c r="Z43" s="246">
        <v>0.59690172378630746</v>
      </c>
      <c r="AA43" s="246">
        <v>1.1590759706350269</v>
      </c>
      <c r="AB43" s="246">
        <v>-3.5121685711892128</v>
      </c>
      <c r="AC43" s="438">
        <v>4.9551880262410641E-2</v>
      </c>
    </row>
    <row r="44" spans="4:29" ht="18" customHeight="1">
      <c r="D44" s="271" t="s">
        <v>168</v>
      </c>
      <c r="E44" s="244">
        <v>5.0752589529453491</v>
      </c>
      <c r="F44" s="244">
        <v>0.49786626475059115</v>
      </c>
      <c r="G44" s="244">
        <v>5.9020281861718722</v>
      </c>
      <c r="H44" s="244">
        <v>0.39083800021532494</v>
      </c>
      <c r="I44" s="244">
        <v>2.2032186576464778</v>
      </c>
      <c r="J44" s="244">
        <v>0.9586791762593444</v>
      </c>
      <c r="K44" s="244">
        <v>1.9060497072842131</v>
      </c>
      <c r="L44" s="245">
        <v>1.9713041545519039</v>
      </c>
      <c r="M44" s="244">
        <v>3.7906863077750184</v>
      </c>
      <c r="N44" s="244">
        <v>6.8943679726906746</v>
      </c>
      <c r="O44" s="245">
        <v>0.13320105129293741</v>
      </c>
      <c r="P44" s="246">
        <v>6.6330231134609949</v>
      </c>
      <c r="Q44" s="244">
        <v>2.8620135836881269</v>
      </c>
      <c r="R44" s="246">
        <v>0.51393904474577801</v>
      </c>
      <c r="S44" s="246">
        <v>4.2684425260091299</v>
      </c>
      <c r="T44" s="246">
        <v>2.1242556403741437</v>
      </c>
      <c r="U44" s="246">
        <v>-9.5658923374291507E-2</v>
      </c>
      <c r="V44" s="246">
        <v>0.80708364222947993</v>
      </c>
      <c r="W44" s="246">
        <v>0.85885152035010304</v>
      </c>
      <c r="X44" s="246">
        <v>-2.1963763574452382</v>
      </c>
      <c r="Y44" s="246">
        <v>1.5954000486145405</v>
      </c>
      <c r="Z44" s="246">
        <v>-0.74099976792857813</v>
      </c>
      <c r="AA44" s="246">
        <v>-0.37949672697184761</v>
      </c>
      <c r="AB44" s="246">
        <v>5.2302493475835954</v>
      </c>
      <c r="AC44" s="438">
        <v>1.3989173613332406</v>
      </c>
    </row>
    <row r="45" spans="4:29" ht="18" customHeight="1">
      <c r="D45" s="271" t="s">
        <v>169</v>
      </c>
      <c r="E45" s="244">
        <v>-4.4344404691819239</v>
      </c>
      <c r="F45" s="244">
        <v>-5.7857916518370569</v>
      </c>
      <c r="G45" s="244">
        <v>-3.8708102592764169</v>
      </c>
      <c r="H45" s="244">
        <v>-6.0867321989221796</v>
      </c>
      <c r="I45" s="244">
        <v>-0.6531422281544893</v>
      </c>
      <c r="J45" s="244">
        <v>-3.3588227861177984</v>
      </c>
      <c r="K45" s="244">
        <v>-3.661889186786222</v>
      </c>
      <c r="L45" s="245">
        <v>-2.7418476331108881</v>
      </c>
      <c r="M45" s="244">
        <v>-2.2627045526908263</v>
      </c>
      <c r="N45" s="244">
        <v>-5.9688979202106989</v>
      </c>
      <c r="O45" s="245">
        <v>5.6818951698267617E-2</v>
      </c>
      <c r="P45" s="246">
        <v>4.459203383209978</v>
      </c>
      <c r="Q45" s="244">
        <v>13.637033672496797</v>
      </c>
      <c r="R45" s="246">
        <v>1.8948839981535652</v>
      </c>
      <c r="S45" s="246">
        <v>1.7109174846743296</v>
      </c>
      <c r="T45" s="246">
        <v>1.1313279769358953</v>
      </c>
      <c r="U45" s="246">
        <v>3.611473513623316</v>
      </c>
      <c r="V45" s="246">
        <v>-2.8050528970255888</v>
      </c>
      <c r="W45" s="246">
        <v>1.9758592995155193</v>
      </c>
      <c r="X45" s="246">
        <v>-4.4781025214397925</v>
      </c>
      <c r="Y45" s="246">
        <v>5.835292100265578</v>
      </c>
      <c r="Z45" s="246">
        <v>4.2590503436270133</v>
      </c>
      <c r="AA45" s="246">
        <v>3.3563571054042045</v>
      </c>
      <c r="AB45" s="246">
        <v>5.2779969064194105</v>
      </c>
      <c r="AC45" s="438">
        <v>4.6778444877282777</v>
      </c>
    </row>
    <row r="46" spans="4:29" ht="18" customHeight="1">
      <c r="D46" s="271" t="s">
        <v>170</v>
      </c>
      <c r="E46" s="244">
        <v>1.1826094483295604</v>
      </c>
      <c r="F46" s="244">
        <v>-6.7638053389561366</v>
      </c>
      <c r="G46" s="244">
        <v>4.8829821248238847</v>
      </c>
      <c r="H46" s="244">
        <v>-2.1024281526013882</v>
      </c>
      <c r="I46" s="244">
        <v>11.10115402118438</v>
      </c>
      <c r="J46" s="244">
        <v>9.0825013278940006</v>
      </c>
      <c r="K46" s="244">
        <v>5.6048959138099894</v>
      </c>
      <c r="L46" s="245">
        <v>0.8662590715941505</v>
      </c>
      <c r="M46" s="244">
        <v>-5.0378416443583669</v>
      </c>
      <c r="N46" s="244">
        <v>3.8661836391743609</v>
      </c>
      <c r="O46" s="245">
        <v>-0.32888948817545688</v>
      </c>
      <c r="P46" s="246">
        <v>0.56277808639965932</v>
      </c>
      <c r="Q46" s="244">
        <v>6.4516164379805243</v>
      </c>
      <c r="R46" s="246">
        <v>5.4239479279376992</v>
      </c>
      <c r="S46" s="246">
        <v>5.2285018864496013</v>
      </c>
      <c r="T46" s="246">
        <v>5.0294917639972594</v>
      </c>
      <c r="U46" s="246">
        <v>2.5169947998663571</v>
      </c>
      <c r="V46" s="246">
        <v>6.240584939659878</v>
      </c>
      <c r="W46" s="246">
        <v>1.9333868633536504</v>
      </c>
      <c r="X46" s="246">
        <v>-2.6126407224748416</v>
      </c>
      <c r="Y46" s="246">
        <v>2.8767164530526483</v>
      </c>
      <c r="Z46" s="246">
        <v>4.207802681541728</v>
      </c>
      <c r="AA46" s="246">
        <v>4.3460361871854944</v>
      </c>
      <c r="AB46" s="246">
        <v>7.5113414695720904</v>
      </c>
      <c r="AC46" s="438">
        <v>4.7217503227227953</v>
      </c>
    </row>
    <row r="47" spans="4:29" ht="18" customHeight="1">
      <c r="D47" s="271" t="s">
        <v>171</v>
      </c>
      <c r="E47" s="244">
        <v>-0.29351268384433521</v>
      </c>
      <c r="F47" s="244">
        <v>3.3229427227417632</v>
      </c>
      <c r="G47" s="244">
        <v>2.7549026054780477</v>
      </c>
      <c r="H47" s="244">
        <v>0.13001889461020996</v>
      </c>
      <c r="I47" s="244">
        <v>4.3818542677314758</v>
      </c>
      <c r="J47" s="244">
        <v>8.9852821974123156</v>
      </c>
      <c r="K47" s="244">
        <v>5.558919227455358</v>
      </c>
      <c r="L47" s="245">
        <v>-1.1044129526489426</v>
      </c>
      <c r="M47" s="244">
        <v>-31.412635698777493</v>
      </c>
      <c r="N47" s="244">
        <v>10.433157946330336</v>
      </c>
      <c r="O47" s="245">
        <v>-0.62681680178682642</v>
      </c>
      <c r="P47" s="246">
        <v>9.8917732141093087</v>
      </c>
      <c r="Q47" s="244">
        <v>2.9772653356167496</v>
      </c>
      <c r="R47" s="246">
        <v>4.3136307134489265</v>
      </c>
      <c r="S47" s="246">
        <v>4.2997929504366699</v>
      </c>
      <c r="T47" s="246">
        <v>-1.4543659254612722</v>
      </c>
      <c r="U47" s="246">
        <v>5.5934631521845306</v>
      </c>
      <c r="V47" s="246">
        <v>1.9500459232259681</v>
      </c>
      <c r="W47" s="246">
        <v>-1.9226089990283026</v>
      </c>
      <c r="X47" s="246">
        <v>-17.557890302105893</v>
      </c>
      <c r="Y47" s="246">
        <v>3.4177979626507735</v>
      </c>
      <c r="Z47" s="246">
        <v>4.351016961058165</v>
      </c>
      <c r="AA47" s="246">
        <v>10.054914872326952</v>
      </c>
      <c r="AB47" s="246">
        <v>25.539408135871604</v>
      </c>
      <c r="AC47" s="438">
        <v>10.50205961608135</v>
      </c>
    </row>
    <row r="48" spans="4:29" ht="18" customHeight="1">
      <c r="D48" s="271" t="s">
        <v>172</v>
      </c>
      <c r="E48" s="244">
        <v>-4.5105596730301079</v>
      </c>
      <c r="F48" s="244">
        <v>-0.31625962999303653</v>
      </c>
      <c r="G48" s="244">
        <v>-2.5721705550021343</v>
      </c>
      <c r="H48" s="244">
        <v>0.42615191179336587</v>
      </c>
      <c r="I48" s="244">
        <v>0.45498349579699054</v>
      </c>
      <c r="J48" s="244">
        <v>1.0400079978831827</v>
      </c>
      <c r="K48" s="244">
        <v>-1.1094223923768234</v>
      </c>
      <c r="L48" s="245">
        <v>-2.3239242369981761</v>
      </c>
      <c r="M48" s="244">
        <v>-3.6429483232781119</v>
      </c>
      <c r="N48" s="244">
        <v>-3.9202332951793659</v>
      </c>
      <c r="O48" s="245">
        <v>-0.4841173928069617</v>
      </c>
      <c r="P48" s="246">
        <v>-0.25165286526192271</v>
      </c>
      <c r="Q48" s="244">
        <v>-0.82118394106635018</v>
      </c>
      <c r="R48" s="246">
        <v>-0.30423900045241131</v>
      </c>
      <c r="S48" s="246">
        <v>0.50678259891176469</v>
      </c>
      <c r="T48" s="246">
        <v>-0.75833281512455075</v>
      </c>
      <c r="U48" s="246">
        <v>-0.32089805990339149</v>
      </c>
      <c r="V48" s="246">
        <v>-0.96944169458496565</v>
      </c>
      <c r="W48" s="246">
        <v>4.3759745245304158</v>
      </c>
      <c r="X48" s="246">
        <v>-27.766543802223186</v>
      </c>
      <c r="Y48" s="246">
        <v>-4.5007389907773616</v>
      </c>
      <c r="Z48" s="246">
        <v>12.903321801129197</v>
      </c>
      <c r="AA48" s="246">
        <v>12.362066535622761</v>
      </c>
      <c r="AB48" s="246">
        <v>8.1564780934532219</v>
      </c>
      <c r="AC48" s="438">
        <v>6.9903840381118743</v>
      </c>
    </row>
    <row r="49" spans="4:29" ht="18" customHeight="1" thickBot="1">
      <c r="D49" s="272" t="s">
        <v>173</v>
      </c>
      <c r="E49" s="248">
        <v>-3.5487967509435507</v>
      </c>
      <c r="F49" s="248">
        <v>-4.4927613035618048</v>
      </c>
      <c r="G49" s="248">
        <v>-1.0923336216362449</v>
      </c>
      <c r="H49" s="248">
        <v>-1.0357082317981807</v>
      </c>
      <c r="I49" s="248">
        <v>-1.8522397600362104</v>
      </c>
      <c r="J49" s="248">
        <v>2.0659442122006015</v>
      </c>
      <c r="K49" s="248">
        <v>2.0840159935006182</v>
      </c>
      <c r="L49" s="249">
        <v>-2.4286428650593352</v>
      </c>
      <c r="M49" s="248">
        <v>-9.8220744068321846</v>
      </c>
      <c r="N49" s="248">
        <v>-5.15971385085804</v>
      </c>
      <c r="O49" s="249">
        <v>-0.57848487050256181</v>
      </c>
      <c r="P49" s="250">
        <v>-2.6490937868409561</v>
      </c>
      <c r="Q49" s="248">
        <v>2.0869727013392998</v>
      </c>
      <c r="R49" s="250">
        <v>4.734840718420223</v>
      </c>
      <c r="S49" s="250">
        <v>2.9037915701479582</v>
      </c>
      <c r="T49" s="250">
        <v>1.4953506733076474</v>
      </c>
      <c r="U49" s="250">
        <v>3.8138056107444194</v>
      </c>
      <c r="V49" s="250">
        <v>3.8587328666102922</v>
      </c>
      <c r="W49" s="250">
        <v>2.0328562207061402</v>
      </c>
      <c r="X49" s="250">
        <v>1.4026948738145932</v>
      </c>
      <c r="Y49" s="250">
        <v>7.2959662385549793</v>
      </c>
      <c r="Z49" s="250">
        <v>6.6668205798750071</v>
      </c>
      <c r="AA49" s="250">
        <v>3.0224936890764282</v>
      </c>
      <c r="AB49" s="250">
        <v>6.1183907222186624</v>
      </c>
      <c r="AC49" s="439">
        <v>5.7630251877185623</v>
      </c>
    </row>
    <row r="50" spans="4:29" ht="18" customHeight="1" thickTop="1" thickBot="1">
      <c r="D50" s="273" t="s">
        <v>312</v>
      </c>
      <c r="E50" s="252">
        <v>-1.9126852141177446</v>
      </c>
      <c r="F50" s="252">
        <v>-2.3921425474483735</v>
      </c>
      <c r="G50" s="252">
        <v>-0.17495534444003219</v>
      </c>
      <c r="H50" s="252">
        <v>0.37992198308401343</v>
      </c>
      <c r="I50" s="252">
        <v>1.6974123599785873</v>
      </c>
      <c r="J50" s="252">
        <v>0.8416676821623702</v>
      </c>
      <c r="K50" s="252">
        <v>0.43434462044218253</v>
      </c>
      <c r="L50" s="253">
        <v>-0.19859958861666613</v>
      </c>
      <c r="M50" s="252">
        <v>-8.2846394152902718</v>
      </c>
      <c r="N50" s="252">
        <v>0.49589688833303786</v>
      </c>
      <c r="O50" s="253">
        <v>-0.67516379414232286</v>
      </c>
      <c r="P50" s="254">
        <v>1.730848209807091</v>
      </c>
      <c r="Q50" s="252">
        <v>3.2066698370175111</v>
      </c>
      <c r="R50" s="254">
        <v>3.2548188230681672</v>
      </c>
      <c r="S50" s="254">
        <v>2.2162252570335634</v>
      </c>
      <c r="T50" s="254">
        <v>0.31560025326810498</v>
      </c>
      <c r="U50" s="254">
        <v>1.965444736779679</v>
      </c>
      <c r="V50" s="254">
        <v>1.9122230227569808</v>
      </c>
      <c r="W50" s="254">
        <v>0.96815163915469182</v>
      </c>
      <c r="X50" s="254">
        <v>-4.3005407071810451</v>
      </c>
      <c r="Y50" s="254">
        <v>4.2166806032918878</v>
      </c>
      <c r="Z50" s="254">
        <v>4.4836390410663052</v>
      </c>
      <c r="AA50" s="254">
        <v>0.39368720697413823</v>
      </c>
      <c r="AB50" s="254">
        <v>3.297261296219443</v>
      </c>
      <c r="AC50" s="440">
        <v>3.0849310367428773</v>
      </c>
    </row>
    <row r="51" spans="4:29" ht="13"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4:29" ht="13.5" thickBot="1">
      <c r="D52" s="155" t="s">
        <v>329</v>
      </c>
      <c r="E52" s="161"/>
      <c r="F52" s="161"/>
      <c r="G52" s="161"/>
      <c r="H52" s="161"/>
      <c r="I52" s="161"/>
      <c r="J52" s="161"/>
      <c r="K52" s="161"/>
      <c r="L52" s="161"/>
      <c r="M52" s="743"/>
      <c r="N52" s="743"/>
      <c r="O52" s="157"/>
      <c r="P52" s="157"/>
      <c r="Q52" s="157"/>
      <c r="R52" s="157"/>
      <c r="S52" s="157"/>
      <c r="T52" s="157"/>
      <c r="U52" s="157"/>
      <c r="V52" s="157"/>
      <c r="W52" s="148"/>
      <c r="X52" s="148"/>
      <c r="Y52" s="148"/>
      <c r="Z52" s="148"/>
      <c r="AA52" s="148"/>
      <c r="AB52" s="148"/>
      <c r="AC52" s="158" t="s">
        <v>107</v>
      </c>
    </row>
    <row r="53" spans="4:29" ht="18" customHeight="1" thickBot="1">
      <c r="D53" s="274"/>
      <c r="E53" s="654" t="s">
        <v>368</v>
      </c>
      <c r="F53" s="654" t="s">
        <v>370</v>
      </c>
      <c r="G53" s="655" t="s">
        <v>371</v>
      </c>
      <c r="H53" s="236" t="s">
        <v>372</v>
      </c>
      <c r="I53" s="237" t="s">
        <v>369</v>
      </c>
      <c r="J53" s="238" t="s">
        <v>176</v>
      </c>
      <c r="K53" s="238" t="s">
        <v>293</v>
      </c>
      <c r="L53" s="236" t="s">
        <v>294</v>
      </c>
      <c r="M53" s="238" t="s">
        <v>295</v>
      </c>
      <c r="N53" s="238" t="s">
        <v>296</v>
      </c>
      <c r="O53" s="238" t="s">
        <v>297</v>
      </c>
      <c r="P53" s="238" t="s">
        <v>298</v>
      </c>
      <c r="Q53" s="238" t="s">
        <v>299</v>
      </c>
      <c r="R53" s="238" t="s">
        <v>300</v>
      </c>
      <c r="S53" s="238" t="s">
        <v>301</v>
      </c>
      <c r="T53" s="236" t="s">
        <v>302</v>
      </c>
      <c r="U53" s="236" t="s">
        <v>303</v>
      </c>
      <c r="V53" s="236" t="s">
        <v>304</v>
      </c>
      <c r="W53" s="236" t="s">
        <v>305</v>
      </c>
      <c r="X53" s="236" t="s">
        <v>306</v>
      </c>
      <c r="Y53" s="236" t="s">
        <v>307</v>
      </c>
      <c r="Z53" s="236" t="s">
        <v>308</v>
      </c>
      <c r="AA53" s="236" t="s">
        <v>309</v>
      </c>
      <c r="AB53" s="238" t="s">
        <v>310</v>
      </c>
      <c r="AC53" s="436" t="s">
        <v>311</v>
      </c>
    </row>
    <row r="54" spans="4:29" ht="18" customHeight="1">
      <c r="D54" s="270" t="s">
        <v>314</v>
      </c>
      <c r="E54" s="240">
        <v>-0.12917010126171427</v>
      </c>
      <c r="F54" s="240">
        <v>-2.3103439001245108E-2</v>
      </c>
      <c r="G54" s="240">
        <v>-3.1371903912546351E-2</v>
      </c>
      <c r="H54" s="240">
        <v>0.50400969448456701</v>
      </c>
      <c r="I54" s="240">
        <v>0.79047163266377307</v>
      </c>
      <c r="J54" s="240">
        <v>-0.52500081307306257</v>
      </c>
      <c r="K54" s="240">
        <v>-0.60011277312407996</v>
      </c>
      <c r="L54" s="241">
        <v>6.8211071978549226E-2</v>
      </c>
      <c r="M54" s="240">
        <v>-1.5686318705819446</v>
      </c>
      <c r="N54" s="240">
        <v>0.86658066586350146</v>
      </c>
      <c r="O54" s="241">
        <v>-0.10201638269795189</v>
      </c>
      <c r="P54" s="242">
        <v>0.17068896683869564</v>
      </c>
      <c r="Q54" s="240">
        <v>-0.17077018383584014</v>
      </c>
      <c r="R54" s="242">
        <v>0.14134554085440448</v>
      </c>
      <c r="S54" s="242">
        <v>0.40412081562696123</v>
      </c>
      <c r="T54" s="240">
        <v>-6.4031920599588621E-2</v>
      </c>
      <c r="U54" s="242">
        <v>-0.16459797898177506</v>
      </c>
      <c r="V54" s="242">
        <v>0.14807071638186275</v>
      </c>
      <c r="W54" s="242">
        <v>-0.16148148040819643</v>
      </c>
      <c r="X54" s="242">
        <v>-0.46653636268154086</v>
      </c>
      <c r="Y54" s="242">
        <v>0.70800706319546025</v>
      </c>
      <c r="Z54" s="242">
        <v>0.25496236796841953</v>
      </c>
      <c r="AA54" s="242">
        <v>-0.31642969414134803</v>
      </c>
      <c r="AB54" s="242">
        <v>0.17209427543801542</v>
      </c>
      <c r="AC54" s="437">
        <v>0.18876761159518335</v>
      </c>
    </row>
    <row r="55" spans="4:29" ht="18" customHeight="1">
      <c r="D55" s="271" t="s">
        <v>315</v>
      </c>
      <c r="E55" s="244">
        <v>6.4746561619482085E-2</v>
      </c>
      <c r="F55" s="244">
        <v>3.9174482461309237E-2</v>
      </c>
      <c r="G55" s="244">
        <v>7.1157633471434251E-2</v>
      </c>
      <c r="H55" s="244">
        <v>-0.12841523121458334</v>
      </c>
      <c r="I55" s="244">
        <v>-0.10889458968450291</v>
      </c>
      <c r="J55" s="244">
        <v>0.26188088666977805</v>
      </c>
      <c r="K55" s="244">
        <v>0.20528905150606963</v>
      </c>
      <c r="L55" s="245">
        <v>0.1878393828793648</v>
      </c>
      <c r="M55" s="244">
        <v>6.6392789401344424E-2</v>
      </c>
      <c r="N55" s="244">
        <v>-0.3398394838875145</v>
      </c>
      <c r="O55" s="245">
        <v>-3.6669848652784137E-2</v>
      </c>
      <c r="P55" s="246">
        <v>0.34814142124837821</v>
      </c>
      <c r="Q55" s="244">
        <v>0.67925708779430338</v>
      </c>
      <c r="R55" s="246">
        <v>0.26590058301247516</v>
      </c>
      <c r="S55" s="246">
        <v>0.33640449410966433</v>
      </c>
      <c r="T55" s="244">
        <v>8.5286327007977558E-2</v>
      </c>
      <c r="U55" s="246">
        <v>9.8968707952299534E-2</v>
      </c>
      <c r="V55" s="246">
        <v>3.4091943212301003E-2</v>
      </c>
      <c r="W55" s="246">
        <v>0.13804911312886511</v>
      </c>
      <c r="X55" s="246">
        <v>3.8324868025017451E-2</v>
      </c>
      <c r="Y55" s="246">
        <v>0.2699018653013418</v>
      </c>
      <c r="Z55" s="246">
        <v>7.7078764691718468E-2</v>
      </c>
      <c r="AA55" s="246">
        <v>0.14410535844737962</v>
      </c>
      <c r="AB55" s="246">
        <v>-0.4399892122979347</v>
      </c>
      <c r="AC55" s="438">
        <v>5.7984317976201736E-3</v>
      </c>
    </row>
    <row r="56" spans="4:29" ht="18" customHeight="1">
      <c r="D56" s="271" t="s">
        <v>171</v>
      </c>
      <c r="E56" s="244">
        <v>0.24978669006484538</v>
      </c>
      <c r="F56" s="244">
        <v>2.6248918246133193E-2</v>
      </c>
      <c r="G56" s="244">
        <v>0.32038490869621944</v>
      </c>
      <c r="H56" s="244">
        <v>2.2507762234462946E-2</v>
      </c>
      <c r="I56" s="244">
        <v>0.12689378817335906</v>
      </c>
      <c r="J56" s="244">
        <v>5.5489489128111524E-2</v>
      </c>
      <c r="K56" s="244">
        <v>0.11045243523490023</v>
      </c>
      <c r="L56" s="245">
        <v>0.115907737196662</v>
      </c>
      <c r="M56" s="244">
        <v>0.22772880917315313</v>
      </c>
      <c r="N56" s="244">
        <v>0.46871720330903732</v>
      </c>
      <c r="O56" s="245">
        <v>9.6323128637215392E-3</v>
      </c>
      <c r="P56" s="246">
        <v>0.48356480100595189</v>
      </c>
      <c r="Q56" s="244">
        <v>0.21870258541920878</v>
      </c>
      <c r="R56" s="246">
        <v>3.9141827272797046E-2</v>
      </c>
      <c r="S56" s="246">
        <v>0.31645713006061987</v>
      </c>
      <c r="T56" s="244">
        <v>0.16065168120621728</v>
      </c>
      <c r="U56" s="246">
        <v>-7.3648585685202484E-3</v>
      </c>
      <c r="V56" s="246">
        <v>6.0881985842459053E-2</v>
      </c>
      <c r="W56" s="246">
        <v>6.4084519013218183E-2</v>
      </c>
      <c r="X56" s="246">
        <v>-0.16370856927282668</v>
      </c>
      <c r="Y56" s="246">
        <v>0.12152894158420768</v>
      </c>
      <c r="Z56" s="246">
        <v>-5.5025626377177478E-2</v>
      </c>
      <c r="AA56" s="246">
        <v>-2.6771737867741247E-2</v>
      </c>
      <c r="AB56" s="246">
        <v>0.3661282583690062</v>
      </c>
      <c r="AC56" s="438">
        <v>9.9759602037238382E-2</v>
      </c>
    </row>
    <row r="57" spans="4:29" ht="18" customHeight="1">
      <c r="D57" s="271" t="s">
        <v>316</v>
      </c>
      <c r="E57" s="244">
        <v>-0.31906851674456405</v>
      </c>
      <c r="F57" s="244">
        <v>-0.40559862708408206</v>
      </c>
      <c r="G57" s="244">
        <v>-0.26191911376148835</v>
      </c>
      <c r="H57" s="244">
        <v>-0.3966114719771941</v>
      </c>
      <c r="I57" s="244">
        <v>-3.9817037107763506E-2</v>
      </c>
      <c r="J57" s="244">
        <v>-0.20002878634975116</v>
      </c>
      <c r="K57" s="244">
        <v>-0.20899350973576003</v>
      </c>
      <c r="L57" s="245">
        <v>-0.15010210892441683</v>
      </c>
      <c r="M57" s="244">
        <v>-0.12071485230658226</v>
      </c>
      <c r="N57" s="244">
        <v>-0.33934796386792782</v>
      </c>
      <c r="O57" s="245">
        <v>3.0225083449811215E-3</v>
      </c>
      <c r="P57" s="246">
        <v>0.23895735729940248</v>
      </c>
      <c r="Q57" s="244">
        <v>0.75037279917817545</v>
      </c>
      <c r="R57" s="246">
        <v>0.11480265228346971</v>
      </c>
      <c r="S57" s="246">
        <v>0.1022917028128231</v>
      </c>
      <c r="T57" s="244">
        <v>6.7305042636970958E-2</v>
      </c>
      <c r="U57" s="246">
        <v>0.21660114331969113</v>
      </c>
      <c r="V57" s="246">
        <v>-0.17095121757587173</v>
      </c>
      <c r="W57" s="246">
        <v>0.11484301111888491</v>
      </c>
      <c r="X57" s="246">
        <v>-0.26287879495185834</v>
      </c>
      <c r="Y57" s="246">
        <v>0.34191454866410076</v>
      </c>
      <c r="Z57" s="246">
        <v>0.25343175442552757</v>
      </c>
      <c r="AA57" s="246">
        <v>0.19928834162179421</v>
      </c>
      <c r="AB57" s="246">
        <v>0.32263661394646836</v>
      </c>
      <c r="AC57" s="438">
        <v>0.29143325403497411</v>
      </c>
    </row>
    <row r="58" spans="4:29" ht="18" customHeight="1">
      <c r="D58" s="271" t="s">
        <v>317</v>
      </c>
      <c r="E58" s="244">
        <v>6.2135741050822896E-2</v>
      </c>
      <c r="F58" s="244">
        <v>-0.36659308435744448</v>
      </c>
      <c r="G58" s="244">
        <v>0.25280057779765097</v>
      </c>
      <c r="H58" s="244">
        <v>-0.11436143733058873</v>
      </c>
      <c r="I58" s="244">
        <v>0.5889136712431895</v>
      </c>
      <c r="J58" s="244">
        <v>0.52637789799426893</v>
      </c>
      <c r="K58" s="244">
        <v>0.35137818570887047</v>
      </c>
      <c r="L58" s="245">
        <v>5.7102726185047879E-2</v>
      </c>
      <c r="M58" s="244">
        <v>-0.33563159580900148</v>
      </c>
      <c r="N58" s="244">
        <v>0.26669157949471972</v>
      </c>
      <c r="O58" s="245">
        <v>-2.3447830282224445E-2</v>
      </c>
      <c r="P58" s="246">
        <v>4.0262550910131048E-2</v>
      </c>
      <c r="Q58" s="244">
        <v>0.4562650942972733</v>
      </c>
      <c r="R58" s="246">
        <v>0.39564776103619004</v>
      </c>
      <c r="S58" s="246">
        <v>0.38940311085201385</v>
      </c>
      <c r="T58" s="244">
        <v>0.38562021956791342</v>
      </c>
      <c r="U58" s="246">
        <v>0.20205090608208728</v>
      </c>
      <c r="V58" s="246">
        <v>0.50367063531906708</v>
      </c>
      <c r="W58" s="246">
        <v>0.16266880434673486</v>
      </c>
      <c r="X58" s="246">
        <v>-0.2219204126901736</v>
      </c>
      <c r="Y58" s="246">
        <v>0.24866102678933369</v>
      </c>
      <c r="Z58" s="246">
        <v>0.35904252490677413</v>
      </c>
      <c r="AA58" s="246">
        <v>0.36985867524784205</v>
      </c>
      <c r="AB58" s="246">
        <v>0.66439985400538448</v>
      </c>
      <c r="AC58" s="438">
        <v>0.43469086621756653</v>
      </c>
    </row>
    <row r="59" spans="4:29" ht="18" customHeight="1">
      <c r="D59" s="271" t="s">
        <v>318</v>
      </c>
      <c r="E59" s="244">
        <v>-5.7404837821313868E-3</v>
      </c>
      <c r="F59" s="244">
        <v>6.6062506421756331E-2</v>
      </c>
      <c r="G59" s="244">
        <v>5.7976290986841733E-2</v>
      </c>
      <c r="H59" s="244">
        <v>2.8165254934024208E-3</v>
      </c>
      <c r="I59" s="244">
        <v>9.4685306873189656E-2</v>
      </c>
      <c r="J59" s="244">
        <v>0.19928356679988776</v>
      </c>
      <c r="K59" s="244">
        <v>0.13324716073337631</v>
      </c>
      <c r="L59" s="245">
        <v>-2.7823501043972229E-2</v>
      </c>
      <c r="M59" s="244">
        <v>-0.78419657339191218</v>
      </c>
      <c r="N59" s="244">
        <v>0.19477731771266282</v>
      </c>
      <c r="O59" s="245">
        <v>-1.2859212964727031E-2</v>
      </c>
      <c r="P59" s="246">
        <v>0.20302955122540722</v>
      </c>
      <c r="Q59" s="244">
        <v>6.6010824974124166E-2</v>
      </c>
      <c r="R59" s="246">
        <v>9.5427637425004652E-2</v>
      </c>
      <c r="S59" s="246">
        <v>9.6096923689804561E-2</v>
      </c>
      <c r="T59" s="244">
        <v>-3.3166469171764662E-2</v>
      </c>
      <c r="U59" s="246">
        <v>0.12530697404608826</v>
      </c>
      <c r="V59" s="246">
        <v>4.5240074984726729E-2</v>
      </c>
      <c r="W59" s="246">
        <v>-4.4620106090027575E-2</v>
      </c>
      <c r="X59" s="246">
        <v>-0.39581883625919262</v>
      </c>
      <c r="Y59" s="246">
        <v>6.6375854596439951E-2</v>
      </c>
      <c r="Z59" s="246">
        <v>8.3851833884250035E-2</v>
      </c>
      <c r="AA59" s="246">
        <v>0.19353012755331941</v>
      </c>
      <c r="AB59" s="246">
        <v>0.53887005479529482</v>
      </c>
      <c r="AC59" s="438">
        <v>0.26930162294372623</v>
      </c>
    </row>
    <row r="60" spans="4:29" ht="18" customHeight="1">
      <c r="D60" s="271" t="s">
        <v>319</v>
      </c>
      <c r="E60" s="244">
        <v>-0.27652177738525102</v>
      </c>
      <c r="F60" s="244">
        <v>-1.887492209608339E-2</v>
      </c>
      <c r="G60" s="244">
        <v>-0.15677641063700865</v>
      </c>
      <c r="H60" s="244">
        <v>2.5350638949431265E-2</v>
      </c>
      <c r="I60" s="244">
        <v>2.7078217991045261E-2</v>
      </c>
      <c r="J60" s="244">
        <v>6.1139615062640165E-2</v>
      </c>
      <c r="K60" s="244">
        <v>-6.5348601965918393E-2</v>
      </c>
      <c r="L60" s="245">
        <v>-0.13478265362342529</v>
      </c>
      <c r="M60" s="244">
        <v>-0.20678384933204758</v>
      </c>
      <c r="N60" s="244">
        <v>-0.23378516163166688</v>
      </c>
      <c r="O60" s="245">
        <v>-2.7601922062327873E-2</v>
      </c>
      <c r="P60" s="246">
        <v>-1.4375569565691448E-2</v>
      </c>
      <c r="Q60" s="244">
        <v>-4.5995640545035708E-2</v>
      </c>
      <c r="R60" s="246">
        <v>-1.6375790128600801E-2</v>
      </c>
      <c r="S60" s="246">
        <v>2.6337553836990036E-2</v>
      </c>
      <c r="T60" s="244">
        <v>-3.8751554019258394E-2</v>
      </c>
      <c r="U60" s="246">
        <v>-1.6222655307643778E-2</v>
      </c>
      <c r="V60" s="246">
        <v>-4.7910162311705404E-2</v>
      </c>
      <c r="W60" s="246">
        <v>0.2101472375129772</v>
      </c>
      <c r="X60" s="246">
        <v>-1.3784368121206001</v>
      </c>
      <c r="Y60" s="246">
        <v>-0.16864667257092428</v>
      </c>
      <c r="Z60" s="246">
        <v>0.44305562234322643</v>
      </c>
      <c r="AA60" s="246">
        <v>0.4586762255027596</v>
      </c>
      <c r="AB60" s="246">
        <v>0.33871243447906879</v>
      </c>
      <c r="AC60" s="438">
        <v>0.30394375986217137</v>
      </c>
    </row>
    <row r="61" spans="4:29" ht="18" customHeight="1" thickBot="1">
      <c r="D61" s="272" t="s">
        <v>173</v>
      </c>
      <c r="E61" s="248">
        <v>-0.39988752046255216</v>
      </c>
      <c r="F61" s="248">
        <v>-0.4978114415544212</v>
      </c>
      <c r="G61" s="248">
        <v>-0.11842907546705081</v>
      </c>
      <c r="H61" s="248">
        <v>-0.11125791266317914</v>
      </c>
      <c r="I61" s="248">
        <v>-0.19616537347564594</v>
      </c>
      <c r="J61" s="248">
        <v>0.21116125158822779</v>
      </c>
      <c r="K61" s="248">
        <v>0.21559442358893408</v>
      </c>
      <c r="L61" s="249">
        <v>-0.25537338247273283</v>
      </c>
      <c r="M61" s="248">
        <v>-1.0097198707619683</v>
      </c>
      <c r="N61" s="248">
        <v>-0.52153260324625661</v>
      </c>
      <c r="O61" s="249">
        <v>-5.5181357015937731E-2</v>
      </c>
      <c r="P61" s="250">
        <v>-0.25294157888884178</v>
      </c>
      <c r="Q61" s="248">
        <v>0.19068959327565113</v>
      </c>
      <c r="R61" s="250">
        <v>0.42793534517072118</v>
      </c>
      <c r="S61" s="250">
        <v>0.26620675548466766</v>
      </c>
      <c r="T61" s="248">
        <v>0.13800925799001948</v>
      </c>
      <c r="U61" s="250">
        <v>0.35612412557079359</v>
      </c>
      <c r="V61" s="250">
        <v>0.36685095215149915</v>
      </c>
      <c r="W61" s="250">
        <v>0.1969556048257376</v>
      </c>
      <c r="X61" s="250">
        <v>0.13733477776664099</v>
      </c>
      <c r="Y61" s="250">
        <v>0.75690286277101992</v>
      </c>
      <c r="Z61" s="250">
        <v>0.71206929372500294</v>
      </c>
      <c r="AA61" s="250">
        <v>0.32957173152746644</v>
      </c>
      <c r="AB61" s="250">
        <v>0.68461657824335564</v>
      </c>
      <c r="AC61" s="439">
        <v>0.66246443775192043</v>
      </c>
    </row>
    <row r="62" spans="4:29" ht="18" customHeight="1" thickTop="1" thickBot="1">
      <c r="D62" s="273" t="s">
        <v>312</v>
      </c>
      <c r="E62" s="252">
        <v>-1.9126852141177446</v>
      </c>
      <c r="F62" s="252">
        <v>-2.3921425474483735</v>
      </c>
      <c r="G62" s="252">
        <v>-0.17495534444003219</v>
      </c>
      <c r="H62" s="252">
        <v>0.37992198308401343</v>
      </c>
      <c r="I62" s="252">
        <v>1.6974123599785873</v>
      </c>
      <c r="J62" s="252">
        <v>0.8416676821623702</v>
      </c>
      <c r="K62" s="252">
        <v>0.43434462044218253</v>
      </c>
      <c r="L62" s="253">
        <v>-0.19859958861666613</v>
      </c>
      <c r="M62" s="252">
        <v>-8.2846394152902718</v>
      </c>
      <c r="N62" s="252">
        <v>0.49589688833303786</v>
      </c>
      <c r="O62" s="253">
        <v>-0.67516379414232286</v>
      </c>
      <c r="P62" s="254">
        <v>1.730848209807091</v>
      </c>
      <c r="Q62" s="252">
        <v>3.2066698370175111</v>
      </c>
      <c r="R62" s="254">
        <v>3.2548188230681672</v>
      </c>
      <c r="S62" s="254">
        <v>2.2162252570335634</v>
      </c>
      <c r="T62" s="252">
        <v>0.31560025326810498</v>
      </c>
      <c r="U62" s="254">
        <v>1.965444736779679</v>
      </c>
      <c r="V62" s="254">
        <v>1.9122230227569808</v>
      </c>
      <c r="W62" s="254">
        <v>0.96815163915469182</v>
      </c>
      <c r="X62" s="254">
        <v>-4.3005407071810451</v>
      </c>
      <c r="Y62" s="254">
        <v>4.2166806032918878</v>
      </c>
      <c r="Z62" s="254">
        <v>4.4836390410663052</v>
      </c>
      <c r="AA62" s="254">
        <v>0.39368720697413823</v>
      </c>
      <c r="AB62" s="254">
        <v>3.297261296219443</v>
      </c>
      <c r="AC62" s="440">
        <v>3.0849310367428773</v>
      </c>
    </row>
    <row r="63" spans="4:29" ht="13">
      <c r="E63" s="256"/>
      <c r="F63" s="256"/>
      <c r="G63" s="256"/>
      <c r="H63" s="256"/>
      <c r="I63" s="256"/>
      <c r="J63" s="256"/>
      <c r="K63" s="256"/>
      <c r="T63" s="257"/>
    </row>
    <row r="64" spans="4:29" ht="13">
      <c r="T64" s="257"/>
    </row>
    <row r="68" spans="4:20" ht="13"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</row>
    <row r="69" spans="4:20" ht="13">
      <c r="E69" s="259"/>
      <c r="F69" s="259"/>
      <c r="G69" s="259"/>
      <c r="H69" s="259"/>
      <c r="I69" s="259"/>
      <c r="J69" s="259"/>
      <c r="K69" s="260"/>
      <c r="L69" s="259"/>
    </row>
    <row r="70" spans="4:20" ht="13"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</row>
    <row r="71" spans="4:20" ht="13"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</row>
    <row r="72" spans="4:20" ht="13"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</row>
    <row r="73" spans="4:20" ht="13">
      <c r="E73" s="657"/>
      <c r="F73" s="657"/>
      <c r="G73" s="657"/>
      <c r="H73" s="657"/>
      <c r="I73" s="657"/>
    </row>
    <row r="74" spans="4:20" ht="13">
      <c r="E74" s="657"/>
      <c r="F74" s="657"/>
      <c r="G74" s="657"/>
      <c r="H74" s="657"/>
      <c r="I74" s="657"/>
    </row>
    <row r="75" spans="4:20" ht="13"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</row>
    <row r="76" spans="4:20" ht="13">
      <c r="E76" s="259"/>
      <c r="F76" s="259"/>
      <c r="G76" s="259"/>
      <c r="H76" s="259"/>
      <c r="I76" s="259"/>
      <c r="J76" s="259"/>
      <c r="K76" s="260"/>
      <c r="L76" s="262"/>
      <c r="M76" s="262"/>
      <c r="N76" s="262"/>
      <c r="O76" s="262"/>
      <c r="P76" s="262"/>
      <c r="Q76" s="262"/>
      <c r="R76" s="262"/>
      <c r="S76" s="262"/>
      <c r="T76" s="262"/>
    </row>
    <row r="77" spans="4:20" ht="13"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</row>
    <row r="78" spans="4:20" ht="13"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</row>
    <row r="79" spans="4:20" ht="13"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</row>
    <row r="80" spans="4:20" ht="13"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</row>
    <row r="81" spans="4:20" ht="13"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</row>
    <row r="82" spans="4:20" ht="13"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</row>
    <row r="83" spans="4:20" ht="13"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</row>
    <row r="84" spans="4:20" ht="13"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</row>
    <row r="85" spans="4:20" ht="13"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</row>
    <row r="87" spans="4:20" ht="13"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</row>
    <row r="88" spans="4:20" ht="13">
      <c r="D88" s="423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</row>
    <row r="89" spans="4:20" ht="13"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</row>
    <row r="90" spans="4:20" ht="13">
      <c r="E90" s="262"/>
      <c r="F90" s="262"/>
      <c r="G90" s="262"/>
      <c r="H90" s="262"/>
      <c r="I90" s="262"/>
    </row>
    <row r="91" spans="4:20" ht="13"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</row>
    <row r="92" spans="4:20" ht="13">
      <c r="E92" s="259"/>
      <c r="F92" s="259"/>
      <c r="G92" s="259"/>
      <c r="H92" s="259"/>
      <c r="I92" s="259"/>
      <c r="J92" s="259"/>
      <c r="K92" s="260"/>
      <c r="L92" s="260"/>
      <c r="M92" s="260"/>
      <c r="N92" s="260"/>
      <c r="O92" s="260"/>
      <c r="P92" s="260"/>
      <c r="Q92" s="260"/>
      <c r="R92" s="260"/>
      <c r="S92" s="260"/>
      <c r="T92" s="260"/>
    </row>
    <row r="93" spans="4:20" ht="13"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</row>
    <row r="94" spans="4:20" ht="13"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</row>
    <row r="95" spans="4:20" ht="13"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</row>
    <row r="97" spans="4:20" ht="13">
      <c r="E97" s="657"/>
      <c r="F97" s="657"/>
      <c r="G97" s="657"/>
      <c r="H97" s="657"/>
      <c r="I97" s="657"/>
    </row>
    <row r="98" spans="4:20" ht="13"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</row>
    <row r="99" spans="4:20" ht="13">
      <c r="E99" s="259"/>
      <c r="F99" s="260"/>
      <c r="G99" s="260"/>
      <c r="H99" s="259"/>
      <c r="I99" s="259"/>
      <c r="J99" s="259"/>
      <c r="K99" s="260"/>
      <c r="L99" s="260"/>
      <c r="M99" s="260"/>
      <c r="N99" s="260"/>
      <c r="O99" s="260"/>
      <c r="P99" s="260"/>
      <c r="Q99" s="260"/>
      <c r="R99" s="260"/>
      <c r="S99" s="260"/>
      <c r="T99" s="260"/>
    </row>
    <row r="100" spans="4:20" ht="13"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</row>
    <row r="101" spans="4:20" ht="13"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</row>
    <row r="102" spans="4:20" ht="13"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</row>
    <row r="103" spans="4:20" ht="13"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</row>
    <row r="104" spans="4:20" ht="13">
      <c r="D104" s="423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</row>
    <row r="105" spans="4:20" ht="13">
      <c r="D105" s="423"/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</row>
    <row r="106" spans="4:20" ht="13">
      <c r="E106" s="266"/>
      <c r="F106" s="266"/>
      <c r="G106" s="263"/>
      <c r="H106" s="266"/>
      <c r="I106" s="266"/>
      <c r="J106" s="266"/>
    </row>
    <row r="107" spans="4:20" ht="13">
      <c r="E107" s="259"/>
      <c r="F107" s="259"/>
      <c r="G107" s="259"/>
      <c r="H107" s="259"/>
      <c r="I107" s="259"/>
      <c r="J107" s="259"/>
      <c r="K107" s="263"/>
    </row>
    <row r="108" spans="4:20" ht="13"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</row>
    <row r="109" spans="4:20" ht="13"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</row>
    <row r="110" spans="4:20" ht="13"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</row>
    <row r="111" spans="4:20" ht="13"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</row>
    <row r="112" spans="4:20" ht="13"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</row>
    <row r="113" spans="4:20" ht="13"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</row>
    <row r="114" spans="4:20" ht="13"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</row>
    <row r="115" spans="4:20" ht="13"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</row>
    <row r="116" spans="4:20" ht="13"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</row>
    <row r="117" spans="4:20" ht="13"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</row>
    <row r="118" spans="4:20" ht="13"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</row>
    <row r="119" spans="4:20" ht="13"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</row>
    <row r="120" spans="4:20" ht="13">
      <c r="D120" s="423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</row>
    <row r="123" spans="4:20" ht="13"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</row>
    <row r="124" spans="4:20" ht="13">
      <c r="D124" s="423"/>
      <c r="E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</row>
    <row r="125" spans="4:20" ht="13"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</row>
    <row r="126" spans="4:20" ht="13"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</row>
    <row r="127" spans="4:20" ht="13"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</row>
    <row r="128" spans="4:20" ht="13"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</row>
    <row r="129" spans="5:20" ht="13"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</row>
    <row r="130" spans="5:20" ht="13"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</row>
    <row r="131" spans="5:20" ht="13"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</row>
    <row r="132" spans="5:20" ht="13"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</row>
    <row r="133" spans="5:20" ht="13"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</row>
    <row r="134" spans="5:20" ht="13"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</row>
    <row r="135" spans="5:20" ht="13"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</row>
    <row r="136" spans="5:20" ht="13"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</row>
    <row r="137" spans="5:20" ht="13"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</row>
    <row r="138" spans="5:20" ht="13"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</row>
    <row r="139" spans="5:20" ht="13"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</row>
    <row r="140" spans="5:20" ht="13"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</row>
    <row r="141" spans="5:20" ht="13"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</row>
    <row r="142" spans="5:20" ht="13"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</row>
    <row r="143" spans="5:20" ht="13"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</row>
    <row r="144" spans="5:20" ht="13"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</row>
    <row r="145" spans="5:20" ht="13"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</row>
    <row r="146" spans="5:20" ht="13"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</row>
    <row r="147" spans="5:20" ht="13"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</row>
    <row r="148" spans="5:20" ht="13"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</row>
    <row r="149" spans="5:20" ht="13"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</row>
    <row r="150" spans="5:20" ht="13"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</row>
    <row r="151" spans="5:20" ht="13"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</row>
    <row r="152" spans="5:20" ht="13"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</row>
    <row r="153" spans="5:20" ht="13"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</row>
    <row r="154" spans="5:20" ht="13"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</row>
    <row r="155" spans="5:20" ht="13"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</row>
    <row r="156" spans="5:20" ht="13"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</row>
    <row r="157" spans="5:20" ht="13"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</row>
    <row r="158" spans="5:20" ht="13"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</row>
    <row r="159" spans="5:20" ht="13"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</row>
    <row r="160" spans="5:20" ht="13"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</row>
    <row r="161" spans="4:20" ht="13"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</row>
    <row r="162" spans="4:20" ht="13"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</row>
    <row r="163" spans="4:20" ht="13"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</row>
    <row r="165" spans="4:20" ht="13">
      <c r="D165" s="423"/>
      <c r="E165" s="268"/>
      <c r="F165" s="268"/>
      <c r="G165" s="268"/>
      <c r="H165" s="268"/>
      <c r="I165" s="268"/>
      <c r="J165" s="268"/>
      <c r="K165" s="268"/>
      <c r="L165" s="268"/>
      <c r="M165" s="264"/>
      <c r="N165" s="264"/>
      <c r="O165" s="264"/>
      <c r="P165" s="264"/>
      <c r="Q165" s="264"/>
      <c r="R165" s="264"/>
      <c r="S165" s="264"/>
      <c r="T165" s="264"/>
    </row>
    <row r="166" spans="4:20" ht="13"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</row>
    <row r="167" spans="4:20" ht="13">
      <c r="E167" s="269"/>
      <c r="F167" s="269"/>
      <c r="G167" s="269"/>
      <c r="H167" s="269"/>
      <c r="I167" s="269"/>
      <c r="J167" s="269"/>
      <c r="K167" s="269"/>
      <c r="L167" s="269"/>
      <c r="M167" s="269"/>
      <c r="N167" s="269"/>
      <c r="O167" s="269"/>
      <c r="P167" s="269"/>
      <c r="Q167" s="269"/>
      <c r="R167" s="269"/>
      <c r="S167" s="269"/>
      <c r="T167" s="269"/>
    </row>
  </sheetData>
  <phoneticPr fontId="4"/>
  <pageMargins left="0.74803149606299213" right="0.74803149606299213" top="0.98425196850393704" bottom="0.98425196850393704" header="0.51181102362204722" footer="0.51181102362204722"/>
  <pageSetup paperSize="9" scale="41" orientation="portrait" horizontalDpi="360" verticalDpi="360" r:id="rId1"/>
  <headerFooter alignWithMargins="0">
    <oddHeader>&amp;L&amp;D&amp;R&amp;A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D2:AC167"/>
  <sheetViews>
    <sheetView zoomScaleNormal="100" zoomScaleSheetLayoutView="80" workbookViewId="0"/>
  </sheetViews>
  <sheetFormatPr defaultColWidth="9" defaultRowHeight="16.5" customHeight="1"/>
  <cols>
    <col min="1" max="3" width="2.6328125" style="221" customWidth="1"/>
    <col min="4" max="4" width="28" style="221" customWidth="1"/>
    <col min="5" max="20" width="9.36328125" style="221" customWidth="1"/>
    <col min="21" max="24" width="9" style="221"/>
    <col min="25" max="28" width="9" style="221" bestFit="1" customWidth="1"/>
    <col min="29" max="16384" width="9" style="221"/>
  </cols>
  <sheetData>
    <row r="2" spans="4:29" ht="13">
      <c r="V2" s="222"/>
    </row>
    <row r="3" spans="4:29" ht="13">
      <c r="D3" s="423" t="s">
        <v>334</v>
      </c>
      <c r="E3" s="656" t="s">
        <v>373</v>
      </c>
      <c r="W3" s="223"/>
      <c r="X3" s="223"/>
    </row>
    <row r="4" spans="4:29" ht="13.5" thickBot="1">
      <c r="D4" s="148"/>
      <c r="F4" s="157"/>
      <c r="G4" s="148"/>
      <c r="H4" s="148"/>
      <c r="I4" s="148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48"/>
      <c r="U4" s="148"/>
      <c r="V4" s="148"/>
      <c r="W4" s="157"/>
      <c r="X4" s="157"/>
      <c r="Y4" s="157"/>
      <c r="Z4" s="157"/>
      <c r="AA4" s="157"/>
      <c r="AB4" s="157"/>
      <c r="AC4" s="152" t="s">
        <v>339</v>
      </c>
    </row>
    <row r="5" spans="4:29" ht="18" customHeight="1" thickBot="1">
      <c r="D5" s="274"/>
      <c r="E5" s="380" t="s">
        <v>358</v>
      </c>
      <c r="F5" s="380" t="s">
        <v>359</v>
      </c>
      <c r="G5" s="380" t="s">
        <v>360</v>
      </c>
      <c r="H5" s="380" t="s">
        <v>361</v>
      </c>
      <c r="I5" s="380" t="s">
        <v>362</v>
      </c>
      <c r="J5" s="380" t="s">
        <v>258</v>
      </c>
      <c r="K5" s="380" t="s">
        <v>259</v>
      </c>
      <c r="L5" s="380" t="s">
        <v>260</v>
      </c>
      <c r="M5" s="380" t="s">
        <v>261</v>
      </c>
      <c r="N5" s="380" t="s">
        <v>262</v>
      </c>
      <c r="O5" s="380" t="s">
        <v>263</v>
      </c>
      <c r="P5" s="380" t="s">
        <v>264</v>
      </c>
      <c r="Q5" s="380" t="s">
        <v>265</v>
      </c>
      <c r="R5" s="380" t="s">
        <v>266</v>
      </c>
      <c r="S5" s="380" t="s">
        <v>267</v>
      </c>
      <c r="T5" s="380" t="s">
        <v>268</v>
      </c>
      <c r="U5" s="380" t="s">
        <v>269</v>
      </c>
      <c r="V5" s="380" t="s">
        <v>270</v>
      </c>
      <c r="W5" s="380" t="s">
        <v>272</v>
      </c>
      <c r="X5" s="380" t="s">
        <v>273</v>
      </c>
      <c r="Y5" s="380" t="s">
        <v>274</v>
      </c>
      <c r="Z5" s="380" t="s">
        <v>275</v>
      </c>
      <c r="AA5" s="380" t="s">
        <v>276</v>
      </c>
      <c r="AB5" s="381" t="s">
        <v>277</v>
      </c>
      <c r="AC5" s="382" t="s">
        <v>279</v>
      </c>
    </row>
    <row r="6" spans="4:29" ht="18" customHeight="1">
      <c r="D6" s="270" t="s">
        <v>166</v>
      </c>
      <c r="E6" s="224">
        <v>63859.059000000001</v>
      </c>
      <c r="F6" s="224">
        <v>63460.012000000002</v>
      </c>
      <c r="G6" s="224">
        <v>64706.665000000001</v>
      </c>
      <c r="H6" s="224">
        <v>65523.491000000002</v>
      </c>
      <c r="I6" s="224">
        <v>67822.884999999995</v>
      </c>
      <c r="J6" s="224">
        <v>70620.869000000006</v>
      </c>
      <c r="K6" s="224">
        <v>67374.09</v>
      </c>
      <c r="L6" s="224">
        <v>64055.648999999998</v>
      </c>
      <c r="M6" s="224">
        <v>62612.362000000001</v>
      </c>
      <c r="N6" s="224">
        <v>57720.461000000003</v>
      </c>
      <c r="O6" s="224">
        <v>59143.091</v>
      </c>
      <c r="P6" s="224">
        <v>61537.300999999999</v>
      </c>
      <c r="Q6" s="224">
        <v>64045.45</v>
      </c>
      <c r="R6" s="224">
        <v>65137.661999999997</v>
      </c>
      <c r="S6" s="224">
        <v>66008.247000000003</v>
      </c>
      <c r="T6" s="224">
        <v>68240.561000000002</v>
      </c>
      <c r="U6" s="224">
        <v>68158.058999999994</v>
      </c>
      <c r="V6" s="224">
        <v>67538.744999999995</v>
      </c>
      <c r="W6" s="224">
        <v>67541.619000000006</v>
      </c>
      <c r="X6" s="224">
        <v>66590.054000000004</v>
      </c>
      <c r="Y6" s="224">
        <v>64091.999000000003</v>
      </c>
      <c r="Z6" s="224">
        <v>66100.247000000003</v>
      </c>
      <c r="AA6" s="224">
        <v>63149.932999999997</v>
      </c>
      <c r="AB6" s="288">
        <v>58918.043957587703</v>
      </c>
      <c r="AC6" s="424">
        <v>58010.438324570983</v>
      </c>
    </row>
    <row r="7" spans="4:29" ht="18" customHeight="1">
      <c r="D7" s="271" t="s">
        <v>167</v>
      </c>
      <c r="E7" s="225">
        <v>61195.373</v>
      </c>
      <c r="F7" s="225">
        <v>61357.461000000003</v>
      </c>
      <c r="G7" s="225">
        <v>61595.963000000003</v>
      </c>
      <c r="H7" s="225">
        <v>61991.222000000002</v>
      </c>
      <c r="I7" s="225">
        <v>61547.214999999997</v>
      </c>
      <c r="J7" s="225">
        <v>60999.531999999999</v>
      </c>
      <c r="K7" s="225">
        <v>62229.794999999998</v>
      </c>
      <c r="L7" s="225">
        <v>63125.978999999999</v>
      </c>
      <c r="M7" s="225">
        <v>63759.044000000002</v>
      </c>
      <c r="N7" s="225">
        <v>64039.332999999999</v>
      </c>
      <c r="O7" s="225">
        <v>63181.067000000003</v>
      </c>
      <c r="P7" s="225">
        <v>62641.296999999999</v>
      </c>
      <c r="Q7" s="225">
        <v>64533.639000000003</v>
      </c>
      <c r="R7" s="225">
        <v>68152.966</v>
      </c>
      <c r="S7" s="225">
        <v>69302.357000000004</v>
      </c>
      <c r="T7" s="225">
        <v>71010.384000000005</v>
      </c>
      <c r="U7" s="225">
        <v>71497.638999999996</v>
      </c>
      <c r="V7" s="225">
        <v>72028.017999999996</v>
      </c>
      <c r="W7" s="225">
        <v>72160.857000000004</v>
      </c>
      <c r="X7" s="225">
        <v>72736.759000000005</v>
      </c>
      <c r="Y7" s="225">
        <v>72819.062000000005</v>
      </c>
      <c r="Z7" s="225">
        <v>74201.975000000006</v>
      </c>
      <c r="AA7" s="225">
        <v>74622.907999999996</v>
      </c>
      <c r="AB7" s="289">
        <v>75442.140442966542</v>
      </c>
      <c r="AC7" s="425">
        <v>72328.152912627818</v>
      </c>
    </row>
    <row r="8" spans="4:29" ht="18" customHeight="1">
      <c r="D8" s="271" t="s">
        <v>168</v>
      </c>
      <c r="E8" s="225">
        <v>30182.441999999999</v>
      </c>
      <c r="F8" s="225">
        <v>31741.339</v>
      </c>
      <c r="G8" s="225">
        <v>32773.881000000001</v>
      </c>
      <c r="H8" s="225">
        <v>33708.483999999997</v>
      </c>
      <c r="I8" s="225">
        <v>34451.474000000002</v>
      </c>
      <c r="J8" s="225">
        <v>35498.745000000003</v>
      </c>
      <c r="K8" s="225">
        <v>35717.468999999997</v>
      </c>
      <c r="L8" s="225">
        <v>36277.932000000001</v>
      </c>
      <c r="M8" s="225">
        <v>37011.525999999998</v>
      </c>
      <c r="N8" s="225">
        <v>38055.182999999997</v>
      </c>
      <c r="O8" s="225">
        <v>39686.366000000002</v>
      </c>
      <c r="P8" s="225">
        <v>40852.849000000002</v>
      </c>
      <c r="Q8" s="225">
        <v>43512.663999999997</v>
      </c>
      <c r="R8" s="225">
        <v>44700.406999999999</v>
      </c>
      <c r="S8" s="225">
        <v>44843.633000000002</v>
      </c>
      <c r="T8" s="225">
        <v>45958.915000000001</v>
      </c>
      <c r="U8" s="225">
        <v>45931.909</v>
      </c>
      <c r="V8" s="225">
        <v>44869.881999999998</v>
      </c>
      <c r="W8" s="225">
        <v>43797.894999999997</v>
      </c>
      <c r="X8" s="225">
        <v>43390.569000000003</v>
      </c>
      <c r="Y8" s="225">
        <v>42061.487999999998</v>
      </c>
      <c r="Z8" s="225">
        <v>43227.680999999997</v>
      </c>
      <c r="AA8" s="225">
        <v>43406.269</v>
      </c>
      <c r="AB8" s="289">
        <v>43361.022215095458</v>
      </c>
      <c r="AC8" s="425">
        <v>44958.969569743334</v>
      </c>
    </row>
    <row r="9" spans="4:29" ht="18" customHeight="1">
      <c r="D9" s="271" t="s">
        <v>169</v>
      </c>
      <c r="E9" s="225">
        <v>49505.122000000003</v>
      </c>
      <c r="F9" s="225">
        <v>47958.366000000002</v>
      </c>
      <c r="G9" s="225">
        <v>45780.186999999998</v>
      </c>
      <c r="H9" s="225">
        <v>43951.33</v>
      </c>
      <c r="I9" s="225">
        <v>40899.078000000001</v>
      </c>
      <c r="J9" s="225">
        <v>40163.934000000001</v>
      </c>
      <c r="K9" s="225">
        <v>37687.165000000001</v>
      </c>
      <c r="L9" s="225">
        <v>35063.639000000003</v>
      </c>
      <c r="M9" s="225">
        <v>32669.614000000001</v>
      </c>
      <c r="N9" s="225">
        <v>32051.927</v>
      </c>
      <c r="O9" s="225">
        <v>30313.969000000001</v>
      </c>
      <c r="P9" s="225">
        <v>30632.683000000001</v>
      </c>
      <c r="Q9" s="225">
        <v>32355.982</v>
      </c>
      <c r="R9" s="225">
        <v>36132.915999999997</v>
      </c>
      <c r="S9" s="225">
        <v>35671.796999999999</v>
      </c>
      <c r="T9" s="225">
        <v>36178.86</v>
      </c>
      <c r="U9" s="225">
        <v>35904.411999999997</v>
      </c>
      <c r="V9" s="225">
        <v>36481.546000000002</v>
      </c>
      <c r="W9" s="225">
        <v>34411.788999999997</v>
      </c>
      <c r="X9" s="225">
        <v>34109.069000000003</v>
      </c>
      <c r="Y9" s="225">
        <v>32354.113000000001</v>
      </c>
      <c r="Z9" s="225">
        <v>33581.4</v>
      </c>
      <c r="AA9" s="225">
        <v>33064.839999999997</v>
      </c>
      <c r="AB9" s="289">
        <v>33513.401333785427</v>
      </c>
      <c r="AC9" s="425">
        <v>34238.259765925672</v>
      </c>
    </row>
    <row r="10" spans="4:29" ht="18" customHeight="1">
      <c r="D10" s="271" t="s">
        <v>170</v>
      </c>
      <c r="E10" s="225">
        <v>29188.671999999999</v>
      </c>
      <c r="F10" s="225">
        <v>30280.288</v>
      </c>
      <c r="G10" s="225">
        <v>28946.383999999998</v>
      </c>
      <c r="H10" s="225">
        <v>31070.052</v>
      </c>
      <c r="I10" s="225">
        <v>30955.506000000001</v>
      </c>
      <c r="J10" s="225">
        <v>34755.476999999999</v>
      </c>
      <c r="K10" s="225">
        <v>38047.557000000001</v>
      </c>
      <c r="L10" s="225">
        <v>40497.137999999999</v>
      </c>
      <c r="M10" s="225">
        <v>40974.156000000003</v>
      </c>
      <c r="N10" s="225">
        <v>38958.190999999999</v>
      </c>
      <c r="O10" s="225">
        <v>38694.58</v>
      </c>
      <c r="P10" s="225">
        <v>41137.894999999997</v>
      </c>
      <c r="Q10" s="225">
        <v>41284.953000000001</v>
      </c>
      <c r="R10" s="225">
        <v>43674.82</v>
      </c>
      <c r="S10" s="225">
        <v>44849.714</v>
      </c>
      <c r="T10" s="225">
        <v>46388.991000000002</v>
      </c>
      <c r="U10" s="225">
        <v>47648.025000000001</v>
      </c>
      <c r="V10" s="225">
        <v>47817.434000000001</v>
      </c>
      <c r="W10" s="225">
        <v>49825.894</v>
      </c>
      <c r="X10" s="225">
        <v>49627.559000000001</v>
      </c>
      <c r="Y10" s="225">
        <v>47729.313000000002</v>
      </c>
      <c r="Z10" s="225">
        <v>48890.841999999997</v>
      </c>
      <c r="AA10" s="225">
        <v>50310.887000000002</v>
      </c>
      <c r="AB10" s="289">
        <v>51583.769571076475</v>
      </c>
      <c r="AC10" s="425">
        <v>52642.752179040777</v>
      </c>
    </row>
    <row r="11" spans="4:29" ht="18" customHeight="1">
      <c r="D11" s="271" t="s">
        <v>171</v>
      </c>
      <c r="E11" s="225">
        <v>8856.0540000000001</v>
      </c>
      <c r="F11" s="225">
        <v>9257.6460000000006</v>
      </c>
      <c r="G11" s="225">
        <v>9967.9210000000003</v>
      </c>
      <c r="H11" s="225">
        <v>10649.08</v>
      </c>
      <c r="I11" s="225">
        <v>11037.121999999999</v>
      </c>
      <c r="J11" s="225">
        <v>11955.133</v>
      </c>
      <c r="K11" s="225">
        <v>13134.546</v>
      </c>
      <c r="L11" s="225">
        <v>13953.726000000001</v>
      </c>
      <c r="M11" s="225">
        <v>13697.572</v>
      </c>
      <c r="N11" s="225">
        <v>9205.4030000000002</v>
      </c>
      <c r="O11" s="225">
        <v>11632.153</v>
      </c>
      <c r="P11" s="225">
        <v>10415.032999999999</v>
      </c>
      <c r="Q11" s="225">
        <v>11554.621999999999</v>
      </c>
      <c r="R11" s="225">
        <v>11968.761</v>
      </c>
      <c r="S11" s="225">
        <v>12157.548000000001</v>
      </c>
      <c r="T11" s="225">
        <v>12489.269</v>
      </c>
      <c r="U11" s="225">
        <v>12329.052</v>
      </c>
      <c r="V11" s="225">
        <v>13081.438</v>
      </c>
      <c r="W11" s="225">
        <v>13335.785</v>
      </c>
      <c r="X11" s="225">
        <v>13044.552</v>
      </c>
      <c r="Y11" s="225">
        <v>10723.541999999999</v>
      </c>
      <c r="Z11" s="225">
        <v>12087.73</v>
      </c>
      <c r="AA11" s="225">
        <v>13227.602999999999</v>
      </c>
      <c r="AB11" s="289">
        <v>15451.920260343773</v>
      </c>
      <c r="AC11" s="425">
        <v>18287.81044173897</v>
      </c>
    </row>
    <row r="12" spans="4:29" ht="18" customHeight="1">
      <c r="D12" s="271" t="s">
        <v>172</v>
      </c>
      <c r="E12" s="225">
        <v>39882.769</v>
      </c>
      <c r="F12" s="225">
        <v>38106.934000000001</v>
      </c>
      <c r="G12" s="225">
        <v>37842.896000000001</v>
      </c>
      <c r="H12" s="225">
        <v>36646.095999999998</v>
      </c>
      <c r="I12" s="225">
        <v>36444.731</v>
      </c>
      <c r="J12" s="225">
        <v>36395.095999999998</v>
      </c>
      <c r="K12" s="225">
        <v>36381.987999999998</v>
      </c>
      <c r="L12" s="225">
        <v>35535.557999999997</v>
      </c>
      <c r="M12" s="225">
        <v>34136.504999999997</v>
      </c>
      <c r="N12" s="225">
        <v>32675.385999999999</v>
      </c>
      <c r="O12" s="225">
        <v>31899.981</v>
      </c>
      <c r="P12" s="225">
        <v>30954.44</v>
      </c>
      <c r="Q12" s="225">
        <v>30979.573</v>
      </c>
      <c r="R12" s="225">
        <v>30713.97</v>
      </c>
      <c r="S12" s="225">
        <v>30615.714</v>
      </c>
      <c r="T12" s="225">
        <v>30082.564999999999</v>
      </c>
      <c r="U12" s="225">
        <v>29374.362000000001</v>
      </c>
      <c r="V12" s="225">
        <v>28894.77</v>
      </c>
      <c r="W12" s="225">
        <v>28120.591</v>
      </c>
      <c r="X12" s="225">
        <v>28834.278999999999</v>
      </c>
      <c r="Y12" s="225">
        <v>20690.38</v>
      </c>
      <c r="Z12" s="225">
        <v>19541.937000000002</v>
      </c>
      <c r="AA12" s="225">
        <v>21792.364000000001</v>
      </c>
      <c r="AB12" s="289">
        <v>23296.275779977394</v>
      </c>
      <c r="AC12" s="425">
        <v>24067.829752073194</v>
      </c>
    </row>
    <row r="13" spans="4:29" ht="18" customHeight="1" thickBot="1">
      <c r="D13" s="272" t="s">
        <v>173</v>
      </c>
      <c r="E13" s="226">
        <v>36619.275000000001</v>
      </c>
      <c r="F13" s="226">
        <v>37852.26</v>
      </c>
      <c r="G13" s="226">
        <v>38550.15</v>
      </c>
      <c r="H13" s="226">
        <v>38472.197999999997</v>
      </c>
      <c r="I13" s="226">
        <v>39650.269</v>
      </c>
      <c r="J13" s="226">
        <v>41259.053</v>
      </c>
      <c r="K13" s="226">
        <v>42809.932999999997</v>
      </c>
      <c r="L13" s="226">
        <v>44872.158000000003</v>
      </c>
      <c r="M13" s="226">
        <v>45845.29</v>
      </c>
      <c r="N13" s="226">
        <v>43736.474999999999</v>
      </c>
      <c r="O13" s="226">
        <v>44635.050999999999</v>
      </c>
      <c r="P13" s="226">
        <v>44768.726999999999</v>
      </c>
      <c r="Q13" s="226">
        <v>44935.203999999998</v>
      </c>
      <c r="R13" s="226">
        <v>46730.034</v>
      </c>
      <c r="S13" s="226">
        <v>48651.985000000001</v>
      </c>
      <c r="T13" s="226">
        <v>50365.995999999999</v>
      </c>
      <c r="U13" s="226">
        <v>51394.559000000001</v>
      </c>
      <c r="V13" s="226">
        <v>53234.427000000003</v>
      </c>
      <c r="W13" s="226">
        <v>55132.006000000001</v>
      </c>
      <c r="X13" s="226">
        <v>56363.506999999998</v>
      </c>
      <c r="Y13" s="226">
        <v>57283.803999999996</v>
      </c>
      <c r="Z13" s="226">
        <v>62753.826999999997</v>
      </c>
      <c r="AA13" s="226">
        <v>68507.361999999994</v>
      </c>
      <c r="AB13" s="290">
        <v>71042.698498400423</v>
      </c>
      <c r="AC13" s="426">
        <v>73427.961248991312</v>
      </c>
    </row>
    <row r="14" spans="4:29" ht="18" customHeight="1" thickTop="1" thickBot="1">
      <c r="D14" s="273" t="s">
        <v>174</v>
      </c>
      <c r="E14" s="227">
        <v>539857.42500000005</v>
      </c>
      <c r="F14" s="227">
        <v>536411.90800000005</v>
      </c>
      <c r="G14" s="227">
        <v>533533.19200000004</v>
      </c>
      <c r="H14" s="227">
        <v>535382.53500000003</v>
      </c>
      <c r="I14" s="227">
        <v>539724.79700000002</v>
      </c>
      <c r="J14" s="227">
        <v>551114.29099999997</v>
      </c>
      <c r="K14" s="227">
        <v>553198.86499999999</v>
      </c>
      <c r="L14" s="227">
        <v>555016.42799999996</v>
      </c>
      <c r="M14" s="227">
        <v>547888.21200000006</v>
      </c>
      <c r="N14" s="227">
        <v>516298.18199999997</v>
      </c>
      <c r="O14" s="227">
        <v>524709.06599999999</v>
      </c>
      <c r="P14" s="227">
        <v>526783.43200000003</v>
      </c>
      <c r="Q14" s="227">
        <v>542418.25</v>
      </c>
      <c r="R14" s="227">
        <v>557498.37300000002</v>
      </c>
      <c r="S14" s="227">
        <v>565190.29399999999</v>
      </c>
      <c r="T14" s="227">
        <v>571382.14199999999</v>
      </c>
      <c r="U14" s="227">
        <v>572535.71499999997</v>
      </c>
      <c r="V14" s="227">
        <v>576517.70700000005</v>
      </c>
      <c r="W14" s="227">
        <v>577515.76899999997</v>
      </c>
      <c r="X14" s="227">
        <v>578389.76599999995</v>
      </c>
      <c r="Y14" s="227">
        <v>552172.17500000005</v>
      </c>
      <c r="Z14" s="227">
        <v>577065.36499999999</v>
      </c>
      <c r="AA14" s="227">
        <v>591184.99199999997</v>
      </c>
      <c r="AB14" s="291">
        <v>592253.61955116165</v>
      </c>
      <c r="AC14" s="427">
        <v>595821.39271760883</v>
      </c>
    </row>
    <row r="15" spans="4:29" ht="13">
      <c r="D15" s="159" t="s">
        <v>288</v>
      </c>
      <c r="E15" s="228">
        <v>220568.65899999999</v>
      </c>
      <c r="F15" s="228">
        <v>216397.60200000001</v>
      </c>
      <c r="G15" s="228">
        <v>213369.14500000002</v>
      </c>
      <c r="H15" s="228">
        <v>213370.58200000005</v>
      </c>
      <c r="I15" s="228">
        <v>216916.51699999999</v>
      </c>
      <c r="J15" s="228">
        <v>509855.23799999995</v>
      </c>
      <c r="K15" s="228">
        <v>510388.93199999997</v>
      </c>
      <c r="L15" s="229">
        <v>510144.26999999996</v>
      </c>
      <c r="M15" s="230">
        <v>502042.92200000008</v>
      </c>
      <c r="N15" s="230">
        <v>472561.70699999999</v>
      </c>
      <c r="O15" s="230">
        <v>480074.01500000001</v>
      </c>
      <c r="P15" s="230">
        <v>482014.70500000002</v>
      </c>
      <c r="Q15" s="230">
        <v>497483.04599999997</v>
      </c>
      <c r="R15" s="230">
        <v>510768.33900000004</v>
      </c>
      <c r="S15" s="230">
        <v>516538.30900000001</v>
      </c>
      <c r="T15" s="230">
        <v>521016.14600000001</v>
      </c>
      <c r="U15" s="230">
        <v>521141.15599999996</v>
      </c>
      <c r="V15" s="230">
        <v>523283.28</v>
      </c>
      <c r="W15" s="230">
        <v>522383.76299999998</v>
      </c>
      <c r="X15" s="230">
        <v>522026.25899999996</v>
      </c>
      <c r="Y15" s="230">
        <v>494888.37100000004</v>
      </c>
      <c r="Z15" s="230">
        <v>514311.538</v>
      </c>
      <c r="AA15" s="230">
        <v>522677.63</v>
      </c>
      <c r="AB15" s="230">
        <v>521210.92105276126</v>
      </c>
      <c r="AC15" s="230">
        <v>522393.43146861752</v>
      </c>
    </row>
    <row r="16" spans="4:29" ht="13.5" thickBot="1">
      <c r="D16" s="155" t="s">
        <v>330</v>
      </c>
      <c r="E16" s="148"/>
      <c r="F16" s="148"/>
      <c r="G16" s="148"/>
      <c r="H16" s="148"/>
      <c r="I16" s="148"/>
      <c r="J16" s="148"/>
      <c r="K16" s="148"/>
      <c r="L16" s="161"/>
      <c r="M16" s="157"/>
      <c r="N16" s="157"/>
      <c r="O16" s="157"/>
      <c r="P16" s="157"/>
      <c r="Q16" s="157"/>
      <c r="R16" s="157"/>
      <c r="S16" s="157"/>
      <c r="T16" s="148"/>
      <c r="U16" s="157"/>
      <c r="V16" s="157"/>
      <c r="W16" s="157"/>
      <c r="X16" s="157"/>
      <c r="Y16" s="157"/>
      <c r="Z16" s="157"/>
      <c r="AA16" s="157"/>
      <c r="AB16" s="157"/>
      <c r="AC16" s="158" t="s">
        <v>107</v>
      </c>
    </row>
    <row r="17" spans="4:29" ht="18" customHeight="1" thickBot="1">
      <c r="D17" s="274"/>
      <c r="E17" s="380" t="s">
        <v>358</v>
      </c>
      <c r="F17" s="380" t="s">
        <v>359</v>
      </c>
      <c r="G17" s="380" t="s">
        <v>360</v>
      </c>
      <c r="H17" s="380" t="s">
        <v>361</v>
      </c>
      <c r="I17" s="380" t="s">
        <v>362</v>
      </c>
      <c r="J17" s="380" t="s">
        <v>258</v>
      </c>
      <c r="K17" s="380" t="s">
        <v>259</v>
      </c>
      <c r="L17" s="380" t="s">
        <v>260</v>
      </c>
      <c r="M17" s="380" t="s">
        <v>261</v>
      </c>
      <c r="N17" s="380" t="s">
        <v>262</v>
      </c>
      <c r="O17" s="380" t="s">
        <v>263</v>
      </c>
      <c r="P17" s="380" t="s">
        <v>264</v>
      </c>
      <c r="Q17" s="380" t="s">
        <v>265</v>
      </c>
      <c r="R17" s="380" t="s">
        <v>266</v>
      </c>
      <c r="S17" s="380" t="s">
        <v>267</v>
      </c>
      <c r="T17" s="380" t="s">
        <v>268</v>
      </c>
      <c r="U17" s="380" t="s">
        <v>269</v>
      </c>
      <c r="V17" s="380" t="s">
        <v>270</v>
      </c>
      <c r="W17" s="380" t="s">
        <v>272</v>
      </c>
      <c r="X17" s="380" t="s">
        <v>273</v>
      </c>
      <c r="Y17" s="380" t="s">
        <v>274</v>
      </c>
      <c r="Z17" s="380" t="s">
        <v>275</v>
      </c>
      <c r="AA17" s="380" t="s">
        <v>276</v>
      </c>
      <c r="AB17" s="381" t="s">
        <v>277</v>
      </c>
      <c r="AC17" s="382" t="s">
        <v>279</v>
      </c>
    </row>
    <row r="18" spans="4:29" ht="18" customHeight="1">
      <c r="D18" s="270" t="s">
        <v>166</v>
      </c>
      <c r="E18" s="231">
        <v>11.828874818198527</v>
      </c>
      <c r="F18" s="231">
        <v>11.830462943414</v>
      </c>
      <c r="G18" s="231">
        <v>12.127954918313685</v>
      </c>
      <c r="H18" s="231">
        <v>12.238630645656007</v>
      </c>
      <c r="I18" s="231">
        <v>12.566197695007885</v>
      </c>
      <c r="J18" s="231">
        <v>12.814196647279468</v>
      </c>
      <c r="K18" s="231">
        <v>12.179000041874634</v>
      </c>
      <c r="L18" s="231">
        <v>11.541216758362332</v>
      </c>
      <c r="M18" s="231">
        <v>11.427944720957054</v>
      </c>
      <c r="N18" s="231">
        <v>11.179675430272967</v>
      </c>
      <c r="O18" s="231">
        <v>11.271596934824068</v>
      </c>
      <c r="P18" s="231">
        <v>11.681707749684882</v>
      </c>
      <c r="Q18" s="231">
        <v>11.807392173843708</v>
      </c>
      <c r="R18" s="231">
        <v>11.683919658721585</v>
      </c>
      <c r="S18" s="231">
        <v>11.678942066191958</v>
      </c>
      <c r="T18" s="231">
        <v>11.943068567235692</v>
      </c>
      <c r="U18" s="231">
        <v>11.904595157002563</v>
      </c>
      <c r="V18" s="231">
        <v>11.714947204561749</v>
      </c>
      <c r="W18" s="231">
        <v>11.695199096805963</v>
      </c>
      <c r="X18" s="231">
        <v>11.513006957318815</v>
      </c>
      <c r="Y18" s="231">
        <v>11.607248952738336</v>
      </c>
      <c r="Z18" s="231">
        <v>11.45455108018829</v>
      </c>
      <c r="AA18" s="231">
        <v>10.681924246141891</v>
      </c>
      <c r="AB18" s="428">
        <v>9.9481104061869026</v>
      </c>
      <c r="AC18" s="429">
        <v>9.736212736501253</v>
      </c>
    </row>
    <row r="19" spans="4:29" ht="18" customHeight="1">
      <c r="D19" s="271" t="s">
        <v>167</v>
      </c>
      <c r="E19" s="232">
        <v>11.335469360266739</v>
      </c>
      <c r="F19" s="232">
        <v>11.438497185636678</v>
      </c>
      <c r="G19" s="232">
        <v>11.544916778111155</v>
      </c>
      <c r="H19" s="232">
        <v>11.578865194024306</v>
      </c>
      <c r="I19" s="232">
        <v>11.403444003703983</v>
      </c>
      <c r="J19" s="232">
        <v>11.068399603522531</v>
      </c>
      <c r="K19" s="232">
        <v>11.249082190362051</v>
      </c>
      <c r="L19" s="232">
        <v>11.373713608347465</v>
      </c>
      <c r="M19" s="232">
        <v>11.637235954987108</v>
      </c>
      <c r="N19" s="232">
        <v>12.403555780872381</v>
      </c>
      <c r="O19" s="232">
        <v>12.041161682538949</v>
      </c>
      <c r="P19" s="232">
        <v>11.891280779688605</v>
      </c>
      <c r="Q19" s="232">
        <v>11.897394492165409</v>
      </c>
      <c r="R19" s="232">
        <v>12.224782941205103</v>
      </c>
      <c r="S19" s="232">
        <v>12.261774084889009</v>
      </c>
      <c r="T19" s="232">
        <v>12.427826979583832</v>
      </c>
      <c r="U19" s="232">
        <v>12.487891519570967</v>
      </c>
      <c r="V19" s="232">
        <v>12.493634996019297</v>
      </c>
      <c r="W19" s="232">
        <v>12.495045308451138</v>
      </c>
      <c r="X19" s="232">
        <v>12.575734094160998</v>
      </c>
      <c r="Y19" s="232">
        <v>13.187745651978931</v>
      </c>
      <c r="Z19" s="232">
        <v>12.858504339452084</v>
      </c>
      <c r="AA19" s="232">
        <v>12.622598511431766</v>
      </c>
      <c r="AB19" s="430">
        <v>12.738147636841836</v>
      </c>
      <c r="AC19" s="431">
        <v>12.139233971229352</v>
      </c>
    </row>
    <row r="20" spans="4:29" ht="18" customHeight="1">
      <c r="D20" s="271" t="s">
        <v>168</v>
      </c>
      <c r="E20" s="232">
        <v>5.5908172421635198</v>
      </c>
      <c r="F20" s="232">
        <v>5.9173442137679011</v>
      </c>
      <c r="G20" s="232">
        <v>6.1428007650553065</v>
      </c>
      <c r="H20" s="232">
        <v>6.29614935048264</v>
      </c>
      <c r="I20" s="232">
        <v>6.3831556733162298</v>
      </c>
      <c r="J20" s="232">
        <v>6.4412673704373251</v>
      </c>
      <c r="K20" s="232">
        <v>6.4565333119401824</v>
      </c>
      <c r="L20" s="232">
        <v>6.5363708477472322</v>
      </c>
      <c r="M20" s="232">
        <v>6.7553061353325834</v>
      </c>
      <c r="N20" s="232">
        <v>7.3707760993045683</v>
      </c>
      <c r="O20" s="232">
        <v>7.5634991982395059</v>
      </c>
      <c r="P20" s="232">
        <v>7.7551506972983164</v>
      </c>
      <c r="Q20" s="232">
        <v>8.021976399208544</v>
      </c>
      <c r="R20" s="232">
        <v>8.0180336239295169</v>
      </c>
      <c r="S20" s="232">
        <v>7.9342539098875609</v>
      </c>
      <c r="T20" s="232">
        <v>8.0434636684882594</v>
      </c>
      <c r="U20" s="232">
        <v>8.0225403929604653</v>
      </c>
      <c r="V20" s="232">
        <v>7.7829148099348835</v>
      </c>
      <c r="W20" s="232">
        <v>7.5838440006302239</v>
      </c>
      <c r="X20" s="232">
        <v>7.5019600191197036</v>
      </c>
      <c r="Y20" s="232">
        <v>7.6174588116469275</v>
      </c>
      <c r="Z20" s="232">
        <v>7.4909505268956833</v>
      </c>
      <c r="AA20" s="232">
        <v>7.3422481266236215</v>
      </c>
      <c r="AB20" s="430">
        <v>7.321360441487303</v>
      </c>
      <c r="AC20" s="431">
        <v>7.5457125439354202</v>
      </c>
    </row>
    <row r="21" spans="4:29" ht="18" customHeight="1">
      <c r="D21" s="271" t="s">
        <v>169</v>
      </c>
      <c r="E21" s="232">
        <v>9.1700363294994034</v>
      </c>
      <c r="F21" s="232">
        <v>8.9405856366633838</v>
      </c>
      <c r="G21" s="232">
        <v>8.5805696227424217</v>
      </c>
      <c r="H21" s="232">
        <v>8.2093320433024584</v>
      </c>
      <c r="I21" s="232">
        <v>7.5777652291191657</v>
      </c>
      <c r="J21" s="232">
        <v>7.2877685547080109</v>
      </c>
      <c r="K21" s="232">
        <v>6.8125889954600689</v>
      </c>
      <c r="L21" s="232">
        <v>6.3175857922533432</v>
      </c>
      <c r="M21" s="232">
        <v>5.9628247668887608</v>
      </c>
      <c r="N21" s="232">
        <v>6.2080263145300023</v>
      </c>
      <c r="O21" s="232">
        <v>5.7772908768456457</v>
      </c>
      <c r="P21" s="232">
        <v>5.8150429833563937</v>
      </c>
      <c r="Q21" s="232">
        <v>5.9651352070104577</v>
      </c>
      <c r="R21" s="232">
        <v>6.481259452931174</v>
      </c>
      <c r="S21" s="232">
        <v>6.311466665066261</v>
      </c>
      <c r="T21" s="232">
        <v>6.3318149694639914</v>
      </c>
      <c r="U21" s="232">
        <v>6.2711217936858317</v>
      </c>
      <c r="V21" s="232">
        <v>6.3279142265789936</v>
      </c>
      <c r="W21" s="232">
        <v>5.9585886389883154</v>
      </c>
      <c r="X21" s="232">
        <v>5.8972462870306055</v>
      </c>
      <c r="Y21" s="232">
        <v>5.8594247346853363</v>
      </c>
      <c r="Z21" s="232">
        <v>5.8193407604700029</v>
      </c>
      <c r="AA21" s="232">
        <v>5.5929768934323683</v>
      </c>
      <c r="AB21" s="430">
        <v>5.6586233038446432</v>
      </c>
      <c r="AC21" s="431">
        <v>5.7463965182185044</v>
      </c>
    </row>
    <row r="22" spans="4:29" ht="18" customHeight="1">
      <c r="D22" s="271" t="s">
        <v>170</v>
      </c>
      <c r="E22" s="232">
        <v>5.4067371584265969</v>
      </c>
      <c r="F22" s="232">
        <v>5.6449693879651894</v>
      </c>
      <c r="G22" s="232">
        <v>5.4254139075193653</v>
      </c>
      <c r="H22" s="232">
        <v>5.8033368608111209</v>
      </c>
      <c r="I22" s="232">
        <v>5.735424085026799</v>
      </c>
      <c r="J22" s="232">
        <v>6.3064009711916542</v>
      </c>
      <c r="K22" s="232">
        <v>6.8777359114791388</v>
      </c>
      <c r="L22" s="232">
        <v>7.2965656432785808</v>
      </c>
      <c r="M22" s="232">
        <v>7.4785613383483414</v>
      </c>
      <c r="N22" s="232">
        <v>7.5456765795855549</v>
      </c>
      <c r="O22" s="232">
        <v>7.3744828338834152</v>
      </c>
      <c r="P22" s="232">
        <v>7.8092613588500246</v>
      </c>
      <c r="Q22" s="232">
        <v>7.6112765379852174</v>
      </c>
      <c r="R22" s="232">
        <v>7.8340712933345182</v>
      </c>
      <c r="S22" s="232">
        <v>7.9353298306994642</v>
      </c>
      <c r="T22" s="232">
        <v>8.118733084241196</v>
      </c>
      <c r="U22" s="232">
        <v>8.3222799471994513</v>
      </c>
      <c r="V22" s="232">
        <v>8.2941830614059526</v>
      </c>
      <c r="W22" s="232">
        <v>8.6276248501882904</v>
      </c>
      <c r="X22" s="232">
        <v>8.5802968719885691</v>
      </c>
      <c r="Y22" s="232">
        <v>8.6439185386333524</v>
      </c>
      <c r="Z22" s="232">
        <v>8.4723230617037633</v>
      </c>
      <c r="AA22" s="232">
        <v>8.5101766250520789</v>
      </c>
      <c r="AB22" s="430">
        <v>8.7097432363805805</v>
      </c>
      <c r="AC22" s="431">
        <v>8.8353242804745946</v>
      </c>
    </row>
    <row r="23" spans="4:29" ht="18" customHeight="1">
      <c r="D23" s="271" t="s">
        <v>171</v>
      </c>
      <c r="E23" s="232">
        <v>1.6404431225522182</v>
      </c>
      <c r="F23" s="232">
        <v>1.7258464739377113</v>
      </c>
      <c r="G23" s="232">
        <v>1.8682850756921603</v>
      </c>
      <c r="H23" s="232">
        <v>1.9890600278920192</v>
      </c>
      <c r="I23" s="232">
        <v>2.0449536618196178</v>
      </c>
      <c r="J23" s="232">
        <v>2.1692656487472579</v>
      </c>
      <c r="K23" s="232">
        <v>2.3742901207868532</v>
      </c>
      <c r="L23" s="232">
        <v>2.5141104471956282</v>
      </c>
      <c r="M23" s="232">
        <v>2.5000669297115663</v>
      </c>
      <c r="N23" s="232">
        <v>1.7829625051827127</v>
      </c>
      <c r="O23" s="232">
        <v>2.2168766948654173</v>
      </c>
      <c r="P23" s="232">
        <v>1.9770995759031387</v>
      </c>
      <c r="Q23" s="232">
        <v>2.1302052429098763</v>
      </c>
      <c r="R23" s="232">
        <v>2.146869225033595</v>
      </c>
      <c r="S23" s="232">
        <v>2.1510539245035232</v>
      </c>
      <c r="T23" s="232">
        <v>2.1857996745022525</v>
      </c>
      <c r="U23" s="232">
        <v>2.1534118618259472</v>
      </c>
      <c r="V23" s="232">
        <v>2.269043576835013</v>
      </c>
      <c r="W23" s="232">
        <v>2.3091637866601702</v>
      </c>
      <c r="X23" s="232">
        <v>2.2553220625276418</v>
      </c>
      <c r="Y23" s="232">
        <v>1.9420649003184556</v>
      </c>
      <c r="Z23" s="232">
        <v>2.0946899143739115</v>
      </c>
      <c r="AA23" s="232">
        <v>2.2374727334079547</v>
      </c>
      <c r="AB23" s="430">
        <v>2.6090039385582791</v>
      </c>
      <c r="AC23" s="431">
        <v>3.0693443815983503</v>
      </c>
    </row>
    <row r="24" spans="4:29" ht="18" customHeight="1">
      <c r="D24" s="271" t="s">
        <v>172</v>
      </c>
      <c r="E24" s="232">
        <v>7.3876485073813694</v>
      </c>
      <c r="F24" s="232">
        <v>7.1040432607249269</v>
      </c>
      <c r="G24" s="232">
        <v>7.0928850477216416</v>
      </c>
      <c r="H24" s="232">
        <v>6.8448433791363765</v>
      </c>
      <c r="I24" s="232">
        <v>6.7524655532919677</v>
      </c>
      <c r="J24" s="232">
        <v>6.6039107666689043</v>
      </c>
      <c r="K24" s="232">
        <v>6.5766562988157968</v>
      </c>
      <c r="L24" s="232">
        <v>6.4026137258769573</v>
      </c>
      <c r="M24" s="232">
        <v>6.2305602223834651</v>
      </c>
      <c r="N24" s="232">
        <v>6.3287819208319425</v>
      </c>
      <c r="O24" s="232">
        <v>6.0795559038425306</v>
      </c>
      <c r="P24" s="232">
        <v>5.8761225428972867</v>
      </c>
      <c r="Q24" s="232">
        <v>5.7113810237763936</v>
      </c>
      <c r="R24" s="232">
        <v>5.5092483651068873</v>
      </c>
      <c r="S24" s="232">
        <v>5.416886016092838</v>
      </c>
      <c r="T24" s="232">
        <v>5.2648766541254624</v>
      </c>
      <c r="U24" s="232">
        <v>5.130572858673105</v>
      </c>
      <c r="V24" s="232">
        <v>5.0119484014391249</v>
      </c>
      <c r="W24" s="232">
        <v>4.8692334494506246</v>
      </c>
      <c r="X24" s="232">
        <v>4.9852678409942683</v>
      </c>
      <c r="Y24" s="232">
        <v>3.7470884873907306</v>
      </c>
      <c r="Z24" s="232">
        <v>3.3864338747829725</v>
      </c>
      <c r="AA24" s="232">
        <v>3.6862173930152822</v>
      </c>
      <c r="AB24" s="430">
        <v>3.933496564804861</v>
      </c>
      <c r="AC24" s="431">
        <v>4.0394369934078895</v>
      </c>
    </row>
    <row r="25" spans="4:29" ht="18" customHeight="1" thickBot="1">
      <c r="D25" s="272" t="s">
        <v>173</v>
      </c>
      <c r="E25" s="233">
        <v>6.7831381591167332</v>
      </c>
      <c r="F25" s="233">
        <v>7.0565659403668564</v>
      </c>
      <c r="G25" s="233">
        <v>7.2254454976814255</v>
      </c>
      <c r="H25" s="233">
        <v>7.1859269746257217</v>
      </c>
      <c r="I25" s="233">
        <v>7.3463863843928587</v>
      </c>
      <c r="J25" s="233">
        <v>7.4864785170305082</v>
      </c>
      <c r="K25" s="233">
        <v>7.738615479625035</v>
      </c>
      <c r="L25" s="233">
        <v>8.0848342024211242</v>
      </c>
      <c r="M25" s="233">
        <v>8.3676357687359761</v>
      </c>
      <c r="N25" s="233">
        <v>8.4711657962026301</v>
      </c>
      <c r="O25" s="233">
        <v>8.5066285094452692</v>
      </c>
      <c r="P25" s="233">
        <v>8.4985070297351335</v>
      </c>
      <c r="Q25" s="233">
        <v>8.2842352741634322</v>
      </c>
      <c r="R25" s="233">
        <v>8.3820933411046923</v>
      </c>
      <c r="S25" s="233">
        <v>8.6080715674851991</v>
      </c>
      <c r="T25" s="233">
        <v>8.8147655129200722</v>
      </c>
      <c r="U25" s="233">
        <v>8.976655543663334</v>
      </c>
      <c r="V25" s="233">
        <v>9.2337887203870395</v>
      </c>
      <c r="W25" s="233">
        <v>9.5464070349912831</v>
      </c>
      <c r="X25" s="233">
        <v>9.7449004656143945</v>
      </c>
      <c r="Y25" s="233">
        <v>10.374264874900657</v>
      </c>
      <c r="Z25" s="233">
        <v>10.874647969905455</v>
      </c>
      <c r="AA25" s="233">
        <v>11.588142954752138</v>
      </c>
      <c r="AB25" s="432">
        <v>11.995316896879416</v>
      </c>
      <c r="AC25" s="433">
        <v>12.323820887678783</v>
      </c>
    </row>
    <row r="26" spans="4:29" ht="18" customHeight="1" thickTop="1" thickBot="1">
      <c r="D26" s="273" t="s">
        <v>174</v>
      </c>
      <c r="E26" s="234">
        <v>100</v>
      </c>
      <c r="F26" s="234">
        <v>100</v>
      </c>
      <c r="G26" s="234">
        <v>100</v>
      </c>
      <c r="H26" s="234">
        <v>100</v>
      </c>
      <c r="I26" s="234">
        <v>100</v>
      </c>
      <c r="J26" s="234">
        <v>100</v>
      </c>
      <c r="K26" s="234">
        <v>100</v>
      </c>
      <c r="L26" s="234">
        <v>100</v>
      </c>
      <c r="M26" s="234">
        <v>100</v>
      </c>
      <c r="N26" s="234">
        <v>100</v>
      </c>
      <c r="O26" s="234">
        <v>100</v>
      </c>
      <c r="P26" s="234">
        <v>100</v>
      </c>
      <c r="Q26" s="234">
        <v>100</v>
      </c>
      <c r="R26" s="234">
        <v>100</v>
      </c>
      <c r="S26" s="234">
        <v>100</v>
      </c>
      <c r="T26" s="234">
        <v>100</v>
      </c>
      <c r="U26" s="234">
        <v>100</v>
      </c>
      <c r="V26" s="234">
        <v>100</v>
      </c>
      <c r="W26" s="234">
        <v>100</v>
      </c>
      <c r="X26" s="234">
        <v>100</v>
      </c>
      <c r="Y26" s="234">
        <v>100</v>
      </c>
      <c r="Z26" s="234">
        <v>100</v>
      </c>
      <c r="AA26" s="234">
        <v>100</v>
      </c>
      <c r="AB26" s="434">
        <v>100</v>
      </c>
      <c r="AC26" s="435">
        <v>100</v>
      </c>
    </row>
    <row r="27" spans="4:29" ht="13">
      <c r="D27" s="148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148"/>
      <c r="S27" s="148"/>
      <c r="T27" s="148"/>
      <c r="U27" s="148"/>
      <c r="V27" s="148"/>
      <c r="W27" s="148"/>
      <c r="X27" s="148"/>
    </row>
    <row r="28" spans="4:29" ht="13.5" thickBot="1">
      <c r="D28" s="155" t="s">
        <v>331</v>
      </c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58"/>
      <c r="S28" s="158"/>
      <c r="T28" s="148"/>
      <c r="U28" s="158"/>
      <c r="V28" s="158"/>
      <c r="W28" s="158"/>
      <c r="X28" s="158"/>
      <c r="Y28" s="158"/>
      <c r="Z28" s="158"/>
      <c r="AA28" s="158"/>
      <c r="AB28" s="158"/>
      <c r="AC28" s="158" t="s">
        <v>291</v>
      </c>
    </row>
    <row r="29" spans="4:29" ht="18" customHeight="1" thickBot="1">
      <c r="D29" s="274"/>
      <c r="E29" s="380" t="s">
        <v>358</v>
      </c>
      <c r="F29" s="380" t="s">
        <v>359</v>
      </c>
      <c r="G29" s="380" t="s">
        <v>360</v>
      </c>
      <c r="H29" s="380" t="s">
        <v>361</v>
      </c>
      <c r="I29" s="380" t="s">
        <v>362</v>
      </c>
      <c r="J29" s="380" t="s">
        <v>258</v>
      </c>
      <c r="K29" s="380" t="s">
        <v>259</v>
      </c>
      <c r="L29" s="380" t="s">
        <v>260</v>
      </c>
      <c r="M29" s="380" t="s">
        <v>261</v>
      </c>
      <c r="N29" s="380" t="s">
        <v>262</v>
      </c>
      <c r="O29" s="380" t="s">
        <v>263</v>
      </c>
      <c r="P29" s="380" t="s">
        <v>264</v>
      </c>
      <c r="Q29" s="380" t="s">
        <v>265</v>
      </c>
      <c r="R29" s="380" t="s">
        <v>266</v>
      </c>
      <c r="S29" s="380" t="s">
        <v>267</v>
      </c>
      <c r="T29" s="380" t="s">
        <v>268</v>
      </c>
      <c r="U29" s="380" t="s">
        <v>269</v>
      </c>
      <c r="V29" s="380" t="s">
        <v>270</v>
      </c>
      <c r="W29" s="380" t="s">
        <v>272</v>
      </c>
      <c r="X29" s="380" t="s">
        <v>273</v>
      </c>
      <c r="Y29" s="380" t="s">
        <v>274</v>
      </c>
      <c r="Z29" s="380" t="s">
        <v>275</v>
      </c>
      <c r="AA29" s="380" t="s">
        <v>276</v>
      </c>
      <c r="AB29" s="381" t="s">
        <v>277</v>
      </c>
      <c r="AC29" s="382" t="s">
        <v>279</v>
      </c>
    </row>
    <row r="30" spans="4:29" ht="18" customHeight="1">
      <c r="D30" s="270" t="s">
        <v>166</v>
      </c>
      <c r="E30" s="231">
        <v>99.636553698379728</v>
      </c>
      <c r="F30" s="231">
        <v>99.013937761560527</v>
      </c>
      <c r="G30" s="231">
        <v>100.95903702426257</v>
      </c>
      <c r="H30" s="231">
        <v>102.23349563492317</v>
      </c>
      <c r="I30" s="231">
        <v>105.82114157494134</v>
      </c>
      <c r="J30" s="231">
        <v>110.18671612973095</v>
      </c>
      <c r="K30" s="231">
        <v>105.12090596518919</v>
      </c>
      <c r="L30" s="231">
        <v>99.943284652425945</v>
      </c>
      <c r="M30" s="231">
        <v>97.691385784362879</v>
      </c>
      <c r="N30" s="231">
        <v>90.058762248935324</v>
      </c>
      <c r="O30" s="231">
        <v>92.278430884953352</v>
      </c>
      <c r="P30" s="231">
        <v>96.014014167353395</v>
      </c>
      <c r="Q30" s="231">
        <v>99.927371589704975</v>
      </c>
      <c r="R30" s="231">
        <v>101.63150317717503</v>
      </c>
      <c r="S30" s="231">
        <v>102.98983965221618</v>
      </c>
      <c r="T30" s="231">
        <v>106.47282354229581</v>
      </c>
      <c r="U30" s="231">
        <v>106.34409920651717</v>
      </c>
      <c r="V30" s="231">
        <v>105.37781010699946</v>
      </c>
      <c r="W30" s="231">
        <v>105.38229428606213</v>
      </c>
      <c r="X30" s="231">
        <v>103.89760818663184</v>
      </c>
      <c r="Y30" s="231">
        <v>100</v>
      </c>
      <c r="Z30" s="231">
        <v>103.13338331045034</v>
      </c>
      <c r="AA30" s="231">
        <v>98.530134783282378</v>
      </c>
      <c r="AB30" s="428">
        <v>91.927299626881194</v>
      </c>
      <c r="AC30" s="429">
        <v>90.511201444303495</v>
      </c>
    </row>
    <row r="31" spans="4:29" ht="18" customHeight="1">
      <c r="D31" s="271" t="s">
        <v>167</v>
      </c>
      <c r="E31" s="232">
        <v>84.037573842958864</v>
      </c>
      <c r="F31" s="232">
        <v>84.260163911476923</v>
      </c>
      <c r="G31" s="232">
        <v>84.587690788985995</v>
      </c>
      <c r="H31" s="232">
        <v>85.130486849720754</v>
      </c>
      <c r="I31" s="232">
        <v>84.520746779188116</v>
      </c>
      <c r="J31" s="232">
        <v>83.768631900257105</v>
      </c>
      <c r="K31" s="232">
        <v>85.458111229172374</v>
      </c>
      <c r="L31" s="232">
        <v>86.688810959965394</v>
      </c>
      <c r="M31" s="232">
        <v>87.558178104518845</v>
      </c>
      <c r="N31" s="232">
        <v>87.943089681655053</v>
      </c>
      <c r="O31" s="232">
        <v>86.764461481253349</v>
      </c>
      <c r="P31" s="232">
        <v>86.023213262483381</v>
      </c>
      <c r="Q31" s="232">
        <v>88.621903698786994</v>
      </c>
      <c r="R31" s="232">
        <v>93.59220529371828</v>
      </c>
      <c r="S31" s="232">
        <v>95.170625790263543</v>
      </c>
      <c r="T31" s="232">
        <v>97.516202556962355</v>
      </c>
      <c r="U31" s="232">
        <v>98.185333669911856</v>
      </c>
      <c r="V31" s="232">
        <v>98.913685540195502</v>
      </c>
      <c r="W31" s="232">
        <v>99.096108928181465</v>
      </c>
      <c r="X31" s="232">
        <v>99.886976022844124</v>
      </c>
      <c r="Y31" s="232">
        <v>100</v>
      </c>
      <c r="Z31" s="232">
        <v>101.89910850540755</v>
      </c>
      <c r="AA31" s="232">
        <v>102.47716181787675</v>
      </c>
      <c r="AB31" s="430">
        <v>103.60218653045344</v>
      </c>
      <c r="AC31" s="431">
        <v>99.325850850190591</v>
      </c>
    </row>
    <row r="32" spans="4:29" ht="18" customHeight="1">
      <c r="D32" s="271" t="s">
        <v>168</v>
      </c>
      <c r="E32" s="232">
        <v>71.757903572027686</v>
      </c>
      <c r="F32" s="232">
        <v>75.464137169850005</v>
      </c>
      <c r="G32" s="232">
        <v>77.918976618230914</v>
      </c>
      <c r="H32" s="232">
        <v>80.140968859684648</v>
      </c>
      <c r="I32" s="232">
        <v>81.9074066043503</v>
      </c>
      <c r="J32" s="232">
        <v>84.397263834317997</v>
      </c>
      <c r="K32" s="232">
        <v>84.917273968053635</v>
      </c>
      <c r="L32" s="232">
        <v>86.24975892436332</v>
      </c>
      <c r="M32" s="232">
        <v>87.993857944350424</v>
      </c>
      <c r="N32" s="232">
        <v>90.475122991369204</v>
      </c>
      <c r="O32" s="232">
        <v>94.353214513000594</v>
      </c>
      <c r="P32" s="232">
        <v>97.126494906694703</v>
      </c>
      <c r="Q32" s="232">
        <v>103.45012996211641</v>
      </c>
      <c r="R32" s="232">
        <v>106.27395540547687</v>
      </c>
      <c r="S32" s="232">
        <v>106.61447117610295</v>
      </c>
      <c r="T32" s="232">
        <v>109.26602263809593</v>
      </c>
      <c r="U32" s="232">
        <v>109.20181663568347</v>
      </c>
      <c r="V32" s="232">
        <v>106.67687743239136</v>
      </c>
      <c r="W32" s="232">
        <v>104.12825861034683</v>
      </c>
      <c r="X32" s="232">
        <v>103.15985254729934</v>
      </c>
      <c r="Y32" s="232">
        <v>100</v>
      </c>
      <c r="Z32" s="232">
        <v>102.77259092688304</v>
      </c>
      <c r="AA32" s="232">
        <v>103.19717885396733</v>
      </c>
      <c r="AB32" s="430">
        <v>103.08960590052226</v>
      </c>
      <c r="AC32" s="431">
        <v>106.88868061382739</v>
      </c>
    </row>
    <row r="33" spans="4:29" ht="18" customHeight="1">
      <c r="D33" s="271" t="s">
        <v>169</v>
      </c>
      <c r="E33" s="232">
        <v>153.01028960367418</v>
      </c>
      <c r="F33" s="232">
        <v>148.22958057913689</v>
      </c>
      <c r="G33" s="232">
        <v>141.4972711506571</v>
      </c>
      <c r="H33" s="232">
        <v>135.84464516149771</v>
      </c>
      <c r="I33" s="232">
        <v>126.41075340251176</v>
      </c>
      <c r="J33" s="232">
        <v>124.13857242817937</v>
      </c>
      <c r="K33" s="232">
        <v>116.48338188099918</v>
      </c>
      <c r="L33" s="232">
        <v>108.37459521761578</v>
      </c>
      <c r="M33" s="232">
        <v>100.9751495891728</v>
      </c>
      <c r="N33" s="232">
        <v>99.066004374776099</v>
      </c>
      <c r="O33" s="232">
        <v>93.694328755048844</v>
      </c>
      <c r="P33" s="232">
        <v>94.679409075439651</v>
      </c>
      <c r="Q33" s="232">
        <v>100.00577669985884</v>
      </c>
      <c r="R33" s="232">
        <v>111.67951351347507</v>
      </c>
      <c r="S33" s="232">
        <v>110.25428822604408</v>
      </c>
      <c r="T33" s="232">
        <v>111.82151709737801</v>
      </c>
      <c r="U33" s="232">
        <v>110.97325400328545</v>
      </c>
      <c r="V33" s="232">
        <v>112.75705812117303</v>
      </c>
      <c r="W33" s="232">
        <v>106.35985910044883</v>
      </c>
      <c r="X33" s="232">
        <v>105.42421298955098</v>
      </c>
      <c r="Y33" s="232">
        <v>100</v>
      </c>
      <c r="Z33" s="232">
        <v>103.79329515230413</v>
      </c>
      <c r="AA33" s="232">
        <v>102.19671298051037</v>
      </c>
      <c r="AB33" s="430">
        <v>103.58312506909222</v>
      </c>
      <c r="AC33" s="431">
        <v>105.82351543967739</v>
      </c>
    </row>
    <row r="34" spans="4:29" ht="18" customHeight="1">
      <c r="D34" s="271" t="s">
        <v>170</v>
      </c>
      <c r="E34" s="232">
        <v>61.154603251884218</v>
      </c>
      <c r="F34" s="232">
        <v>63.441700910298032</v>
      </c>
      <c r="G34" s="232">
        <v>60.646973904694583</v>
      </c>
      <c r="H34" s="232">
        <v>65.096373794443679</v>
      </c>
      <c r="I34" s="232">
        <v>64.856382910853966</v>
      </c>
      <c r="J34" s="232">
        <v>72.817886567946189</v>
      </c>
      <c r="K34" s="232">
        <v>79.715283142667488</v>
      </c>
      <c r="L34" s="232">
        <v>84.847519175480272</v>
      </c>
      <c r="M34" s="232">
        <v>85.846942737265039</v>
      </c>
      <c r="N34" s="232">
        <v>81.623196629710549</v>
      </c>
      <c r="O34" s="232">
        <v>81.070892430402253</v>
      </c>
      <c r="P34" s="232">
        <v>86.190000262522091</v>
      </c>
      <c r="Q34" s="232">
        <v>86.498108615139714</v>
      </c>
      <c r="R34" s="232">
        <v>91.505234948594378</v>
      </c>
      <c r="S34" s="232">
        <v>93.966812386342127</v>
      </c>
      <c r="T34" s="232">
        <v>97.191826331126961</v>
      </c>
      <c r="U34" s="232">
        <v>99.829689566242024</v>
      </c>
      <c r="V34" s="232">
        <v>100.18462658366778</v>
      </c>
      <c r="W34" s="232">
        <v>104.39264860149989</v>
      </c>
      <c r="X34" s="232">
        <v>103.97710731767708</v>
      </c>
      <c r="Y34" s="232">
        <v>99.999999999999986</v>
      </c>
      <c r="Z34" s="232">
        <v>102.43357577763584</v>
      </c>
      <c r="AA34" s="232">
        <v>105.40878097281643</v>
      </c>
      <c r="AB34" s="430">
        <v>108.07565902127372</v>
      </c>
      <c r="AC34" s="431">
        <v>110.29438487631442</v>
      </c>
    </row>
    <row r="35" spans="4:29" ht="18" customHeight="1">
      <c r="D35" s="271" t="s">
        <v>171</v>
      </c>
      <c r="E35" s="232">
        <v>82.585157031137669</v>
      </c>
      <c r="F35" s="232">
        <v>86.330113688182522</v>
      </c>
      <c r="G35" s="232">
        <v>92.953624837763499</v>
      </c>
      <c r="H35" s="232">
        <v>99.305621221048057</v>
      </c>
      <c r="I35" s="232">
        <v>102.92422037420098</v>
      </c>
      <c r="J35" s="232">
        <v>111.48492727496196</v>
      </c>
      <c r="K35" s="232">
        <v>122.48328024453116</v>
      </c>
      <c r="L35" s="232">
        <v>130.12236069015259</v>
      </c>
      <c r="M35" s="232">
        <v>127.73365367525021</v>
      </c>
      <c r="N35" s="232">
        <v>85.84293323978217</v>
      </c>
      <c r="O35" s="232">
        <v>108.47304929658503</v>
      </c>
      <c r="P35" s="232">
        <v>97.123068105668821</v>
      </c>
      <c r="Q35" s="232">
        <v>107.75005124239733</v>
      </c>
      <c r="R35" s="232">
        <v>111.61201215046299</v>
      </c>
      <c r="S35" s="232">
        <v>113.37250322701213</v>
      </c>
      <c r="T35" s="232">
        <v>116.46589345199561</v>
      </c>
      <c r="U35" s="232">
        <v>114.97182554047907</v>
      </c>
      <c r="V35" s="232">
        <v>121.9880334314912</v>
      </c>
      <c r="W35" s="232">
        <v>124.35988967078229</v>
      </c>
      <c r="X35" s="232">
        <v>121.64406126259402</v>
      </c>
      <c r="Y35" s="232">
        <v>100</v>
      </c>
      <c r="Z35" s="232">
        <v>112.72143103463389</v>
      </c>
      <c r="AA35" s="232">
        <v>123.35106255004176</v>
      </c>
      <c r="AB35" s="430">
        <v>144.09343722758555</v>
      </c>
      <c r="AC35" s="431">
        <v>170.53889882409163</v>
      </c>
    </row>
    <row r="36" spans="4:29" ht="18" customHeight="1">
      <c r="D36" s="271" t="s">
        <v>172</v>
      </c>
      <c r="E36" s="232">
        <v>192.75996380926787</v>
      </c>
      <c r="F36" s="232">
        <v>184.17706199692802</v>
      </c>
      <c r="G36" s="232">
        <v>182.90092303766292</v>
      </c>
      <c r="H36" s="232">
        <v>177.1165923487147</v>
      </c>
      <c r="I36" s="232">
        <v>176.14336227754154</v>
      </c>
      <c r="J36" s="232">
        <v>175.90346818183133</v>
      </c>
      <c r="K36" s="232">
        <v>175.84011506796878</v>
      </c>
      <c r="L36" s="232">
        <v>171.74918005372544</v>
      </c>
      <c r="M36" s="232">
        <v>164.98732744396185</v>
      </c>
      <c r="N36" s="232">
        <v>157.9254996766613</v>
      </c>
      <c r="O36" s="232">
        <v>154.17784013633388</v>
      </c>
      <c r="P36" s="232">
        <v>149.60788540374801</v>
      </c>
      <c r="Q36" s="232">
        <v>149.72935731484873</v>
      </c>
      <c r="R36" s="232">
        <v>148.44565445390563</v>
      </c>
      <c r="S36" s="232">
        <v>147.97076709079292</v>
      </c>
      <c r="T36" s="232">
        <v>145.39397053123238</v>
      </c>
      <c r="U36" s="232">
        <v>141.97110927880493</v>
      </c>
      <c r="V36" s="232">
        <v>139.65316248420763</v>
      </c>
      <c r="W36" s="232">
        <v>135.91142840295828</v>
      </c>
      <c r="X36" s="232">
        <v>139.36079955998875</v>
      </c>
      <c r="Y36" s="232">
        <v>100</v>
      </c>
      <c r="Z36" s="232">
        <v>94.449386623155306</v>
      </c>
      <c r="AA36" s="232">
        <v>105.32606941003502</v>
      </c>
      <c r="AB36" s="430">
        <v>112.59472170147379</v>
      </c>
      <c r="AC36" s="431">
        <v>116.32376859232741</v>
      </c>
    </row>
    <row r="37" spans="4:29" ht="18" customHeight="1" thickBot="1">
      <c r="D37" s="272" t="s">
        <v>173</v>
      </c>
      <c r="E37" s="233">
        <v>63.926053165044699</v>
      </c>
      <c r="F37" s="233">
        <v>66.078467833595695</v>
      </c>
      <c r="G37" s="233">
        <v>67.29677030526814</v>
      </c>
      <c r="H37" s="233">
        <v>67.160689956972831</v>
      </c>
      <c r="I37" s="233">
        <v>69.217241578439868</v>
      </c>
      <c r="J37" s="233">
        <v>72.025686352812741</v>
      </c>
      <c r="K37" s="233">
        <v>74.733048454673153</v>
      </c>
      <c r="L37" s="233">
        <v>78.333062517985027</v>
      </c>
      <c r="M37" s="233">
        <v>80.031853331528055</v>
      </c>
      <c r="N37" s="233">
        <v>76.350507379014147</v>
      </c>
      <c r="O37" s="233">
        <v>77.91914622150442</v>
      </c>
      <c r="P37" s="233">
        <v>78.152503629123515</v>
      </c>
      <c r="Q37" s="233">
        <v>78.443121549679205</v>
      </c>
      <c r="R37" s="233">
        <v>81.576345732905594</v>
      </c>
      <c r="S37" s="233">
        <v>84.931484298773185</v>
      </c>
      <c r="T37" s="233">
        <v>87.9236232286529</v>
      </c>
      <c r="U37" s="233">
        <v>89.71917961314162</v>
      </c>
      <c r="V37" s="233">
        <v>92.931026368290773</v>
      </c>
      <c r="W37" s="233">
        <v>96.243618876986602</v>
      </c>
      <c r="X37" s="233">
        <v>98.393442935458694</v>
      </c>
      <c r="Y37" s="233">
        <v>100</v>
      </c>
      <c r="Z37" s="233">
        <v>109.54898700512278</v>
      </c>
      <c r="AA37" s="233">
        <v>119.59289924251539</v>
      </c>
      <c r="AB37" s="432">
        <v>124.01882126822518</v>
      </c>
      <c r="AC37" s="433">
        <v>128.18276043433031</v>
      </c>
    </row>
    <row r="38" spans="4:29" ht="18" customHeight="1" thickTop="1" thickBot="1">
      <c r="D38" s="273" t="s">
        <v>174</v>
      </c>
      <c r="E38" s="234">
        <v>97.769762665060043</v>
      </c>
      <c r="F38" s="234">
        <v>97.145769433238826</v>
      </c>
      <c r="G38" s="234">
        <v>96.62442552452049</v>
      </c>
      <c r="H38" s="234">
        <v>96.959346964558648</v>
      </c>
      <c r="I38" s="234">
        <v>97.745743345361433</v>
      </c>
      <c r="J38" s="234">
        <v>99.808414105618397</v>
      </c>
      <c r="K38" s="234">
        <v>100.18593656951293</v>
      </c>
      <c r="L38" s="234">
        <v>100.51510255836413</v>
      </c>
      <c r="M38" s="234">
        <v>99.224161739044533</v>
      </c>
      <c r="N38" s="234">
        <v>93.503114676142445</v>
      </c>
      <c r="O38" s="234">
        <v>95.026350431366808</v>
      </c>
      <c r="P38" s="234">
        <v>95.402024196528913</v>
      </c>
      <c r="Q38" s="234">
        <v>98.233535581542114</v>
      </c>
      <c r="R38" s="234">
        <v>100.96459007555026</v>
      </c>
      <c r="S38" s="234">
        <v>102.35761952329452</v>
      </c>
      <c r="T38" s="234">
        <v>103.478981352148</v>
      </c>
      <c r="U38" s="234">
        <v>103.68789680501375</v>
      </c>
      <c r="V38" s="234">
        <v>104.40904723241441</v>
      </c>
      <c r="W38" s="234">
        <v>104.58979918718286</v>
      </c>
      <c r="X38" s="234">
        <v>104.74808260666157</v>
      </c>
      <c r="Y38" s="234">
        <v>100</v>
      </c>
      <c r="Z38" s="234">
        <v>104.50822970208522</v>
      </c>
      <c r="AA38" s="234">
        <v>107.06533555407783</v>
      </c>
      <c r="AB38" s="434">
        <v>107.2588671370776</v>
      </c>
      <c r="AC38" s="435">
        <v>107.90500131912817</v>
      </c>
    </row>
    <row r="39" spans="4:29" ht="13">
      <c r="D39" s="148"/>
      <c r="E39" s="235"/>
      <c r="F39" s="235"/>
      <c r="G39" s="235"/>
      <c r="H39" s="235"/>
      <c r="I39" s="235"/>
      <c r="J39" s="235"/>
      <c r="K39" s="235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4:29" ht="13.5" thickBot="1">
      <c r="D40" s="155" t="s">
        <v>332</v>
      </c>
      <c r="E40" s="148"/>
      <c r="F40" s="148"/>
      <c r="G40" s="148"/>
      <c r="H40" s="148"/>
      <c r="I40" s="148"/>
      <c r="J40" s="148"/>
      <c r="K40" s="148"/>
      <c r="L40" s="148"/>
      <c r="M40" s="157"/>
      <c r="N40" s="157"/>
      <c r="O40" s="157"/>
      <c r="P40" s="157"/>
      <c r="Q40" s="157"/>
      <c r="R40" s="157"/>
      <c r="S40" s="157"/>
      <c r="T40" s="148"/>
      <c r="U40" s="148"/>
      <c r="V40" s="148"/>
      <c r="W40" s="148"/>
      <c r="X40" s="148"/>
      <c r="Y40" s="148"/>
      <c r="Z40" s="148"/>
      <c r="AA40" s="148"/>
      <c r="AB40" s="148"/>
      <c r="AC40" s="158" t="s">
        <v>107</v>
      </c>
    </row>
    <row r="41" spans="4:29" ht="18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8" t="s">
        <v>176</v>
      </c>
      <c r="K41" s="238" t="s">
        <v>293</v>
      </c>
      <c r="L41" s="236" t="s">
        <v>294</v>
      </c>
      <c r="M41" s="238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6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8" t="s">
        <v>310</v>
      </c>
      <c r="AC41" s="436" t="s">
        <v>311</v>
      </c>
    </row>
    <row r="42" spans="4:29" ht="18" customHeight="1">
      <c r="D42" s="270" t="s">
        <v>166</v>
      </c>
      <c r="E42" s="240">
        <v>-0.62488706574896236</v>
      </c>
      <c r="F42" s="240">
        <v>1.9644701611465161</v>
      </c>
      <c r="G42" s="240">
        <v>1.262352185821972</v>
      </c>
      <c r="H42" s="240">
        <v>3.5092666231718224</v>
      </c>
      <c r="I42" s="240">
        <v>4.1254275750729441</v>
      </c>
      <c r="J42" s="240">
        <v>-4.5974809514167863</v>
      </c>
      <c r="K42" s="240">
        <v>-4.9253965411747114</v>
      </c>
      <c r="L42" s="241">
        <v>-2.2531737131622389</v>
      </c>
      <c r="M42" s="240">
        <v>-7.8129954592672899</v>
      </c>
      <c r="N42" s="240">
        <v>2.4646875221595916</v>
      </c>
      <c r="O42" s="241">
        <v>4.0481669118066081</v>
      </c>
      <c r="P42" s="242">
        <v>4.0758189898513706</v>
      </c>
      <c r="Q42" s="240">
        <v>1.7053701707147026</v>
      </c>
      <c r="R42" s="242">
        <v>1.3365309304469761</v>
      </c>
      <c r="S42" s="242">
        <v>3.381871359195463</v>
      </c>
      <c r="T42" s="242">
        <v>-0.12089877162646374</v>
      </c>
      <c r="U42" s="242">
        <v>-0.90864383329929999</v>
      </c>
      <c r="V42" s="242">
        <v>4.2553352153800166E-3</v>
      </c>
      <c r="W42" s="242">
        <v>-1.4088572558499113</v>
      </c>
      <c r="X42" s="242">
        <v>-3.7513935639697786</v>
      </c>
      <c r="Y42" s="242">
        <v>3.1333833104503412</v>
      </c>
      <c r="Z42" s="242">
        <v>-4.4633933062307705</v>
      </c>
      <c r="AA42" s="242">
        <v>-6.7013357597897922</v>
      </c>
      <c r="AB42" s="242">
        <v>-1.5404544551242425</v>
      </c>
      <c r="AC42" s="437">
        <v>-2.4616100612385394</v>
      </c>
    </row>
    <row r="43" spans="4:29" ht="18" customHeight="1">
      <c r="D43" s="271" t="s">
        <v>167</v>
      </c>
      <c r="E43" s="244">
        <v>0.26486969856365344</v>
      </c>
      <c r="F43" s="244">
        <v>0.38870904387650657</v>
      </c>
      <c r="G43" s="244">
        <v>0.64169627480294156</v>
      </c>
      <c r="H43" s="244">
        <v>-0.71624172854667234</v>
      </c>
      <c r="I43" s="244">
        <v>-0.88985829821868834</v>
      </c>
      <c r="J43" s="244">
        <v>2.0168400636254047</v>
      </c>
      <c r="K43" s="244">
        <v>1.4401204439127611</v>
      </c>
      <c r="L43" s="245">
        <v>1.0028596942631216</v>
      </c>
      <c r="M43" s="244">
        <v>0.43960665407718003</v>
      </c>
      <c r="N43" s="244">
        <v>-1.3402169569754825</v>
      </c>
      <c r="O43" s="245">
        <v>-0.85432238743293787</v>
      </c>
      <c r="P43" s="246">
        <v>3.0209176543710523</v>
      </c>
      <c r="Q43" s="244">
        <v>5.6084346955856574</v>
      </c>
      <c r="R43" s="246">
        <v>1.6864871295550119</v>
      </c>
      <c r="S43" s="246">
        <v>2.4646016007796123</v>
      </c>
      <c r="T43" s="246">
        <v>0.68617429248092798</v>
      </c>
      <c r="U43" s="246">
        <v>0.74181330659044675</v>
      </c>
      <c r="V43" s="246">
        <v>0.18442684345417809</v>
      </c>
      <c r="W43" s="246">
        <v>0.79808087645079084</v>
      </c>
      <c r="X43" s="246">
        <v>0.11315186589493199</v>
      </c>
      <c r="Y43" s="246">
        <v>1.8991085054075543</v>
      </c>
      <c r="Z43" s="246">
        <v>0.56728004881270333</v>
      </c>
      <c r="AA43" s="246">
        <v>1.0978296945577972</v>
      </c>
      <c r="AB43" s="246">
        <v>-4.1276500269671761</v>
      </c>
      <c r="AC43" s="438">
        <v>-0.16896504306133098</v>
      </c>
    </row>
    <row r="44" spans="4:29" ht="18" customHeight="1">
      <c r="D44" s="271" t="s">
        <v>168</v>
      </c>
      <c r="E44" s="244">
        <v>5.1649134288073864</v>
      </c>
      <c r="F44" s="244">
        <v>3.2529881615895326</v>
      </c>
      <c r="G44" s="244">
        <v>2.8516702065281665</v>
      </c>
      <c r="H44" s="244">
        <v>2.2041632011691932</v>
      </c>
      <c r="I44" s="244">
        <v>3.0398438104564134</v>
      </c>
      <c r="J44" s="244">
        <v>0.6161457257150772</v>
      </c>
      <c r="K44" s="244">
        <v>1.5691565379394699</v>
      </c>
      <c r="L44" s="245">
        <v>2.0221494433585612</v>
      </c>
      <c r="M44" s="244">
        <v>2.8198161837477311</v>
      </c>
      <c r="N44" s="244">
        <v>4.286362254518667</v>
      </c>
      <c r="O44" s="245">
        <v>2.9392537477480305</v>
      </c>
      <c r="P44" s="246">
        <v>6.5107209536353148</v>
      </c>
      <c r="Q44" s="244">
        <v>2.7296490051723845</v>
      </c>
      <c r="R44" s="246">
        <v>0.32041318997386847</v>
      </c>
      <c r="S44" s="246">
        <v>2.487046488851604</v>
      </c>
      <c r="T44" s="246">
        <v>-5.8761178326340431E-2</v>
      </c>
      <c r="U44" s="246">
        <v>-2.312176922583387</v>
      </c>
      <c r="V44" s="246">
        <v>-2.389101446712075</v>
      </c>
      <c r="W44" s="246">
        <v>-0.93001273234705384</v>
      </c>
      <c r="X44" s="246">
        <v>-3.0630642340735506</v>
      </c>
      <c r="Y44" s="246">
        <v>2.7725909268830415</v>
      </c>
      <c r="Z44" s="246">
        <v>0.41313342716673462</v>
      </c>
      <c r="AA44" s="246">
        <v>-0.10424020757126681</v>
      </c>
      <c r="AB44" s="246">
        <v>3.6852160604543505</v>
      </c>
      <c r="AC44" s="438">
        <v>1.679389292632627</v>
      </c>
    </row>
    <row r="45" spans="4:29" ht="18" customHeight="1">
      <c r="D45" s="271" t="s">
        <v>169</v>
      </c>
      <c r="E45" s="244">
        <v>-3.1244362957028993</v>
      </c>
      <c r="F45" s="244">
        <v>-4.5418123711721199</v>
      </c>
      <c r="G45" s="244">
        <v>-3.9948657265205063</v>
      </c>
      <c r="H45" s="244">
        <v>-6.9446180582021082</v>
      </c>
      <c r="I45" s="244">
        <v>-1.797458612636696</v>
      </c>
      <c r="J45" s="244">
        <v>-6.16664941238077</v>
      </c>
      <c r="K45" s="244">
        <v>-6.9613248966856434</v>
      </c>
      <c r="L45" s="245">
        <v>-6.8276569924758848</v>
      </c>
      <c r="M45" s="244">
        <v>-1.8907079832654334</v>
      </c>
      <c r="N45" s="244">
        <v>-5.4223198499110481</v>
      </c>
      <c r="O45" s="245">
        <v>1.0513766772011937</v>
      </c>
      <c r="P45" s="246">
        <v>5.6256874397844907</v>
      </c>
      <c r="Q45" s="244">
        <v>11.67306249583152</v>
      </c>
      <c r="R45" s="246">
        <v>-1.276174333674035</v>
      </c>
      <c r="S45" s="246">
        <v>1.4214674971378705</v>
      </c>
      <c r="T45" s="246">
        <v>-0.75858664424474387</v>
      </c>
      <c r="U45" s="246">
        <v>1.6074180521324386</v>
      </c>
      <c r="V45" s="246">
        <v>-5.6734355501271931</v>
      </c>
      <c r="W45" s="246">
        <v>-0.87969852424700712</v>
      </c>
      <c r="X45" s="246">
        <v>-5.1451301705127221</v>
      </c>
      <c r="Y45" s="246">
        <v>3.7932951523041298</v>
      </c>
      <c r="Z45" s="246">
        <v>-1.5382324739290349</v>
      </c>
      <c r="AA45" s="246">
        <v>1.356611233520048</v>
      </c>
      <c r="AB45" s="246">
        <v>2.1628912712285726</v>
      </c>
      <c r="AC45" s="438">
        <v>1.4251237247965065</v>
      </c>
    </row>
    <row r="46" spans="4:29" ht="18" customHeight="1">
      <c r="D46" s="271" t="s">
        <v>170</v>
      </c>
      <c r="E46" s="244">
        <v>3.7398618203664826</v>
      </c>
      <c r="F46" s="244">
        <v>-4.4051892769315879</v>
      </c>
      <c r="G46" s="244">
        <v>7.3365571326629322</v>
      </c>
      <c r="H46" s="244">
        <v>-0.36867012646132186</v>
      </c>
      <c r="I46" s="244">
        <v>12.275590003277598</v>
      </c>
      <c r="J46" s="244">
        <v>9.4721185958690821</v>
      </c>
      <c r="K46" s="244">
        <v>6.4382083716965015</v>
      </c>
      <c r="L46" s="245">
        <v>1.1779054608747999</v>
      </c>
      <c r="M46" s="244">
        <v>-4.9200891410673684</v>
      </c>
      <c r="N46" s="244">
        <v>-0.67665102827797408</v>
      </c>
      <c r="O46" s="245">
        <v>6.3143597888903171</v>
      </c>
      <c r="P46" s="246">
        <v>0.35747575319545288</v>
      </c>
      <c r="Q46" s="244">
        <v>5.788711930954598</v>
      </c>
      <c r="R46" s="246">
        <v>2.6900946586614443</v>
      </c>
      <c r="S46" s="246">
        <v>3.432077627072498</v>
      </c>
      <c r="T46" s="246">
        <v>2.7140792952362331</v>
      </c>
      <c r="U46" s="246">
        <v>0.35554254347373188</v>
      </c>
      <c r="V46" s="246">
        <v>4.2002672079810868</v>
      </c>
      <c r="W46" s="246">
        <v>-0.39805607903392387</v>
      </c>
      <c r="X46" s="246">
        <v>-3.8249836144469631</v>
      </c>
      <c r="Y46" s="246">
        <v>2.4335757776358418</v>
      </c>
      <c r="Z46" s="246">
        <v>2.9045214643675101</v>
      </c>
      <c r="AA46" s="246">
        <v>2.5300340482497798</v>
      </c>
      <c r="AB46" s="246">
        <v>2.0529376134583317</v>
      </c>
      <c r="AC46" s="438">
        <v>2.479819246814241</v>
      </c>
    </row>
    <row r="47" spans="4:29" ht="18" customHeight="1">
      <c r="D47" s="271" t="s">
        <v>171</v>
      </c>
      <c r="E47" s="244">
        <v>4.5346606965133747</v>
      </c>
      <c r="F47" s="244">
        <v>7.6723067613516402</v>
      </c>
      <c r="G47" s="244">
        <v>6.8335112206447022</v>
      </c>
      <c r="H47" s="244">
        <v>3.6439016328171023</v>
      </c>
      <c r="I47" s="244">
        <v>8.3174853009688618</v>
      </c>
      <c r="J47" s="244">
        <v>9.8653273033432622</v>
      </c>
      <c r="K47" s="244">
        <v>6.2368352891679715</v>
      </c>
      <c r="L47" s="245">
        <v>-1.8357390706969625</v>
      </c>
      <c r="M47" s="244">
        <v>-32.795366945324325</v>
      </c>
      <c r="N47" s="244">
        <v>26.362235308981042</v>
      </c>
      <c r="O47" s="245">
        <v>-10.46341120169242</v>
      </c>
      <c r="P47" s="246">
        <v>10.941770419738468</v>
      </c>
      <c r="Q47" s="244">
        <v>3.5841847530797724</v>
      </c>
      <c r="R47" s="246">
        <v>1.5773311874136366</v>
      </c>
      <c r="S47" s="246">
        <v>2.7285189414839204</v>
      </c>
      <c r="T47" s="246">
        <v>-1.2828372901568583</v>
      </c>
      <c r="U47" s="246">
        <v>6.1025454349612636</v>
      </c>
      <c r="V47" s="246">
        <v>1.9443351717143005</v>
      </c>
      <c r="W47" s="246">
        <v>-2.1838459453268042</v>
      </c>
      <c r="X47" s="246">
        <v>-17.792945284744164</v>
      </c>
      <c r="Y47" s="246">
        <v>12.721431034633895</v>
      </c>
      <c r="Z47" s="246">
        <v>9.4300005046439619</v>
      </c>
      <c r="AA47" s="246">
        <v>16.815724363240825</v>
      </c>
      <c r="AB47" s="246">
        <v>18.352995185157027</v>
      </c>
      <c r="AC47" s="438">
        <v>14.276219246224397</v>
      </c>
    </row>
    <row r="48" spans="4:29" ht="18" customHeight="1">
      <c r="D48" s="271" t="s">
        <v>172</v>
      </c>
      <c r="E48" s="244">
        <v>-4.4526371777245437</v>
      </c>
      <c r="F48" s="244">
        <v>-0.69288702155885973</v>
      </c>
      <c r="G48" s="244">
        <v>-3.162548659066692</v>
      </c>
      <c r="H48" s="244">
        <v>-0.54948554410815809</v>
      </c>
      <c r="I48" s="244">
        <v>-0.13619252670571785</v>
      </c>
      <c r="J48" s="244">
        <v>-3.6015841255097047E-2</v>
      </c>
      <c r="K48" s="244">
        <v>-2.326508381015354</v>
      </c>
      <c r="L48" s="245">
        <v>-3.9370508829494106</v>
      </c>
      <c r="M48" s="244">
        <v>-4.2802243522000829</v>
      </c>
      <c r="N48" s="244">
        <v>-2.3730553634469653</v>
      </c>
      <c r="O48" s="245">
        <v>-2.9640801353455384</v>
      </c>
      <c r="P48" s="246">
        <v>8.1193521834029725E-2</v>
      </c>
      <c r="Q48" s="244">
        <v>-0.85734880851972739</v>
      </c>
      <c r="R48" s="246">
        <v>-0.3199065441556439</v>
      </c>
      <c r="S48" s="246">
        <v>-1.7414227216781593</v>
      </c>
      <c r="T48" s="246">
        <v>-2.3541975227178855</v>
      </c>
      <c r="U48" s="246">
        <v>-1.6326890776385221</v>
      </c>
      <c r="V48" s="246">
        <v>-2.6793049399597231</v>
      </c>
      <c r="W48" s="246">
        <v>2.5379551944694132</v>
      </c>
      <c r="X48" s="246">
        <v>-28.243810084517801</v>
      </c>
      <c r="Y48" s="246">
        <v>-5.5506133768446944</v>
      </c>
      <c r="Z48" s="246">
        <v>11.515885042511391</v>
      </c>
      <c r="AA48" s="246">
        <v>6.901095172498918</v>
      </c>
      <c r="AB48" s="246">
        <v>3.3119198080533243</v>
      </c>
      <c r="AC48" s="438">
        <v>3.8525383437792105</v>
      </c>
    </row>
    <row r="49" spans="4:29" ht="18" customHeight="1" thickBot="1">
      <c r="D49" s="272" t="s">
        <v>173</v>
      </c>
      <c r="E49" s="248">
        <v>3.3670382605881755</v>
      </c>
      <c r="F49" s="248">
        <v>1.8437208240670422</v>
      </c>
      <c r="G49" s="248">
        <v>-0.20220932992479865</v>
      </c>
      <c r="H49" s="248">
        <v>3.0621359351498545</v>
      </c>
      <c r="I49" s="248">
        <v>4.0574352723811273</v>
      </c>
      <c r="J49" s="248">
        <v>3.7588841411362433</v>
      </c>
      <c r="K49" s="248">
        <v>4.8171647453874922</v>
      </c>
      <c r="L49" s="249">
        <v>2.1686766212581032</v>
      </c>
      <c r="M49" s="248">
        <v>-4.5998509334328617</v>
      </c>
      <c r="N49" s="248">
        <v>2.0545231411539246</v>
      </c>
      <c r="O49" s="249">
        <v>0.29948660750942008</v>
      </c>
      <c r="P49" s="250">
        <v>0.37186002630809439</v>
      </c>
      <c r="Q49" s="248">
        <v>3.9942624940570024</v>
      </c>
      <c r="R49" s="250">
        <v>4.1128816640706933</v>
      </c>
      <c r="S49" s="250">
        <v>3.5230032238150173</v>
      </c>
      <c r="T49" s="250">
        <v>2.0421774246259359</v>
      </c>
      <c r="U49" s="250">
        <v>3.5798886804340557</v>
      </c>
      <c r="V49" s="250">
        <v>3.564571099826054</v>
      </c>
      <c r="W49" s="250">
        <v>2.2337315279258956</v>
      </c>
      <c r="X49" s="250">
        <v>1.6327887475135263</v>
      </c>
      <c r="Y49" s="250">
        <v>9.5489870051227754</v>
      </c>
      <c r="Z49" s="250">
        <v>9.1684209155881398</v>
      </c>
      <c r="AA49" s="250">
        <v>3.7008234215768363</v>
      </c>
      <c r="AB49" s="250">
        <v>3.3575058394559654</v>
      </c>
      <c r="AC49" s="439">
        <v>6.4038653637453757</v>
      </c>
    </row>
    <row r="50" spans="4:29" ht="18" customHeight="1" thickTop="1" thickBot="1">
      <c r="D50" s="273" t="s">
        <v>312</v>
      </c>
      <c r="E50" s="252">
        <v>-0.63822721341657795</v>
      </c>
      <c r="F50" s="252">
        <v>-0.53666146427159755</v>
      </c>
      <c r="G50" s="252">
        <v>0.34662192113438245</v>
      </c>
      <c r="H50" s="252">
        <v>0.81105783549700361</v>
      </c>
      <c r="I50" s="252">
        <v>2.1102410086227605</v>
      </c>
      <c r="J50" s="252">
        <v>0.37824676914430511</v>
      </c>
      <c r="K50" s="252">
        <v>0.32855508598541089</v>
      </c>
      <c r="L50" s="253">
        <v>-1.2843248714948701</v>
      </c>
      <c r="M50" s="252">
        <v>-5.7657801916716691</v>
      </c>
      <c r="N50" s="252">
        <v>1.6290746884713945</v>
      </c>
      <c r="O50" s="253">
        <v>0.39533660429519851</v>
      </c>
      <c r="P50" s="254">
        <v>2.967978309538021</v>
      </c>
      <c r="Q50" s="252">
        <v>2.7801651216565855</v>
      </c>
      <c r="R50" s="254">
        <v>1.3797207978578214</v>
      </c>
      <c r="S50" s="254">
        <v>1.0955333213843192</v>
      </c>
      <c r="T50" s="254">
        <v>0.20189167900175201</v>
      </c>
      <c r="U50" s="254">
        <v>0.69550106581562099</v>
      </c>
      <c r="V50" s="254">
        <v>0.17311905391310348</v>
      </c>
      <c r="W50" s="254">
        <v>0.151337339500417</v>
      </c>
      <c r="X50" s="254">
        <v>-4.5328587297306884</v>
      </c>
      <c r="Y50" s="254">
        <v>4.5082297020852131</v>
      </c>
      <c r="Z50" s="254">
        <v>2.4467985528814364</v>
      </c>
      <c r="AA50" s="254">
        <v>0.18076026381293592</v>
      </c>
      <c r="AB50" s="254">
        <v>0.60240630849179277</v>
      </c>
      <c r="AC50" s="440">
        <v>1.920229658816397</v>
      </c>
    </row>
    <row r="51" spans="4:29" ht="13"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4:29" ht="13.5" thickBot="1">
      <c r="D52" s="155" t="s">
        <v>333</v>
      </c>
      <c r="E52" s="161"/>
      <c r="F52" s="161"/>
      <c r="G52" s="161"/>
      <c r="H52" s="161"/>
      <c r="I52" s="161"/>
      <c r="J52" s="161"/>
      <c r="K52" s="161"/>
      <c r="L52" s="161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48"/>
      <c r="X52" s="148"/>
      <c r="Y52" s="148"/>
      <c r="Z52" s="148"/>
      <c r="AA52" s="148"/>
      <c r="AB52" s="148"/>
      <c r="AC52" s="158" t="s">
        <v>107</v>
      </c>
    </row>
    <row r="53" spans="4:29" ht="18" customHeight="1" thickBot="1">
      <c r="D53" s="274"/>
      <c r="E53" s="654" t="s">
        <v>368</v>
      </c>
      <c r="F53" s="654" t="s">
        <v>370</v>
      </c>
      <c r="G53" s="655" t="s">
        <v>371</v>
      </c>
      <c r="H53" s="236" t="s">
        <v>372</v>
      </c>
      <c r="I53" s="237" t="s">
        <v>369</v>
      </c>
      <c r="J53" s="238" t="s">
        <v>176</v>
      </c>
      <c r="K53" s="238" t="s">
        <v>293</v>
      </c>
      <c r="L53" s="236" t="s">
        <v>294</v>
      </c>
      <c r="M53" s="238" t="s">
        <v>295</v>
      </c>
      <c r="N53" s="238" t="s">
        <v>296</v>
      </c>
      <c r="O53" s="238" t="s">
        <v>297</v>
      </c>
      <c r="P53" s="238" t="s">
        <v>298</v>
      </c>
      <c r="Q53" s="238" t="s">
        <v>299</v>
      </c>
      <c r="R53" s="238" t="s">
        <v>300</v>
      </c>
      <c r="S53" s="238" t="s">
        <v>301</v>
      </c>
      <c r="T53" s="236" t="s">
        <v>302</v>
      </c>
      <c r="U53" s="236" t="s">
        <v>303</v>
      </c>
      <c r="V53" s="236" t="s">
        <v>304</v>
      </c>
      <c r="W53" s="236" t="s">
        <v>305</v>
      </c>
      <c r="X53" s="236" t="s">
        <v>306</v>
      </c>
      <c r="Y53" s="236" t="s">
        <v>307</v>
      </c>
      <c r="Z53" s="236" t="s">
        <v>308</v>
      </c>
      <c r="AA53" s="236" t="s">
        <v>309</v>
      </c>
      <c r="AB53" s="238" t="s">
        <v>310</v>
      </c>
      <c r="AC53" s="436" t="s">
        <v>311</v>
      </c>
    </row>
    <row r="54" spans="4:29" ht="18" customHeight="1">
      <c r="D54" s="270" t="s">
        <v>314</v>
      </c>
      <c r="E54" s="240">
        <v>-7.3917108762558678E-2</v>
      </c>
      <c r="F54" s="240">
        <v>0.23240591444886388</v>
      </c>
      <c r="G54" s="240">
        <v>0.15309750400683617</v>
      </c>
      <c r="H54" s="240">
        <v>0.42948618038128439</v>
      </c>
      <c r="I54" s="240">
        <v>0.518409384848036</v>
      </c>
      <c r="J54" s="240">
        <v>-0.58913024993576202</v>
      </c>
      <c r="K54" s="240">
        <v>-0.59986403117390485</v>
      </c>
      <c r="L54" s="241">
        <v>-0.26004365499625703</v>
      </c>
      <c r="M54" s="240">
        <v>-0.89286480213595054</v>
      </c>
      <c r="N54" s="240">
        <v>0.27554406534787945</v>
      </c>
      <c r="O54" s="241">
        <v>0.45629305070229792</v>
      </c>
      <c r="P54" s="242">
        <v>0.47612526280059564</v>
      </c>
      <c r="Q54" s="240">
        <v>0.20135974407203289</v>
      </c>
      <c r="R54" s="242">
        <v>0.15615920012738876</v>
      </c>
      <c r="S54" s="242">
        <v>0.3949667967935766</v>
      </c>
      <c r="T54" s="240">
        <v>-1.4439023192294254E-2</v>
      </c>
      <c r="U54" s="242">
        <v>-0.10817036977335091</v>
      </c>
      <c r="V54" s="242">
        <v>4.9851027385889289E-4</v>
      </c>
      <c r="W54" s="242">
        <v>-0.16476866106144411</v>
      </c>
      <c r="X54" s="242">
        <v>-0.4318982020162509</v>
      </c>
      <c r="Y54" s="242">
        <v>0.36369960148752506</v>
      </c>
      <c r="Z54" s="242">
        <v>-0.51126166617190849</v>
      </c>
      <c r="AA54" s="242">
        <v>-0.71583160934036272</v>
      </c>
      <c r="AB54" s="242">
        <v>-0.15324610995278451</v>
      </c>
      <c r="AC54" s="437">
        <v>-0.23966759230530296</v>
      </c>
    </row>
    <row r="55" spans="4:29" ht="18" customHeight="1">
      <c r="D55" s="271" t="s">
        <v>315</v>
      </c>
      <c r="E55" s="244">
        <v>3.0024223525313806E-2</v>
      </c>
      <c r="F55" s="244">
        <v>4.4462473044129446E-2</v>
      </c>
      <c r="G55" s="244">
        <v>7.4083300894239063E-2</v>
      </c>
      <c r="H55" s="244">
        <v>-8.2932664211768703E-2</v>
      </c>
      <c r="I55" s="244">
        <v>-0.10147449274968132</v>
      </c>
      <c r="J55" s="244">
        <v>0.22323191760599784</v>
      </c>
      <c r="K55" s="244">
        <v>0.16200033296163902</v>
      </c>
      <c r="L55" s="245">
        <v>0.1140623899300599</v>
      </c>
      <c r="M55" s="244">
        <v>5.1158063608785394E-2</v>
      </c>
      <c r="N55" s="244">
        <v>-0.16623455784316438</v>
      </c>
      <c r="O55" s="245">
        <v>-0.10287034015697902</v>
      </c>
      <c r="P55" s="246">
        <v>0.35922580040444479</v>
      </c>
      <c r="Q55" s="244">
        <v>0.66725760056930183</v>
      </c>
      <c r="R55" s="246">
        <v>0.20616939091946068</v>
      </c>
      <c r="S55" s="246">
        <v>0.30220388038015417</v>
      </c>
      <c r="T55" s="244">
        <v>8.5276553847913258E-2</v>
      </c>
      <c r="U55" s="246">
        <v>9.2636841004757373E-2</v>
      </c>
      <c r="V55" s="246">
        <v>2.3041616655844921E-2</v>
      </c>
      <c r="W55" s="246">
        <v>9.9720567110610253E-2</v>
      </c>
      <c r="X55" s="246">
        <v>1.4229677777528293E-2</v>
      </c>
      <c r="Y55" s="246">
        <v>0.25044959934824679</v>
      </c>
      <c r="Z55" s="246">
        <v>7.2943729693427356E-2</v>
      </c>
      <c r="AA55" s="246">
        <v>0.13857463468330841</v>
      </c>
      <c r="AB55" s="246">
        <v>-0.52578615436722076</v>
      </c>
      <c r="AC55" s="438">
        <v>-2.0511061906803393E-2</v>
      </c>
    </row>
    <row r="56" spans="4:29" ht="18" customHeight="1">
      <c r="D56" s="271" t="s">
        <v>171</v>
      </c>
      <c r="E56" s="244">
        <v>0.28876087052058241</v>
      </c>
      <c r="F56" s="244">
        <v>0.19249050675437304</v>
      </c>
      <c r="G56" s="244">
        <v>0.17517241926346647</v>
      </c>
      <c r="H56" s="244">
        <v>0.13877740707399153</v>
      </c>
      <c r="I56" s="244">
        <v>0.19403796264710083</v>
      </c>
      <c r="J56" s="244">
        <v>3.9687593584829525E-2</v>
      </c>
      <c r="K56" s="244">
        <v>0.10131311495483014</v>
      </c>
      <c r="L56" s="245">
        <v>0.13217518718986479</v>
      </c>
      <c r="M56" s="244">
        <v>0.19048721566581162</v>
      </c>
      <c r="N56" s="244">
        <v>0.31593816458567436</v>
      </c>
      <c r="O56" s="245">
        <v>0.22231043406883016</v>
      </c>
      <c r="P56" s="246">
        <v>0.5049162214349967</v>
      </c>
      <c r="Q56" s="244">
        <v>0.21897179897615948</v>
      </c>
      <c r="R56" s="246">
        <v>2.5690837307609935E-2</v>
      </c>
      <c r="S56" s="246">
        <v>0.19732858328242969</v>
      </c>
      <c r="T56" s="244">
        <v>-4.7264340298547904E-3</v>
      </c>
      <c r="U56" s="246">
        <v>-0.18549532757096243</v>
      </c>
      <c r="V56" s="246">
        <v>-0.18594173032052264</v>
      </c>
      <c r="W56" s="246">
        <v>-7.053071480719926E-2</v>
      </c>
      <c r="X56" s="246">
        <v>-0.22978985420015297</v>
      </c>
      <c r="Y56" s="246">
        <v>0.21120097187077547</v>
      </c>
      <c r="Z56" s="246">
        <v>3.0947620639128703E-2</v>
      </c>
      <c r="AA56" s="246">
        <v>-7.6535746875899128E-3</v>
      </c>
      <c r="AB56" s="246">
        <v>0.26980795083344161</v>
      </c>
      <c r="AC56" s="438">
        <v>0.12672188851568847</v>
      </c>
    </row>
    <row r="57" spans="4:29" ht="18" customHeight="1">
      <c r="D57" s="271" t="s">
        <v>316</v>
      </c>
      <c r="E57" s="244">
        <v>-0.28651194340802127</v>
      </c>
      <c r="F57" s="244">
        <v>-0.40606462450121517</v>
      </c>
      <c r="G57" s="244">
        <v>-0.34278223499916693</v>
      </c>
      <c r="H57" s="244">
        <v>-0.57010675553695467</v>
      </c>
      <c r="I57" s="244">
        <v>-0.13620719375619131</v>
      </c>
      <c r="J57" s="244">
        <v>-0.44941113675457212</v>
      </c>
      <c r="K57" s="244">
        <v>-0.4742464555643886</v>
      </c>
      <c r="L57" s="245">
        <v>-0.4313430896547919</v>
      </c>
      <c r="M57" s="244">
        <v>-0.11273960389569428</v>
      </c>
      <c r="N57" s="244">
        <v>-0.33661904314046159</v>
      </c>
      <c r="O57" s="245">
        <v>6.0741088968988929E-2</v>
      </c>
      <c r="P57" s="246">
        <v>0.32713614273274999</v>
      </c>
      <c r="Q57" s="244">
        <v>0.6963139606751797</v>
      </c>
      <c r="R57" s="246">
        <v>-8.2712169637129823E-2</v>
      </c>
      <c r="S57" s="246">
        <v>8.9715447236608389E-2</v>
      </c>
      <c r="T57" s="244">
        <v>-4.8032302696643249E-2</v>
      </c>
      <c r="U57" s="246">
        <v>0.10080314378291763</v>
      </c>
      <c r="V57" s="246">
        <v>-0.35901013531228881</v>
      </c>
      <c r="W57" s="246">
        <v>-5.2417616323130044E-2</v>
      </c>
      <c r="X57" s="246">
        <v>-0.30342099794345301</v>
      </c>
      <c r="Y57" s="246">
        <v>0.22226527441372798</v>
      </c>
      <c r="Z57" s="246">
        <v>-8.9514989346138454E-2</v>
      </c>
      <c r="AA57" s="246">
        <v>7.5874952824484115E-2</v>
      </c>
      <c r="AB57" s="246">
        <v>0.12238986951056166</v>
      </c>
      <c r="AC57" s="438">
        <v>8.1893260102012311E-2</v>
      </c>
    </row>
    <row r="58" spans="4:29" ht="18" customHeight="1">
      <c r="D58" s="271" t="s">
        <v>317</v>
      </c>
      <c r="E58" s="244">
        <v>0.20220449871556398</v>
      </c>
      <c r="F58" s="244">
        <v>-0.24867158616471322</v>
      </c>
      <c r="G58" s="244">
        <v>0.39803859100859867</v>
      </c>
      <c r="H58" s="244">
        <v>-2.1395169343728867E-2</v>
      </c>
      <c r="I58" s="244">
        <v>0.70405714562712529</v>
      </c>
      <c r="J58" s="244">
        <v>0.59734977912231313</v>
      </c>
      <c r="K58" s="244">
        <v>0.44280297083690834</v>
      </c>
      <c r="L58" s="245">
        <v>8.5946645478201342E-2</v>
      </c>
      <c r="M58" s="244">
        <v>-0.36795188431613923</v>
      </c>
      <c r="N58" s="244">
        <v>-5.1057898166295919E-2</v>
      </c>
      <c r="O58" s="245">
        <v>0.46565137958880037</v>
      </c>
      <c r="P58" s="246">
        <v>2.7916215861550586E-2</v>
      </c>
      <c r="Q58" s="244">
        <v>0.44059487305229839</v>
      </c>
      <c r="R58" s="246">
        <v>0.21074393341772141</v>
      </c>
      <c r="S58" s="246">
        <v>0.27234667975384624</v>
      </c>
      <c r="T58" s="244">
        <v>0.22034885367488435</v>
      </c>
      <c r="U58" s="246">
        <v>2.9589245799277276E-2</v>
      </c>
      <c r="V58" s="246">
        <v>0.34837785129815602</v>
      </c>
      <c r="W58" s="246">
        <v>-3.4342785192415959E-2</v>
      </c>
      <c r="X58" s="246">
        <v>-0.32819494942446809</v>
      </c>
      <c r="Y58" s="246">
        <v>0.21035630779475528</v>
      </c>
      <c r="Z58" s="246">
        <v>0.24608044185774441</v>
      </c>
      <c r="AA58" s="246">
        <v>0.21531036618001159</v>
      </c>
      <c r="AB58" s="246">
        <v>0.17880559493529993</v>
      </c>
      <c r="AC58" s="438">
        <v>0.21910007202566084</v>
      </c>
    </row>
    <row r="59" spans="4:29" ht="18" customHeight="1">
      <c r="D59" s="271" t="s">
        <v>318</v>
      </c>
      <c r="E59" s="244">
        <v>7.4388529527032177E-2</v>
      </c>
      <c r="F59" s="244">
        <v>0.13241223571047189</v>
      </c>
      <c r="G59" s="244">
        <v>0.12766947028105416</v>
      </c>
      <c r="H59" s="244">
        <v>7.2479390834069596E-2</v>
      </c>
      <c r="I59" s="244">
        <v>0.17008872023347121</v>
      </c>
      <c r="J59" s="244">
        <v>0.21400515632790959</v>
      </c>
      <c r="K59" s="244">
        <v>0.14808056465582436</v>
      </c>
      <c r="L59" s="245">
        <v>-4.6152507925954697E-2</v>
      </c>
      <c r="M59" s="244">
        <v>-0.81990612347761171</v>
      </c>
      <c r="N59" s="244">
        <v>0.47002877108717001</v>
      </c>
      <c r="O59" s="245">
        <v>-0.23196092486033212</v>
      </c>
      <c r="P59" s="246">
        <v>0.2163296965649443</v>
      </c>
      <c r="Q59" s="244">
        <v>7.6350491525681713E-2</v>
      </c>
      <c r="R59" s="246">
        <v>3.3863237839440341E-2</v>
      </c>
      <c r="S59" s="246">
        <v>5.8691913771611856E-2</v>
      </c>
      <c r="T59" s="244">
        <v>-2.8040253312642129E-2</v>
      </c>
      <c r="U59" s="246">
        <v>0.13141293726977371</v>
      </c>
      <c r="V59" s="246">
        <v>4.4117812325927354E-2</v>
      </c>
      <c r="W59" s="246">
        <v>-5.0428579725933023E-2</v>
      </c>
      <c r="X59" s="246">
        <v>-0.40128822058030683</v>
      </c>
      <c r="Y59" s="246">
        <v>0.24705844694184381</v>
      </c>
      <c r="Z59" s="246">
        <v>0.19752926949618602</v>
      </c>
      <c r="AA59" s="246">
        <v>0.37624724755255184</v>
      </c>
      <c r="AB59" s="246">
        <v>0.47883036722415817</v>
      </c>
      <c r="AC59" s="438">
        <v>0.43818633333865087</v>
      </c>
    </row>
    <row r="60" spans="4:29" ht="18" customHeight="1">
      <c r="D60" s="271" t="s">
        <v>319</v>
      </c>
      <c r="E60" s="244">
        <v>-0.32894518399927519</v>
      </c>
      <c r="F60" s="244">
        <v>-4.9222993759489846E-2</v>
      </c>
      <c r="G60" s="244">
        <v>-0.22431594096586266</v>
      </c>
      <c r="H60" s="244">
        <v>-3.7611424885198752E-2</v>
      </c>
      <c r="I60" s="244">
        <v>-9.1963534519615628E-3</v>
      </c>
      <c r="J60" s="244">
        <v>-2.378454018351735E-3</v>
      </c>
      <c r="K60" s="244">
        <v>-0.15300646053569353</v>
      </c>
      <c r="L60" s="245">
        <v>-0.25207416113482739</v>
      </c>
      <c r="M60" s="244">
        <v>-0.26668195591694871</v>
      </c>
      <c r="N60" s="244">
        <v>-0.15018549881316429</v>
      </c>
      <c r="O60" s="245">
        <v>-0.18020290920645735</v>
      </c>
      <c r="P60" s="246">
        <v>4.7710308398616515E-3</v>
      </c>
      <c r="Q60" s="244">
        <v>-4.896645715736872E-2</v>
      </c>
      <c r="R60" s="246">
        <v>-1.7624446053764755E-2</v>
      </c>
      <c r="S60" s="246">
        <v>-9.433088389164751E-2</v>
      </c>
      <c r="T60" s="244">
        <v>-0.12394559576557393</v>
      </c>
      <c r="U60" s="246">
        <v>-8.3766302683842275E-2</v>
      </c>
      <c r="V60" s="246">
        <v>-0.13428538110799085</v>
      </c>
      <c r="W60" s="246">
        <v>0.12357896326117432</v>
      </c>
      <c r="X60" s="246">
        <v>-1.4080295812149621</v>
      </c>
      <c r="Y60" s="246">
        <v>-0.20798639482331741</v>
      </c>
      <c r="Z60" s="246">
        <v>0.38997783206067127</v>
      </c>
      <c r="AA60" s="246">
        <v>0.25438937055719313</v>
      </c>
      <c r="AB60" s="246">
        <v>0.13027425187886926</v>
      </c>
      <c r="AC60" s="438">
        <v>0.15562085904384104</v>
      </c>
    </row>
    <row r="61" spans="4:29" ht="18" customHeight="1" thickBot="1">
      <c r="D61" s="272" t="s">
        <v>173</v>
      </c>
      <c r="E61" s="248">
        <v>0.22839085708601684</v>
      </c>
      <c r="F61" s="248">
        <v>0.13010337570656602</v>
      </c>
      <c r="G61" s="248">
        <v>-1.4610524924943143E-2</v>
      </c>
      <c r="H61" s="248">
        <v>0.220042852163641</v>
      </c>
      <c r="I61" s="248">
        <v>0.29807487240576047</v>
      </c>
      <c r="J61" s="248">
        <v>0.28140805370623156</v>
      </c>
      <c r="K61" s="248">
        <v>0.37278185801332819</v>
      </c>
      <c r="L61" s="249">
        <v>0.17533390984720115</v>
      </c>
      <c r="M61" s="248">
        <v>-0.38489877201446382</v>
      </c>
      <c r="N61" s="248">
        <v>0.17404206160849914</v>
      </c>
      <c r="O61" s="249">
        <v>2.5476213184919817E-2</v>
      </c>
      <c r="P61" s="250">
        <v>3.160255047656832E-2</v>
      </c>
      <c r="Q61" s="248">
        <v>0.33089410247535028</v>
      </c>
      <c r="R61" s="250">
        <v>0.3447455800915854</v>
      </c>
      <c r="S61" s="250">
        <v>0.30326263883080745</v>
      </c>
      <c r="T61" s="248">
        <v>0.1800131513385663</v>
      </c>
      <c r="U61" s="250">
        <v>0.32135427568915986</v>
      </c>
      <c r="V61" s="250">
        <v>0.32914496414591438</v>
      </c>
      <c r="W61" s="250">
        <v>0.21324110372473598</v>
      </c>
      <c r="X61" s="250">
        <v>0.15911363825894506</v>
      </c>
      <c r="Y61" s="250">
        <v>0.99063720478128037</v>
      </c>
      <c r="Z61" s="250">
        <v>0.99703349896939275</v>
      </c>
      <c r="AA61" s="250">
        <v>0.42885670859527314</v>
      </c>
      <c r="AB61" s="250">
        <v>0.40274346527397448</v>
      </c>
      <c r="AC61" s="439">
        <v>0.78920089731607945</v>
      </c>
    </row>
    <row r="62" spans="4:29" ht="18" customHeight="1" thickTop="1" thickBot="1">
      <c r="D62" s="273" t="s">
        <v>312</v>
      </c>
      <c r="E62" s="252">
        <v>-0.63822721341657795</v>
      </c>
      <c r="F62" s="252">
        <v>-0.53666146427159755</v>
      </c>
      <c r="G62" s="252">
        <v>0.34662192113438245</v>
      </c>
      <c r="H62" s="252">
        <v>0.81105783549700361</v>
      </c>
      <c r="I62" s="252">
        <v>2.1102410086227605</v>
      </c>
      <c r="J62" s="252">
        <v>0.37824676914430511</v>
      </c>
      <c r="K62" s="252">
        <v>0.32855508598541089</v>
      </c>
      <c r="L62" s="253">
        <v>-1.2843248714948701</v>
      </c>
      <c r="M62" s="252">
        <v>-5.7657801916716691</v>
      </c>
      <c r="N62" s="252">
        <v>1.6290746884713945</v>
      </c>
      <c r="O62" s="253">
        <v>0.39533660429519851</v>
      </c>
      <c r="P62" s="254">
        <v>2.967978309538021</v>
      </c>
      <c r="Q62" s="252">
        <v>2.7801651216565855</v>
      </c>
      <c r="R62" s="254">
        <v>1.3797207978578214</v>
      </c>
      <c r="S62" s="254">
        <v>1.0955333213843192</v>
      </c>
      <c r="T62" s="252">
        <v>0.20189167900175201</v>
      </c>
      <c r="U62" s="254">
        <v>0.69550106581562099</v>
      </c>
      <c r="V62" s="254">
        <v>0.17311905391310348</v>
      </c>
      <c r="W62" s="254">
        <v>0.151337339500417</v>
      </c>
      <c r="X62" s="254">
        <v>-4.5328587297306884</v>
      </c>
      <c r="Y62" s="254">
        <v>4.5082297020852131</v>
      </c>
      <c r="Z62" s="254">
        <v>2.4467985528814364</v>
      </c>
      <c r="AA62" s="254">
        <v>0.18076026381293592</v>
      </c>
      <c r="AB62" s="254">
        <v>0.60240630849179277</v>
      </c>
      <c r="AC62" s="440">
        <v>1.920229658816397</v>
      </c>
    </row>
    <row r="63" spans="4:29" ht="13">
      <c r="E63" s="256"/>
      <c r="F63" s="256"/>
      <c r="G63" s="256"/>
      <c r="H63" s="256"/>
      <c r="I63" s="256"/>
      <c r="J63" s="256"/>
      <c r="K63" s="256"/>
      <c r="T63" s="257"/>
    </row>
    <row r="64" spans="4:29" ht="13">
      <c r="T64" s="257"/>
    </row>
    <row r="68" spans="4:20" ht="13"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</row>
    <row r="69" spans="4:20" ht="13">
      <c r="E69" s="259"/>
      <c r="F69" s="259"/>
      <c r="G69" s="259"/>
      <c r="H69" s="259"/>
      <c r="I69" s="259"/>
      <c r="J69" s="259"/>
      <c r="K69" s="260"/>
      <c r="L69" s="259"/>
    </row>
    <row r="70" spans="4:20" ht="13"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</row>
    <row r="71" spans="4:20" ht="13"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</row>
    <row r="72" spans="4:20" ht="13">
      <c r="D72" s="261"/>
      <c r="E72" s="261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</row>
    <row r="73" spans="4:20" ht="13">
      <c r="E73" s="657"/>
      <c r="F73" s="657"/>
      <c r="G73" s="657"/>
      <c r="H73" s="657"/>
      <c r="I73" s="657"/>
    </row>
    <row r="74" spans="4:20" ht="13">
      <c r="E74" s="657"/>
      <c r="F74" s="657"/>
      <c r="G74" s="657"/>
      <c r="H74" s="657"/>
      <c r="I74" s="657"/>
    </row>
    <row r="75" spans="4:20" ht="13"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</row>
    <row r="76" spans="4:20" ht="13">
      <c r="E76" s="259"/>
      <c r="F76" s="259"/>
      <c r="G76" s="259"/>
      <c r="H76" s="259"/>
      <c r="I76" s="259"/>
      <c r="J76" s="259"/>
      <c r="K76" s="260"/>
      <c r="L76" s="262"/>
      <c r="M76" s="262"/>
      <c r="N76" s="262"/>
      <c r="O76" s="262"/>
      <c r="P76" s="262"/>
      <c r="Q76" s="262"/>
      <c r="R76" s="262"/>
      <c r="S76" s="262"/>
      <c r="T76" s="262"/>
    </row>
    <row r="77" spans="4:20" ht="13"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</row>
    <row r="78" spans="4:20" ht="13">
      <c r="E78" s="259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</row>
    <row r="79" spans="4:20" ht="13">
      <c r="E79" s="259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</row>
    <row r="80" spans="4:20" ht="13">
      <c r="E80" s="259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</row>
    <row r="81" spans="4:20" ht="13"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</row>
    <row r="82" spans="4:20" ht="13"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</row>
    <row r="83" spans="4:20" ht="13"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</row>
    <row r="84" spans="4:20" ht="13"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</row>
    <row r="85" spans="4:20" ht="13"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</row>
    <row r="87" spans="4:20" ht="13"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</row>
    <row r="88" spans="4:20" ht="13">
      <c r="D88" s="423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</row>
    <row r="89" spans="4:20" ht="13"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</row>
    <row r="90" spans="4:20" ht="13">
      <c r="E90" s="262"/>
      <c r="F90" s="262"/>
      <c r="G90" s="262"/>
      <c r="H90" s="262"/>
      <c r="I90" s="262"/>
    </row>
    <row r="91" spans="4:20" ht="13"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</row>
    <row r="92" spans="4:20" ht="13">
      <c r="E92" s="259"/>
      <c r="F92" s="259"/>
      <c r="G92" s="259"/>
      <c r="H92" s="259"/>
      <c r="I92" s="259"/>
      <c r="J92" s="259"/>
      <c r="K92" s="260"/>
      <c r="L92" s="260"/>
      <c r="M92" s="260"/>
      <c r="N92" s="260"/>
      <c r="O92" s="260"/>
      <c r="P92" s="260"/>
      <c r="Q92" s="260"/>
      <c r="R92" s="260"/>
      <c r="S92" s="260"/>
      <c r="T92" s="260"/>
    </row>
    <row r="93" spans="4:20" ht="13">
      <c r="D93" s="261"/>
      <c r="E93" s="261"/>
      <c r="F93" s="261"/>
      <c r="G93" s="261"/>
      <c r="H93" s="261"/>
      <c r="I93" s="261"/>
      <c r="J93" s="261"/>
      <c r="K93" s="261"/>
      <c r="L93" s="261"/>
      <c r="M93" s="261"/>
      <c r="N93" s="261"/>
      <c r="O93" s="261"/>
      <c r="P93" s="261"/>
      <c r="Q93" s="261"/>
      <c r="R93" s="261"/>
      <c r="S93" s="261"/>
      <c r="T93" s="261"/>
    </row>
    <row r="94" spans="4:20" ht="13"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</row>
    <row r="95" spans="4:20" ht="13"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</row>
    <row r="97" spans="4:20" ht="13">
      <c r="E97" s="657"/>
      <c r="F97" s="657"/>
      <c r="G97" s="657"/>
      <c r="H97" s="657"/>
      <c r="I97" s="657"/>
    </row>
    <row r="98" spans="4:20" ht="13"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</row>
    <row r="99" spans="4:20" ht="13">
      <c r="E99" s="259"/>
      <c r="F99" s="260"/>
      <c r="G99" s="260"/>
      <c r="H99" s="259"/>
      <c r="I99" s="259"/>
      <c r="J99" s="259"/>
      <c r="K99" s="260"/>
      <c r="L99" s="260"/>
      <c r="M99" s="260"/>
      <c r="N99" s="260"/>
      <c r="O99" s="260"/>
      <c r="P99" s="260"/>
      <c r="Q99" s="260"/>
      <c r="R99" s="260"/>
      <c r="S99" s="260"/>
      <c r="T99" s="260"/>
    </row>
    <row r="100" spans="4:20" ht="13"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</row>
    <row r="101" spans="4:20" ht="13"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</row>
    <row r="102" spans="4:20" ht="13"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</row>
    <row r="103" spans="4:20" ht="13"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</row>
    <row r="104" spans="4:20" ht="13">
      <c r="D104" s="423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</row>
    <row r="105" spans="4:20" ht="13">
      <c r="D105" s="423"/>
      <c r="E105" s="261"/>
      <c r="F105" s="261"/>
      <c r="G105" s="261"/>
      <c r="H105" s="261"/>
      <c r="I105" s="261"/>
      <c r="J105" s="261"/>
      <c r="K105" s="261"/>
      <c r="L105" s="261"/>
      <c r="M105" s="261"/>
      <c r="N105" s="261"/>
      <c r="O105" s="261"/>
      <c r="P105" s="261"/>
      <c r="Q105" s="261"/>
      <c r="R105" s="261"/>
      <c r="S105" s="261"/>
      <c r="T105" s="261"/>
    </row>
    <row r="106" spans="4:20" ht="13">
      <c r="E106" s="266"/>
      <c r="F106" s="266"/>
      <c r="G106" s="263"/>
      <c r="H106" s="266"/>
      <c r="I106" s="266"/>
      <c r="J106" s="266"/>
    </row>
    <row r="107" spans="4:20" ht="13">
      <c r="E107" s="259"/>
      <c r="F107" s="259"/>
      <c r="G107" s="259"/>
      <c r="H107" s="259"/>
      <c r="I107" s="259"/>
      <c r="J107" s="259"/>
      <c r="K107" s="263"/>
    </row>
    <row r="108" spans="4:20" ht="13"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</row>
    <row r="109" spans="4:20" ht="13"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</row>
    <row r="110" spans="4:20" ht="13">
      <c r="E110" s="259"/>
      <c r="F110" s="259"/>
      <c r="G110" s="259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</row>
    <row r="111" spans="4:20" ht="13">
      <c r="E111" s="259"/>
      <c r="F111" s="259"/>
      <c r="G111" s="259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</row>
    <row r="112" spans="4:20" ht="13"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</row>
    <row r="113" spans="4:20" ht="13">
      <c r="E113" s="259"/>
      <c r="F113" s="259"/>
      <c r="G113" s="259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</row>
    <row r="114" spans="4:20" ht="13"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</row>
    <row r="115" spans="4:20" ht="13">
      <c r="E115" s="259"/>
      <c r="F115" s="259"/>
      <c r="G115" s="259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</row>
    <row r="116" spans="4:20" ht="13"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</row>
    <row r="117" spans="4:20" ht="13">
      <c r="E117" s="259"/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</row>
    <row r="118" spans="4:20" ht="13"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</row>
    <row r="119" spans="4:20" ht="13">
      <c r="E119" s="259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</row>
    <row r="120" spans="4:20" ht="13">
      <c r="D120" s="423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</row>
    <row r="123" spans="4:20" ht="13"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</row>
    <row r="124" spans="4:20" ht="13">
      <c r="D124" s="423"/>
      <c r="E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</row>
    <row r="125" spans="4:20" ht="13">
      <c r="E125" s="259"/>
      <c r="F125" s="259"/>
      <c r="G125" s="259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</row>
    <row r="126" spans="4:20" ht="13">
      <c r="E126" s="259"/>
      <c r="F126" s="259"/>
      <c r="G126" s="259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</row>
    <row r="127" spans="4:20" ht="13">
      <c r="E127" s="259"/>
      <c r="F127" s="259"/>
      <c r="G127" s="259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</row>
    <row r="128" spans="4:20" ht="13">
      <c r="E128" s="259"/>
      <c r="F128" s="259"/>
      <c r="G128" s="259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</row>
    <row r="129" spans="5:20" ht="13"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</row>
    <row r="130" spans="5:20" ht="13">
      <c r="E130" s="259"/>
      <c r="F130" s="259"/>
      <c r="G130" s="259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</row>
    <row r="131" spans="5:20" ht="13">
      <c r="E131" s="259"/>
      <c r="F131" s="259"/>
      <c r="G131" s="259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</row>
    <row r="132" spans="5:20" ht="13">
      <c r="E132" s="259"/>
      <c r="F132" s="259"/>
      <c r="G132" s="259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</row>
    <row r="133" spans="5:20" ht="13">
      <c r="E133" s="259"/>
      <c r="F133" s="259"/>
      <c r="G133" s="259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</row>
    <row r="134" spans="5:20" ht="13">
      <c r="E134" s="259"/>
      <c r="F134" s="259"/>
      <c r="G134" s="259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</row>
    <row r="135" spans="5:20" ht="13">
      <c r="E135" s="259"/>
      <c r="F135" s="259"/>
      <c r="G135" s="259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</row>
    <row r="136" spans="5:20" ht="13">
      <c r="E136" s="259"/>
      <c r="F136" s="259"/>
      <c r="G136" s="259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</row>
    <row r="137" spans="5:20" ht="13">
      <c r="E137" s="259"/>
      <c r="F137" s="259"/>
      <c r="G137" s="259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</row>
    <row r="138" spans="5:20" ht="13">
      <c r="E138" s="259"/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</row>
    <row r="139" spans="5:20" ht="13">
      <c r="E139" s="259"/>
      <c r="F139" s="259"/>
      <c r="G139" s="259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</row>
    <row r="140" spans="5:20" ht="13">
      <c r="E140" s="259"/>
      <c r="F140" s="259"/>
      <c r="G140" s="259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</row>
    <row r="141" spans="5:20" ht="13">
      <c r="E141" s="259"/>
      <c r="F141" s="259"/>
      <c r="G141" s="259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</row>
    <row r="142" spans="5:20" ht="13">
      <c r="E142" s="259"/>
      <c r="F142" s="259"/>
      <c r="G142" s="259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</row>
    <row r="143" spans="5:20" ht="13"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</row>
    <row r="144" spans="5:20" ht="13"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</row>
    <row r="145" spans="5:20" ht="13">
      <c r="E145" s="259"/>
      <c r="F145" s="259"/>
      <c r="G145" s="259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</row>
    <row r="146" spans="5:20" ht="13"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</row>
    <row r="147" spans="5:20" ht="13">
      <c r="E147" s="259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</row>
    <row r="148" spans="5:20" ht="13"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</row>
    <row r="149" spans="5:20" ht="13">
      <c r="E149" s="259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</row>
    <row r="150" spans="5:20" ht="13"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</row>
    <row r="151" spans="5:20" ht="13">
      <c r="E151" s="259"/>
      <c r="F151" s="259"/>
      <c r="G151" s="259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</row>
    <row r="152" spans="5:20" ht="13">
      <c r="E152" s="259"/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</row>
    <row r="153" spans="5:20" ht="13">
      <c r="E153" s="259"/>
      <c r="F153" s="259"/>
      <c r="G153" s="259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</row>
    <row r="154" spans="5:20" ht="13">
      <c r="E154" s="259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</row>
    <row r="155" spans="5:20" ht="13">
      <c r="E155" s="259"/>
      <c r="F155" s="259"/>
      <c r="G155" s="259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</row>
    <row r="156" spans="5:20" ht="13">
      <c r="E156" s="259"/>
      <c r="F156" s="259"/>
      <c r="G156" s="259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</row>
    <row r="157" spans="5:20" ht="13"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</row>
    <row r="158" spans="5:20" ht="13">
      <c r="E158" s="259"/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</row>
    <row r="159" spans="5:20" ht="13">
      <c r="E159" s="259"/>
      <c r="F159" s="259"/>
      <c r="G159" s="259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</row>
    <row r="160" spans="5:20" ht="13">
      <c r="E160" s="259"/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</row>
    <row r="161" spans="4:20" ht="13">
      <c r="E161" s="259"/>
      <c r="F161" s="259"/>
      <c r="G161" s="259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</row>
    <row r="162" spans="4:20" ht="13">
      <c r="E162" s="259"/>
      <c r="F162" s="259"/>
      <c r="G162" s="259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</row>
    <row r="163" spans="4:20" ht="13"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</row>
    <row r="165" spans="4:20" ht="13">
      <c r="D165" s="423"/>
      <c r="E165" s="268"/>
      <c r="F165" s="268"/>
      <c r="G165" s="268"/>
      <c r="H165" s="268"/>
      <c r="I165" s="268"/>
      <c r="J165" s="268"/>
      <c r="K165" s="268"/>
      <c r="L165" s="268"/>
      <c r="M165" s="264"/>
      <c r="N165" s="264"/>
      <c r="O165" s="264"/>
      <c r="P165" s="264"/>
      <c r="Q165" s="264"/>
      <c r="R165" s="264"/>
      <c r="S165" s="264"/>
      <c r="T165" s="264"/>
    </row>
    <row r="166" spans="4:20" ht="13">
      <c r="E166" s="259"/>
      <c r="F166" s="259"/>
      <c r="G166" s="259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</row>
    <row r="167" spans="4:20" ht="13">
      <c r="E167" s="269"/>
      <c r="F167" s="269"/>
      <c r="G167" s="269"/>
      <c r="H167" s="269"/>
      <c r="I167" s="269"/>
      <c r="J167" s="269"/>
      <c r="K167" s="269"/>
      <c r="L167" s="269"/>
      <c r="M167" s="269"/>
      <c r="N167" s="269"/>
      <c r="O167" s="269"/>
      <c r="P167" s="269"/>
      <c r="Q167" s="269"/>
      <c r="R167" s="269"/>
      <c r="S167" s="269"/>
      <c r="T167" s="269"/>
    </row>
  </sheetData>
  <phoneticPr fontId="4"/>
  <pageMargins left="0.74803149606299213" right="0.74803149606299213" top="0.98425196850393704" bottom="0.98425196850393704" header="0.51181102362204722" footer="0.51181102362204722"/>
  <pageSetup paperSize="9" scale="39" orientation="portrait" horizontalDpi="360" verticalDpi="360" r:id="rId1"/>
  <headerFooter alignWithMargins="0">
    <oddHeader>&amp;L&amp;D&amp;R&amp;A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D2:CF168"/>
  <sheetViews>
    <sheetView zoomScaleNormal="100" zoomScaleSheetLayoutView="80" workbookViewId="0"/>
  </sheetViews>
  <sheetFormatPr defaultColWidth="9" defaultRowHeight="16.5" customHeight="1"/>
  <cols>
    <col min="1" max="3" width="2.6328125" style="154" customWidth="1"/>
    <col min="4" max="4" width="27.453125" style="148" customWidth="1"/>
    <col min="5" max="9" width="8.26953125" style="148" bestFit="1" customWidth="1"/>
    <col min="10" max="29" width="9.6328125" style="148" customWidth="1"/>
    <col min="30" max="16384" width="9" style="154"/>
  </cols>
  <sheetData>
    <row r="2" spans="4:84" ht="16.5" customHeight="1">
      <c r="R2" s="153"/>
    </row>
    <row r="3" spans="4:84" ht="16.5" customHeight="1">
      <c r="D3" s="155" t="s">
        <v>353</v>
      </c>
      <c r="E3" s="155"/>
      <c r="F3" s="155"/>
      <c r="G3" s="155"/>
      <c r="H3" s="155"/>
      <c r="I3" s="155"/>
      <c r="S3" s="156"/>
      <c r="T3" s="156"/>
    </row>
    <row r="4" spans="4:84" ht="16.5" customHeight="1" thickBot="1">
      <c r="J4" s="157"/>
      <c r="K4" s="157"/>
      <c r="L4" s="157"/>
      <c r="M4" s="157"/>
      <c r="N4" s="157"/>
      <c r="O4" s="157"/>
      <c r="T4" s="157"/>
      <c r="U4" s="158"/>
      <c r="V4" s="158"/>
      <c r="W4" s="158"/>
      <c r="X4" s="158"/>
      <c r="Y4" s="158"/>
      <c r="Z4" s="158"/>
      <c r="AA4" s="158"/>
      <c r="AB4" s="158"/>
      <c r="AC4" s="158" t="s">
        <v>177</v>
      </c>
    </row>
    <row r="5" spans="4:84" ht="16.5" customHeight="1" thickBot="1">
      <c r="D5" s="274"/>
      <c r="E5" s="180" t="s">
        <v>363</v>
      </c>
      <c r="F5" s="180" t="s">
        <v>364</v>
      </c>
      <c r="G5" s="180" t="s">
        <v>365</v>
      </c>
      <c r="H5" s="180" t="s">
        <v>366</v>
      </c>
      <c r="I5" s="180" t="s">
        <v>367</v>
      </c>
      <c r="J5" s="180" t="s">
        <v>207</v>
      </c>
      <c r="K5" s="180" t="s">
        <v>208</v>
      </c>
      <c r="L5" s="180" t="s">
        <v>209</v>
      </c>
      <c r="M5" s="180" t="s">
        <v>210</v>
      </c>
      <c r="N5" s="180" t="s">
        <v>211</v>
      </c>
      <c r="O5" s="180" t="s">
        <v>212</v>
      </c>
      <c r="P5" s="180" t="s">
        <v>213</v>
      </c>
      <c r="Q5" s="180" t="s">
        <v>214</v>
      </c>
      <c r="R5" s="180" t="s">
        <v>215</v>
      </c>
      <c r="S5" s="180" t="s">
        <v>216</v>
      </c>
      <c r="T5" s="180" t="s">
        <v>217</v>
      </c>
      <c r="U5" s="180" t="s">
        <v>218</v>
      </c>
      <c r="V5" s="180" t="s">
        <v>271</v>
      </c>
      <c r="W5" s="180" t="s">
        <v>225</v>
      </c>
      <c r="X5" s="180" t="s">
        <v>229</v>
      </c>
      <c r="Y5" s="180" t="s">
        <v>232</v>
      </c>
      <c r="Z5" s="180" t="s">
        <v>235</v>
      </c>
      <c r="AA5" s="180" t="s">
        <v>238</v>
      </c>
      <c r="AB5" s="180" t="s">
        <v>278</v>
      </c>
      <c r="AC5" s="181" t="s">
        <v>280</v>
      </c>
    </row>
    <row r="6" spans="4:84" ht="16.5" customHeight="1">
      <c r="D6" s="16" t="s">
        <v>166</v>
      </c>
      <c r="E6" s="662">
        <v>1371.0831000000001</v>
      </c>
      <c r="F6" s="662">
        <v>1335.8262999999999</v>
      </c>
      <c r="G6" s="662">
        <v>1248.4293</v>
      </c>
      <c r="H6" s="662">
        <v>1198.7534000000001</v>
      </c>
      <c r="I6" s="662">
        <v>1188.7218</v>
      </c>
      <c r="J6" s="662">
        <v>1174.0857000000001</v>
      </c>
      <c r="K6" s="662">
        <v>1166.0754999999999</v>
      </c>
      <c r="L6" s="662">
        <v>1168.9486999999999</v>
      </c>
      <c r="M6" s="662">
        <v>1152.4511</v>
      </c>
      <c r="N6" s="662">
        <v>1141.0921000000001</v>
      </c>
      <c r="O6" s="662">
        <v>1149.2436</v>
      </c>
      <c r="P6" s="662">
        <v>1149.8262999999999</v>
      </c>
      <c r="Q6" s="662">
        <v>1124.3860999999999</v>
      </c>
      <c r="R6" s="662">
        <v>1147.7089000000001</v>
      </c>
      <c r="S6" s="662">
        <v>1113.9918</v>
      </c>
      <c r="T6" s="662">
        <v>1100.1094000000001</v>
      </c>
      <c r="U6" s="662">
        <v>1183.8371</v>
      </c>
      <c r="V6" s="662">
        <v>1184.9097999999999</v>
      </c>
      <c r="W6" s="668">
        <v>1189.4630999999999</v>
      </c>
      <c r="X6" s="662">
        <v>1176.2406000000001</v>
      </c>
      <c r="Y6" s="662">
        <v>1162.9177</v>
      </c>
      <c r="Z6" s="662">
        <v>1155.9127000000001</v>
      </c>
      <c r="AA6" s="662">
        <v>1131.1603</v>
      </c>
      <c r="AB6" s="662">
        <v>1132.1378</v>
      </c>
      <c r="AC6" s="669">
        <v>1141.1931</v>
      </c>
      <c r="BH6" s="666"/>
      <c r="BI6" s="666"/>
      <c r="BJ6" s="666"/>
      <c r="BK6" s="666"/>
      <c r="BL6" s="666"/>
      <c r="BM6" s="666"/>
      <c r="BN6" s="666"/>
      <c r="BO6" s="666"/>
      <c r="BP6" s="666"/>
      <c r="BQ6" s="666"/>
      <c r="BR6" s="666"/>
      <c r="BS6" s="666"/>
      <c r="BT6" s="666"/>
      <c r="BU6" s="666"/>
      <c r="BV6" s="666"/>
      <c r="BW6" s="666"/>
      <c r="BX6" s="666"/>
      <c r="BY6" s="666"/>
      <c r="BZ6" s="666"/>
      <c r="CA6" s="666"/>
      <c r="CB6" s="666"/>
      <c r="CC6" s="666"/>
      <c r="CD6" s="666"/>
      <c r="CE6" s="666"/>
      <c r="CF6" s="666"/>
    </row>
    <row r="7" spans="4:84" ht="16.5" customHeight="1">
      <c r="D7" s="17" t="s">
        <v>167</v>
      </c>
      <c r="E7" s="663">
        <v>69.852099999999993</v>
      </c>
      <c r="F7" s="663">
        <v>63.068800000000003</v>
      </c>
      <c r="G7" s="663">
        <v>62.1676</v>
      </c>
      <c r="H7" s="663">
        <v>60.988700000000001</v>
      </c>
      <c r="I7" s="663">
        <v>58.5518</v>
      </c>
      <c r="J7" s="663">
        <v>58.712800000000001</v>
      </c>
      <c r="K7" s="663">
        <v>61.674100000000003</v>
      </c>
      <c r="L7" s="663">
        <v>85.7958</v>
      </c>
      <c r="M7" s="663">
        <v>82.985100000000003</v>
      </c>
      <c r="N7" s="663">
        <v>80.588700000000003</v>
      </c>
      <c r="O7" s="663">
        <v>81.951899999999995</v>
      </c>
      <c r="P7" s="663">
        <v>85.658299999999997</v>
      </c>
      <c r="Q7" s="663">
        <v>85.968400000000003</v>
      </c>
      <c r="R7" s="663">
        <v>88.132099999999994</v>
      </c>
      <c r="S7" s="663">
        <v>89.962000000000003</v>
      </c>
      <c r="T7" s="663">
        <v>96.096900000000005</v>
      </c>
      <c r="U7" s="663">
        <v>103.2833</v>
      </c>
      <c r="V7" s="663">
        <v>110.0908</v>
      </c>
      <c r="W7" s="670">
        <v>120.4851</v>
      </c>
      <c r="X7" s="663">
        <v>127.2482</v>
      </c>
      <c r="Y7" s="663">
        <v>140.36170000000001</v>
      </c>
      <c r="Z7" s="663">
        <v>139.51169999999999</v>
      </c>
      <c r="AA7" s="663">
        <v>138.63339999999999</v>
      </c>
      <c r="AB7" s="663">
        <v>140.3048</v>
      </c>
      <c r="AC7" s="671">
        <v>139.98390000000001</v>
      </c>
      <c r="BH7" s="666"/>
      <c r="BI7" s="666"/>
      <c r="BJ7" s="666"/>
      <c r="BK7" s="666"/>
      <c r="BL7" s="666"/>
      <c r="BM7" s="666"/>
      <c r="BN7" s="666"/>
      <c r="BO7" s="666"/>
      <c r="BP7" s="666"/>
      <c r="BQ7" s="666"/>
      <c r="BR7" s="666"/>
      <c r="BS7" s="666"/>
      <c r="BT7" s="666"/>
      <c r="BU7" s="666"/>
      <c r="BV7" s="666"/>
      <c r="BW7" s="666"/>
      <c r="BX7" s="666"/>
      <c r="BY7" s="666"/>
      <c r="BZ7" s="666"/>
      <c r="CA7" s="666"/>
      <c r="CB7" s="666"/>
      <c r="CC7" s="666"/>
      <c r="CD7" s="666"/>
      <c r="CE7" s="666"/>
      <c r="CF7" s="666"/>
    </row>
    <row r="8" spans="4:84" ht="16.5" customHeight="1">
      <c r="D8" s="17" t="s">
        <v>168</v>
      </c>
      <c r="E8" s="663">
        <v>452.52319999999997</v>
      </c>
      <c r="F8" s="663">
        <v>471.09140000000002</v>
      </c>
      <c r="G8" s="663">
        <v>494.59120000000001</v>
      </c>
      <c r="H8" s="663">
        <v>509.29379999999998</v>
      </c>
      <c r="I8" s="663">
        <v>551.30169999999998</v>
      </c>
      <c r="J8" s="663">
        <v>581.85559999999998</v>
      </c>
      <c r="K8" s="663">
        <v>585.22329999999999</v>
      </c>
      <c r="L8" s="663">
        <v>588.36</v>
      </c>
      <c r="M8" s="663">
        <v>594.73069999999996</v>
      </c>
      <c r="N8" s="663">
        <v>602.97429999999997</v>
      </c>
      <c r="O8" s="663">
        <v>616.59190000000001</v>
      </c>
      <c r="P8" s="663">
        <v>627.74170000000004</v>
      </c>
      <c r="Q8" s="663">
        <v>668.85680000000002</v>
      </c>
      <c r="R8" s="663">
        <v>717.14940000000001</v>
      </c>
      <c r="S8" s="663">
        <v>733.93489999999997</v>
      </c>
      <c r="T8" s="663">
        <v>769.41430000000003</v>
      </c>
      <c r="U8" s="663">
        <v>768.0634</v>
      </c>
      <c r="V8" s="663">
        <v>777.84739999999999</v>
      </c>
      <c r="W8" s="670">
        <v>805.0643</v>
      </c>
      <c r="X8" s="663">
        <v>826.26149999999996</v>
      </c>
      <c r="Y8" s="663">
        <v>848.40390000000002</v>
      </c>
      <c r="Z8" s="663">
        <v>858.50739999999996</v>
      </c>
      <c r="AA8" s="663">
        <v>877.00199999999995</v>
      </c>
      <c r="AB8" s="663">
        <v>885.50019999999995</v>
      </c>
      <c r="AC8" s="671">
        <v>894.50559999999996</v>
      </c>
      <c r="BH8" s="666"/>
      <c r="BI8" s="666"/>
      <c r="BJ8" s="666"/>
      <c r="BK8" s="666"/>
      <c r="BL8" s="666"/>
      <c r="BM8" s="666"/>
      <c r="BN8" s="666"/>
      <c r="BO8" s="666"/>
      <c r="BP8" s="666"/>
      <c r="BQ8" s="666"/>
      <c r="BR8" s="666"/>
      <c r="BS8" s="666"/>
      <c r="BT8" s="666"/>
      <c r="BU8" s="666"/>
      <c r="BV8" s="666"/>
      <c r="BW8" s="666"/>
      <c r="BX8" s="666"/>
      <c r="BY8" s="666"/>
      <c r="BZ8" s="666"/>
      <c r="CA8" s="666"/>
      <c r="CB8" s="666"/>
      <c r="CC8" s="666"/>
      <c r="CD8" s="666"/>
      <c r="CE8" s="666"/>
      <c r="CF8" s="666"/>
    </row>
    <row r="9" spans="4:84" ht="16.5" customHeight="1">
      <c r="D9" s="17" t="s">
        <v>169</v>
      </c>
      <c r="E9" s="663">
        <v>646.53290000000004</v>
      </c>
      <c r="F9" s="663">
        <v>618.77570000000003</v>
      </c>
      <c r="G9" s="663">
        <v>603.28510000000006</v>
      </c>
      <c r="H9" s="663">
        <v>588.8057</v>
      </c>
      <c r="I9" s="663">
        <v>573.66989999999998</v>
      </c>
      <c r="J9" s="663">
        <v>559.99350000000004</v>
      </c>
      <c r="K9" s="663">
        <v>573.21730000000002</v>
      </c>
      <c r="L9" s="663">
        <v>590.36180000000002</v>
      </c>
      <c r="M9" s="663">
        <v>593.39400000000001</v>
      </c>
      <c r="N9" s="663">
        <v>593.93759999999997</v>
      </c>
      <c r="O9" s="663">
        <v>590.52</v>
      </c>
      <c r="P9" s="663">
        <v>613.23170000000005</v>
      </c>
      <c r="Q9" s="663">
        <v>589.85320000000002</v>
      </c>
      <c r="R9" s="663">
        <v>566.10080000000005</v>
      </c>
      <c r="S9" s="663">
        <v>530.23609999999996</v>
      </c>
      <c r="T9" s="663">
        <v>497.78050000000002</v>
      </c>
      <c r="U9" s="663">
        <v>587.26480000000004</v>
      </c>
      <c r="V9" s="663">
        <v>571.09220000000005</v>
      </c>
      <c r="W9" s="670">
        <v>558.02599999999995</v>
      </c>
      <c r="X9" s="663">
        <v>537.96339999999998</v>
      </c>
      <c r="Y9" s="663">
        <v>506.56849999999997</v>
      </c>
      <c r="Z9" s="663">
        <v>489.58229999999998</v>
      </c>
      <c r="AA9" s="663">
        <v>490.42349999999999</v>
      </c>
      <c r="AB9" s="663">
        <v>496.09550000000002</v>
      </c>
      <c r="AC9" s="671">
        <v>488.75819999999999</v>
      </c>
      <c r="BH9" s="666"/>
      <c r="BI9" s="666"/>
      <c r="BJ9" s="666"/>
      <c r="BK9" s="666"/>
      <c r="BL9" s="666"/>
      <c r="BM9" s="666"/>
      <c r="BN9" s="666"/>
      <c r="BO9" s="666"/>
      <c r="BP9" s="666"/>
      <c r="BQ9" s="666"/>
      <c r="BR9" s="666"/>
      <c r="BS9" s="666"/>
      <c r="BT9" s="666"/>
      <c r="BU9" s="666"/>
      <c r="BV9" s="666"/>
      <c r="BW9" s="666"/>
      <c r="BX9" s="666"/>
      <c r="BY9" s="666"/>
      <c r="BZ9" s="666"/>
      <c r="CA9" s="666"/>
      <c r="CB9" s="666"/>
      <c r="CC9" s="666"/>
      <c r="CD9" s="666"/>
      <c r="CE9" s="666"/>
      <c r="CF9" s="666"/>
    </row>
    <row r="10" spans="4:84" ht="16.5" customHeight="1">
      <c r="D10" s="17" t="s">
        <v>170</v>
      </c>
      <c r="E10" s="663">
        <v>486.80090000000001</v>
      </c>
      <c r="F10" s="663">
        <v>500.03530000000001</v>
      </c>
      <c r="G10" s="663">
        <v>514.58640000000003</v>
      </c>
      <c r="H10" s="663">
        <v>553.8954</v>
      </c>
      <c r="I10" s="663">
        <v>571.64189999999996</v>
      </c>
      <c r="J10" s="663">
        <v>586.61450000000002</v>
      </c>
      <c r="K10" s="663">
        <v>575.27080000000001</v>
      </c>
      <c r="L10" s="663">
        <v>567.14120000000003</v>
      </c>
      <c r="M10" s="663">
        <v>571.68100000000004</v>
      </c>
      <c r="N10" s="663">
        <v>567.56129999999996</v>
      </c>
      <c r="O10" s="663">
        <v>587.15350000000001</v>
      </c>
      <c r="P10" s="663">
        <v>615.52679999999998</v>
      </c>
      <c r="Q10" s="663">
        <v>624.26990000000001</v>
      </c>
      <c r="R10" s="663">
        <v>655.50850000000003</v>
      </c>
      <c r="S10" s="663">
        <v>681.12300000000005</v>
      </c>
      <c r="T10" s="663">
        <v>711.35360000000003</v>
      </c>
      <c r="U10" s="663">
        <v>674.10180000000003</v>
      </c>
      <c r="V10" s="663">
        <v>700.72630000000004</v>
      </c>
      <c r="W10" s="670">
        <v>753.51059999999995</v>
      </c>
      <c r="X10" s="663">
        <v>770.4579</v>
      </c>
      <c r="Y10" s="663">
        <v>790.6979</v>
      </c>
      <c r="Z10" s="663">
        <v>820.65509999999995</v>
      </c>
      <c r="AA10" s="663">
        <v>817.95489999999995</v>
      </c>
      <c r="AB10" s="663">
        <v>821.19370000000004</v>
      </c>
      <c r="AC10" s="671">
        <v>844.01829999999995</v>
      </c>
      <c r="BH10" s="666"/>
      <c r="BI10" s="666"/>
      <c r="BJ10" s="666"/>
      <c r="BK10" s="666"/>
      <c r="BL10" s="666"/>
      <c r="BM10" s="666"/>
      <c r="BN10" s="666"/>
      <c r="BO10" s="666"/>
      <c r="BP10" s="666"/>
      <c r="BQ10" s="666"/>
      <c r="BR10" s="666"/>
      <c r="BS10" s="666"/>
      <c r="BT10" s="666"/>
      <c r="BU10" s="666"/>
      <c r="BV10" s="666"/>
      <c r="BW10" s="666"/>
      <c r="BX10" s="666"/>
      <c r="BY10" s="666"/>
      <c r="BZ10" s="666"/>
      <c r="CA10" s="666"/>
      <c r="CB10" s="666"/>
      <c r="CC10" s="666"/>
      <c r="CD10" s="666"/>
      <c r="CE10" s="666"/>
      <c r="CF10" s="666"/>
    </row>
    <row r="11" spans="4:84" ht="16.5" customHeight="1">
      <c r="D11" s="17" t="s">
        <v>171</v>
      </c>
      <c r="E11" s="663">
        <v>94.101500000000001</v>
      </c>
      <c r="F11" s="663">
        <v>93.564499999999995</v>
      </c>
      <c r="G11" s="663">
        <v>94.528000000000006</v>
      </c>
      <c r="H11" s="663">
        <v>95.968800000000002</v>
      </c>
      <c r="I11" s="663">
        <v>98.490799999999993</v>
      </c>
      <c r="J11" s="663">
        <v>100.14749999999999</v>
      </c>
      <c r="K11" s="663">
        <v>103.7937</v>
      </c>
      <c r="L11" s="663">
        <v>109.8336</v>
      </c>
      <c r="M11" s="663">
        <v>107.5505</v>
      </c>
      <c r="N11" s="663">
        <v>98.651700000000005</v>
      </c>
      <c r="O11" s="663">
        <v>98.850200000000001</v>
      </c>
      <c r="P11" s="663">
        <v>98.8352</v>
      </c>
      <c r="Q11" s="663">
        <v>98.920699999999997</v>
      </c>
      <c r="R11" s="663">
        <v>102.6109</v>
      </c>
      <c r="S11" s="663">
        <v>101.99639999999999</v>
      </c>
      <c r="T11" s="663">
        <v>108.33710000000001</v>
      </c>
      <c r="U11" s="663">
        <v>113.199</v>
      </c>
      <c r="V11" s="663">
        <v>117.6991</v>
      </c>
      <c r="W11" s="670">
        <v>121.5535</v>
      </c>
      <c r="X11" s="663">
        <v>121.19540000000001</v>
      </c>
      <c r="Y11" s="663">
        <v>118.25060000000001</v>
      </c>
      <c r="Z11" s="663">
        <v>118.26139999999999</v>
      </c>
      <c r="AA11" s="663">
        <v>120.9277</v>
      </c>
      <c r="AB11" s="663">
        <v>122.6681</v>
      </c>
      <c r="AC11" s="671">
        <v>124.22329999999999</v>
      </c>
      <c r="BH11" s="666"/>
      <c r="BI11" s="666"/>
      <c r="BJ11" s="666"/>
      <c r="BK11" s="666"/>
      <c r="BL11" s="666"/>
      <c r="BM11" s="666"/>
      <c r="BN11" s="666"/>
      <c r="BO11" s="666"/>
      <c r="BP11" s="666"/>
      <c r="BQ11" s="666"/>
      <c r="BR11" s="666"/>
      <c r="BS11" s="666"/>
      <c r="BT11" s="666"/>
      <c r="BU11" s="666"/>
      <c r="BV11" s="666"/>
      <c r="BW11" s="666"/>
      <c r="BX11" s="666"/>
      <c r="BY11" s="666"/>
      <c r="BZ11" s="666"/>
      <c r="CA11" s="666"/>
      <c r="CB11" s="666"/>
      <c r="CC11" s="666"/>
      <c r="CD11" s="666"/>
      <c r="CE11" s="666"/>
      <c r="CF11" s="666"/>
    </row>
    <row r="12" spans="4:84" ht="16.5" customHeight="1">
      <c r="D12" s="17" t="s">
        <v>172</v>
      </c>
      <c r="E12" s="663">
        <v>860.16750000000002</v>
      </c>
      <c r="F12" s="663">
        <v>862.20690000000002</v>
      </c>
      <c r="G12" s="663">
        <v>869.97220000000004</v>
      </c>
      <c r="H12" s="663">
        <v>873.58619999999996</v>
      </c>
      <c r="I12" s="663">
        <v>884.93520000000001</v>
      </c>
      <c r="J12" s="663">
        <v>880.07479999999998</v>
      </c>
      <c r="K12" s="663">
        <v>915.58920000000001</v>
      </c>
      <c r="L12" s="663">
        <v>905.89390000000003</v>
      </c>
      <c r="M12" s="663">
        <v>911.29129999999998</v>
      </c>
      <c r="N12" s="663">
        <v>875.87429999999995</v>
      </c>
      <c r="O12" s="663">
        <v>857.60879999999997</v>
      </c>
      <c r="P12" s="663">
        <v>849.12660000000005</v>
      </c>
      <c r="Q12" s="663">
        <v>886.19269999999995</v>
      </c>
      <c r="R12" s="663">
        <v>800.09889999999996</v>
      </c>
      <c r="S12" s="663">
        <v>811.95680000000004</v>
      </c>
      <c r="T12" s="663">
        <v>861.03200000000004</v>
      </c>
      <c r="U12" s="663">
        <v>747.09820000000002</v>
      </c>
      <c r="V12" s="663">
        <v>745.53830000000005</v>
      </c>
      <c r="W12" s="670">
        <v>751.86440000000005</v>
      </c>
      <c r="X12" s="663">
        <v>752.94380000000001</v>
      </c>
      <c r="Y12" s="663">
        <v>726.19979999999998</v>
      </c>
      <c r="Z12" s="663">
        <v>717.79129999999998</v>
      </c>
      <c r="AA12" s="663">
        <v>736.69110000000001</v>
      </c>
      <c r="AB12" s="663">
        <v>730.73990000000003</v>
      </c>
      <c r="AC12" s="671">
        <v>737.91639999999995</v>
      </c>
      <c r="BH12" s="666"/>
      <c r="BI12" s="666"/>
      <c r="BJ12" s="666"/>
      <c r="BK12" s="666"/>
      <c r="BL12" s="666"/>
      <c r="BM12" s="666"/>
      <c r="BN12" s="666"/>
      <c r="BO12" s="666"/>
      <c r="BP12" s="666"/>
      <c r="BQ12" s="666"/>
      <c r="BR12" s="666"/>
      <c r="BS12" s="666"/>
      <c r="BT12" s="666"/>
      <c r="BU12" s="666"/>
      <c r="BV12" s="666"/>
      <c r="BW12" s="666"/>
      <c r="BX12" s="666"/>
      <c r="BY12" s="666"/>
      <c r="BZ12" s="666"/>
      <c r="CA12" s="666"/>
      <c r="CB12" s="666"/>
      <c r="CC12" s="666"/>
      <c r="CD12" s="666"/>
      <c r="CE12" s="666"/>
      <c r="CF12" s="666"/>
    </row>
    <row r="13" spans="4:84" ht="16.5" customHeight="1" thickBot="1">
      <c r="D13" s="18" t="s">
        <v>173</v>
      </c>
      <c r="E13" s="664">
        <v>491.69810000000001</v>
      </c>
      <c r="F13" s="664">
        <v>468.61099999999999</v>
      </c>
      <c r="G13" s="664">
        <v>436.71100000000001</v>
      </c>
      <c r="H13" s="664">
        <v>432.27409999999998</v>
      </c>
      <c r="I13" s="664">
        <v>434.2638</v>
      </c>
      <c r="J13" s="664">
        <v>432.2013</v>
      </c>
      <c r="K13" s="664">
        <v>436.99209999999999</v>
      </c>
      <c r="L13" s="664">
        <v>435.66550000000001</v>
      </c>
      <c r="M13" s="664">
        <v>435.92869999999999</v>
      </c>
      <c r="N13" s="664">
        <v>428.7441</v>
      </c>
      <c r="O13" s="664">
        <v>418.94580000000002</v>
      </c>
      <c r="P13" s="664">
        <v>413.95420000000001</v>
      </c>
      <c r="Q13" s="664">
        <v>411.60230000000001</v>
      </c>
      <c r="R13" s="664">
        <v>424.97370000000001</v>
      </c>
      <c r="S13" s="664">
        <v>420.495</v>
      </c>
      <c r="T13" s="664">
        <v>420.03919999999999</v>
      </c>
      <c r="U13" s="664">
        <v>429.77569999999997</v>
      </c>
      <c r="V13" s="664">
        <v>434.69920000000002</v>
      </c>
      <c r="W13" s="672">
        <v>443.53829999999999</v>
      </c>
      <c r="X13" s="664">
        <v>454.38040000000001</v>
      </c>
      <c r="Y13" s="664">
        <v>461.46080000000001</v>
      </c>
      <c r="Z13" s="664">
        <v>472.40519999999998</v>
      </c>
      <c r="AA13" s="664">
        <v>495.71199999999999</v>
      </c>
      <c r="AB13" s="664">
        <v>516.95399999999995</v>
      </c>
      <c r="AC13" s="673">
        <v>522.40809999999999</v>
      </c>
      <c r="BH13" s="666"/>
      <c r="BI13" s="666"/>
      <c r="BJ13" s="666"/>
      <c r="BK13" s="666"/>
      <c r="BL13" s="666"/>
      <c r="BM13" s="666"/>
      <c r="BN13" s="666"/>
      <c r="BO13" s="666"/>
      <c r="BP13" s="666"/>
      <c r="BQ13" s="666"/>
      <c r="BR13" s="666"/>
      <c r="BS13" s="666"/>
      <c r="BT13" s="666"/>
      <c r="BU13" s="666"/>
      <c r="BV13" s="666"/>
      <c r="BW13" s="666"/>
      <c r="BX13" s="666"/>
      <c r="BY13" s="666"/>
      <c r="BZ13" s="666"/>
      <c r="CA13" s="666"/>
      <c r="CB13" s="666"/>
      <c r="CC13" s="666"/>
      <c r="CD13" s="666"/>
      <c r="CE13" s="666"/>
      <c r="CF13" s="666"/>
    </row>
    <row r="14" spans="4:84" ht="16.5" customHeight="1" thickTop="1" thickBot="1">
      <c r="D14" s="19" t="s">
        <v>174</v>
      </c>
      <c r="E14" s="665">
        <v>7119.9515000000001</v>
      </c>
      <c r="F14" s="665">
        <v>7062.9912999999997</v>
      </c>
      <c r="G14" s="665">
        <v>6937.2212</v>
      </c>
      <c r="H14" s="665">
        <v>6868.3761000000004</v>
      </c>
      <c r="I14" s="665">
        <v>6819.9463999999998</v>
      </c>
      <c r="J14" s="665">
        <v>6795.1270000000004</v>
      </c>
      <c r="K14" s="665">
        <v>6854.2403999999997</v>
      </c>
      <c r="L14" s="665">
        <v>6880.3960999999999</v>
      </c>
      <c r="M14" s="665">
        <v>6842.3960999999999</v>
      </c>
      <c r="N14" s="665">
        <v>6723.7233999999999</v>
      </c>
      <c r="O14" s="665">
        <v>6690.5508</v>
      </c>
      <c r="P14" s="665">
        <v>6659.2353999999996</v>
      </c>
      <c r="Q14" s="665">
        <v>6695.0708000000004</v>
      </c>
      <c r="R14" s="665">
        <v>6774.7623999999996</v>
      </c>
      <c r="S14" s="665">
        <v>6746.1386000000002</v>
      </c>
      <c r="T14" s="665">
        <v>6856.5033999999996</v>
      </c>
      <c r="U14" s="665">
        <v>6885.9961000000003</v>
      </c>
      <c r="V14" s="665">
        <v>6895.741</v>
      </c>
      <c r="W14" s="674">
        <v>6965.1750000000002</v>
      </c>
      <c r="X14" s="665">
        <v>6974.9461000000001</v>
      </c>
      <c r="Y14" s="665">
        <v>6864.3296</v>
      </c>
      <c r="Z14" s="665">
        <v>6876.9040000000005</v>
      </c>
      <c r="AA14" s="665">
        <v>6905.482</v>
      </c>
      <c r="AB14" s="665">
        <v>6945.4895999999999</v>
      </c>
      <c r="AC14" s="675">
        <v>6999.2157999999999</v>
      </c>
      <c r="BH14" s="666"/>
      <c r="BI14" s="666"/>
      <c r="BJ14" s="666"/>
      <c r="BK14" s="666"/>
      <c r="BL14" s="666"/>
      <c r="BM14" s="666"/>
      <c r="BN14" s="666"/>
      <c r="BO14" s="666"/>
      <c r="BP14" s="666"/>
      <c r="BQ14" s="666"/>
      <c r="BR14" s="666"/>
      <c r="BS14" s="666"/>
      <c r="BT14" s="666"/>
      <c r="BU14" s="666"/>
      <c r="BV14" s="666"/>
      <c r="BW14" s="666"/>
      <c r="BX14" s="666"/>
      <c r="BY14" s="666"/>
      <c r="BZ14" s="666"/>
      <c r="CA14" s="666"/>
      <c r="CB14" s="666"/>
      <c r="CC14" s="666"/>
      <c r="CD14" s="666"/>
      <c r="CE14" s="666"/>
      <c r="CF14" s="666"/>
    </row>
    <row r="15" spans="4:84" ht="16.5" customHeight="1">
      <c r="D15" s="159"/>
      <c r="E15" s="159"/>
      <c r="F15" s="159"/>
      <c r="G15" s="159"/>
      <c r="H15" s="159"/>
      <c r="I15" s="159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</row>
    <row r="16" spans="4:84" ht="16.5" customHeight="1" thickBot="1">
      <c r="D16" s="155" t="s">
        <v>354</v>
      </c>
      <c r="E16" s="155"/>
      <c r="F16" s="155"/>
      <c r="G16" s="155"/>
      <c r="H16" s="155"/>
      <c r="I16" s="155"/>
      <c r="J16" s="157"/>
      <c r="K16" s="157"/>
      <c r="L16" s="157"/>
      <c r="M16" s="157"/>
      <c r="N16" s="157"/>
      <c r="O16" s="157"/>
      <c r="Q16" s="157"/>
      <c r="R16" s="157"/>
      <c r="T16" s="157"/>
      <c r="U16" s="158"/>
      <c r="V16" s="158"/>
      <c r="W16" s="158"/>
      <c r="X16" s="158"/>
      <c r="Y16" s="158"/>
      <c r="Z16" s="158"/>
      <c r="AA16" s="158"/>
      <c r="AB16" s="158"/>
      <c r="AC16" s="158" t="s">
        <v>175</v>
      </c>
    </row>
    <row r="17" spans="4:29" ht="16.5" customHeight="1" thickBot="1">
      <c r="D17" s="274"/>
      <c r="E17" s="180" t="s">
        <v>363</v>
      </c>
      <c r="F17" s="180" t="s">
        <v>364</v>
      </c>
      <c r="G17" s="180" t="s">
        <v>365</v>
      </c>
      <c r="H17" s="180" t="s">
        <v>366</v>
      </c>
      <c r="I17" s="180" t="s">
        <v>367</v>
      </c>
      <c r="J17" s="180" t="s">
        <v>207</v>
      </c>
      <c r="K17" s="180" t="s">
        <v>208</v>
      </c>
      <c r="L17" s="180" t="s">
        <v>209</v>
      </c>
      <c r="M17" s="180" t="s">
        <v>210</v>
      </c>
      <c r="N17" s="180" t="s">
        <v>211</v>
      </c>
      <c r="O17" s="180" t="s">
        <v>212</v>
      </c>
      <c r="P17" s="180" t="s">
        <v>213</v>
      </c>
      <c r="Q17" s="180" t="s">
        <v>214</v>
      </c>
      <c r="R17" s="180" t="s">
        <v>215</v>
      </c>
      <c r="S17" s="180" t="s">
        <v>216</v>
      </c>
      <c r="T17" s="180" t="s">
        <v>217</v>
      </c>
      <c r="U17" s="180" t="s">
        <v>218</v>
      </c>
      <c r="V17" s="180" t="s">
        <v>271</v>
      </c>
      <c r="W17" s="180" t="s">
        <v>225</v>
      </c>
      <c r="X17" s="180" t="s">
        <v>229</v>
      </c>
      <c r="Y17" s="180" t="s">
        <v>232</v>
      </c>
      <c r="Z17" s="180" t="s">
        <v>235</v>
      </c>
      <c r="AA17" s="180" t="s">
        <v>238</v>
      </c>
      <c r="AB17" s="180" t="s">
        <v>278</v>
      </c>
      <c r="AC17" s="181" t="s">
        <v>280</v>
      </c>
    </row>
    <row r="18" spans="4:29" ht="16.5" customHeight="1">
      <c r="D18" s="16" t="s">
        <v>166</v>
      </c>
      <c r="E18" s="20">
        <f t="shared" ref="E18:I18" si="0">100*E6/E$14</f>
        <v>19.256916286578637</v>
      </c>
      <c r="F18" s="20">
        <f t="shared" si="0"/>
        <v>18.913039012238343</v>
      </c>
      <c r="G18" s="20">
        <f t="shared" si="0"/>
        <v>17.996100513560098</v>
      </c>
      <c r="H18" s="20">
        <f t="shared" si="0"/>
        <v>17.453228864389065</v>
      </c>
      <c r="I18" s="20">
        <f t="shared" si="0"/>
        <v>17.430075403525166</v>
      </c>
      <c r="J18" s="20">
        <f t="shared" ref="J18:U26" si="1">100*J6/J$14</f>
        <v>17.278348145663799</v>
      </c>
      <c r="K18" s="20">
        <f t="shared" si="1"/>
        <v>17.012468661005819</v>
      </c>
      <c r="L18" s="20">
        <f t="shared" si="1"/>
        <v>16.989555296096977</v>
      </c>
      <c r="M18" s="20">
        <f t="shared" si="1"/>
        <v>16.84280014131307</v>
      </c>
      <c r="N18" s="20">
        <f t="shared" si="1"/>
        <v>16.971133880968395</v>
      </c>
      <c r="O18" s="20">
        <f t="shared" si="1"/>
        <v>17.177114924529082</v>
      </c>
      <c r="P18" s="20">
        <f t="shared" si="1"/>
        <v>17.266641452560755</v>
      </c>
      <c r="Q18" s="20">
        <f t="shared" si="1"/>
        <v>16.794237635246514</v>
      </c>
      <c r="R18" s="20">
        <f t="shared" si="1"/>
        <v>16.940946888410437</v>
      </c>
      <c r="S18" s="20">
        <f t="shared" si="1"/>
        <v>16.513028653161676</v>
      </c>
      <c r="T18" s="20">
        <f t="shared" si="1"/>
        <v>16.044758323900197</v>
      </c>
      <c r="U18" s="20">
        <f t="shared" si="1"/>
        <v>17.191951357625658</v>
      </c>
      <c r="V18" s="20">
        <f t="shared" ref="V18:W18" si="2">100*V6/V$14</f>
        <v>17.183212072495181</v>
      </c>
      <c r="W18" s="20">
        <f t="shared" si="2"/>
        <v>17.077289515338808</v>
      </c>
      <c r="X18" s="20">
        <f t="shared" ref="X18:Y18" si="3">100*X6/X$14</f>
        <v>16.863794832765805</v>
      </c>
      <c r="Y18" s="20">
        <f t="shared" si="3"/>
        <v>16.941460678111959</v>
      </c>
      <c r="Z18" s="20">
        <f t="shared" ref="Z18:AB18" si="4">100*Z6/Z$14</f>
        <v>16.808620565300895</v>
      </c>
      <c r="AA18" s="20">
        <f t="shared" ref="AA18" si="5">100*AA6/AA$14</f>
        <v>16.380613257698737</v>
      </c>
      <c r="AB18" s="20">
        <f t="shared" si="4"/>
        <v>16.300331081051507</v>
      </c>
      <c r="AC18" s="28">
        <f t="shared" ref="AC18" si="6">100*AC6/AC$14</f>
        <v>16.304585150810752</v>
      </c>
    </row>
    <row r="19" spans="4:29" ht="16.5" customHeight="1">
      <c r="D19" s="17" t="s">
        <v>167</v>
      </c>
      <c r="E19" s="21">
        <f t="shared" ref="E19:I19" si="7">100*E7/E$14</f>
        <v>0.98107550311262637</v>
      </c>
      <c r="F19" s="21">
        <f t="shared" si="7"/>
        <v>0.89294743998905968</v>
      </c>
      <c r="G19" s="21">
        <f t="shared" si="7"/>
        <v>0.8961455632984574</v>
      </c>
      <c r="H19" s="21">
        <f t="shared" si="7"/>
        <v>0.88796389586178881</v>
      </c>
      <c r="I19" s="21">
        <f t="shared" si="7"/>
        <v>0.85853753923931142</v>
      </c>
      <c r="J19" s="21">
        <f t="shared" si="1"/>
        <v>0.86404271767106033</v>
      </c>
      <c r="K19" s="21">
        <f t="shared" si="1"/>
        <v>0.89979481898533942</v>
      </c>
      <c r="L19" s="21">
        <f t="shared" si="1"/>
        <v>1.2469601859113897</v>
      </c>
      <c r="M19" s="21">
        <f t="shared" si="1"/>
        <v>1.2128076011267457</v>
      </c>
      <c r="N19" s="21">
        <f t="shared" si="1"/>
        <v>1.1985725052282787</v>
      </c>
      <c r="O19" s="21">
        <f t="shared" si="1"/>
        <v>1.2248901839292512</v>
      </c>
      <c r="P19" s="21">
        <f t="shared" si="1"/>
        <v>1.2863083350379836</v>
      </c>
      <c r="Q19" s="21">
        <f t="shared" si="1"/>
        <v>1.284055129036126</v>
      </c>
      <c r="R19" s="21">
        <f t="shared" si="1"/>
        <v>1.3008884267291794</v>
      </c>
      <c r="S19" s="21">
        <f t="shared" si="1"/>
        <v>1.3335332304023519</v>
      </c>
      <c r="T19" s="21">
        <f t="shared" si="1"/>
        <v>1.4015438248014289</v>
      </c>
      <c r="U19" s="21">
        <f t="shared" si="1"/>
        <v>1.4999035506279186</v>
      </c>
      <c r="V19" s="21">
        <f t="shared" ref="V19:W19" si="8">100*V7/V$14</f>
        <v>1.5965042770602897</v>
      </c>
      <c r="W19" s="21">
        <f t="shared" si="8"/>
        <v>1.7298215766294458</v>
      </c>
      <c r="X19" s="21">
        <f t="shared" ref="X19:Y19" si="9">100*X7/X$14</f>
        <v>1.8243610513348625</v>
      </c>
      <c r="Y19" s="21">
        <f t="shared" si="9"/>
        <v>2.0447983733182045</v>
      </c>
      <c r="Z19" s="21">
        <f t="shared" ref="Z19:AB19" si="10">100*Z7/Z$14</f>
        <v>2.0286992518726445</v>
      </c>
      <c r="AA19" s="21">
        <f t="shared" ref="AA19" si="11">100*AA7/AA$14</f>
        <v>2.0075846986495658</v>
      </c>
      <c r="AB19" s="21">
        <f t="shared" si="10"/>
        <v>2.0200850923453979</v>
      </c>
      <c r="AC19" s="29">
        <f t="shared" ref="AC19" si="12">100*AC7/AC$14</f>
        <v>1.9999940564770129</v>
      </c>
    </row>
    <row r="20" spans="4:29" ht="16.5" customHeight="1">
      <c r="D20" s="17" t="s">
        <v>168</v>
      </c>
      <c r="E20" s="21">
        <f t="shared" ref="E20:I20" si="13">100*E8/E$14</f>
        <v>6.3557062151336279</v>
      </c>
      <c r="F20" s="21">
        <f t="shared" si="13"/>
        <v>6.6698567220378706</v>
      </c>
      <c r="G20" s="21">
        <f t="shared" si="13"/>
        <v>7.1295290396679301</v>
      </c>
      <c r="H20" s="21">
        <f t="shared" si="13"/>
        <v>7.4150540474916617</v>
      </c>
      <c r="I20" s="21">
        <f t="shared" si="13"/>
        <v>8.0836661707487902</v>
      </c>
      <c r="J20" s="21">
        <f t="shared" si="1"/>
        <v>8.5628362795868274</v>
      </c>
      <c r="K20" s="21">
        <f t="shared" si="1"/>
        <v>8.538120431258875</v>
      </c>
      <c r="L20" s="21">
        <f t="shared" si="1"/>
        <v>8.551251867606867</v>
      </c>
      <c r="M20" s="21">
        <f t="shared" si="1"/>
        <v>8.6918484593430652</v>
      </c>
      <c r="N20" s="21">
        <f t="shared" si="1"/>
        <v>8.9678629552191271</v>
      </c>
      <c r="O20" s="21">
        <f t="shared" si="1"/>
        <v>9.2158615700220086</v>
      </c>
      <c r="P20" s="21">
        <f t="shared" si="1"/>
        <v>9.4266332738440219</v>
      </c>
      <c r="Q20" s="21">
        <f t="shared" si="1"/>
        <v>9.9902871826239696</v>
      </c>
      <c r="R20" s="21">
        <f t="shared" si="1"/>
        <v>10.585602234552168</v>
      </c>
      <c r="S20" s="21">
        <f t="shared" si="1"/>
        <v>10.879333252951547</v>
      </c>
      <c r="T20" s="21">
        <f t="shared" si="1"/>
        <v>11.221671675974084</v>
      </c>
      <c r="U20" s="21">
        <f t="shared" si="1"/>
        <v>11.153991214139664</v>
      </c>
      <c r="V20" s="21">
        <f t="shared" ref="V20:W20" si="14">100*V8/V$14</f>
        <v>11.280113333722946</v>
      </c>
      <c r="W20" s="21">
        <f t="shared" si="14"/>
        <v>11.558421719482999</v>
      </c>
      <c r="X20" s="21">
        <f t="shared" ref="X20:Y20" si="15">100*X8/X$14</f>
        <v>11.846134552925074</v>
      </c>
      <c r="Y20" s="21">
        <f t="shared" si="15"/>
        <v>12.359603186886597</v>
      </c>
      <c r="Z20" s="21">
        <f t="shared" ref="Z20:AB20" si="16">100*Z8/Z$14</f>
        <v>12.483922997907195</v>
      </c>
      <c r="AA20" s="21">
        <f t="shared" ref="AA20" si="17">100*AA8/AA$14</f>
        <v>12.700083788503106</v>
      </c>
      <c r="AB20" s="21">
        <f t="shared" si="16"/>
        <v>12.749284082147353</v>
      </c>
      <c r="AC20" s="29">
        <f t="shared" ref="AC20" si="18">100*AC8/AC$14</f>
        <v>12.780083163030922</v>
      </c>
    </row>
    <row r="21" spans="4:29" ht="16.5" customHeight="1">
      <c r="D21" s="17" t="s">
        <v>169</v>
      </c>
      <c r="E21" s="21">
        <f t="shared" ref="E21:I21" si="19">100*E9/E$14</f>
        <v>9.0805801135021778</v>
      </c>
      <c r="F21" s="21">
        <f t="shared" si="19"/>
        <v>8.7608163980040583</v>
      </c>
      <c r="G21" s="21">
        <f t="shared" si="19"/>
        <v>8.6963509250649249</v>
      </c>
      <c r="H21" s="21">
        <f t="shared" si="19"/>
        <v>8.5727061451978432</v>
      </c>
      <c r="I21" s="21">
        <f t="shared" si="19"/>
        <v>8.4116482205783907</v>
      </c>
      <c r="J21" s="21">
        <f t="shared" si="1"/>
        <v>8.2411042501486733</v>
      </c>
      <c r="K21" s="21">
        <f t="shared" si="1"/>
        <v>8.3629587897150515</v>
      </c>
      <c r="L21" s="21">
        <f t="shared" si="1"/>
        <v>8.5803461228053433</v>
      </c>
      <c r="M21" s="21">
        <f t="shared" si="1"/>
        <v>8.6723129051239809</v>
      </c>
      <c r="N21" s="21">
        <f t="shared" si="1"/>
        <v>8.833462720967967</v>
      </c>
      <c r="O21" s="21">
        <f t="shared" si="1"/>
        <v>8.8261791540391563</v>
      </c>
      <c r="P21" s="21">
        <f t="shared" si="1"/>
        <v>9.208740390826252</v>
      </c>
      <c r="Q21" s="21">
        <f t="shared" si="1"/>
        <v>8.8102608265173235</v>
      </c>
      <c r="R21" s="21">
        <f t="shared" si="1"/>
        <v>8.3560244120148042</v>
      </c>
      <c r="S21" s="21">
        <f t="shared" si="1"/>
        <v>7.8598459272686734</v>
      </c>
      <c r="T21" s="21">
        <f t="shared" si="1"/>
        <v>7.2599759813434943</v>
      </c>
      <c r="U21" s="21">
        <f t="shared" si="1"/>
        <v>8.5283928638879125</v>
      </c>
      <c r="V21" s="21">
        <f t="shared" ref="V21:W21" si="20">100*V9/V$14</f>
        <v>8.2818104682295921</v>
      </c>
      <c r="W21" s="21">
        <f t="shared" si="20"/>
        <v>8.0116579985427503</v>
      </c>
      <c r="X21" s="21">
        <f t="shared" ref="X21:Y21" si="21">100*X9/X$14</f>
        <v>7.7127965189580454</v>
      </c>
      <c r="Y21" s="21">
        <f t="shared" si="21"/>
        <v>7.3797228501381982</v>
      </c>
      <c r="Z21" s="21">
        <f t="shared" ref="Z21:AB21" si="22">100*Z9/Z$14</f>
        <v>7.119225453779781</v>
      </c>
      <c r="AA21" s="21">
        <f t="shared" ref="AA21" si="23">100*AA9/AA$14</f>
        <v>7.1019445130694709</v>
      </c>
      <c r="AB21" s="21">
        <f t="shared" si="22"/>
        <v>7.1427002064764453</v>
      </c>
      <c r="AC21" s="29">
        <f t="shared" ref="AC21" si="24">100*AC9/AC$14</f>
        <v>6.983042300253123</v>
      </c>
    </row>
    <row r="22" spans="4:29" ht="16.5" customHeight="1">
      <c r="D22" s="17" t="s">
        <v>170</v>
      </c>
      <c r="E22" s="21">
        <f t="shared" ref="E22:I22" si="25">100*E10/E$14</f>
        <v>6.8371378653351789</v>
      </c>
      <c r="F22" s="21">
        <f t="shared" si="25"/>
        <v>7.0796533474421812</v>
      </c>
      <c r="G22" s="21">
        <f t="shared" si="25"/>
        <v>7.4177597220051164</v>
      </c>
      <c r="H22" s="21">
        <f t="shared" si="25"/>
        <v>8.0644302515699451</v>
      </c>
      <c r="I22" s="21">
        <f t="shared" si="25"/>
        <v>8.3819119164924807</v>
      </c>
      <c r="J22" s="21">
        <f t="shared" si="1"/>
        <v>8.6328702907245152</v>
      </c>
      <c r="K22" s="21">
        <f t="shared" si="1"/>
        <v>8.3929183458461711</v>
      </c>
      <c r="L22" s="21">
        <f t="shared" si="1"/>
        <v>8.2428568320361677</v>
      </c>
      <c r="M22" s="21">
        <f t="shared" si="1"/>
        <v>8.3549825477072286</v>
      </c>
      <c r="N22" s="21">
        <f t="shared" si="1"/>
        <v>8.4411756140950107</v>
      </c>
      <c r="O22" s="21">
        <f t="shared" si="1"/>
        <v>8.7758619215625711</v>
      </c>
      <c r="P22" s="21">
        <f t="shared" si="1"/>
        <v>9.2432053085253614</v>
      </c>
      <c r="Q22" s="21">
        <f t="shared" si="1"/>
        <v>9.3243211109881017</v>
      </c>
      <c r="R22" s="21">
        <f t="shared" si="1"/>
        <v>9.6757415433491829</v>
      </c>
      <c r="S22" s="21">
        <f t="shared" si="1"/>
        <v>10.096486899928205</v>
      </c>
      <c r="T22" s="21">
        <f t="shared" si="1"/>
        <v>10.374874166911374</v>
      </c>
      <c r="U22" s="21">
        <f t="shared" si="1"/>
        <v>9.789459508988104</v>
      </c>
      <c r="V22" s="21">
        <f t="shared" ref="V22:W22" si="26">100*V10/V$14</f>
        <v>10.161725911689549</v>
      </c>
      <c r="W22" s="21">
        <f t="shared" si="26"/>
        <v>10.81825797628918</v>
      </c>
      <c r="X22" s="21">
        <f t="shared" ref="X22:Y22" si="27">100*X10/X$14</f>
        <v>11.046076757496376</v>
      </c>
      <c r="Y22" s="21">
        <f t="shared" si="27"/>
        <v>11.518938426266709</v>
      </c>
      <c r="Z22" s="21">
        <f t="shared" ref="Z22:AB22" si="28">100*Z10/Z$14</f>
        <v>11.933496526925486</v>
      </c>
      <c r="AA22" s="21">
        <f t="shared" ref="AA22" si="29">100*AA10/AA$14</f>
        <v>11.845008067503469</v>
      </c>
      <c r="AB22" s="21">
        <f t="shared" si="28"/>
        <v>11.823409828444637</v>
      </c>
      <c r="AC22" s="29">
        <f t="shared" ref="AC22" si="30">100*AC10/AC$14</f>
        <v>12.058755210833763</v>
      </c>
    </row>
    <row r="23" spans="4:29" ht="16.5" customHeight="1">
      <c r="D23" s="17" t="s">
        <v>171</v>
      </c>
      <c r="E23" s="21">
        <f t="shared" ref="E23:I23" si="31">100*E11/E$14</f>
        <v>1.3216592837746155</v>
      </c>
      <c r="F23" s="21">
        <f t="shared" si="31"/>
        <v>1.3247149263797053</v>
      </c>
      <c r="G23" s="21">
        <f t="shared" si="31"/>
        <v>1.3626205259247033</v>
      </c>
      <c r="H23" s="21">
        <f t="shared" si="31"/>
        <v>1.3972560413516086</v>
      </c>
      <c r="I23" s="21">
        <f t="shared" si="31"/>
        <v>1.4441579775465685</v>
      </c>
      <c r="J23" s="21">
        <f t="shared" si="1"/>
        <v>1.4738135137135773</v>
      </c>
      <c r="K23" s="21">
        <f t="shared" si="1"/>
        <v>1.5142990899472977</v>
      </c>
      <c r="L23" s="21">
        <f t="shared" si="1"/>
        <v>1.5963266998538064</v>
      </c>
      <c r="M23" s="21">
        <f t="shared" si="1"/>
        <v>1.5718251096278977</v>
      </c>
      <c r="N23" s="21">
        <f t="shared" si="1"/>
        <v>1.46721829752842</v>
      </c>
      <c r="O23" s="21">
        <f t="shared" si="1"/>
        <v>1.4774598228893203</v>
      </c>
      <c r="P23" s="21">
        <f t="shared" si="1"/>
        <v>1.4841824032831159</v>
      </c>
      <c r="Q23" s="21">
        <f t="shared" si="1"/>
        <v>1.4775153684707858</v>
      </c>
      <c r="R23" s="21">
        <f t="shared" si="1"/>
        <v>1.5146051468904653</v>
      </c>
      <c r="S23" s="21">
        <f t="shared" si="1"/>
        <v>1.511922687150246</v>
      </c>
      <c r="T23" s="21">
        <f t="shared" si="1"/>
        <v>1.5800633891613036</v>
      </c>
      <c r="U23" s="21">
        <f t="shared" si="1"/>
        <v>1.6439015990729358</v>
      </c>
      <c r="V23" s="21">
        <f t="shared" ref="V23:W23" si="32">100*V11/V$14</f>
        <v>1.70683759729375</v>
      </c>
      <c r="W23" s="21">
        <f t="shared" si="32"/>
        <v>1.7451607461406211</v>
      </c>
      <c r="X23" s="21">
        <f t="shared" ref="X23:Y23" si="33">100*X11/X$14</f>
        <v>1.7375818861166541</v>
      </c>
      <c r="Y23" s="21">
        <f t="shared" si="33"/>
        <v>1.7226824306338673</v>
      </c>
      <c r="Z23" s="21">
        <f t="shared" ref="Z23:AB23" si="34">100*Z11/Z$14</f>
        <v>1.7196895579755074</v>
      </c>
      <c r="AA23" s="21">
        <f t="shared" ref="AA23" si="35">100*AA11/AA$14</f>
        <v>1.7511840592734875</v>
      </c>
      <c r="AB23" s="21">
        <f t="shared" si="34"/>
        <v>1.7661548294593947</v>
      </c>
      <c r="AC23" s="29">
        <f t="shared" ref="AC23" si="36">100*AC11/AC$14</f>
        <v>1.7748174016866289</v>
      </c>
    </row>
    <row r="24" spans="4:29" ht="16.5" customHeight="1">
      <c r="D24" s="17" t="s">
        <v>172</v>
      </c>
      <c r="E24" s="21">
        <f t="shared" ref="E24:I24" si="37">100*E12/E$14</f>
        <v>12.081086507401068</v>
      </c>
      <c r="F24" s="21">
        <f t="shared" si="37"/>
        <v>12.207390089805152</v>
      </c>
      <c r="G24" s="21">
        <f t="shared" si="37"/>
        <v>12.540643795530118</v>
      </c>
      <c r="H24" s="21">
        <f t="shared" si="37"/>
        <v>12.718962783648378</v>
      </c>
      <c r="I24" s="21">
        <f t="shared" si="37"/>
        <v>12.975691421856338</v>
      </c>
      <c r="J24" s="21">
        <f t="shared" si="1"/>
        <v>12.951557785454192</v>
      </c>
      <c r="K24" s="21">
        <f t="shared" si="1"/>
        <v>13.35799660601341</v>
      </c>
      <c r="L24" s="21">
        <f t="shared" si="1"/>
        <v>13.166304480638839</v>
      </c>
      <c r="M24" s="21">
        <f t="shared" si="1"/>
        <v>13.318306725914333</v>
      </c>
      <c r="N24" s="21">
        <f t="shared" si="1"/>
        <v>13.026625991188155</v>
      </c>
      <c r="O24" s="21">
        <f t="shared" si="1"/>
        <v>12.81820922725824</v>
      </c>
      <c r="P24" s="21">
        <f t="shared" si="1"/>
        <v>12.751112537634578</v>
      </c>
      <c r="Q24" s="21">
        <f t="shared" si="1"/>
        <v>13.23649482541693</v>
      </c>
      <c r="R24" s="21">
        <f t="shared" si="1"/>
        <v>11.809992037506733</v>
      </c>
      <c r="S24" s="21">
        <f t="shared" si="1"/>
        <v>12.035874863288461</v>
      </c>
      <c r="T24" s="21">
        <f t="shared" si="1"/>
        <v>12.557887742023143</v>
      </c>
      <c r="U24" s="21">
        <f t="shared" si="1"/>
        <v>10.849529816027633</v>
      </c>
      <c r="V24" s="21">
        <f t="shared" ref="V24:W24" si="38">100*V12/V$14</f>
        <v>10.811576304852517</v>
      </c>
      <c r="W24" s="21">
        <f t="shared" si="38"/>
        <v>10.794623250672094</v>
      </c>
      <c r="X24" s="21">
        <f t="shared" ref="X24:Y24" si="39">100*X12/X$14</f>
        <v>10.794976609209927</v>
      </c>
      <c r="Y24" s="21">
        <f t="shared" si="39"/>
        <v>10.579325911156714</v>
      </c>
      <c r="Z24" s="21">
        <f t="shared" ref="Z24:AB24" si="40">100*Z12/Z$14</f>
        <v>10.437710050918263</v>
      </c>
      <c r="AA24" s="21">
        <f t="shared" ref="AA24" si="41">100*AA12/AA$14</f>
        <v>10.668206795702313</v>
      </c>
      <c r="AB24" s="21">
        <f t="shared" si="40"/>
        <v>10.521071113546842</v>
      </c>
      <c r="AC24" s="29">
        <f t="shared" ref="AC24" si="42">100*AC12/AC$14</f>
        <v>10.542843956890142</v>
      </c>
    </row>
    <row r="25" spans="4:29" ht="16.5" customHeight="1" thickBot="1">
      <c r="D25" s="18" t="s">
        <v>173</v>
      </c>
      <c r="E25" s="22">
        <f t="shared" ref="E25:I25" si="43">100*E13/E$14</f>
        <v>6.9059192327363466</v>
      </c>
      <c r="F25" s="22">
        <f t="shared" si="43"/>
        <v>6.6347384570613874</v>
      </c>
      <c r="G25" s="22">
        <f t="shared" si="43"/>
        <v>6.2951863204246674</v>
      </c>
      <c r="H25" s="22">
        <f t="shared" si="43"/>
        <v>6.2936870914800362</v>
      </c>
      <c r="I25" s="22">
        <f t="shared" si="43"/>
        <v>6.3675544429498743</v>
      </c>
      <c r="J25" s="22">
        <f t="shared" si="1"/>
        <v>6.3604594881008101</v>
      </c>
      <c r="K25" s="22">
        <f t="shared" si="1"/>
        <v>6.3755000481161996</v>
      </c>
      <c r="L25" s="22">
        <f t="shared" si="1"/>
        <v>6.3319828345347737</v>
      </c>
      <c r="M25" s="22">
        <f t="shared" si="1"/>
        <v>6.3709948039985589</v>
      </c>
      <c r="N25" s="22">
        <f t="shared" si="1"/>
        <v>6.3765874128611539</v>
      </c>
      <c r="O25" s="22">
        <f t="shared" si="1"/>
        <v>6.2617535166163005</v>
      </c>
      <c r="P25" s="22">
        <f t="shared" si="1"/>
        <v>6.2162421829989674</v>
      </c>
      <c r="Q25" s="22">
        <f t="shared" si="1"/>
        <v>6.1478408861635936</v>
      </c>
      <c r="R25" s="22">
        <f t="shared" si="1"/>
        <v>6.2728945298509666</v>
      </c>
      <c r="S25" s="22">
        <f t="shared" si="1"/>
        <v>6.2331212702923118</v>
      </c>
      <c r="T25" s="22">
        <f t="shared" si="1"/>
        <v>6.1261429550228179</v>
      </c>
      <c r="U25" s="22">
        <f t="shared" si="1"/>
        <v>6.2413003690199593</v>
      </c>
      <c r="V25" s="22">
        <f t="shared" ref="V25:W25" si="44">100*V13/V$14</f>
        <v>6.3038794525490438</v>
      </c>
      <c r="W25" s="22">
        <f t="shared" si="44"/>
        <v>6.3679419397215433</v>
      </c>
      <c r="X25" s="22">
        <f t="shared" ref="X25:Y25" si="45">100*X13/X$14</f>
        <v>6.5144646780854698</v>
      </c>
      <c r="Y25" s="22">
        <f t="shared" si="45"/>
        <v>6.7225909431854793</v>
      </c>
      <c r="Z25" s="22">
        <f t="shared" ref="Z25:AB25" si="46">100*Z13/Z$14</f>
        <v>6.869445901818608</v>
      </c>
      <c r="AA25" s="22">
        <f t="shared" ref="AA25" si="47">100*AA13/AA$14</f>
        <v>7.1785285951074806</v>
      </c>
      <c r="AB25" s="22">
        <f t="shared" si="46"/>
        <v>7.4430174080168507</v>
      </c>
      <c r="AC25" s="30">
        <f t="shared" ref="AC25" si="48">100*AC13/AC$14</f>
        <v>7.463809017004448</v>
      </c>
    </row>
    <row r="26" spans="4:29" ht="16.5" customHeight="1" thickTop="1" thickBot="1">
      <c r="D26" s="19" t="s">
        <v>174</v>
      </c>
      <c r="E26" s="23">
        <f t="shared" ref="E26:I26" si="49">100*E14/E$14</f>
        <v>100</v>
      </c>
      <c r="F26" s="23">
        <f t="shared" si="49"/>
        <v>100</v>
      </c>
      <c r="G26" s="23">
        <f t="shared" si="49"/>
        <v>100</v>
      </c>
      <c r="H26" s="23">
        <f t="shared" si="49"/>
        <v>99.999999999999986</v>
      </c>
      <c r="I26" s="23">
        <f t="shared" si="49"/>
        <v>100</v>
      </c>
      <c r="J26" s="23">
        <f t="shared" si="1"/>
        <v>100</v>
      </c>
      <c r="K26" s="23">
        <f t="shared" si="1"/>
        <v>100</v>
      </c>
      <c r="L26" s="23">
        <f t="shared" si="1"/>
        <v>100</v>
      </c>
      <c r="M26" s="23">
        <f t="shared" si="1"/>
        <v>100</v>
      </c>
      <c r="N26" s="23">
        <f t="shared" si="1"/>
        <v>100</v>
      </c>
      <c r="O26" s="23">
        <f t="shared" si="1"/>
        <v>100</v>
      </c>
      <c r="P26" s="23">
        <f t="shared" si="1"/>
        <v>100</v>
      </c>
      <c r="Q26" s="23">
        <f t="shared" si="1"/>
        <v>100</v>
      </c>
      <c r="R26" s="23">
        <f t="shared" si="1"/>
        <v>100</v>
      </c>
      <c r="S26" s="23">
        <f t="shared" si="1"/>
        <v>100</v>
      </c>
      <c r="T26" s="23">
        <f t="shared" si="1"/>
        <v>100</v>
      </c>
      <c r="U26" s="23">
        <f t="shared" si="1"/>
        <v>100</v>
      </c>
      <c r="V26" s="23">
        <f t="shared" ref="V26:W26" si="50">100*V14/V$14</f>
        <v>100</v>
      </c>
      <c r="W26" s="23">
        <f t="shared" si="50"/>
        <v>100</v>
      </c>
      <c r="X26" s="23">
        <f t="shared" ref="X26:Y26" si="51">100*X14/X$14</f>
        <v>100</v>
      </c>
      <c r="Y26" s="23">
        <f t="shared" si="51"/>
        <v>100</v>
      </c>
      <c r="Z26" s="23">
        <f t="shared" ref="Z26:AB26" si="52">100*Z14/Z$14</f>
        <v>100</v>
      </c>
      <c r="AA26" s="23">
        <f t="shared" ref="AA26" si="53">100*AA14/AA$14</f>
        <v>100</v>
      </c>
      <c r="AB26" s="23">
        <f t="shared" si="52"/>
        <v>100</v>
      </c>
      <c r="AC26" s="31">
        <f t="shared" ref="AC26" si="54">100*AC14/AC$14</f>
        <v>100</v>
      </c>
    </row>
    <row r="27" spans="4:29" ht="16.5" customHeight="1">
      <c r="J27" s="162"/>
      <c r="K27" s="162"/>
      <c r="L27" s="162"/>
      <c r="M27" s="162"/>
    </row>
    <row r="28" spans="4:29" ht="16.5" customHeight="1" thickBot="1">
      <c r="D28" s="155" t="s">
        <v>355</v>
      </c>
      <c r="E28" s="155"/>
      <c r="F28" s="155"/>
      <c r="G28" s="155"/>
      <c r="H28" s="155"/>
      <c r="I28" s="155"/>
      <c r="N28" s="158"/>
      <c r="O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 t="s">
        <v>374</v>
      </c>
    </row>
    <row r="29" spans="4:29" ht="16.5" customHeight="1" thickBot="1">
      <c r="D29" s="274"/>
      <c r="E29" s="180" t="s">
        <v>363</v>
      </c>
      <c r="F29" s="180" t="s">
        <v>364</v>
      </c>
      <c r="G29" s="180" t="s">
        <v>365</v>
      </c>
      <c r="H29" s="180" t="s">
        <v>366</v>
      </c>
      <c r="I29" s="180" t="s">
        <v>367</v>
      </c>
      <c r="J29" s="180" t="s">
        <v>207</v>
      </c>
      <c r="K29" s="180" t="s">
        <v>208</v>
      </c>
      <c r="L29" s="180" t="s">
        <v>209</v>
      </c>
      <c r="M29" s="180" t="s">
        <v>210</v>
      </c>
      <c r="N29" s="180" t="s">
        <v>211</v>
      </c>
      <c r="O29" s="180" t="s">
        <v>212</v>
      </c>
      <c r="P29" s="180" t="s">
        <v>213</v>
      </c>
      <c r="Q29" s="180" t="s">
        <v>214</v>
      </c>
      <c r="R29" s="180" t="s">
        <v>215</v>
      </c>
      <c r="S29" s="180" t="s">
        <v>216</v>
      </c>
      <c r="T29" s="180" t="s">
        <v>217</v>
      </c>
      <c r="U29" s="180" t="s">
        <v>218</v>
      </c>
      <c r="V29" s="180" t="s">
        <v>271</v>
      </c>
      <c r="W29" s="180" t="s">
        <v>225</v>
      </c>
      <c r="X29" s="180" t="s">
        <v>229</v>
      </c>
      <c r="Y29" s="180" t="s">
        <v>232</v>
      </c>
      <c r="Z29" s="180" t="s">
        <v>235</v>
      </c>
      <c r="AA29" s="180" t="s">
        <v>238</v>
      </c>
      <c r="AB29" s="180" t="s">
        <v>278</v>
      </c>
      <c r="AC29" s="181" t="s">
        <v>280</v>
      </c>
    </row>
    <row r="30" spans="4:29" ht="16.5" customHeight="1">
      <c r="D30" s="16" t="s">
        <v>166</v>
      </c>
      <c r="E30" s="20">
        <f t="shared" ref="E30:I30" si="55">100*E6/$J6</f>
        <v>116.77879221252758</v>
      </c>
      <c r="F30" s="20">
        <f t="shared" si="55"/>
        <v>113.77587683761074</v>
      </c>
      <c r="G30" s="20">
        <f t="shared" si="55"/>
        <v>106.33204203066266</v>
      </c>
      <c r="H30" s="20">
        <f t="shared" si="55"/>
        <v>102.10101358018414</v>
      </c>
      <c r="I30" s="20">
        <f t="shared" si="55"/>
        <v>101.24659554238673</v>
      </c>
      <c r="J30" s="20">
        <f>100*J6/$J6</f>
        <v>100</v>
      </c>
      <c r="K30" s="20">
        <f t="shared" ref="K30:AC30" si="56">100*K6/$J6</f>
        <v>99.317749973447405</v>
      </c>
      <c r="L30" s="20">
        <f t="shared" si="56"/>
        <v>99.56246805492988</v>
      </c>
      <c r="M30" s="20">
        <f t="shared" si="56"/>
        <v>98.15732360934129</v>
      </c>
      <c r="N30" s="20">
        <f t="shared" si="56"/>
        <v>97.189847385075893</v>
      </c>
      <c r="O30" s="20">
        <f t="shared" si="56"/>
        <v>97.884132308229283</v>
      </c>
      <c r="P30" s="20">
        <f t="shared" si="56"/>
        <v>97.933762416150699</v>
      </c>
      <c r="Q30" s="20">
        <f t="shared" si="56"/>
        <v>95.766952957522605</v>
      </c>
      <c r="R30" s="20">
        <f t="shared" si="56"/>
        <v>97.753417829720618</v>
      </c>
      <c r="S30" s="20">
        <f t="shared" si="56"/>
        <v>94.881642796603344</v>
      </c>
      <c r="T30" s="20">
        <f t="shared" si="56"/>
        <v>93.699241886686806</v>
      </c>
      <c r="U30" s="20">
        <f t="shared" si="56"/>
        <v>100.83055265897539</v>
      </c>
      <c r="V30" s="20">
        <f t="shared" si="56"/>
        <v>100.92191736940497</v>
      </c>
      <c r="W30" s="20">
        <f t="shared" si="56"/>
        <v>101.30973403389547</v>
      </c>
      <c r="X30" s="20">
        <f t="shared" si="56"/>
        <v>100.18353856111186</v>
      </c>
      <c r="Y30" s="20">
        <f t="shared" si="56"/>
        <v>99.048791753446949</v>
      </c>
      <c r="Z30" s="20">
        <f t="shared" si="56"/>
        <v>98.452157282896806</v>
      </c>
      <c r="AA30" s="20">
        <f t="shared" si="56"/>
        <v>96.343929578564826</v>
      </c>
      <c r="AB30" s="20">
        <f t="shared" si="56"/>
        <v>96.427185851935675</v>
      </c>
      <c r="AC30" s="28">
        <f t="shared" si="56"/>
        <v>97.198449823552053</v>
      </c>
    </row>
    <row r="31" spans="4:29" ht="16.5" customHeight="1">
      <c r="D31" s="17" t="s">
        <v>167</v>
      </c>
      <c r="E31" s="21">
        <f t="shared" ref="E31:I31" si="57">100*E7/$J7</f>
        <v>118.97252387894972</v>
      </c>
      <c r="F31" s="21">
        <f t="shared" si="57"/>
        <v>107.41916583777302</v>
      </c>
      <c r="G31" s="21">
        <f t="shared" si="57"/>
        <v>105.88423648676269</v>
      </c>
      <c r="H31" s="21">
        <f t="shared" si="57"/>
        <v>103.87632679756373</v>
      </c>
      <c r="I31" s="21">
        <f t="shared" si="57"/>
        <v>99.725783815454207</v>
      </c>
      <c r="J31" s="21">
        <f t="shared" ref="J31:AC31" si="58">100*J7/$J7</f>
        <v>100</v>
      </c>
      <c r="K31" s="21">
        <f t="shared" si="58"/>
        <v>105.0437042689158</v>
      </c>
      <c r="L31" s="21">
        <f t="shared" si="58"/>
        <v>146.12793121772424</v>
      </c>
      <c r="M31" s="21">
        <f t="shared" si="58"/>
        <v>141.34072978975624</v>
      </c>
      <c r="N31" s="21">
        <f t="shared" si="58"/>
        <v>137.25916665531196</v>
      </c>
      <c r="O31" s="21">
        <f t="shared" si="58"/>
        <v>139.58097723154063</v>
      </c>
      <c r="P31" s="21">
        <f t="shared" si="58"/>
        <v>145.89374037688543</v>
      </c>
      <c r="Q31" s="21">
        <f t="shared" si="58"/>
        <v>146.42190459320625</v>
      </c>
      <c r="R31" s="21">
        <f t="shared" si="58"/>
        <v>150.10713166464552</v>
      </c>
      <c r="S31" s="21">
        <f t="shared" si="58"/>
        <v>153.22382853483398</v>
      </c>
      <c r="T31" s="21">
        <f t="shared" si="58"/>
        <v>163.67282773092069</v>
      </c>
      <c r="U31" s="21">
        <f t="shared" si="58"/>
        <v>175.91274815713098</v>
      </c>
      <c r="V31" s="21">
        <f t="shared" si="58"/>
        <v>187.50732378629533</v>
      </c>
      <c r="W31" s="21">
        <f t="shared" si="58"/>
        <v>205.21095910942759</v>
      </c>
      <c r="X31" s="21">
        <f t="shared" si="58"/>
        <v>216.72991238707743</v>
      </c>
      <c r="Y31" s="21">
        <f t="shared" si="58"/>
        <v>239.06490577863772</v>
      </c>
      <c r="Z31" s="21">
        <f t="shared" si="58"/>
        <v>237.61718058072512</v>
      </c>
      <c r="AA31" s="21">
        <f t="shared" si="58"/>
        <v>236.1212546497527</v>
      </c>
      <c r="AB31" s="21">
        <f t="shared" si="58"/>
        <v>238.96799335068332</v>
      </c>
      <c r="AC31" s="29">
        <f t="shared" si="58"/>
        <v>238.42143450831847</v>
      </c>
    </row>
    <row r="32" spans="4:29" ht="16.5" customHeight="1">
      <c r="D32" s="17" t="s">
        <v>168</v>
      </c>
      <c r="E32" s="21">
        <f t="shared" ref="E32:I32" si="59">100*E8/$J8</f>
        <v>77.772423261029033</v>
      </c>
      <c r="F32" s="21">
        <f t="shared" si="59"/>
        <v>80.963627401712728</v>
      </c>
      <c r="G32" s="21">
        <f t="shared" si="59"/>
        <v>85.002395783421193</v>
      </c>
      <c r="H32" s="21">
        <f t="shared" si="59"/>
        <v>87.529242650582034</v>
      </c>
      <c r="I32" s="21">
        <f t="shared" si="59"/>
        <v>94.7488861497595</v>
      </c>
      <c r="J32" s="21">
        <f t="shared" ref="J32:AC32" si="60">100*J8/$J8</f>
        <v>100</v>
      </c>
      <c r="K32" s="21">
        <f t="shared" si="60"/>
        <v>100.57878621431159</v>
      </c>
      <c r="L32" s="21">
        <f t="shared" si="60"/>
        <v>101.1178718568662</v>
      </c>
      <c r="M32" s="21">
        <f t="shared" si="60"/>
        <v>102.21276550401851</v>
      </c>
      <c r="N32" s="21">
        <f t="shared" si="60"/>
        <v>103.62954313750697</v>
      </c>
      <c r="O32" s="21">
        <f t="shared" si="60"/>
        <v>105.96991762217293</v>
      </c>
      <c r="P32" s="21">
        <f t="shared" si="60"/>
        <v>107.88616625843252</v>
      </c>
      <c r="Q32" s="21">
        <f t="shared" si="60"/>
        <v>114.95236962572847</v>
      </c>
      <c r="R32" s="21">
        <f t="shared" si="60"/>
        <v>123.25212647261624</v>
      </c>
      <c r="S32" s="21">
        <f t="shared" si="60"/>
        <v>126.13694875498318</v>
      </c>
      <c r="T32" s="21">
        <f t="shared" si="60"/>
        <v>132.23457847617178</v>
      </c>
      <c r="U32" s="21">
        <f t="shared" si="60"/>
        <v>132.00240747016957</v>
      </c>
      <c r="V32" s="21">
        <f t="shared" si="60"/>
        <v>133.68392432761669</v>
      </c>
      <c r="W32" s="21">
        <f t="shared" si="60"/>
        <v>138.36152818671849</v>
      </c>
      <c r="X32" s="21">
        <f t="shared" si="60"/>
        <v>142.00456264406495</v>
      </c>
      <c r="Y32" s="21">
        <f t="shared" si="60"/>
        <v>145.81004290411573</v>
      </c>
      <c r="Z32" s="21">
        <f t="shared" si="60"/>
        <v>147.54647029262929</v>
      </c>
      <c r="AA32" s="21">
        <f t="shared" si="60"/>
        <v>150.7250252468138</v>
      </c>
      <c r="AB32" s="21">
        <f t="shared" si="60"/>
        <v>152.18555944120843</v>
      </c>
      <c r="AC32" s="29">
        <f t="shared" si="60"/>
        <v>153.73326302952142</v>
      </c>
    </row>
    <row r="33" spans="4:29" ht="16.5" customHeight="1">
      <c r="D33" s="17" t="s">
        <v>169</v>
      </c>
      <c r="E33" s="21">
        <f t="shared" ref="E33:I33" si="61">100*E9/$J9</f>
        <v>115.45364365836389</v>
      </c>
      <c r="F33" s="21">
        <f t="shared" si="61"/>
        <v>110.4969432680915</v>
      </c>
      <c r="G33" s="21">
        <f t="shared" si="61"/>
        <v>107.73073258886042</v>
      </c>
      <c r="H33" s="21">
        <f t="shared" si="61"/>
        <v>105.14509543414343</v>
      </c>
      <c r="I33" s="21">
        <f t="shared" si="61"/>
        <v>102.44224263317341</v>
      </c>
      <c r="J33" s="21">
        <f t="shared" ref="J33:AC33" si="62">100*J9/$J9</f>
        <v>100</v>
      </c>
      <c r="K33" s="21">
        <f t="shared" si="62"/>
        <v>102.36142026648524</v>
      </c>
      <c r="L33" s="21">
        <f t="shared" si="62"/>
        <v>105.42297365951569</v>
      </c>
      <c r="M33" s="21">
        <f t="shared" si="62"/>
        <v>105.96444423015623</v>
      </c>
      <c r="N33" s="21">
        <f t="shared" si="62"/>
        <v>106.06151678546267</v>
      </c>
      <c r="O33" s="21">
        <f t="shared" si="62"/>
        <v>105.45122398742127</v>
      </c>
      <c r="P33" s="21">
        <f t="shared" si="62"/>
        <v>109.5069317768867</v>
      </c>
      <c r="Q33" s="21">
        <f t="shared" si="62"/>
        <v>105.33215117675472</v>
      </c>
      <c r="R33" s="21">
        <f t="shared" si="62"/>
        <v>101.09060194448685</v>
      </c>
      <c r="S33" s="21">
        <f t="shared" si="62"/>
        <v>94.686116892428203</v>
      </c>
      <c r="T33" s="21">
        <f t="shared" si="62"/>
        <v>88.890406763649935</v>
      </c>
      <c r="U33" s="21">
        <f t="shared" si="62"/>
        <v>104.86993152599092</v>
      </c>
      <c r="V33" s="21">
        <f t="shared" si="62"/>
        <v>101.98193371887352</v>
      </c>
      <c r="W33" s="21">
        <f t="shared" si="62"/>
        <v>99.648656636193095</v>
      </c>
      <c r="X33" s="21">
        <f t="shared" si="62"/>
        <v>96.066007909020357</v>
      </c>
      <c r="Y33" s="21">
        <f t="shared" si="62"/>
        <v>90.459710693070534</v>
      </c>
      <c r="Z33" s="21">
        <f t="shared" si="62"/>
        <v>87.426425485295795</v>
      </c>
      <c r="AA33" s="21">
        <f t="shared" si="62"/>
        <v>87.576641514588999</v>
      </c>
      <c r="AB33" s="21">
        <f t="shared" si="62"/>
        <v>88.589510413960156</v>
      </c>
      <c r="AC33" s="29">
        <f t="shared" si="62"/>
        <v>87.279263062874833</v>
      </c>
    </row>
    <row r="34" spans="4:29" ht="16.5" customHeight="1">
      <c r="D34" s="17" t="s">
        <v>170</v>
      </c>
      <c r="E34" s="21">
        <f t="shared" ref="E34:I34" si="63">100*E10/$J10</f>
        <v>82.984805182960869</v>
      </c>
      <c r="F34" s="21">
        <f t="shared" si="63"/>
        <v>85.240869429582801</v>
      </c>
      <c r="G34" s="21">
        <f t="shared" si="63"/>
        <v>87.721391135063996</v>
      </c>
      <c r="H34" s="21">
        <f t="shared" si="63"/>
        <v>94.422384717732001</v>
      </c>
      <c r="I34" s="21">
        <f t="shared" si="63"/>
        <v>97.447625314410047</v>
      </c>
      <c r="J34" s="21">
        <f t="shared" ref="J34:AC34" si="64">100*J10/$J10</f>
        <v>100</v>
      </c>
      <c r="K34" s="21">
        <f t="shared" si="64"/>
        <v>98.066242822160035</v>
      </c>
      <c r="L34" s="21">
        <f t="shared" si="64"/>
        <v>96.680392318976089</v>
      </c>
      <c r="M34" s="21">
        <f t="shared" si="64"/>
        <v>97.454290679824666</v>
      </c>
      <c r="N34" s="21">
        <f t="shared" si="64"/>
        <v>96.752006641499648</v>
      </c>
      <c r="O34" s="21">
        <f t="shared" si="64"/>
        <v>100.09188317029326</v>
      </c>
      <c r="P34" s="21">
        <f t="shared" si="64"/>
        <v>104.92867121423012</v>
      </c>
      <c r="Q34" s="21">
        <f t="shared" si="64"/>
        <v>106.41910488063284</v>
      </c>
      <c r="R34" s="21">
        <f t="shared" si="64"/>
        <v>111.74433976657583</v>
      </c>
      <c r="S34" s="21">
        <f t="shared" si="64"/>
        <v>116.11083599195042</v>
      </c>
      <c r="T34" s="21">
        <f t="shared" si="64"/>
        <v>121.26423741656573</v>
      </c>
      <c r="U34" s="21">
        <f t="shared" si="64"/>
        <v>114.91393410834544</v>
      </c>
      <c r="V34" s="21">
        <f t="shared" si="64"/>
        <v>119.45260473445508</v>
      </c>
      <c r="W34" s="21">
        <f t="shared" si="64"/>
        <v>128.45072871536587</v>
      </c>
      <c r="X34" s="21">
        <f t="shared" si="64"/>
        <v>131.33972992484843</v>
      </c>
      <c r="Y34" s="21">
        <f t="shared" si="64"/>
        <v>134.79003672769764</v>
      </c>
      <c r="Z34" s="21">
        <f t="shared" si="64"/>
        <v>139.89683173532191</v>
      </c>
      <c r="AA34" s="21">
        <f t="shared" si="64"/>
        <v>139.43652944139632</v>
      </c>
      <c r="AB34" s="21">
        <f t="shared" si="64"/>
        <v>139.98864671773373</v>
      </c>
      <c r="AC34" s="29">
        <f t="shared" si="64"/>
        <v>143.87954951676102</v>
      </c>
    </row>
    <row r="35" spans="4:29" ht="16.5" customHeight="1">
      <c r="D35" s="17" t="s">
        <v>171</v>
      </c>
      <c r="E35" s="21">
        <f t="shared" ref="E35:I35" si="65">100*E11/$J11</f>
        <v>93.962904715544568</v>
      </c>
      <c r="F35" s="21">
        <f t="shared" si="65"/>
        <v>93.426695623954657</v>
      </c>
      <c r="G35" s="21">
        <f t="shared" si="65"/>
        <v>94.388776554582009</v>
      </c>
      <c r="H35" s="21">
        <f t="shared" si="65"/>
        <v>95.827454504605726</v>
      </c>
      <c r="I35" s="21">
        <f t="shared" si="65"/>
        <v>98.345740033450667</v>
      </c>
      <c r="J35" s="21">
        <f t="shared" ref="J35:AC35" si="66">100*J11/$J11</f>
        <v>100</v>
      </c>
      <c r="K35" s="21">
        <f t="shared" si="66"/>
        <v>103.6408297760803</v>
      </c>
      <c r="L35" s="21">
        <f t="shared" si="66"/>
        <v>109.67183404478395</v>
      </c>
      <c r="M35" s="21">
        <f t="shared" si="66"/>
        <v>107.39209665743029</v>
      </c>
      <c r="N35" s="21">
        <f t="shared" si="66"/>
        <v>98.506403055493152</v>
      </c>
      <c r="O35" s="21">
        <f t="shared" si="66"/>
        <v>98.704610699218662</v>
      </c>
      <c r="P35" s="21">
        <f t="shared" si="66"/>
        <v>98.689632791632349</v>
      </c>
      <c r="Q35" s="21">
        <f t="shared" si="66"/>
        <v>98.775006864874314</v>
      </c>
      <c r="R35" s="21">
        <f t="shared" si="66"/>
        <v>102.45977183654111</v>
      </c>
      <c r="S35" s="21">
        <f t="shared" si="66"/>
        <v>101.8461768890886</v>
      </c>
      <c r="T35" s="21">
        <f t="shared" si="66"/>
        <v>108.17753813125641</v>
      </c>
      <c r="U35" s="21">
        <f t="shared" si="66"/>
        <v>113.03227739084851</v>
      </c>
      <c r="V35" s="21">
        <f t="shared" si="66"/>
        <v>117.5257495194588</v>
      </c>
      <c r="W35" s="21">
        <f t="shared" si="66"/>
        <v>121.37447265283707</v>
      </c>
      <c r="X35" s="21">
        <f t="shared" si="66"/>
        <v>121.01690007239324</v>
      </c>
      <c r="Y35" s="21">
        <f t="shared" si="66"/>
        <v>118.07643725504883</v>
      </c>
      <c r="Z35" s="21">
        <f t="shared" si="66"/>
        <v>118.08722134851095</v>
      </c>
      <c r="AA35" s="21">
        <f t="shared" si="66"/>
        <v>120.74959434833622</v>
      </c>
      <c r="AB35" s="21">
        <f t="shared" si="66"/>
        <v>122.48743103921716</v>
      </c>
      <c r="AC35" s="29">
        <f t="shared" si="66"/>
        <v>124.0403404977658</v>
      </c>
    </row>
    <row r="36" spans="4:29" ht="16.5" customHeight="1">
      <c r="D36" s="17" t="s">
        <v>172</v>
      </c>
      <c r="E36" s="21">
        <f t="shared" ref="E36:I36" si="67">100*E12/$J12</f>
        <v>97.737999088259315</v>
      </c>
      <c r="F36" s="21">
        <f t="shared" si="67"/>
        <v>97.969729391183577</v>
      </c>
      <c r="G36" s="21">
        <f t="shared" si="67"/>
        <v>98.85207484636534</v>
      </c>
      <c r="H36" s="21">
        <f t="shared" si="67"/>
        <v>99.262721759559525</v>
      </c>
      <c r="I36" s="21">
        <f t="shared" si="67"/>
        <v>100.5522712387629</v>
      </c>
      <c r="J36" s="21">
        <f t="shared" ref="J36:AC36" si="68">100*J12/$J12</f>
        <v>100</v>
      </c>
      <c r="K36" s="21">
        <f t="shared" si="68"/>
        <v>104.03538426506475</v>
      </c>
      <c r="L36" s="21">
        <f t="shared" si="68"/>
        <v>102.93373926852581</v>
      </c>
      <c r="M36" s="21">
        <f t="shared" si="68"/>
        <v>103.54702804807047</v>
      </c>
      <c r="N36" s="21">
        <f t="shared" si="68"/>
        <v>99.522711024108403</v>
      </c>
      <c r="O36" s="21">
        <f t="shared" si="68"/>
        <v>97.447262437238294</v>
      </c>
      <c r="P36" s="21">
        <f t="shared" si="68"/>
        <v>96.483457996979354</v>
      </c>
      <c r="Q36" s="21">
        <f t="shared" si="68"/>
        <v>100.69515682076114</v>
      </c>
      <c r="R36" s="21">
        <f t="shared" si="68"/>
        <v>90.91260197428673</v>
      </c>
      <c r="S36" s="21">
        <f t="shared" si="68"/>
        <v>92.259976083851072</v>
      </c>
      <c r="T36" s="21">
        <f t="shared" si="68"/>
        <v>97.836229375048575</v>
      </c>
      <c r="U36" s="21">
        <f t="shared" si="68"/>
        <v>84.89030705117338</v>
      </c>
      <c r="V36" s="21">
        <f t="shared" si="68"/>
        <v>84.71306075347232</v>
      </c>
      <c r="W36" s="21">
        <f t="shared" si="68"/>
        <v>85.431874654290752</v>
      </c>
      <c r="X36" s="21">
        <f t="shared" si="68"/>
        <v>85.554523320063254</v>
      </c>
      <c r="Y36" s="21">
        <f t="shared" si="68"/>
        <v>82.515690711744043</v>
      </c>
      <c r="Z36" s="21">
        <f t="shared" si="68"/>
        <v>81.56026055967061</v>
      </c>
      <c r="AA36" s="21">
        <f t="shared" si="68"/>
        <v>83.707782565754641</v>
      </c>
      <c r="AB36" s="21">
        <f t="shared" si="68"/>
        <v>83.03156731677808</v>
      </c>
      <c r="AC36" s="29">
        <f t="shared" si="68"/>
        <v>83.847009367840101</v>
      </c>
    </row>
    <row r="37" spans="4:29" ht="16.5" customHeight="1" thickBot="1">
      <c r="D37" s="18" t="s">
        <v>173</v>
      </c>
      <c r="E37" s="22">
        <f t="shared" ref="E37:I37" si="69">100*E13/$J13</f>
        <v>113.76599283713399</v>
      </c>
      <c r="F37" s="22">
        <f t="shared" si="69"/>
        <v>108.42424583174552</v>
      </c>
      <c r="G37" s="22">
        <f t="shared" si="69"/>
        <v>101.04342582958449</v>
      </c>
      <c r="H37" s="22">
        <f t="shared" si="69"/>
        <v>100.01684400301433</v>
      </c>
      <c r="I37" s="22">
        <f t="shared" si="69"/>
        <v>100.47720818979489</v>
      </c>
      <c r="J37" s="22">
        <f t="shared" ref="J37:AC37" si="70">100*J13/$J13</f>
        <v>100</v>
      </c>
      <c r="K37" s="22">
        <f t="shared" si="70"/>
        <v>101.10846496759727</v>
      </c>
      <c r="L37" s="22">
        <f t="shared" si="70"/>
        <v>100.8015246599212</v>
      </c>
      <c r="M37" s="22">
        <f t="shared" si="70"/>
        <v>100.86242220928072</v>
      </c>
      <c r="N37" s="22">
        <f t="shared" si="70"/>
        <v>99.200094955753258</v>
      </c>
      <c r="O37" s="22">
        <f t="shared" si="70"/>
        <v>96.933026346750921</v>
      </c>
      <c r="P37" s="22">
        <f t="shared" si="70"/>
        <v>95.778101546663549</v>
      </c>
      <c r="Q37" s="22">
        <f t="shared" si="70"/>
        <v>95.23393381741333</v>
      </c>
      <c r="R37" s="22">
        <f t="shared" si="70"/>
        <v>98.327723678758034</v>
      </c>
      <c r="S37" s="22">
        <f t="shared" si="70"/>
        <v>97.291470432874675</v>
      </c>
      <c r="T37" s="22">
        <f t="shared" si="70"/>
        <v>97.186010315100859</v>
      </c>
      <c r="U37" s="22">
        <f t="shared" si="70"/>
        <v>99.438780031434419</v>
      </c>
      <c r="V37" s="22">
        <f t="shared" si="70"/>
        <v>100.57794828474601</v>
      </c>
      <c r="W37" s="22">
        <f t="shared" si="70"/>
        <v>102.62308327161441</v>
      </c>
      <c r="X37" s="22">
        <f t="shared" si="70"/>
        <v>105.13165971504482</v>
      </c>
      <c r="Y37" s="22">
        <f t="shared" si="70"/>
        <v>106.76987783238968</v>
      </c>
      <c r="Z37" s="22">
        <f t="shared" si="70"/>
        <v>109.3021238020339</v>
      </c>
      <c r="AA37" s="22">
        <f t="shared" si="70"/>
        <v>114.69470360223349</v>
      </c>
      <c r="AB37" s="22">
        <f t="shared" si="70"/>
        <v>119.60954305320227</v>
      </c>
      <c r="AC37" s="30">
        <f t="shared" si="70"/>
        <v>120.8714781746376</v>
      </c>
    </row>
    <row r="38" spans="4:29" ht="16.5" customHeight="1" thickTop="1" thickBot="1">
      <c r="D38" s="19" t="s">
        <v>174</v>
      </c>
      <c r="E38" s="23">
        <f t="shared" ref="E38:I38" si="71">100*E14/$J14</f>
        <v>104.78025649851725</v>
      </c>
      <c r="F38" s="23">
        <f t="shared" si="71"/>
        <v>103.9420057932692</v>
      </c>
      <c r="G38" s="23">
        <f t="shared" si="71"/>
        <v>102.09111912109957</v>
      </c>
      <c r="H38" s="23">
        <f t="shared" si="71"/>
        <v>101.07796513589811</v>
      </c>
      <c r="I38" s="23">
        <f t="shared" si="71"/>
        <v>100.36525292316097</v>
      </c>
      <c r="J38" s="23">
        <f t="shared" ref="J38:AC38" si="72">100*J14/$J14</f>
        <v>100</v>
      </c>
      <c r="K38" s="23">
        <f t="shared" si="72"/>
        <v>100.86993811889018</v>
      </c>
      <c r="L38" s="23">
        <f t="shared" si="72"/>
        <v>101.25485660532908</v>
      </c>
      <c r="M38" s="23">
        <f t="shared" si="72"/>
        <v>100.69563232593003</v>
      </c>
      <c r="N38" s="23">
        <f t="shared" si="72"/>
        <v>98.949194032723739</v>
      </c>
      <c r="O38" s="23">
        <f t="shared" si="72"/>
        <v>98.461011839808137</v>
      </c>
      <c r="P38" s="23">
        <f t="shared" si="72"/>
        <v>98.000160997726738</v>
      </c>
      <c r="Q38" s="23">
        <f t="shared" si="72"/>
        <v>98.527530096199825</v>
      </c>
      <c r="R38" s="23">
        <f t="shared" si="72"/>
        <v>99.700305822098684</v>
      </c>
      <c r="S38" s="23">
        <f t="shared" si="72"/>
        <v>99.279065718712829</v>
      </c>
      <c r="T38" s="23">
        <f t="shared" si="72"/>
        <v>100.90324139637124</v>
      </c>
      <c r="U38" s="23">
        <f t="shared" si="72"/>
        <v>101.3372686043984</v>
      </c>
      <c r="V38" s="23">
        <f t="shared" si="72"/>
        <v>101.48067872756461</v>
      </c>
      <c r="W38" s="23">
        <f t="shared" si="72"/>
        <v>102.50249921745392</v>
      </c>
      <c r="X38" s="23">
        <f t="shared" si="72"/>
        <v>102.64629491104434</v>
      </c>
      <c r="Y38" s="23">
        <f t="shared" si="72"/>
        <v>101.01841510835631</v>
      </c>
      <c r="Z38" s="23">
        <f t="shared" si="72"/>
        <v>101.20346536569515</v>
      </c>
      <c r="AA38" s="23">
        <f t="shared" si="72"/>
        <v>101.62403145666003</v>
      </c>
      <c r="AB38" s="23">
        <f t="shared" si="72"/>
        <v>102.21280043772543</v>
      </c>
      <c r="AC38" s="31">
        <f t="shared" si="72"/>
        <v>103.00345821351094</v>
      </c>
    </row>
    <row r="40" spans="4:29" ht="16.5" customHeight="1" thickBot="1">
      <c r="D40" s="155" t="s">
        <v>356</v>
      </c>
      <c r="E40" s="155"/>
      <c r="F40" s="155"/>
      <c r="G40" s="155"/>
      <c r="H40" s="155"/>
      <c r="I40" s="155"/>
      <c r="J40" s="157"/>
      <c r="K40" s="157"/>
      <c r="L40" s="157"/>
      <c r="M40" s="157"/>
      <c r="N40" s="157"/>
      <c r="O40" s="157"/>
      <c r="U40" s="158"/>
      <c r="V40" s="158"/>
      <c r="W40" s="158"/>
      <c r="X40" s="158"/>
      <c r="Y40" s="158"/>
      <c r="Z40" s="158"/>
      <c r="AA40" s="158"/>
      <c r="AB40" s="158"/>
      <c r="AC40" s="158" t="s">
        <v>175</v>
      </c>
    </row>
    <row r="41" spans="4:29" ht="16.5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7" t="s">
        <v>176</v>
      </c>
      <c r="K41" s="238" t="s">
        <v>293</v>
      </c>
      <c r="L41" s="238" t="s">
        <v>294</v>
      </c>
      <c r="M41" s="236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8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6" t="s">
        <v>310</v>
      </c>
      <c r="AC41" s="239" t="s">
        <v>311</v>
      </c>
    </row>
    <row r="42" spans="4:29" ht="16.5" customHeight="1">
      <c r="D42" s="16" t="s">
        <v>166</v>
      </c>
      <c r="E42" s="24">
        <f t="shared" ref="E42:F50" si="73">100*(F6-E6)/E6</f>
        <v>-2.5714560991963298</v>
      </c>
      <c r="F42" s="24">
        <f t="shared" si="73"/>
        <v>-6.5425422452005879</v>
      </c>
      <c r="G42" s="24">
        <f t="shared" ref="G42:H50" si="74">100*(H6-G6)/G6</f>
        <v>-3.9790719426402403</v>
      </c>
      <c r="H42" s="24">
        <f t="shared" si="74"/>
        <v>-0.83683599979779211</v>
      </c>
      <c r="I42" s="24">
        <f t="shared" ref="I42:I50" si="75">100*(J6-I6)/I6</f>
        <v>-1.2312468737428675</v>
      </c>
      <c r="J42" s="24">
        <f>100*(K6-J6)/J6</f>
        <v>-0.68225002655259048</v>
      </c>
      <c r="K42" s="24">
        <f t="shared" ref="J42:T50" si="76">100*(L6-K6)/K6</f>
        <v>0.2463991396783482</v>
      </c>
      <c r="L42" s="24">
        <f t="shared" si="76"/>
        <v>-1.4113194188932261</v>
      </c>
      <c r="M42" s="24">
        <f t="shared" si="76"/>
        <v>-0.98563834942757433</v>
      </c>
      <c r="N42" s="24">
        <f t="shared" si="76"/>
        <v>0.71435951576563728</v>
      </c>
      <c r="O42" s="24">
        <f t="shared" si="76"/>
        <v>5.0702914508284541E-2</v>
      </c>
      <c r="P42" s="24">
        <f t="shared" si="76"/>
        <v>-2.2125254918938633</v>
      </c>
      <c r="Q42" s="24">
        <f t="shared" si="76"/>
        <v>2.0742696836967429</v>
      </c>
      <c r="R42" s="24">
        <f t="shared" si="76"/>
        <v>-2.9377745524148215</v>
      </c>
      <c r="S42" s="24">
        <f t="shared" si="76"/>
        <v>-1.2461851155457304</v>
      </c>
      <c r="T42" s="24">
        <f t="shared" si="76"/>
        <v>7.6108521570672796</v>
      </c>
      <c r="U42" s="24">
        <f t="shared" ref="U42:U50" si="77">100*(V6-U6)/U6</f>
        <v>9.061212898294374E-2</v>
      </c>
      <c r="V42" s="24">
        <f t="shared" ref="V42:V50" si="78">100*(W6-V6)/V6</f>
        <v>0.38427397596002971</v>
      </c>
      <c r="W42" s="24">
        <f t="shared" ref="W42:W50" si="79">100*(X6-W6)/W6</f>
        <v>-1.1116359977875609</v>
      </c>
      <c r="X42" s="24">
        <f t="shared" ref="X42:X50" si="80">100*(Y6-X6)/X6</f>
        <v>-1.1326679252527176</v>
      </c>
      <c r="Y42" s="24">
        <f t="shared" ref="Y42:Y50" si="81">100*(Z6-Y6)/Y6</f>
        <v>-0.60236420857640072</v>
      </c>
      <c r="Z42" s="24">
        <f t="shared" ref="Z42:Z50" si="82">100*(AA6-Z6)/Z6</f>
        <v>-2.1413727870625592</v>
      </c>
      <c r="AA42" s="24">
        <f t="shared" ref="AA42:AA50" si="83">100*(AB6-AA6)/AA6</f>
        <v>8.6415691922706594E-2</v>
      </c>
      <c r="AB42" s="24">
        <f t="shared" ref="AB42:AB50" si="84">100*(AC6-AB6)/AB6</f>
        <v>0.79984079676519837</v>
      </c>
      <c r="AC42" s="211">
        <f>((AC6/Y6)^(1/4)-1)*100</f>
        <v>-0.47033573348175262</v>
      </c>
    </row>
    <row r="43" spans="4:29" ht="16.5" customHeight="1">
      <c r="D43" s="17" t="s">
        <v>167</v>
      </c>
      <c r="E43" s="25">
        <f t="shared" si="73"/>
        <v>-9.7109464139231196</v>
      </c>
      <c r="F43" s="25">
        <f t="shared" si="73"/>
        <v>-1.4289157237810182</v>
      </c>
      <c r="G43" s="25">
        <f t="shared" si="74"/>
        <v>-1.8963254170982935</v>
      </c>
      <c r="H43" s="25">
        <f t="shared" si="74"/>
        <v>-3.9956582120950297</v>
      </c>
      <c r="I43" s="25">
        <f t="shared" si="75"/>
        <v>0.27497019732954642</v>
      </c>
      <c r="J43" s="25">
        <f t="shared" si="76"/>
        <v>5.0437042689158087</v>
      </c>
      <c r="K43" s="25">
        <f t="shared" si="76"/>
        <v>39.11155574219972</v>
      </c>
      <c r="L43" s="25">
        <f t="shared" si="76"/>
        <v>-3.2760344911988666</v>
      </c>
      <c r="M43" s="25">
        <f t="shared" si="76"/>
        <v>-2.8877473184945246</v>
      </c>
      <c r="N43" s="25">
        <f t="shared" si="76"/>
        <v>1.691552289588977</v>
      </c>
      <c r="O43" s="25">
        <f t="shared" si="76"/>
        <v>4.522652922018894</v>
      </c>
      <c r="P43" s="25">
        <f t="shared" si="76"/>
        <v>0.3620197925945362</v>
      </c>
      <c r="Q43" s="25">
        <f t="shared" si="76"/>
        <v>2.5168550304530402</v>
      </c>
      <c r="R43" s="25">
        <f t="shared" si="76"/>
        <v>2.0763149862536006</v>
      </c>
      <c r="S43" s="25">
        <f t="shared" si="76"/>
        <v>6.8194348725017253</v>
      </c>
      <c r="T43" s="25">
        <f t="shared" si="76"/>
        <v>7.4782849394725446</v>
      </c>
      <c r="U43" s="25">
        <f t="shared" si="77"/>
        <v>6.5910945912843655</v>
      </c>
      <c r="V43" s="25">
        <f t="shared" si="78"/>
        <v>9.4415700494500907</v>
      </c>
      <c r="W43" s="25">
        <f t="shared" si="79"/>
        <v>5.61322520378038</v>
      </c>
      <c r="X43" s="25">
        <f t="shared" si="80"/>
        <v>10.305450293206519</v>
      </c>
      <c r="Y43" s="25">
        <f t="shared" si="81"/>
        <v>-0.60557830234317667</v>
      </c>
      <c r="Z43" s="25">
        <f t="shared" si="82"/>
        <v>-0.62955293355324027</v>
      </c>
      <c r="AA43" s="25">
        <f t="shared" si="83"/>
        <v>1.2056257727214406</v>
      </c>
      <c r="AB43" s="25">
        <f t="shared" si="84"/>
        <v>-0.22871633757362159</v>
      </c>
      <c r="AC43" s="212">
        <f t="shared" ref="AC43:AC50" si="85">((AC7/Y7)^(1/4)-1)*100</f>
        <v>-6.7358462947730846E-2</v>
      </c>
    </row>
    <row r="44" spans="4:29" ht="16.5" customHeight="1">
      <c r="D44" s="17" t="s">
        <v>168</v>
      </c>
      <c r="E44" s="25">
        <f t="shared" si="73"/>
        <v>4.1032592362115468</v>
      </c>
      <c r="F44" s="25">
        <f t="shared" si="73"/>
        <v>4.9883738060172602</v>
      </c>
      <c r="G44" s="25">
        <f t="shared" si="74"/>
        <v>2.9726772332382705</v>
      </c>
      <c r="H44" s="25">
        <f t="shared" si="74"/>
        <v>8.2482645577071647</v>
      </c>
      <c r="I44" s="25">
        <f t="shared" si="75"/>
        <v>5.542137816734467</v>
      </c>
      <c r="J44" s="25">
        <f t="shared" si="76"/>
        <v>0.57878621431159438</v>
      </c>
      <c r="K44" s="25">
        <f t="shared" si="76"/>
        <v>0.53598344426819966</v>
      </c>
      <c r="L44" s="25">
        <f t="shared" si="76"/>
        <v>1.0827894486368792</v>
      </c>
      <c r="M44" s="25">
        <f t="shared" si="76"/>
        <v>1.3861063503195674</v>
      </c>
      <c r="N44" s="25">
        <f t="shared" si="76"/>
        <v>2.2584047114445904</v>
      </c>
      <c r="O44" s="25">
        <f t="shared" si="76"/>
        <v>1.8082949192164262</v>
      </c>
      <c r="P44" s="25">
        <f t="shared" si="76"/>
        <v>6.5496843685866306</v>
      </c>
      <c r="Q44" s="25">
        <f t="shared" si="76"/>
        <v>7.2201702965417995</v>
      </c>
      <c r="R44" s="25">
        <f t="shared" si="76"/>
        <v>2.340586215368786</v>
      </c>
      <c r="S44" s="25">
        <f t="shared" si="76"/>
        <v>4.8341344715996009</v>
      </c>
      <c r="T44" s="25">
        <f t="shared" si="76"/>
        <v>-0.17557510953461927</v>
      </c>
      <c r="U44" s="25">
        <f t="shared" si="77"/>
        <v>1.2738531740999495</v>
      </c>
      <c r="V44" s="25">
        <f t="shared" si="78"/>
        <v>3.4990025035758956</v>
      </c>
      <c r="W44" s="25">
        <f t="shared" si="79"/>
        <v>2.6329822350835768</v>
      </c>
      <c r="X44" s="25">
        <f t="shared" si="80"/>
        <v>2.6798295696943484</v>
      </c>
      <c r="Y44" s="25">
        <f t="shared" si="81"/>
        <v>1.1908832573730437</v>
      </c>
      <c r="Z44" s="25">
        <f t="shared" si="82"/>
        <v>2.1542738012508678</v>
      </c>
      <c r="AA44" s="25">
        <f t="shared" si="83"/>
        <v>0.96900577193666582</v>
      </c>
      <c r="AB44" s="25">
        <f t="shared" si="84"/>
        <v>1.0169845246788209</v>
      </c>
      <c r="AC44" s="212">
        <f t="shared" si="85"/>
        <v>1.3316470806838954</v>
      </c>
    </row>
    <row r="45" spans="4:29" ht="16.5" customHeight="1">
      <c r="D45" s="17" t="s">
        <v>169</v>
      </c>
      <c r="E45" s="25">
        <f t="shared" si="73"/>
        <v>-4.2932385962106503</v>
      </c>
      <c r="F45" s="25">
        <f t="shared" si="73"/>
        <v>-2.5034273323920075</v>
      </c>
      <c r="G45" s="25">
        <f t="shared" si="74"/>
        <v>-2.4000924272785875</v>
      </c>
      <c r="H45" s="25">
        <f t="shared" si="74"/>
        <v>-2.5705933213622112</v>
      </c>
      <c r="I45" s="25">
        <f t="shared" si="75"/>
        <v>-2.3840191022746606</v>
      </c>
      <c r="J45" s="25">
        <f t="shared" si="76"/>
        <v>2.3614202664852328</v>
      </c>
      <c r="K45" s="25">
        <f t="shared" si="76"/>
        <v>2.9909250819889759</v>
      </c>
      <c r="L45" s="25">
        <f t="shared" si="76"/>
        <v>0.51361724285006061</v>
      </c>
      <c r="M45" s="25">
        <f t="shared" si="76"/>
        <v>9.1608610804957483E-2</v>
      </c>
      <c r="N45" s="25">
        <f t="shared" si="76"/>
        <v>-0.57541398288304924</v>
      </c>
      <c r="O45" s="25">
        <f t="shared" si="76"/>
        <v>3.8460509381562122</v>
      </c>
      <c r="P45" s="25">
        <f t="shared" si="76"/>
        <v>-3.8123436867337466</v>
      </c>
      <c r="Q45" s="25">
        <f t="shared" si="76"/>
        <v>-4.0268324389865082</v>
      </c>
      <c r="R45" s="25">
        <f t="shared" si="76"/>
        <v>-6.3353911529536937</v>
      </c>
      <c r="S45" s="25">
        <f t="shared" si="76"/>
        <v>-6.1209713936866903</v>
      </c>
      <c r="T45" s="25">
        <f t="shared" si="76"/>
        <v>17.976658386578023</v>
      </c>
      <c r="U45" s="25">
        <f t="shared" si="77"/>
        <v>-2.7538854704044899</v>
      </c>
      <c r="V45" s="25">
        <f t="shared" si="78"/>
        <v>-2.2879317910488171</v>
      </c>
      <c r="W45" s="25">
        <f t="shared" si="79"/>
        <v>-3.5952805066430553</v>
      </c>
      <c r="X45" s="25">
        <f t="shared" si="80"/>
        <v>-5.8358802847926103</v>
      </c>
      <c r="Y45" s="25">
        <f t="shared" si="81"/>
        <v>-3.3531891540828136</v>
      </c>
      <c r="Z45" s="25">
        <f t="shared" si="82"/>
        <v>0.17181993711782775</v>
      </c>
      <c r="AA45" s="25">
        <f t="shared" si="83"/>
        <v>1.1565514295297892</v>
      </c>
      <c r="AB45" s="25">
        <f t="shared" si="84"/>
        <v>-1.4790095858559547</v>
      </c>
      <c r="AC45" s="212">
        <f t="shared" si="85"/>
        <v>-0.89080034643934658</v>
      </c>
    </row>
    <row r="46" spans="4:29" ht="16.5" customHeight="1">
      <c r="D46" s="17" t="s">
        <v>170</v>
      </c>
      <c r="E46" s="25">
        <f t="shared" si="73"/>
        <v>2.7186473977348835</v>
      </c>
      <c r="F46" s="25">
        <f t="shared" si="73"/>
        <v>2.9100145529725641</v>
      </c>
      <c r="G46" s="25">
        <f t="shared" si="74"/>
        <v>7.6389504269836834</v>
      </c>
      <c r="H46" s="25">
        <f t="shared" si="74"/>
        <v>3.2039442826208648</v>
      </c>
      <c r="I46" s="25">
        <f t="shared" si="75"/>
        <v>2.6192271770141513</v>
      </c>
      <c r="J46" s="25">
        <f t="shared" si="76"/>
        <v>-1.9337571778399634</v>
      </c>
      <c r="K46" s="25">
        <f t="shared" si="76"/>
        <v>-1.4131779328969907</v>
      </c>
      <c r="L46" s="25">
        <f t="shared" si="76"/>
        <v>0.80047085276118424</v>
      </c>
      <c r="M46" s="25">
        <f t="shared" si="76"/>
        <v>-0.72062916206767058</v>
      </c>
      <c r="N46" s="25">
        <f t="shared" si="76"/>
        <v>3.4519971675306351</v>
      </c>
      <c r="O46" s="25">
        <f t="shared" si="76"/>
        <v>4.8323479294596678</v>
      </c>
      <c r="P46" s="25">
        <f t="shared" si="76"/>
        <v>1.4204255606742107</v>
      </c>
      <c r="Q46" s="25">
        <f t="shared" si="76"/>
        <v>5.0040214977528183</v>
      </c>
      <c r="R46" s="25">
        <f t="shared" si="76"/>
        <v>3.9075770947287518</v>
      </c>
      <c r="S46" s="25">
        <f t="shared" si="76"/>
        <v>4.4383466715996933</v>
      </c>
      <c r="T46" s="25">
        <f t="shared" si="76"/>
        <v>-5.2367486437124944</v>
      </c>
      <c r="U46" s="25">
        <f t="shared" si="77"/>
        <v>3.9496260060424122</v>
      </c>
      <c r="V46" s="25">
        <f t="shared" si="78"/>
        <v>7.5327984692453969</v>
      </c>
      <c r="W46" s="25">
        <f t="shared" si="79"/>
        <v>2.24911235488924</v>
      </c>
      <c r="X46" s="25">
        <f t="shared" si="80"/>
        <v>2.627009211015944</v>
      </c>
      <c r="Y46" s="25">
        <f t="shared" si="81"/>
        <v>3.7887036249874879</v>
      </c>
      <c r="Z46" s="25">
        <f t="shared" si="82"/>
        <v>-0.32902982020095839</v>
      </c>
      <c r="AA46" s="25">
        <f t="shared" si="83"/>
        <v>0.39596315151362049</v>
      </c>
      <c r="AB46" s="25">
        <f t="shared" si="84"/>
        <v>2.7794416834907425</v>
      </c>
      <c r="AC46" s="212">
        <f t="shared" si="85"/>
        <v>1.6448359879658536</v>
      </c>
    </row>
    <row r="47" spans="4:29" ht="16.5" customHeight="1">
      <c r="D47" s="17" t="s">
        <v>171</v>
      </c>
      <c r="E47" s="25">
        <f t="shared" si="73"/>
        <v>-0.57066040392555495</v>
      </c>
      <c r="F47" s="25">
        <f t="shared" si="73"/>
        <v>1.0297709067007363</v>
      </c>
      <c r="G47" s="25">
        <f t="shared" si="74"/>
        <v>1.5242044685172602</v>
      </c>
      <c r="H47" s="25">
        <f t="shared" si="74"/>
        <v>2.627937412992547</v>
      </c>
      <c r="I47" s="25">
        <f t="shared" si="75"/>
        <v>1.6820860425542292</v>
      </c>
      <c r="J47" s="25">
        <f t="shared" si="76"/>
        <v>3.640829776080289</v>
      </c>
      <c r="K47" s="25">
        <f t="shared" si="76"/>
        <v>5.8191393119235579</v>
      </c>
      <c r="L47" s="25">
        <f t="shared" si="76"/>
        <v>-2.0786899455175871</v>
      </c>
      <c r="M47" s="25">
        <f t="shared" si="76"/>
        <v>-8.2740666012710253</v>
      </c>
      <c r="N47" s="25">
        <f t="shared" si="76"/>
        <v>0.20121295426231445</v>
      </c>
      <c r="O47" s="25">
        <f t="shared" si="76"/>
        <v>-1.5174476126503101E-2</v>
      </c>
      <c r="P47" s="25">
        <f t="shared" si="76"/>
        <v>8.6507641002391999E-2</v>
      </c>
      <c r="Q47" s="25">
        <f t="shared" si="76"/>
        <v>3.7304628859278237</v>
      </c>
      <c r="R47" s="25">
        <f t="shared" si="76"/>
        <v>-0.59886425321287184</v>
      </c>
      <c r="S47" s="25">
        <f t="shared" si="76"/>
        <v>6.2165919581475553</v>
      </c>
      <c r="T47" s="25">
        <f t="shared" si="76"/>
        <v>4.4877516566346998</v>
      </c>
      <c r="U47" s="25">
        <f t="shared" si="77"/>
        <v>3.9753884751632111</v>
      </c>
      <c r="V47" s="25">
        <f t="shared" si="78"/>
        <v>3.2747913960259663</v>
      </c>
      <c r="W47" s="25">
        <f t="shared" si="79"/>
        <v>-0.29460278807273604</v>
      </c>
      <c r="X47" s="25">
        <f t="shared" si="80"/>
        <v>-2.4297951902464949</v>
      </c>
      <c r="Y47" s="25">
        <f t="shared" si="81"/>
        <v>9.1331460474526477E-3</v>
      </c>
      <c r="Z47" s="25">
        <f t="shared" si="82"/>
        <v>2.2545817993022297</v>
      </c>
      <c r="AA47" s="25">
        <f t="shared" si="83"/>
        <v>1.4392070633940726</v>
      </c>
      <c r="AB47" s="25">
        <f t="shared" si="84"/>
        <v>1.2678112728574089</v>
      </c>
      <c r="AC47" s="212">
        <f t="shared" si="85"/>
        <v>1.2394850045265526</v>
      </c>
    </row>
    <row r="48" spans="4:29" ht="16.5" customHeight="1">
      <c r="D48" s="17" t="s">
        <v>172</v>
      </c>
      <c r="E48" s="25">
        <f t="shared" si="73"/>
        <v>0.23709335681713162</v>
      </c>
      <c r="F48" s="25">
        <f t="shared" si="73"/>
        <v>0.90063069548620223</v>
      </c>
      <c r="G48" s="25">
        <f t="shared" si="74"/>
        <v>0.41541557304933641</v>
      </c>
      <c r="H48" s="25">
        <f t="shared" si="74"/>
        <v>1.2991276647914134</v>
      </c>
      <c r="I48" s="25">
        <f t="shared" si="75"/>
        <v>-0.54923795550228161</v>
      </c>
      <c r="J48" s="25">
        <f t="shared" si="76"/>
        <v>4.0353842650647449</v>
      </c>
      <c r="K48" s="25">
        <f t="shared" si="76"/>
        <v>-1.0589137573925047</v>
      </c>
      <c r="L48" s="25">
        <f t="shared" si="76"/>
        <v>0.59580928848289494</v>
      </c>
      <c r="M48" s="25">
        <f t="shared" si="76"/>
        <v>-3.8864630881475586</v>
      </c>
      <c r="N48" s="25">
        <f t="shared" si="76"/>
        <v>-2.0854019806266693</v>
      </c>
      <c r="O48" s="25">
        <f t="shared" si="76"/>
        <v>-0.98905235114191004</v>
      </c>
      <c r="P48" s="25">
        <f t="shared" si="76"/>
        <v>4.3652030215517792</v>
      </c>
      <c r="Q48" s="25">
        <f t="shared" si="76"/>
        <v>-9.7150202207713967</v>
      </c>
      <c r="R48" s="25">
        <f t="shared" si="76"/>
        <v>1.4820542810395174</v>
      </c>
      <c r="S48" s="25">
        <f t="shared" si="76"/>
        <v>6.0440653985532222</v>
      </c>
      <c r="T48" s="25">
        <f t="shared" si="76"/>
        <v>-13.23223759395702</v>
      </c>
      <c r="U48" s="25">
        <f t="shared" si="77"/>
        <v>-0.20879450653206907</v>
      </c>
      <c r="V48" s="25">
        <f t="shared" si="78"/>
        <v>0.84852783552501543</v>
      </c>
      <c r="W48" s="25">
        <f t="shared" si="79"/>
        <v>0.14356312122238585</v>
      </c>
      <c r="X48" s="25">
        <f t="shared" si="80"/>
        <v>-3.5519251237609004</v>
      </c>
      <c r="Y48" s="25">
        <f t="shared" si="81"/>
        <v>-1.1578769368980828</v>
      </c>
      <c r="Z48" s="25">
        <f t="shared" si="82"/>
        <v>2.6330494671640667</v>
      </c>
      <c r="AA48" s="25">
        <f t="shared" si="83"/>
        <v>-0.8078284100350841</v>
      </c>
      <c r="AB48" s="25">
        <f t="shared" si="84"/>
        <v>0.98208678628331625</v>
      </c>
      <c r="AC48" s="212">
        <f t="shared" si="85"/>
        <v>0.4009354913729668</v>
      </c>
    </row>
    <row r="49" spans="4:29" ht="16.5" customHeight="1" thickBot="1">
      <c r="D49" s="18" t="s">
        <v>173</v>
      </c>
      <c r="E49" s="26">
        <f t="shared" si="73"/>
        <v>-4.6953811698682619</v>
      </c>
      <c r="F49" s="26">
        <f t="shared" si="73"/>
        <v>-6.8073519400952982</v>
      </c>
      <c r="G49" s="26">
        <f t="shared" si="74"/>
        <v>-1.0159808202678744</v>
      </c>
      <c r="H49" s="26">
        <f t="shared" si="74"/>
        <v>0.46028665608233937</v>
      </c>
      <c r="I49" s="26">
        <f t="shared" si="75"/>
        <v>-0.47494172896750775</v>
      </c>
      <c r="J49" s="26">
        <f t="shared" si="76"/>
        <v>1.1084649675972724</v>
      </c>
      <c r="K49" s="26">
        <f t="shared" si="76"/>
        <v>-0.30357528202454576</v>
      </c>
      <c r="L49" s="26">
        <f t="shared" si="76"/>
        <v>6.0413321688309825E-2</v>
      </c>
      <c r="M49" s="26">
        <f t="shared" si="76"/>
        <v>-1.6481135561847589</v>
      </c>
      <c r="N49" s="26">
        <f t="shared" si="76"/>
        <v>-2.2853492327941032</v>
      </c>
      <c r="O49" s="26">
        <f t="shared" si="76"/>
        <v>-1.1914667720740977</v>
      </c>
      <c r="P49" s="26">
        <f t="shared" si="76"/>
        <v>-0.56815464126224602</v>
      </c>
      <c r="Q49" s="26">
        <f t="shared" si="76"/>
        <v>3.2486213026506396</v>
      </c>
      <c r="R49" s="26">
        <f t="shared" si="76"/>
        <v>-1.0538769810931838</v>
      </c>
      <c r="S49" s="26">
        <f t="shared" si="76"/>
        <v>-0.10839605702802903</v>
      </c>
      <c r="T49" s="26">
        <f t="shared" si="76"/>
        <v>2.3179979392399517</v>
      </c>
      <c r="U49" s="26">
        <f t="shared" si="77"/>
        <v>1.1455975756656431</v>
      </c>
      <c r="V49" s="26">
        <f t="shared" si="78"/>
        <v>2.0333830842108687</v>
      </c>
      <c r="W49" s="26">
        <f t="shared" si="79"/>
        <v>2.444456318653883</v>
      </c>
      <c r="X49" s="26">
        <f t="shared" si="80"/>
        <v>1.5582538331318863</v>
      </c>
      <c r="Y49" s="26">
        <f t="shared" si="81"/>
        <v>2.3716857423209019</v>
      </c>
      <c r="Z49" s="26">
        <f t="shared" si="82"/>
        <v>4.9336459463189684</v>
      </c>
      <c r="AA49" s="26">
        <f t="shared" si="83"/>
        <v>4.2851494416112503</v>
      </c>
      <c r="AB49" s="26">
        <f t="shared" si="84"/>
        <v>1.0550455166223764</v>
      </c>
      <c r="AC49" s="213">
        <f t="shared" si="85"/>
        <v>3.1498906394390014</v>
      </c>
    </row>
    <row r="50" spans="4:29" ht="16.5" customHeight="1" thickTop="1" thickBot="1">
      <c r="D50" s="19" t="s">
        <v>187</v>
      </c>
      <c r="E50" s="27">
        <f t="shared" si="73"/>
        <v>-0.80000825848322754</v>
      </c>
      <c r="F50" s="27">
        <f t="shared" si="73"/>
        <v>-1.7806917021121027</v>
      </c>
      <c r="G50" s="27">
        <f t="shared" si="74"/>
        <v>-0.99240168383270733</v>
      </c>
      <c r="H50" s="27">
        <f t="shared" si="74"/>
        <v>-0.70511135812729575</v>
      </c>
      <c r="I50" s="27">
        <f t="shared" si="75"/>
        <v>-0.36392368127701713</v>
      </c>
      <c r="J50" s="27">
        <f t="shared" si="76"/>
        <v>0.86993811889018813</v>
      </c>
      <c r="K50" s="27">
        <f t="shared" si="76"/>
        <v>0.38159881290420239</v>
      </c>
      <c r="L50" s="27">
        <f t="shared" si="76"/>
        <v>-0.55229378436511822</v>
      </c>
      <c r="M50" s="27">
        <f t="shared" si="76"/>
        <v>-1.7343734309681382</v>
      </c>
      <c r="N50" s="27">
        <f t="shared" si="76"/>
        <v>-0.49336651772438878</v>
      </c>
      <c r="O50" s="27">
        <f t="shared" si="76"/>
        <v>-0.46805413987739858</v>
      </c>
      <c r="P50" s="27">
        <f t="shared" si="76"/>
        <v>0.53813084907616948</v>
      </c>
      <c r="Q50" s="27">
        <f t="shared" si="76"/>
        <v>1.1903025730511945</v>
      </c>
      <c r="R50" s="27">
        <f t="shared" si="76"/>
        <v>-0.42250633025889428</v>
      </c>
      <c r="S50" s="27">
        <f t="shared" si="76"/>
        <v>1.6359699458294463</v>
      </c>
      <c r="T50" s="27">
        <f t="shared" si="76"/>
        <v>0.43014198753260585</v>
      </c>
      <c r="U50" s="27">
        <f t="shared" si="77"/>
        <v>0.14151765203584254</v>
      </c>
      <c r="V50" s="27">
        <f t="shared" si="78"/>
        <v>1.0069113674658052</v>
      </c>
      <c r="W50" s="27">
        <f t="shared" si="79"/>
        <v>0.14028506103579497</v>
      </c>
      <c r="X50" s="27">
        <f t="shared" si="80"/>
        <v>-1.5859118968675627</v>
      </c>
      <c r="Y50" s="27">
        <f t="shared" si="81"/>
        <v>0.18318467691295626</v>
      </c>
      <c r="Z50" s="27">
        <f t="shared" si="82"/>
        <v>0.41556491118677125</v>
      </c>
      <c r="AA50" s="27">
        <f t="shared" si="83"/>
        <v>0.57935999253925952</v>
      </c>
      <c r="AB50" s="27">
        <f t="shared" si="84"/>
        <v>0.77354086024403612</v>
      </c>
      <c r="AC50" s="214">
        <f t="shared" si="85"/>
        <v>0.48767866350325484</v>
      </c>
    </row>
    <row r="51" spans="4:29" ht="16.5" customHeight="1">
      <c r="D51" s="155"/>
      <c r="E51" s="155"/>
      <c r="F51" s="155"/>
      <c r="G51" s="155"/>
      <c r="H51" s="155"/>
      <c r="I51" s="155"/>
    </row>
    <row r="52" spans="4:29" ht="16.5" customHeight="1" thickBot="1">
      <c r="D52" s="155" t="s">
        <v>357</v>
      </c>
      <c r="E52" s="155"/>
      <c r="F52" s="155"/>
      <c r="G52" s="155"/>
      <c r="H52" s="155"/>
      <c r="I52" s="155"/>
      <c r="J52" s="157"/>
      <c r="K52" s="157"/>
      <c r="L52" s="157"/>
      <c r="M52" s="157"/>
      <c r="N52" s="157"/>
      <c r="O52" s="157"/>
      <c r="P52" s="157"/>
      <c r="Q52" s="157"/>
      <c r="R52" s="157"/>
      <c r="U52" s="158"/>
      <c r="V52" s="158"/>
      <c r="W52" s="158"/>
      <c r="X52" s="158"/>
      <c r="Y52" s="158"/>
      <c r="Z52" s="158"/>
      <c r="AA52" s="158"/>
      <c r="AB52" s="158"/>
      <c r="AC52" s="158" t="s">
        <v>175</v>
      </c>
    </row>
    <row r="53" spans="4:29" ht="16.5" customHeight="1" thickBot="1">
      <c r="D53" s="274"/>
      <c r="E53" s="654" t="s">
        <v>368</v>
      </c>
      <c r="F53" s="654" t="s">
        <v>370</v>
      </c>
      <c r="G53" s="655" t="s">
        <v>371</v>
      </c>
      <c r="H53" s="236" t="s">
        <v>372</v>
      </c>
      <c r="I53" s="237" t="s">
        <v>369</v>
      </c>
      <c r="J53" s="237" t="s">
        <v>176</v>
      </c>
      <c r="K53" s="238" t="s">
        <v>293</v>
      </c>
      <c r="L53" s="238" t="s">
        <v>294</v>
      </c>
      <c r="M53" s="236" t="s">
        <v>295</v>
      </c>
      <c r="N53" s="238" t="s">
        <v>296</v>
      </c>
      <c r="O53" s="238" t="s">
        <v>297</v>
      </c>
      <c r="P53" s="238" t="s">
        <v>298</v>
      </c>
      <c r="Q53" s="238" t="s">
        <v>299</v>
      </c>
      <c r="R53" s="238" t="s">
        <v>300</v>
      </c>
      <c r="S53" s="238" t="s">
        <v>301</v>
      </c>
      <c r="T53" s="238" t="s">
        <v>302</v>
      </c>
      <c r="U53" s="236" t="s">
        <v>303</v>
      </c>
      <c r="V53" s="236" t="s">
        <v>304</v>
      </c>
      <c r="W53" s="236" t="s">
        <v>305</v>
      </c>
      <c r="X53" s="236" t="s">
        <v>306</v>
      </c>
      <c r="Y53" s="236" t="s">
        <v>307</v>
      </c>
      <c r="Z53" s="236" t="s">
        <v>308</v>
      </c>
      <c r="AA53" s="236" t="s">
        <v>309</v>
      </c>
      <c r="AB53" s="236" t="s">
        <v>310</v>
      </c>
      <c r="AC53" s="239" t="s">
        <v>311</v>
      </c>
    </row>
    <row r="54" spans="4:29" ht="16.5" customHeight="1">
      <c r="D54" s="16" t="s">
        <v>166</v>
      </c>
      <c r="E54" s="24">
        <f t="shared" ref="E54:I54" si="86">E18*E42/100</f>
        <v>-0.4951831483683577</v>
      </c>
      <c r="F54" s="24">
        <f t="shared" si="86"/>
        <v>-1.2373935672269616</v>
      </c>
      <c r="G54" s="24">
        <f t="shared" si="86"/>
        <v>-0.71607778630440611</v>
      </c>
      <c r="H54" s="24">
        <f t="shared" si="86"/>
        <v>-0.14605490226430706</v>
      </c>
      <c r="I54" s="24">
        <f t="shared" si="86"/>
        <v>-0.2146072584969281</v>
      </c>
      <c r="J54" s="24">
        <f>J18*J42/100</f>
        <v>-0.11788153481164029</v>
      </c>
      <c r="K54" s="24">
        <f t="shared" ref="J54:U61" si="87">K18*K42/100</f>
        <v>4.1918576418766944E-2</v>
      </c>
      <c r="L54" s="24">
        <f t="shared" si="87"/>
        <v>-0.2397768930774192</v>
      </c>
      <c r="M54" s="24">
        <f t="shared" si="87"/>
        <v>-0.16600909731022331</v>
      </c>
      <c r="N54" s="24">
        <f t="shared" si="87"/>
        <v>0.12123490981202384</v>
      </c>
      <c r="O54" s="24">
        <f t="shared" si="87"/>
        <v>8.7092978951737662E-3</v>
      </c>
      <c r="P54" s="24">
        <f t="shared" si="87"/>
        <v>-0.3820288437318195</v>
      </c>
      <c r="Q54" s="24">
        <f t="shared" si="87"/>
        <v>0.34835777987590721</v>
      </c>
      <c r="R54" s="24">
        <f t="shared" si="87"/>
        <v>-0.49768682662583236</v>
      </c>
      <c r="S54" s="24">
        <f t="shared" si="87"/>
        <v>-0.20578290520150241</v>
      </c>
      <c r="T54" s="24">
        <f t="shared" si="87"/>
        <v>1.22114283499079</v>
      </c>
      <c r="U54" s="24">
        <f t="shared" si="87"/>
        <v>1.5577993138856709E-2</v>
      </c>
      <c r="V54" s="24">
        <f t="shared" ref="V54" si="88">V18*V42/100</f>
        <v>6.6030612228621055E-2</v>
      </c>
      <c r="W54" s="24">
        <f t="shared" ref="W54:X54" si="89">W18*W42/100</f>
        <v>-0.18983729769890709</v>
      </c>
      <c r="X54" s="24">
        <f t="shared" si="89"/>
        <v>-0.19101079505116345</v>
      </c>
      <c r="Y54" s="24">
        <f t="shared" ref="Y54" si="90">Y18*Y42/100</f>
        <v>-0.10204929553499124</v>
      </c>
      <c r="Z54" s="24">
        <f t="shared" ref="Z54:AB54" si="91">Z18*Z42/100</f>
        <v>-0.35993522666595423</v>
      </c>
      <c r="AA54" s="24">
        <f t="shared" si="91"/>
        <v>1.4155420287822972E-2</v>
      </c>
      <c r="AB54" s="24">
        <f t="shared" si="91"/>
        <v>0.13037669799404764</v>
      </c>
      <c r="AC54" s="243">
        <f>AVERAGE($Y18:AC18)*AC42/100</f>
        <v>-7.7827028318308039E-2</v>
      </c>
    </row>
    <row r="55" spans="4:29" ht="16.5" customHeight="1">
      <c r="D55" s="17" t="s">
        <v>188</v>
      </c>
      <c r="E55" s="25">
        <f t="shared" ref="E55:I55" si="92">E19*E43/100</f>
        <v>-9.527171638739379E-2</v>
      </c>
      <c r="F55" s="25">
        <f t="shared" si="92"/>
        <v>-1.2759466375103745E-2</v>
      </c>
      <c r="G55" s="25">
        <f t="shared" si="92"/>
        <v>-1.6993836091027323E-2</v>
      </c>
      <c r="H55" s="25">
        <f t="shared" si="92"/>
        <v>-3.5480002325440518E-2</v>
      </c>
      <c r="I55" s="25">
        <f t="shared" si="92"/>
        <v>2.3607223657945665E-3</v>
      </c>
      <c r="J55" s="25">
        <f t="shared" si="87"/>
        <v>4.3579759436431435E-2</v>
      </c>
      <c r="K55" s="25">
        <f t="shared" si="87"/>
        <v>0.35192375219287614</v>
      </c>
      <c r="L55" s="25">
        <f t="shared" si="87"/>
        <v>-4.0850845781974635E-2</v>
      </c>
      <c r="M55" s="25">
        <f t="shared" si="87"/>
        <v>-3.502281898003537E-2</v>
      </c>
      <c r="N55" s="25">
        <f t="shared" si="87"/>
        <v>2.0274480654572907E-2</v>
      </c>
      <c r="O55" s="25">
        <f t="shared" si="87"/>
        <v>5.5397531694998878E-2</v>
      </c>
      <c r="P55" s="25">
        <f t="shared" si="87"/>
        <v>4.6566907666307396E-3</v>
      </c>
      <c r="Q55" s="25">
        <f t="shared" si="87"/>
        <v>3.2317806108936011E-2</v>
      </c>
      <c r="R55" s="25">
        <f t="shared" si="87"/>
        <v>2.7010541358616642E-2</v>
      </c>
      <c r="S55" s="25">
        <f t="shared" si="87"/>
        <v>9.093943015045676E-2</v>
      </c>
      <c r="T55" s="25">
        <f t="shared" si="87"/>
        <v>0.10481144077023272</v>
      </c>
      <c r="U55" s="25">
        <f t="shared" si="87"/>
        <v>9.8860061799918894E-2</v>
      </c>
      <c r="V55" s="25">
        <f t="shared" ref="V55" si="93">V19*V43/100</f>
        <v>0.150735069661114</v>
      </c>
      <c r="W55" s="25">
        <f t="shared" ref="W55:X55" si="94">W19*W43/100</f>
        <v>9.7098780719795191E-2</v>
      </c>
      <c r="X55" s="25">
        <f t="shared" si="94"/>
        <v>0.18800862131393412</v>
      </c>
      <c r="Y55" s="25">
        <f t="shared" ref="Y55" si="95">Y19*Y43/100</f>
        <v>-1.2382855275481275E-2</v>
      </c>
      <c r="Z55" s="25">
        <f t="shared" ref="Z55:AB55" si="96">Z19*Z43/100</f>
        <v>-1.2771735653136874E-2</v>
      </c>
      <c r="AA55" s="25">
        <f t="shared" si="96"/>
        <v>2.4203958536131231E-2</v>
      </c>
      <c r="AB55" s="25">
        <f t="shared" si="96"/>
        <v>-4.6202646390831057E-3</v>
      </c>
      <c r="AC55" s="247">
        <f>AVERAGE($Y19:AC19)*AC43/100</f>
        <v>-1.3607974215708106E-3</v>
      </c>
    </row>
    <row r="56" spans="4:29" ht="16.5" customHeight="1">
      <c r="D56" s="17" t="s">
        <v>168</v>
      </c>
      <c r="E56" s="25">
        <f t="shared" ref="E56:I56" si="97">E20*E44/100</f>
        <v>0.26079110229894192</v>
      </c>
      <c r="F56" s="25">
        <f t="shared" si="97"/>
        <v>0.3327173856210186</v>
      </c>
      <c r="G56" s="25">
        <f t="shared" si="97"/>
        <v>0.21193788659931964</v>
      </c>
      <c r="H56" s="25">
        <f t="shared" si="97"/>
        <v>0.61161327493408535</v>
      </c>
      <c r="I56" s="25">
        <f t="shared" si="97"/>
        <v>0.44800791982763966</v>
      </c>
      <c r="J56" s="25">
        <f t="shared" si="87"/>
        <v>4.9560515940320377E-2</v>
      </c>
      <c r="K56" s="25">
        <f t="shared" si="87"/>
        <v>4.5762911963228181E-2</v>
      </c>
      <c r="L56" s="25">
        <f t="shared" si="87"/>
        <v>9.2592052948811232E-2</v>
      </c>
      <c r="M56" s="25">
        <f t="shared" si="87"/>
        <v>0.1204782634551077</v>
      </c>
      <c r="N56" s="25">
        <f t="shared" si="87"/>
        <v>0.20253063949656283</v>
      </c>
      <c r="O56" s="25">
        <f t="shared" si="87"/>
        <v>0.16664995653272716</v>
      </c>
      <c r="P56" s="25">
        <f t="shared" si="87"/>
        <v>0.61741472602094805</v>
      </c>
      <c r="Q56" s="25">
        <f t="shared" si="87"/>
        <v>0.7213157476990385</v>
      </c>
      <c r="R56" s="25">
        <f t="shared" si="87"/>
        <v>0.24776514671569821</v>
      </c>
      <c r="S56" s="25">
        <f t="shared" si="87"/>
        <v>0.5259215990611289</v>
      </c>
      <c r="T56" s="25">
        <f t="shared" si="87"/>
        <v>-1.9702462336706847E-2</v>
      </c>
      <c r="U56" s="25">
        <f t="shared" si="87"/>
        <v>0.14208547112014761</v>
      </c>
      <c r="V56" s="25">
        <f t="shared" ref="V56" si="98">V20*V44/100</f>
        <v>0.3946914479531643</v>
      </c>
      <c r="W56" s="25">
        <f t="shared" ref="W56:X56" si="99">W20*W44/100</f>
        <v>0.30433119053002905</v>
      </c>
      <c r="X56" s="25">
        <f t="shared" si="99"/>
        <v>0.31745621661506557</v>
      </c>
      <c r="Y56" s="25">
        <f t="shared" ref="Y56" si="100">Y20*Y44/100</f>
        <v>0.14718844503037762</v>
      </c>
      <c r="Z56" s="25">
        <f t="shared" ref="Z56:AB56" si="101">Z20*Z44/100</f>
        <v>0.26893788251224665</v>
      </c>
      <c r="AA56" s="25">
        <f t="shared" si="101"/>
        <v>0.12306454495138787</v>
      </c>
      <c r="AB56" s="25">
        <f t="shared" si="101"/>
        <v>0.12965824612277882</v>
      </c>
      <c r="AC56" s="247">
        <f>AVERAGE($Y20:AC20)*AC44/100</f>
        <v>0.1679818919660486</v>
      </c>
    </row>
    <row r="57" spans="4:29" ht="16.5" customHeight="1">
      <c r="D57" s="17" t="s">
        <v>169</v>
      </c>
      <c r="E57" s="25">
        <f t="shared" ref="E57:I57" si="102">E21*E45/100</f>
        <v>-0.38985097019270432</v>
      </c>
      <c r="F57" s="25">
        <f t="shared" si="102"/>
        <v>-0.21932067224831456</v>
      </c>
      <c r="G57" s="25">
        <f t="shared" si="102"/>
        <v>-0.20872046000205466</v>
      </c>
      <c r="H57" s="25">
        <f t="shared" si="102"/>
        <v>-0.2203694116284636</v>
      </c>
      <c r="I57" s="25">
        <f t="shared" si="102"/>
        <v>-0.20053530039473544</v>
      </c>
      <c r="J57" s="25">
        <f t="shared" si="87"/>
        <v>0.19460710594518665</v>
      </c>
      <c r="K57" s="25">
        <f t="shared" si="87"/>
        <v>0.25012983203798916</v>
      </c>
      <c r="L57" s="25">
        <f t="shared" si="87"/>
        <v>4.4070137182944877E-2</v>
      </c>
      <c r="M57" s="25">
        <f t="shared" si="87"/>
        <v>7.9445853770431299E-3</v>
      </c>
      <c r="N57" s="25">
        <f t="shared" si="87"/>
        <v>-5.0828979669211155E-2</v>
      </c>
      <c r="O57" s="25">
        <f t="shared" si="87"/>
        <v>0.33945934615727102</v>
      </c>
      <c r="P57" s="25">
        <f t="shared" si="87"/>
        <v>-0.35106883291736518</v>
      </c>
      <c r="Q57" s="25">
        <f t="shared" si="87"/>
        <v>-0.35477444092152038</v>
      </c>
      <c r="R57" s="25">
        <f t="shared" si="87"/>
        <v>-0.5293868313374368</v>
      </c>
      <c r="S57" s="25">
        <f t="shared" si="87"/>
        <v>-0.48109892079596384</v>
      </c>
      <c r="T57" s="25">
        <f t="shared" si="87"/>
        <v>1.3051010811137354</v>
      </c>
      <c r="U57" s="25">
        <f t="shared" si="87"/>
        <v>-0.23486217193762257</v>
      </c>
      <c r="V57" s="25">
        <f t="shared" ref="V57" si="103">V21*V45/100</f>
        <v>-0.18948217457703373</v>
      </c>
      <c r="W57" s="25">
        <f t="shared" ref="W57:X57" si="104">W21*W45/100</f>
        <v>-0.28804157828051663</v>
      </c>
      <c r="X57" s="25">
        <f t="shared" si="104"/>
        <v>-0.4501095714560433</v>
      </c>
      <c r="Y57" s="25">
        <f t="shared" ref="Y57" si="105">Y21*Y45/100</f>
        <v>-0.24745606621220514</v>
      </c>
      <c r="Z57" s="25">
        <f t="shared" ref="Z57:AB57" si="106">Z21*Z45/100</f>
        <v>1.2232248697960808E-2</v>
      </c>
      <c r="AA57" s="25">
        <f t="shared" si="106"/>
        <v>8.2137640790317393E-2</v>
      </c>
      <c r="AB57" s="25">
        <f t="shared" si="106"/>
        <v>-0.1056412207427397</v>
      </c>
      <c r="AC57" s="247">
        <f>AVERAGE($Y21:AC21)*AC45/100</f>
        <v>-6.3650598246958637E-2</v>
      </c>
    </row>
    <row r="58" spans="4:29" ht="16.5" customHeight="1">
      <c r="D58" s="17" t="s">
        <v>170</v>
      </c>
      <c r="E58" s="25">
        <f t="shared" ref="E58:I58" si="107">E22*E46/100</f>
        <v>0.18587767065548122</v>
      </c>
      <c r="F58" s="25">
        <f t="shared" si="107"/>
        <v>0.20601894271057677</v>
      </c>
      <c r="G58" s="25">
        <f t="shared" si="107"/>
        <v>0.56663898795673351</v>
      </c>
      <c r="H58" s="25">
        <f t="shared" si="107"/>
        <v>0.25837985197112268</v>
      </c>
      <c r="I58" s="25">
        <f t="shared" si="107"/>
        <v>0.21954131487015874</v>
      </c>
      <c r="J58" s="25">
        <f t="shared" si="87"/>
        <v>-0.16693874890049901</v>
      </c>
      <c r="K58" s="25">
        <f t="shared" si="87"/>
        <v>-0.11860686998956123</v>
      </c>
      <c r="L58" s="25">
        <f t="shared" si="87"/>
        <v>6.5981666375283451E-2</v>
      </c>
      <c r="M58" s="25">
        <f t="shared" si="87"/>
        <v>-6.0208440724442716E-2</v>
      </c>
      <c r="N58" s="25">
        <f t="shared" si="87"/>
        <v>0.29138914310484648</v>
      </c>
      <c r="O58" s="25">
        <f t="shared" si="87"/>
        <v>0.42408018185886831</v>
      </c>
      <c r="P58" s="25">
        <f t="shared" si="87"/>
        <v>0.13129285082788977</v>
      </c>
      <c r="Q58" s="25">
        <f t="shared" si="87"/>
        <v>0.46659103291334902</v>
      </c>
      <c r="R58" s="25">
        <f t="shared" si="87"/>
        <v>0.37808706029306693</v>
      </c>
      <c r="S58" s="25">
        <f t="shared" si="87"/>
        <v>0.44811709027146257</v>
      </c>
      <c r="T58" s="25">
        <f t="shared" si="87"/>
        <v>-0.54330608222260934</v>
      </c>
      <c r="U58" s="25">
        <f t="shared" si="87"/>
        <v>0.38664703861798599</v>
      </c>
      <c r="V58" s="25">
        <f t="shared" ref="V58" si="108">V22*V46/100</f>
        <v>0.76546233392466323</v>
      </c>
      <c r="W58" s="25">
        <f t="shared" ref="W58:X58" si="109">W22*W46/100</f>
        <v>0.24331477672851062</v>
      </c>
      <c r="X58" s="25">
        <f t="shared" si="109"/>
        <v>0.29018145387532113</v>
      </c>
      <c r="Y58" s="25">
        <f t="shared" ref="Y58" si="110">Y22*Y46/100</f>
        <v>0.43641843771604349</v>
      </c>
      <c r="Z58" s="25">
        <f t="shared" ref="Z58:AB58" si="111">Z22*Z46/100</f>
        <v>-3.9264762166230545E-2</v>
      </c>
      <c r="AA58" s="25">
        <f t="shared" si="111"/>
        <v>4.6901867241129332E-2</v>
      </c>
      <c r="AB58" s="25">
        <f t="shared" si="111"/>
        <v>0.3286247811817315</v>
      </c>
      <c r="AC58" s="247">
        <f>AVERAGE($Y22:AC22)*AC46/100</f>
        <v>0.19468149818151889</v>
      </c>
    </row>
    <row r="59" spans="4:29" ht="16.5" customHeight="1">
      <c r="D59" s="17" t="s">
        <v>171</v>
      </c>
      <c r="E59" s="25">
        <f t="shared" ref="E59:I59" si="112">E23*E47/100</f>
        <v>-7.5421862073078169E-3</v>
      </c>
      <c r="F59" s="25">
        <f t="shared" si="112"/>
        <v>1.3641528908580282E-2</v>
      </c>
      <c r="G59" s="25">
        <f t="shared" si="112"/>
        <v>2.0769122945077722E-2</v>
      </c>
      <c r="H59" s="25">
        <f t="shared" si="112"/>
        <v>3.671901426597754E-2</v>
      </c>
      <c r="I59" s="25">
        <f t="shared" si="112"/>
        <v>2.429197977274427E-2</v>
      </c>
      <c r="J59" s="25">
        <f t="shared" si="87"/>
        <v>5.3659041251179075E-2</v>
      </c>
      <c r="K59" s="25">
        <f t="shared" si="87"/>
        <v>8.8119173643223886E-2</v>
      </c>
      <c r="L59" s="25">
        <f t="shared" si="87"/>
        <v>-3.3182682607473785E-2</v>
      </c>
      <c r="M59" s="25">
        <f t="shared" si="87"/>
        <v>-0.13005385642611356</v>
      </c>
      <c r="N59" s="25">
        <f t="shared" si="87"/>
        <v>2.9522332819341686E-3</v>
      </c>
      <c r="O59" s="25">
        <f t="shared" si="87"/>
        <v>-2.2419678810301492E-4</v>
      </c>
      <c r="P59" s="25">
        <f t="shared" si="87"/>
        <v>1.2839311852528318E-3</v>
      </c>
      <c r="Q59" s="25">
        <f t="shared" si="87"/>
        <v>5.5118162454682394E-2</v>
      </c>
      <c r="R59" s="25">
        <f t="shared" si="87"/>
        <v>-9.0704288020493056E-3</v>
      </c>
      <c r="S59" s="25">
        <f t="shared" si="87"/>
        <v>9.3990064182790614E-2</v>
      </c>
      <c r="T59" s="25">
        <f t="shared" si="87"/>
        <v>7.0909320922964786E-2</v>
      </c>
      <c r="U59" s="25">
        <f t="shared" si="87"/>
        <v>6.5351474712569232E-2</v>
      </c>
      <c r="V59" s="25">
        <f t="shared" ref="V59" si="113">V23*V47/100</f>
        <v>5.5895370780312058E-2</v>
      </c>
      <c r="W59" s="25">
        <f t="shared" ref="W59:X59" si="114">W23*W47/100</f>
        <v>-5.1412922144812336E-3</v>
      </c>
      <c r="X59" s="25">
        <f t="shared" si="114"/>
        <v>-4.221968109545679E-2</v>
      </c>
      <c r="Y59" s="25">
        <f t="shared" ref="Y59" si="115">Y23*Y47/100</f>
        <v>1.5733510232359825E-4</v>
      </c>
      <c r="Z59" s="25">
        <f t="shared" ref="Z59:AB59" si="116">Z23*Z47/100</f>
        <v>3.8771807778616753E-2</v>
      </c>
      <c r="AA59" s="25">
        <f t="shared" si="116"/>
        <v>2.5203164674095072E-2</v>
      </c>
      <c r="AB59" s="25">
        <f t="shared" si="116"/>
        <v>2.2391510024001752E-2</v>
      </c>
      <c r="AC59" s="247">
        <f>AVERAGE($Y23:AC23)*AC47/100</f>
        <v>2.165263364693884E-2</v>
      </c>
    </row>
    <row r="60" spans="4:29" ht="16.5" customHeight="1">
      <c r="D60" s="17" t="s">
        <v>172</v>
      </c>
      <c r="E60" s="25">
        <f t="shared" ref="E60:I60" si="117">E24*E48/100</f>
        <v>2.8643453540378755E-2</v>
      </c>
      <c r="F60" s="25">
        <f t="shared" si="117"/>
        <v>0.10994350226652587</v>
      </c>
      <c r="G60" s="25">
        <f t="shared" si="117"/>
        <v>5.2095787287277491E-2</v>
      </c>
      <c r="H60" s="25">
        <f t="shared" si="117"/>
        <v>0.16523556419690011</v>
      </c>
      <c r="I60" s="25">
        <f t="shared" si="117"/>
        <v>-7.1267422277688688E-2</v>
      </c>
      <c r="J60" s="25">
        <f t="shared" si="87"/>
        <v>0.52264512495498638</v>
      </c>
      <c r="K60" s="25">
        <f t="shared" si="87"/>
        <v>-0.14144966377309987</v>
      </c>
      <c r="L60" s="25">
        <f t="shared" si="87"/>
        <v>7.8446065045585781E-2</v>
      </c>
      <c r="M60" s="25">
        <f t="shared" si="87"/>
        <v>-0.51761107486893421</v>
      </c>
      <c r="N60" s="25">
        <f t="shared" si="87"/>
        <v>-0.27165751642906627</v>
      </c>
      <c r="O60" s="25">
        <f t="shared" si="87"/>
        <v>-0.12677879973648687</v>
      </c>
      <c r="P60" s="25">
        <f t="shared" si="87"/>
        <v>0.55661194977429229</v>
      </c>
      <c r="Q60" s="25">
        <f t="shared" si="87"/>
        <v>-1.2859281488106142</v>
      </c>
      <c r="R60" s="25">
        <f t="shared" si="87"/>
        <v>0.17503049258229467</v>
      </c>
      <c r="S60" s="25">
        <f t="shared" si="87"/>
        <v>0.72745614802518277</v>
      </c>
      <c r="T60" s="25">
        <f t="shared" si="87"/>
        <v>-1.6616895428069065</v>
      </c>
      <c r="U60" s="25">
        <f t="shared" si="87"/>
        <v>-2.2653222240424601E-2</v>
      </c>
      <c r="V60" s="25">
        <f t="shared" ref="V60" si="118">V24*V48/100</f>
        <v>9.1739234405700504E-2</v>
      </c>
      <c r="W60" s="25">
        <f t="shared" ref="W60:X60" si="119">W24*W48/100</f>
        <v>1.5497098062862227E-2</v>
      </c>
      <c r="X60" s="25">
        <f t="shared" si="119"/>
        <v>-0.38342948628663998</v>
      </c>
      <c r="Y60" s="25">
        <f t="shared" ref="Y60" si="120">Y24*Y48/100</f>
        <v>-0.12249557480456653</v>
      </c>
      <c r="Z60" s="25">
        <f t="shared" ref="Z60:AB60" si="121">Z24*Z48/100</f>
        <v>0.27483006887983352</v>
      </c>
      <c r="AA60" s="25">
        <f t="shared" si="121"/>
        <v>-8.6180805336976793E-2</v>
      </c>
      <c r="AB60" s="25">
        <f t="shared" si="121"/>
        <v>0.10332604918161449</v>
      </c>
      <c r="AC60" s="247">
        <f>AVERAGE($Y24:AC24)*AC48/100</f>
        <v>4.2298019026730527E-2</v>
      </c>
    </row>
    <row r="61" spans="4:29" ht="16.5" customHeight="1" thickBot="1">
      <c r="D61" s="18" t="s">
        <v>173</v>
      </c>
      <c r="E61" s="26">
        <f t="shared" ref="E61:I61" si="122">E25*E49/100</f>
        <v>-0.32425923126021317</v>
      </c>
      <c r="F61" s="26">
        <f t="shared" si="122"/>
        <v>-0.4516499970770172</v>
      </c>
      <c r="G61" s="26">
        <f t="shared" si="122"/>
        <v>-6.3957885615641558E-2</v>
      </c>
      <c r="H61" s="26">
        <f t="shared" si="122"/>
        <v>2.8969001857659302E-2</v>
      </c>
      <c r="I61" s="26">
        <f t="shared" si="122"/>
        <v>-3.0242173164293493E-2</v>
      </c>
      <c r="J61" s="26">
        <f t="shared" si="87"/>
        <v>7.0503465203814286E-2</v>
      </c>
      <c r="K61" s="26">
        <f t="shared" si="87"/>
        <v>-1.9354442251543803E-2</v>
      </c>
      <c r="L61" s="26">
        <f t="shared" si="87"/>
        <v>3.8253611590760516E-3</v>
      </c>
      <c r="M61" s="26">
        <f t="shared" si="87"/>
        <v>-0.10500122902852686</v>
      </c>
      <c r="N61" s="26">
        <f t="shared" si="87"/>
        <v>-0.14572729151826774</v>
      </c>
      <c r="O61" s="26">
        <f t="shared" si="87"/>
        <v>-7.4606712499664538E-2</v>
      </c>
      <c r="P61" s="26">
        <f t="shared" si="87"/>
        <v>-3.5317868474810193E-2</v>
      </c>
      <c r="Q61" s="26">
        <f t="shared" si="87"/>
        <v>0.19972006868097636</v>
      </c>
      <c r="R61" s="26">
        <f t="shared" si="87"/>
        <v>-6.6108591498352839E-2</v>
      </c>
      <c r="S61" s="26">
        <f t="shared" si="87"/>
        <v>-6.756457686772261E-3</v>
      </c>
      <c r="T61" s="26">
        <f t="shared" si="87"/>
        <v>0.14200386745232241</v>
      </c>
      <c r="U61" s="26">
        <f t="shared" si="87"/>
        <v>7.1500185717503495E-2</v>
      </c>
      <c r="V61" s="26">
        <f t="shared" ref="V61" si="123">V25*V49/100</f>
        <v>0.12818201843717697</v>
      </c>
      <c r="W61" s="26">
        <f t="shared" ref="W61:X61" si="124">W25*W49/100</f>
        <v>0.15566155911373392</v>
      </c>
      <c r="X61" s="26">
        <f t="shared" si="124"/>
        <v>0.10151189555428962</v>
      </c>
      <c r="Y61" s="26">
        <f t="shared" ref="Y61" si="125">Y25*Y49/100</f>
        <v>0.15943873091408625</v>
      </c>
      <c r="Z61" s="26">
        <f t="shared" ref="Z61:AB61" si="126">Z25*Z49/100</f>
        <v>0.33891413926964825</v>
      </c>
      <c r="AA61" s="26">
        <f t="shared" si="126"/>
        <v>0.30761067800915215</v>
      </c>
      <c r="AB61" s="26">
        <f t="shared" si="126"/>
        <v>7.8527221464704797E-2</v>
      </c>
      <c r="AC61" s="251">
        <f>AVERAGE($Y25:AC25)*AC49/100</f>
        <v>0.22475976535115841</v>
      </c>
    </row>
    <row r="62" spans="4:29" ht="16.5" customHeight="1" thickTop="1" thickBot="1">
      <c r="D62" s="19" t="s">
        <v>187</v>
      </c>
      <c r="E62" s="27">
        <f t="shared" ref="E62:I62" si="127">E50</f>
        <v>-0.80000825848322754</v>
      </c>
      <c r="F62" s="27">
        <f t="shared" si="127"/>
        <v>-1.7806917021121027</v>
      </c>
      <c r="G62" s="27">
        <f t="shared" si="127"/>
        <v>-0.99240168383270733</v>
      </c>
      <c r="H62" s="27">
        <f t="shared" si="127"/>
        <v>-0.70511135812729575</v>
      </c>
      <c r="I62" s="27">
        <f t="shared" si="127"/>
        <v>-0.36392368127701713</v>
      </c>
      <c r="J62" s="27">
        <f t="shared" ref="J62:U62" si="128">J50</f>
        <v>0.86993811889018813</v>
      </c>
      <c r="K62" s="27">
        <f t="shared" si="128"/>
        <v>0.38159881290420239</v>
      </c>
      <c r="L62" s="27">
        <f t="shared" si="128"/>
        <v>-0.55229378436511822</v>
      </c>
      <c r="M62" s="27">
        <f t="shared" si="128"/>
        <v>-1.7343734309681382</v>
      </c>
      <c r="N62" s="27">
        <f t="shared" si="128"/>
        <v>-0.49336651772438878</v>
      </c>
      <c r="O62" s="27">
        <f t="shared" si="128"/>
        <v>-0.46805413987739858</v>
      </c>
      <c r="P62" s="27">
        <f t="shared" si="128"/>
        <v>0.53813084907616948</v>
      </c>
      <c r="Q62" s="27">
        <f t="shared" si="128"/>
        <v>1.1903025730511945</v>
      </c>
      <c r="R62" s="27">
        <f t="shared" si="128"/>
        <v>-0.42250633025889428</v>
      </c>
      <c r="S62" s="27">
        <f t="shared" si="128"/>
        <v>1.6359699458294463</v>
      </c>
      <c r="T62" s="27">
        <f t="shared" si="128"/>
        <v>0.43014198753260585</v>
      </c>
      <c r="U62" s="27">
        <f t="shared" si="128"/>
        <v>0.14151765203584254</v>
      </c>
      <c r="V62" s="27">
        <f t="shared" ref="V62" si="129">V50</f>
        <v>1.0069113674658052</v>
      </c>
      <c r="W62" s="27">
        <f t="shared" ref="W62:X62" si="130">W50</f>
        <v>0.14028506103579497</v>
      </c>
      <c r="X62" s="27">
        <f t="shared" si="130"/>
        <v>-1.5859118968675627</v>
      </c>
      <c r="Y62" s="27">
        <f t="shared" ref="Y62" si="131">Y50</f>
        <v>0.18318467691295626</v>
      </c>
      <c r="Z62" s="27">
        <f t="shared" ref="Z62:AB62" si="132">Z50</f>
        <v>0.41556491118677125</v>
      </c>
      <c r="AA62" s="27">
        <f t="shared" si="132"/>
        <v>0.57935999253925952</v>
      </c>
      <c r="AB62" s="27">
        <f t="shared" si="132"/>
        <v>0.77354086024403612</v>
      </c>
      <c r="AC62" s="255">
        <f>AVERAGE($Y26:AC26)*AC50/100</f>
        <v>0.48767866350325484</v>
      </c>
    </row>
    <row r="68" spans="4:29" ht="16.5" customHeight="1">
      <c r="D68" s="166"/>
      <c r="E68" s="166"/>
      <c r="F68" s="166"/>
      <c r="G68" s="166"/>
      <c r="H68" s="166"/>
      <c r="I68" s="166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</row>
    <row r="70" spans="4:29" ht="16.5" customHeight="1">
      <c r="D70" s="166"/>
      <c r="E70" s="166"/>
      <c r="F70" s="166"/>
      <c r="G70" s="166"/>
      <c r="H70" s="166"/>
      <c r="I70" s="166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</row>
    <row r="71" spans="4:29" ht="16.5" customHeight="1">
      <c r="D71" s="166"/>
      <c r="E71" s="166"/>
      <c r="F71" s="166"/>
      <c r="G71" s="166"/>
      <c r="H71" s="166"/>
      <c r="I71" s="166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</row>
    <row r="72" spans="4:29" ht="16.5" customHeight="1">
      <c r="J72" s="168"/>
      <c r="K72" s="168"/>
      <c r="L72" s="168"/>
      <c r="M72" s="168"/>
      <c r="N72" s="168"/>
      <c r="O72" s="168"/>
      <c r="P72" s="168"/>
    </row>
    <row r="74" spans="4:29" ht="16.5" customHeight="1">
      <c r="J74" s="163"/>
      <c r="K74" s="163"/>
      <c r="L74" s="163"/>
      <c r="M74" s="163"/>
      <c r="N74" s="163"/>
      <c r="O74" s="163"/>
      <c r="P74" s="163"/>
    </row>
    <row r="75" spans="4:29" ht="16.5" customHeight="1">
      <c r="D75" s="155"/>
      <c r="E75" s="155"/>
      <c r="F75" s="155"/>
      <c r="G75" s="155"/>
      <c r="H75" s="155"/>
      <c r="I75" s="155"/>
      <c r="J75" s="169"/>
      <c r="K75" s="169"/>
      <c r="L75" s="169"/>
      <c r="M75" s="169"/>
      <c r="N75" s="169"/>
      <c r="O75" s="169"/>
      <c r="P75" s="169"/>
    </row>
    <row r="76" spans="4:29" ht="16.5" customHeight="1">
      <c r="J76" s="164"/>
      <c r="K76" s="164"/>
      <c r="L76" s="164"/>
      <c r="M76" s="164"/>
      <c r="N76" s="164"/>
      <c r="O76" s="164"/>
      <c r="P76" s="164"/>
    </row>
    <row r="78" spans="4:29" ht="16.5" customHeight="1">
      <c r="J78" s="163"/>
      <c r="K78" s="163"/>
      <c r="L78" s="163"/>
      <c r="M78" s="163"/>
      <c r="N78" s="163"/>
      <c r="O78" s="163"/>
      <c r="P78" s="163"/>
    </row>
    <row r="79" spans="4:29" ht="16.5" customHeight="1">
      <c r="J79" s="165"/>
      <c r="K79" s="165"/>
      <c r="L79" s="165"/>
      <c r="M79" s="165"/>
      <c r="N79" s="165"/>
      <c r="O79" s="165"/>
      <c r="P79" s="165"/>
    </row>
    <row r="80" spans="4:29" ht="16.5" customHeight="1"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</row>
    <row r="81" spans="4:16" ht="16.5" customHeight="1">
      <c r="J81" s="164"/>
      <c r="K81" s="164"/>
      <c r="L81" s="164"/>
      <c r="M81" s="164"/>
      <c r="N81" s="164"/>
      <c r="O81" s="164"/>
      <c r="P81" s="164"/>
    </row>
    <row r="82" spans="4:16" ht="16.5" customHeight="1">
      <c r="J82" s="164"/>
      <c r="K82" s="164"/>
      <c r="L82" s="164"/>
      <c r="M82" s="164"/>
      <c r="N82" s="164"/>
      <c r="O82" s="164"/>
      <c r="P82" s="164"/>
    </row>
    <row r="85" spans="4:16" ht="16.5" customHeight="1">
      <c r="J85" s="163"/>
      <c r="K85" s="163"/>
      <c r="L85" s="163"/>
      <c r="M85" s="163"/>
      <c r="N85" s="163"/>
      <c r="O85" s="163"/>
      <c r="P85" s="163"/>
    </row>
    <row r="86" spans="4:16" ht="16.5" customHeight="1">
      <c r="J86" s="165"/>
      <c r="K86" s="165"/>
      <c r="L86" s="165"/>
      <c r="M86" s="165"/>
      <c r="N86" s="165"/>
      <c r="O86" s="165"/>
      <c r="P86" s="165"/>
    </row>
    <row r="87" spans="4:16" ht="16.5" customHeight="1">
      <c r="J87" s="170"/>
      <c r="K87" s="170"/>
      <c r="L87" s="170"/>
      <c r="M87" s="170"/>
      <c r="N87" s="170"/>
      <c r="O87" s="170"/>
      <c r="P87" s="170"/>
    </row>
    <row r="88" spans="4:16" ht="16.5" customHeight="1">
      <c r="J88" s="170"/>
      <c r="K88" s="170"/>
      <c r="L88" s="170"/>
      <c r="M88" s="170"/>
      <c r="N88" s="170"/>
      <c r="O88" s="170"/>
      <c r="P88" s="170"/>
    </row>
    <row r="89" spans="4:16" ht="16.5" customHeight="1">
      <c r="J89" s="168"/>
      <c r="K89" s="168"/>
      <c r="L89" s="168"/>
      <c r="M89" s="168"/>
      <c r="N89" s="168"/>
      <c r="O89" s="168"/>
      <c r="P89" s="168"/>
    </row>
    <row r="90" spans="4:16" ht="16.5" customHeight="1">
      <c r="J90" s="168"/>
      <c r="K90" s="168"/>
      <c r="L90" s="168"/>
      <c r="M90" s="168"/>
      <c r="N90" s="168"/>
      <c r="O90" s="168"/>
      <c r="P90" s="168"/>
    </row>
    <row r="91" spans="4:16" ht="16.5" customHeight="1">
      <c r="D91" s="155"/>
      <c r="E91" s="155"/>
      <c r="F91" s="155"/>
      <c r="G91" s="155"/>
      <c r="H91" s="155"/>
      <c r="I91" s="155"/>
      <c r="J91" s="166"/>
      <c r="K91" s="166"/>
      <c r="L91" s="166"/>
      <c r="M91" s="166"/>
      <c r="N91" s="166"/>
      <c r="O91" s="166"/>
      <c r="P91" s="166"/>
    </row>
    <row r="92" spans="4:16" ht="16.5" customHeight="1">
      <c r="D92" s="155"/>
      <c r="E92" s="155"/>
      <c r="F92" s="155"/>
      <c r="G92" s="155"/>
      <c r="H92" s="155"/>
      <c r="I92" s="155"/>
      <c r="J92" s="166"/>
      <c r="K92" s="166"/>
      <c r="L92" s="166"/>
      <c r="M92" s="166"/>
      <c r="N92" s="166"/>
      <c r="O92" s="166"/>
      <c r="P92" s="166"/>
    </row>
    <row r="95" spans="4:16" ht="16.5" customHeight="1">
      <c r="J95" s="163"/>
      <c r="K95" s="163"/>
      <c r="L95" s="163"/>
      <c r="M95" s="163"/>
      <c r="N95" s="163"/>
      <c r="O95" s="163"/>
      <c r="P95" s="163"/>
    </row>
    <row r="96" spans="4:16" ht="16.5" customHeight="1">
      <c r="J96" s="165"/>
      <c r="K96" s="165"/>
      <c r="L96" s="165"/>
      <c r="M96" s="165"/>
      <c r="N96" s="165"/>
      <c r="O96" s="165"/>
      <c r="P96" s="165"/>
    </row>
    <row r="97" spans="4:16" ht="16.5" customHeight="1">
      <c r="J97" s="164"/>
      <c r="K97" s="164"/>
      <c r="L97" s="164"/>
      <c r="M97" s="164"/>
      <c r="N97" s="164"/>
      <c r="O97" s="164"/>
      <c r="P97" s="164"/>
    </row>
    <row r="98" spans="4:16" ht="16.5" customHeight="1">
      <c r="J98" s="164"/>
      <c r="K98" s="164"/>
      <c r="L98" s="164"/>
      <c r="M98" s="164"/>
      <c r="N98" s="164"/>
      <c r="O98" s="164"/>
      <c r="P98" s="164"/>
    </row>
    <row r="99" spans="4:16" ht="16.5" customHeight="1">
      <c r="J99" s="164"/>
      <c r="K99" s="164"/>
      <c r="L99" s="164"/>
      <c r="M99" s="164"/>
      <c r="N99" s="164"/>
      <c r="O99" s="164"/>
      <c r="P99" s="164"/>
    </row>
    <row r="100" spans="4:16" ht="16.5" customHeight="1">
      <c r="J100" s="164"/>
      <c r="K100" s="164"/>
      <c r="L100" s="164"/>
      <c r="M100" s="164"/>
      <c r="N100" s="164"/>
      <c r="O100" s="164"/>
      <c r="P100" s="164"/>
    </row>
    <row r="101" spans="4:16" ht="16.5" customHeight="1">
      <c r="J101" s="164"/>
      <c r="K101" s="164"/>
      <c r="L101" s="164"/>
      <c r="M101" s="164"/>
      <c r="N101" s="164"/>
      <c r="O101" s="164"/>
      <c r="P101" s="164"/>
    </row>
    <row r="102" spans="4:16" ht="16.5" customHeight="1">
      <c r="J102" s="164"/>
      <c r="K102" s="164"/>
      <c r="L102" s="164"/>
      <c r="M102" s="164"/>
      <c r="N102" s="164"/>
      <c r="O102" s="164"/>
      <c r="P102" s="164"/>
    </row>
    <row r="103" spans="4:16" ht="16.5" customHeight="1">
      <c r="J103" s="164"/>
      <c r="K103" s="164"/>
      <c r="L103" s="164"/>
      <c r="M103" s="164"/>
      <c r="N103" s="164"/>
      <c r="O103" s="164"/>
      <c r="P103" s="164"/>
    </row>
    <row r="104" spans="4:16" ht="16.5" customHeight="1">
      <c r="J104" s="164"/>
      <c r="K104" s="164"/>
      <c r="L104" s="164"/>
      <c r="M104" s="164"/>
      <c r="N104" s="164"/>
      <c r="O104" s="164"/>
      <c r="P104" s="164"/>
    </row>
    <row r="105" spans="4:16" ht="16.5" customHeight="1">
      <c r="J105" s="164"/>
      <c r="K105" s="164"/>
      <c r="L105" s="164"/>
      <c r="M105" s="164"/>
      <c r="N105" s="164"/>
      <c r="O105" s="164"/>
      <c r="P105" s="164"/>
    </row>
    <row r="106" spans="4:16" ht="16.5" customHeight="1">
      <c r="J106" s="164"/>
      <c r="K106" s="164"/>
      <c r="L106" s="164"/>
      <c r="M106" s="164"/>
      <c r="N106" s="164"/>
      <c r="O106" s="164"/>
      <c r="P106" s="164"/>
    </row>
    <row r="107" spans="4:16" ht="16.5" customHeight="1">
      <c r="D107" s="155"/>
      <c r="E107" s="155"/>
      <c r="F107" s="155"/>
      <c r="G107" s="155"/>
      <c r="H107" s="155"/>
      <c r="I107" s="155"/>
      <c r="J107" s="166"/>
      <c r="K107" s="166"/>
      <c r="L107" s="166"/>
      <c r="M107" s="166"/>
      <c r="N107" s="166"/>
      <c r="O107" s="166"/>
      <c r="P107" s="166"/>
    </row>
    <row r="110" spans="4:16" ht="16.5" customHeight="1">
      <c r="J110" s="163"/>
      <c r="K110" s="163"/>
      <c r="L110" s="163"/>
      <c r="M110" s="163"/>
      <c r="N110" s="163"/>
      <c r="O110" s="163"/>
      <c r="P110" s="163"/>
    </row>
    <row r="111" spans="4:16" ht="16.5" customHeight="1">
      <c r="D111" s="155"/>
      <c r="E111" s="155"/>
      <c r="F111" s="155"/>
      <c r="G111" s="155"/>
      <c r="H111" s="155"/>
      <c r="I111" s="155"/>
      <c r="J111" s="171"/>
      <c r="K111" s="171"/>
      <c r="L111" s="171"/>
      <c r="M111" s="171"/>
      <c r="N111" s="171"/>
      <c r="O111" s="171"/>
      <c r="P111" s="171"/>
    </row>
    <row r="112" spans="4:16" ht="16.5" customHeight="1">
      <c r="J112" s="164"/>
      <c r="K112" s="164"/>
      <c r="L112" s="164"/>
      <c r="M112" s="164"/>
      <c r="N112" s="164"/>
      <c r="O112" s="164"/>
      <c r="P112" s="164"/>
    </row>
    <row r="113" spans="10:29" s="154" customFormat="1" ht="16.5" customHeight="1">
      <c r="J113" s="164"/>
      <c r="K113" s="164"/>
      <c r="L113" s="164"/>
      <c r="M113" s="164"/>
      <c r="N113" s="164"/>
      <c r="O113" s="164"/>
      <c r="P113" s="164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8"/>
    </row>
    <row r="114" spans="10:29" s="154" customFormat="1" ht="16.5" customHeight="1">
      <c r="J114" s="164"/>
      <c r="K114" s="164"/>
      <c r="L114" s="164"/>
      <c r="M114" s="164"/>
      <c r="N114" s="164"/>
      <c r="O114" s="164"/>
      <c r="P114" s="164"/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  <c r="AA114" s="148"/>
      <c r="AB114" s="148"/>
      <c r="AC114" s="148"/>
    </row>
    <row r="115" spans="10:29" s="154" customFormat="1" ht="16.5" customHeight="1">
      <c r="J115" s="164"/>
      <c r="K115" s="164"/>
      <c r="L115" s="164"/>
      <c r="M115" s="164"/>
      <c r="N115" s="164"/>
      <c r="O115" s="164"/>
      <c r="P115" s="164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</row>
    <row r="116" spans="10:29" s="154" customFormat="1" ht="16.5" customHeight="1">
      <c r="J116" s="164"/>
      <c r="K116" s="164"/>
      <c r="L116" s="164"/>
      <c r="M116" s="164"/>
      <c r="N116" s="164"/>
      <c r="O116" s="164"/>
      <c r="P116" s="164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</row>
    <row r="117" spans="10:29" s="154" customFormat="1" ht="16.5" customHeight="1">
      <c r="J117" s="164"/>
      <c r="K117" s="164"/>
      <c r="L117" s="164"/>
      <c r="M117" s="164"/>
      <c r="N117" s="164"/>
      <c r="O117" s="164"/>
      <c r="P117" s="164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8"/>
    </row>
    <row r="118" spans="10:29" s="154" customFormat="1" ht="16.5" customHeight="1">
      <c r="J118" s="164"/>
      <c r="K118" s="164"/>
      <c r="L118" s="164"/>
      <c r="M118" s="164"/>
      <c r="N118" s="164"/>
      <c r="O118" s="164"/>
      <c r="P118" s="164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</row>
    <row r="119" spans="10:29" s="154" customFormat="1" ht="16.5" customHeight="1">
      <c r="J119" s="164"/>
      <c r="K119" s="164"/>
      <c r="L119" s="164"/>
      <c r="M119" s="164"/>
      <c r="N119" s="164"/>
      <c r="O119" s="164"/>
      <c r="P119" s="164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</row>
    <row r="120" spans="10:29" s="154" customFormat="1" ht="16.5" customHeight="1">
      <c r="J120" s="164"/>
      <c r="K120" s="164"/>
      <c r="L120" s="164"/>
      <c r="M120" s="164"/>
      <c r="N120" s="164"/>
      <c r="O120" s="164"/>
      <c r="P120" s="164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</row>
    <row r="121" spans="10:29" s="154" customFormat="1" ht="16.5" customHeight="1">
      <c r="J121" s="164"/>
      <c r="K121" s="164"/>
      <c r="L121" s="164"/>
      <c r="M121" s="164"/>
      <c r="N121" s="164"/>
      <c r="O121" s="164"/>
      <c r="P121" s="164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</row>
    <row r="122" spans="10:29" s="154" customFormat="1" ht="16.5" customHeight="1">
      <c r="J122" s="164"/>
      <c r="K122" s="164"/>
      <c r="L122" s="164"/>
      <c r="M122" s="164"/>
      <c r="N122" s="164"/>
      <c r="O122" s="164"/>
      <c r="P122" s="164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</row>
    <row r="123" spans="10:29" s="154" customFormat="1" ht="16.5" customHeight="1">
      <c r="J123" s="164"/>
      <c r="K123" s="164"/>
      <c r="L123" s="164"/>
      <c r="M123" s="164"/>
      <c r="N123" s="164"/>
      <c r="O123" s="164"/>
      <c r="P123" s="164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</row>
    <row r="124" spans="10:29" s="154" customFormat="1" ht="16.5" customHeight="1">
      <c r="J124" s="164"/>
      <c r="K124" s="164"/>
      <c r="L124" s="164"/>
      <c r="M124" s="164"/>
      <c r="N124" s="164"/>
      <c r="O124" s="164"/>
      <c r="P124" s="164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</row>
    <row r="125" spans="10:29" s="154" customFormat="1" ht="16.5" customHeight="1">
      <c r="J125" s="164"/>
      <c r="K125" s="164"/>
      <c r="L125" s="164"/>
      <c r="M125" s="164"/>
      <c r="N125" s="164"/>
      <c r="O125" s="164"/>
      <c r="P125" s="164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8"/>
      <c r="AB125" s="148"/>
      <c r="AC125" s="148"/>
    </row>
    <row r="126" spans="10:29" s="154" customFormat="1" ht="16.5" customHeight="1">
      <c r="J126" s="164"/>
      <c r="K126" s="164"/>
      <c r="L126" s="164"/>
      <c r="M126" s="164"/>
      <c r="N126" s="164"/>
      <c r="O126" s="164"/>
      <c r="P126" s="164"/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  <c r="AA126" s="148"/>
      <c r="AB126" s="148"/>
      <c r="AC126" s="148"/>
    </row>
    <row r="127" spans="10:29" s="154" customFormat="1" ht="16.5" customHeight="1">
      <c r="J127" s="164"/>
      <c r="K127" s="164"/>
      <c r="L127" s="164"/>
      <c r="M127" s="164"/>
      <c r="N127" s="164"/>
      <c r="O127" s="164"/>
      <c r="P127" s="164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</row>
    <row r="128" spans="10:29" s="154" customFormat="1" ht="16.5" customHeight="1">
      <c r="J128" s="164"/>
      <c r="K128" s="164"/>
      <c r="L128" s="164"/>
      <c r="M128" s="164"/>
      <c r="N128" s="164"/>
      <c r="O128" s="164"/>
      <c r="P128" s="164"/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  <c r="AA128" s="148"/>
      <c r="AB128" s="148"/>
      <c r="AC128" s="148"/>
    </row>
    <row r="129" spans="10:29" s="154" customFormat="1" ht="16.5" customHeight="1">
      <c r="J129" s="164"/>
      <c r="K129" s="164"/>
      <c r="L129" s="164"/>
      <c r="M129" s="164"/>
      <c r="N129" s="164"/>
      <c r="O129" s="164"/>
      <c r="P129" s="164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</row>
    <row r="130" spans="10:29" s="154" customFormat="1" ht="16.5" customHeight="1">
      <c r="J130" s="164"/>
      <c r="K130" s="164"/>
      <c r="L130" s="164"/>
      <c r="M130" s="164"/>
      <c r="N130" s="164"/>
      <c r="O130" s="164"/>
      <c r="P130" s="164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</row>
    <row r="131" spans="10:29" s="154" customFormat="1" ht="16.5" customHeight="1">
      <c r="J131" s="164"/>
      <c r="K131" s="164"/>
      <c r="L131" s="164"/>
      <c r="M131" s="164"/>
      <c r="N131" s="164"/>
      <c r="O131" s="164"/>
      <c r="P131" s="164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</row>
    <row r="132" spans="10:29" s="154" customFormat="1" ht="16.5" customHeight="1">
      <c r="J132" s="164"/>
      <c r="K132" s="164"/>
      <c r="L132" s="164"/>
      <c r="M132" s="164"/>
      <c r="N132" s="164"/>
      <c r="O132" s="164"/>
      <c r="P132" s="164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</row>
    <row r="133" spans="10:29" s="154" customFormat="1" ht="16.5" customHeight="1">
      <c r="J133" s="164"/>
      <c r="K133" s="164"/>
      <c r="L133" s="164"/>
      <c r="M133" s="164"/>
      <c r="N133" s="164"/>
      <c r="O133" s="164"/>
      <c r="P133" s="164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</row>
    <row r="134" spans="10:29" s="154" customFormat="1" ht="16.5" customHeight="1">
      <c r="J134" s="164"/>
      <c r="K134" s="164"/>
      <c r="L134" s="164"/>
      <c r="M134" s="164"/>
      <c r="N134" s="164"/>
      <c r="O134" s="164"/>
      <c r="P134" s="164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</row>
    <row r="135" spans="10:29" s="154" customFormat="1" ht="16.5" customHeight="1">
      <c r="J135" s="164"/>
      <c r="K135" s="164"/>
      <c r="L135" s="164"/>
      <c r="M135" s="164"/>
      <c r="N135" s="164"/>
      <c r="O135" s="164"/>
      <c r="P135" s="164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</row>
    <row r="136" spans="10:29" s="154" customFormat="1" ht="16.5" customHeight="1">
      <c r="J136" s="164"/>
      <c r="K136" s="164"/>
      <c r="L136" s="164"/>
      <c r="M136" s="164"/>
      <c r="N136" s="164"/>
      <c r="O136" s="164"/>
      <c r="P136" s="164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</row>
    <row r="137" spans="10:29" s="154" customFormat="1" ht="16.5" customHeight="1">
      <c r="J137" s="164"/>
      <c r="K137" s="164"/>
      <c r="L137" s="164"/>
      <c r="M137" s="164"/>
      <c r="N137" s="164"/>
      <c r="O137" s="164"/>
      <c r="P137" s="164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</row>
    <row r="138" spans="10:29" s="154" customFormat="1" ht="16.5" customHeight="1">
      <c r="J138" s="164"/>
      <c r="K138" s="164"/>
      <c r="L138" s="164"/>
      <c r="M138" s="164"/>
      <c r="N138" s="164"/>
      <c r="O138" s="164"/>
      <c r="P138" s="164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</row>
    <row r="139" spans="10:29" s="154" customFormat="1" ht="16.5" customHeight="1">
      <c r="J139" s="164"/>
      <c r="K139" s="164"/>
      <c r="L139" s="164"/>
      <c r="M139" s="164"/>
      <c r="N139" s="164"/>
      <c r="O139" s="164"/>
      <c r="P139" s="164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</row>
    <row r="140" spans="10:29" s="154" customFormat="1" ht="16.5" customHeight="1">
      <c r="J140" s="164"/>
      <c r="K140" s="164"/>
      <c r="L140" s="164"/>
      <c r="M140" s="164"/>
      <c r="N140" s="164"/>
      <c r="O140" s="164"/>
      <c r="P140" s="164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</row>
    <row r="141" spans="10:29" s="154" customFormat="1" ht="16.5" customHeight="1">
      <c r="J141" s="164"/>
      <c r="K141" s="164"/>
      <c r="L141" s="164"/>
      <c r="M141" s="164"/>
      <c r="N141" s="164"/>
      <c r="O141" s="164"/>
      <c r="P141" s="164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</row>
    <row r="142" spans="10:29" s="154" customFormat="1" ht="16.5" customHeight="1">
      <c r="J142" s="164"/>
      <c r="K142" s="164"/>
      <c r="L142" s="164"/>
      <c r="M142" s="164"/>
      <c r="N142" s="164"/>
      <c r="O142" s="164"/>
      <c r="P142" s="164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</row>
    <row r="143" spans="10:29" s="154" customFormat="1" ht="16.5" customHeight="1">
      <c r="J143" s="164"/>
      <c r="K143" s="164"/>
      <c r="L143" s="164"/>
      <c r="M143" s="164"/>
      <c r="N143" s="164"/>
      <c r="O143" s="164"/>
      <c r="P143" s="164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</row>
    <row r="144" spans="10:29" s="154" customFormat="1" ht="16.5" customHeight="1">
      <c r="J144" s="164"/>
      <c r="K144" s="164"/>
      <c r="L144" s="164"/>
      <c r="M144" s="164"/>
      <c r="N144" s="164"/>
      <c r="O144" s="164"/>
      <c r="P144" s="164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</row>
    <row r="145" spans="4:16" ht="16.5" customHeight="1">
      <c r="J145" s="164"/>
      <c r="K145" s="164"/>
      <c r="L145" s="164"/>
      <c r="M145" s="164"/>
      <c r="N145" s="164"/>
      <c r="O145" s="164"/>
      <c r="P145" s="164"/>
    </row>
    <row r="146" spans="4:16" ht="16.5" customHeight="1">
      <c r="J146" s="164"/>
      <c r="K146" s="164"/>
      <c r="L146" s="164"/>
      <c r="M146" s="164"/>
      <c r="N146" s="164"/>
      <c r="O146" s="164"/>
      <c r="P146" s="164"/>
    </row>
    <row r="147" spans="4:16" ht="16.5" customHeight="1">
      <c r="J147" s="164"/>
      <c r="K147" s="164"/>
      <c r="L147" s="164"/>
      <c r="M147" s="164"/>
      <c r="N147" s="164"/>
      <c r="O147" s="164"/>
      <c r="P147" s="164"/>
    </row>
    <row r="148" spans="4:16" ht="16.5" customHeight="1">
      <c r="J148" s="164"/>
      <c r="K148" s="164"/>
      <c r="L148" s="164"/>
      <c r="M148" s="164"/>
      <c r="N148" s="164"/>
      <c r="O148" s="164"/>
      <c r="P148" s="164"/>
    </row>
    <row r="149" spans="4:16" ht="16.5" customHeight="1">
      <c r="J149" s="164"/>
      <c r="K149" s="164"/>
      <c r="L149" s="164"/>
      <c r="M149" s="164"/>
      <c r="N149" s="164"/>
      <c r="O149" s="164"/>
      <c r="P149" s="164"/>
    </row>
    <row r="150" spans="4:16" ht="16.5" customHeight="1">
      <c r="J150" s="164"/>
      <c r="K150" s="164"/>
      <c r="L150" s="164"/>
      <c r="M150" s="164"/>
      <c r="N150" s="164"/>
      <c r="O150" s="164"/>
      <c r="P150" s="164"/>
    </row>
    <row r="152" spans="4:16" ht="16.5" customHeight="1">
      <c r="D152" s="155"/>
      <c r="E152" s="155"/>
      <c r="F152" s="155"/>
      <c r="G152" s="155"/>
      <c r="H152" s="155"/>
      <c r="I152" s="155"/>
      <c r="J152" s="169"/>
      <c r="K152" s="169"/>
      <c r="L152" s="169"/>
      <c r="M152" s="169"/>
      <c r="N152" s="169"/>
      <c r="O152" s="169"/>
      <c r="P152" s="169"/>
    </row>
    <row r="153" spans="4:16" ht="16.5" customHeight="1">
      <c r="J153" s="164"/>
      <c r="K153" s="164"/>
      <c r="L153" s="164"/>
      <c r="M153" s="164"/>
      <c r="N153" s="164"/>
      <c r="O153" s="164"/>
      <c r="P153" s="164"/>
    </row>
    <row r="154" spans="4:16" ht="16.5" customHeight="1">
      <c r="J154" s="172"/>
      <c r="K154" s="172"/>
      <c r="L154" s="172"/>
      <c r="M154" s="172"/>
      <c r="N154" s="172"/>
      <c r="O154" s="172"/>
      <c r="P154" s="172"/>
    </row>
    <row r="161" s="154" customFormat="1" ht="16.5" customHeight="1"/>
    <row r="162" s="154" customFormat="1" ht="16.5" customHeight="1"/>
    <row r="163" s="154" customFormat="1" ht="16.5" customHeight="1"/>
    <row r="164" s="154" customFormat="1" ht="16.5" customHeight="1"/>
    <row r="166" s="154" customFormat="1" ht="16.5" customHeight="1"/>
    <row r="167" s="154" customFormat="1" ht="16.5" customHeight="1"/>
    <row r="168" s="154" customFormat="1" ht="16.5" customHeight="1"/>
  </sheetData>
  <phoneticPr fontId="7"/>
  <pageMargins left="0.74803149606299213" right="0.74803149606299213" top="0.98425196850393704" bottom="0.98425196850393704" header="0.51181102362204722" footer="0.51181102362204722"/>
  <pageSetup paperSize="9" scale="39" orientation="portrait" horizontalDpi="360" verticalDpi="360" r:id="rId1"/>
  <headerFooter alignWithMargins="0">
    <oddHeader>&amp;L&amp;D&amp;R&amp;A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D2:AC168"/>
  <sheetViews>
    <sheetView zoomScaleNormal="100" zoomScaleSheetLayoutView="55" workbookViewId="0"/>
  </sheetViews>
  <sheetFormatPr defaultColWidth="9" defaultRowHeight="16.5" customHeight="1"/>
  <cols>
    <col min="1" max="3" width="2.6328125" style="154" customWidth="1"/>
    <col min="4" max="4" width="27.453125" style="148" customWidth="1"/>
    <col min="5" max="9" width="8.26953125" style="148" bestFit="1" customWidth="1"/>
    <col min="10" max="29" width="9.6328125" style="148" customWidth="1"/>
    <col min="30" max="16384" width="9" style="154"/>
  </cols>
  <sheetData>
    <row r="2" spans="4:29" ht="16.5" customHeight="1">
      <c r="R2" s="153"/>
    </row>
    <row r="3" spans="4:29" ht="16.5" customHeight="1">
      <c r="D3" s="155" t="s">
        <v>178</v>
      </c>
      <c r="E3" s="155"/>
      <c r="F3" s="155"/>
      <c r="G3" s="155"/>
      <c r="H3" s="155"/>
      <c r="I3" s="155"/>
      <c r="S3" s="156"/>
      <c r="T3" s="156"/>
    </row>
    <row r="4" spans="4:29" ht="16.5" customHeight="1" thickBot="1">
      <c r="J4" s="157"/>
      <c r="K4" s="157"/>
      <c r="L4" s="157"/>
      <c r="M4" s="157"/>
      <c r="N4" s="157"/>
      <c r="O4" s="157"/>
      <c r="T4" s="157"/>
      <c r="U4" s="158"/>
      <c r="V4" s="158"/>
      <c r="W4" s="158"/>
      <c r="X4" s="158"/>
      <c r="Y4" s="158"/>
      <c r="Z4" s="158"/>
      <c r="AA4" s="158"/>
      <c r="AB4" s="158"/>
      <c r="AC4" s="158" t="s">
        <v>179</v>
      </c>
    </row>
    <row r="5" spans="4:29" ht="16.5" customHeight="1" thickBot="1">
      <c r="D5" s="274"/>
      <c r="E5" s="180" t="s">
        <v>358</v>
      </c>
      <c r="F5" s="180" t="s">
        <v>359</v>
      </c>
      <c r="G5" s="180" t="s">
        <v>360</v>
      </c>
      <c r="H5" s="180" t="s">
        <v>361</v>
      </c>
      <c r="I5" s="180" t="s">
        <v>362</v>
      </c>
      <c r="J5" s="180" t="s">
        <v>258</v>
      </c>
      <c r="K5" s="180" t="s">
        <v>259</v>
      </c>
      <c r="L5" s="180" t="s">
        <v>260</v>
      </c>
      <c r="M5" s="180" t="s">
        <v>261</v>
      </c>
      <c r="N5" s="180" t="s">
        <v>262</v>
      </c>
      <c r="O5" s="180" t="s">
        <v>263</v>
      </c>
      <c r="P5" s="180" t="s">
        <v>264</v>
      </c>
      <c r="Q5" s="180" t="s">
        <v>265</v>
      </c>
      <c r="R5" s="180" t="s">
        <v>266</v>
      </c>
      <c r="S5" s="180" t="s">
        <v>267</v>
      </c>
      <c r="T5" s="180" t="s">
        <v>268</v>
      </c>
      <c r="U5" s="180" t="s">
        <v>269</v>
      </c>
      <c r="V5" s="180" t="s">
        <v>270</v>
      </c>
      <c r="W5" s="180" t="s">
        <v>272</v>
      </c>
      <c r="X5" s="180" t="s">
        <v>273</v>
      </c>
      <c r="Y5" s="180" t="s">
        <v>274</v>
      </c>
      <c r="Z5" s="180" t="s">
        <v>275</v>
      </c>
      <c r="AA5" s="180" t="s">
        <v>276</v>
      </c>
      <c r="AB5" s="180" t="s">
        <v>277</v>
      </c>
      <c r="AC5" s="181" t="s">
        <v>279</v>
      </c>
    </row>
    <row r="6" spans="4:29" ht="16.5" customHeight="1">
      <c r="D6" s="16" t="s">
        <v>166</v>
      </c>
      <c r="E6" s="112">
        <f>+'17実質GDP（他産業）'!E6/'18雇用者数（他産業）'!E6*10</f>
        <v>465.75629879764398</v>
      </c>
      <c r="F6" s="112">
        <f>+'17実質GDP（他産業）'!F6/'18雇用者数（他産業）'!F6*10</f>
        <v>475.0618549732103</v>
      </c>
      <c r="G6" s="112">
        <f>+'17実質GDP（他産業）'!G6/'18雇用者数（他産業）'!G6*10</f>
        <v>518.30460082921797</v>
      </c>
      <c r="H6" s="112">
        <f>+'17実質GDP（他産業）'!H6/'18雇用者数（他産業）'!H6*10</f>
        <v>546.59691476161822</v>
      </c>
      <c r="I6" s="112">
        <f>+'17実質GDP（他産業）'!I6/'18雇用者数（他産業）'!I6*10</f>
        <v>570.55305118489446</v>
      </c>
      <c r="J6" s="112">
        <f>+'17実質GDP（他産業）'!J6/'18雇用者数（他産業）'!J6*10</f>
        <v>601.49671357039779</v>
      </c>
      <c r="K6" s="112">
        <f>+'17実質GDP（他産業）'!K6/'18雇用者数（他産業）'!K6*10</f>
        <v>577.78497189933239</v>
      </c>
      <c r="L6" s="112">
        <f>+'17実質GDP（他産業）'!L6/'18雇用者数（他産業）'!L6*10</f>
        <v>547.97656218788734</v>
      </c>
      <c r="M6" s="112">
        <f>+'17実質GDP（他産業）'!M6/'18雇用者数（他産業）'!M6*10</f>
        <v>543.29734250763431</v>
      </c>
      <c r="N6" s="112">
        <f>+'17実質GDP（他産業）'!N6/'18雇用者数（他産業）'!N6*10</f>
        <v>505.83525203618535</v>
      </c>
      <c r="O6" s="112">
        <f>+'17実質GDP（他産業）'!O6/'18雇用者数（他産業）'!O6*10</f>
        <v>514.62623764013131</v>
      </c>
      <c r="P6" s="112">
        <f>+'17実質GDP（他産業）'!P6/'18雇用者数（他産業）'!P6*10</f>
        <v>535.18780184450475</v>
      </c>
      <c r="Q6" s="112">
        <f>+'17実質GDP（他産業）'!Q6/'18雇用者数（他産業）'!Q6*10</f>
        <v>569.60371530740201</v>
      </c>
      <c r="R6" s="112">
        <f>+'17実質GDP（他産業）'!R6/'18雇用者数（他産業）'!R6*10</f>
        <v>567.54515016830487</v>
      </c>
      <c r="S6" s="112">
        <f>+'17実質GDP（他産業）'!S6/'18雇用者数（他産業）'!S6*10</f>
        <v>592.53799713786043</v>
      </c>
      <c r="T6" s="112">
        <f>+'17実質GDP（他産業）'!T6/'18雇用者数（他産業）'!T6*10</f>
        <v>620.30704400853222</v>
      </c>
      <c r="U6" s="112">
        <f>+'17実質GDP（他産業）'!U6/'18雇用者数（他産業）'!U6*10</f>
        <v>575.73849476418673</v>
      </c>
      <c r="V6" s="112">
        <f>+'17実質GDP（他産業）'!V6/'18雇用者数（他産業）'!V6*10</f>
        <v>569.99060181627328</v>
      </c>
      <c r="W6" s="112">
        <f>+'17実質GDP（他産業）'!W6/'18雇用者数（他産業）'!W6*10</f>
        <v>567.83282306109379</v>
      </c>
      <c r="X6" s="112">
        <f>+'17実質GDP（他産業）'!X6/'18雇用者数（他産業）'!X6*10</f>
        <v>566.1261309973487</v>
      </c>
      <c r="Y6" s="112">
        <f>+'17実質GDP（他産業）'!Y6/'18雇用者数（他産業）'!Y6*10</f>
        <v>551.13099577037997</v>
      </c>
      <c r="Z6" s="112">
        <f>+'17実質GDP（他産業）'!Z6/'18雇用者数（他産業）'!Z6*10</f>
        <v>571.84462978908357</v>
      </c>
      <c r="AA6" s="112">
        <f>+'17実質GDP（他産業）'!AA6/'18雇用者数（他産業）'!AA6*10</f>
        <v>558.27571918851822</v>
      </c>
      <c r="AB6" s="112">
        <f>+'17実質GDP（他産業）'!AB6/'18雇用者数（他産業）'!AB6*10</f>
        <v>520.41406936141254</v>
      </c>
      <c r="AC6" s="207">
        <f>+'17実質GDP（他産業）'!AC6/'18雇用者数（他産業）'!AC6*10</f>
        <v>508.33148504465186</v>
      </c>
    </row>
    <row r="7" spans="4:29" ht="16.5" customHeight="1">
      <c r="D7" s="17" t="s">
        <v>167</v>
      </c>
      <c r="E7" s="113">
        <f>+'17実質GDP（他産業）'!E7/'18雇用者数（他産業）'!E7*10</f>
        <v>8760.7062636627979</v>
      </c>
      <c r="F7" s="113">
        <f>+'17実質GDP（他産業）'!F7/'18雇用者数（他産業）'!F7*10</f>
        <v>9728.6552146227605</v>
      </c>
      <c r="G7" s="113">
        <f>+'17実質GDP（他産業）'!G7/'18雇用者数（他産業）'!G7*10</f>
        <v>9908.049048057188</v>
      </c>
      <c r="H7" s="113">
        <f>+'17実質GDP（他産業）'!H7/'18雇用者数（他産業）'!H7*10</f>
        <v>10164.378319262421</v>
      </c>
      <c r="I7" s="113">
        <f>+'17実質GDP（他産業）'!I7/'18雇用者数（他産業）'!I7*10</f>
        <v>10511.58376002104</v>
      </c>
      <c r="J7" s="113">
        <f>+'17実質GDP（他産業）'!J7/'18雇用者数（他産業）'!J7*10</f>
        <v>10389.477592620349</v>
      </c>
      <c r="K7" s="113">
        <f>+'17実質GDP（他産業）'!K7/'18雇用者数（他産業）'!K7*10</f>
        <v>10090.101841777991</v>
      </c>
      <c r="L7" s="113">
        <f>+'17実質GDP（他産業）'!L7/'18雇用者数（他産業）'!L7*10</f>
        <v>7357.7003769415287</v>
      </c>
      <c r="M7" s="113">
        <f>+'17実質GDP（他産業）'!M7/'18雇用者数（他産業）'!M7*10</f>
        <v>7683.1918019017867</v>
      </c>
      <c r="N7" s="113">
        <f>+'17実質GDP（他産業）'!N7/'18雇用者数（他産業）'!N7*10</f>
        <v>7946.4407541007604</v>
      </c>
      <c r="O7" s="113">
        <f>+'17実質GDP（他産業）'!O7/'18雇用者数（他産業）'!O7*10</f>
        <v>7709.5304684821222</v>
      </c>
      <c r="P7" s="113">
        <f>+'17実質GDP（他産業）'!P7/'18雇用者数（他産業）'!P7*10</f>
        <v>7312.9278773919168</v>
      </c>
      <c r="Q7" s="113">
        <f>+'17実質GDP（他産業）'!Q7/'18雇用者数（他産業）'!Q7*10</f>
        <v>7506.6697763364209</v>
      </c>
      <c r="R7" s="113">
        <f>+'17実質GDP（他産業）'!R7/'18雇用者数（他産業）'!R7*10</f>
        <v>7733.0468694153442</v>
      </c>
      <c r="S7" s="113">
        <f>+'17実質GDP（他産業）'!S7/'18雇用者数（他産業）'!S7*10</f>
        <v>7703.5144838931992</v>
      </c>
      <c r="T7" s="113">
        <f>+'17実質GDP（他産業）'!T7/'18雇用者数（他産業）'!T7*10</f>
        <v>7389.4562675799116</v>
      </c>
      <c r="U7" s="113">
        <f>+'17実質GDP（他産業）'!U7/'18雇用者数（他産業）'!U7*10</f>
        <v>6922.4781741094639</v>
      </c>
      <c r="V7" s="113">
        <f>+'17実質GDP（他産業）'!V7/'18雇用者数（他産業）'!V7*10</f>
        <v>6542.6010166153756</v>
      </c>
      <c r="W7" s="113">
        <f>+'17実質GDP（他産業）'!W7/'18雇用者数（他産業）'!W7*10</f>
        <v>5989.193435536843</v>
      </c>
      <c r="X7" s="113">
        <f>+'17実質GDP（他産業）'!X7/'18雇用者数（他産業）'!X7*10</f>
        <v>5716.1326447053871</v>
      </c>
      <c r="Y7" s="113">
        <f>+'17実質GDP（他産業）'!Y7/'18雇用者数（他産業）'!Y7*10</f>
        <v>5187.9581110801591</v>
      </c>
      <c r="Z7" s="113">
        <f>+'17実質GDP（他産業）'!Z7/'18雇用者数（他産業）'!Z7*10</f>
        <v>5318.6919089940138</v>
      </c>
      <c r="AA7" s="113">
        <f>+'17実質GDP（他産業）'!AA7/'18雇用者数（他産業）'!AA7*10</f>
        <v>5382.7510542192576</v>
      </c>
      <c r="AB7" s="113">
        <f>+'17実質GDP（他産業）'!AB7/'18雇用者数（他産業）'!AB7*10</f>
        <v>5377.0177814990329</v>
      </c>
      <c r="AC7" s="208">
        <f>+'17実質GDP（他産業）'!AC7/'18雇用者数（他産業）'!AC7*10</f>
        <v>5166.8908290616146</v>
      </c>
    </row>
    <row r="8" spans="4:29" ht="16.5" customHeight="1">
      <c r="D8" s="17" t="s">
        <v>168</v>
      </c>
      <c r="E8" s="113">
        <f>+'17実質GDP（他産業）'!E8/'18雇用者数（他産業）'!E8*10</f>
        <v>666.9810962178293</v>
      </c>
      <c r="F8" s="113">
        <f>+'17実質GDP（他産業）'!F8/'18雇用者数（他産業）'!F8*10</f>
        <v>673.78302809178854</v>
      </c>
      <c r="G8" s="113">
        <f>+'17実質GDP（他産業）'!G8/'18雇用者数（他産業）'!G8*10</f>
        <v>662.64585783168002</v>
      </c>
      <c r="H8" s="113">
        <f>+'17実質GDP（他産業）'!H8/'18雇用者数（他産業）'!H8*10</f>
        <v>661.8671580137044</v>
      </c>
      <c r="I8" s="113">
        <f>+'17実質GDP（他産業）'!I8/'18雇用者数（他産業）'!I8*10</f>
        <v>624.91144141220684</v>
      </c>
      <c r="J8" s="113">
        <f>+'17実質GDP（他産業）'!J8/'18雇用者数（他産業）'!J8*10</f>
        <v>610.09544292432702</v>
      </c>
      <c r="K8" s="113">
        <f>+'17実質GDP（他産業）'!K8/'18雇用者数（他産業）'!K8*10</f>
        <v>610.3220599726634</v>
      </c>
      <c r="L8" s="113">
        <f>+'17実質GDP（他産業）'!L8/'18雇用者数（他産業）'!L8*10</f>
        <v>616.59412604527836</v>
      </c>
      <c r="M8" s="113">
        <f>+'17実質GDP（他産業）'!M8/'18雇用者数（他産業）'!M8*10</f>
        <v>622.32412081636278</v>
      </c>
      <c r="N8" s="113">
        <f>+'17実質GDP（他産業）'!N8/'18雇用者数（他産業）'!N8*10</f>
        <v>631.1244608601063</v>
      </c>
      <c r="O8" s="113">
        <f>+'17実質GDP（他産業）'!O8/'18雇用者数（他産業）'!O8*10</f>
        <v>643.64072898135703</v>
      </c>
      <c r="P8" s="113">
        <f>+'17実質GDP（他産業）'!P8/'18雇用者数（他産業）'!P8*10</f>
        <v>650.79074721338418</v>
      </c>
      <c r="Q8" s="113">
        <f>+'17実質GDP（他産業）'!Q8/'18雇用者数（他産業）'!Q8*10</f>
        <v>650.55276405951167</v>
      </c>
      <c r="R8" s="113">
        <f>+'17実質GDP（他産業）'!R8/'18雇用者数（他産業）'!R8*10</f>
        <v>623.30676146420819</v>
      </c>
      <c r="S8" s="113">
        <f>+'17実質GDP（他産業）'!S8/'18雇用者数（他産業）'!S8*10</f>
        <v>611.00286960055996</v>
      </c>
      <c r="T8" s="113">
        <f>+'17実質GDP（他産業）'!T8/'18雇用者数（他産業）'!T8*10</f>
        <v>597.32337961485769</v>
      </c>
      <c r="U8" s="113">
        <f>+'17実質GDP（他産業）'!U8/'18雇用者数（他産業）'!U8*10</f>
        <v>598.02236377882343</v>
      </c>
      <c r="V8" s="113">
        <f>+'17実質GDP（他産業）'!V8/'18雇用者数（他産業）'!V8*10</f>
        <v>576.84684682368288</v>
      </c>
      <c r="W8" s="113">
        <f>+'17実質GDP（他産業）'!W8/'18雇用者数（他産業）'!W8*10</f>
        <v>544.02977501300199</v>
      </c>
      <c r="X8" s="113">
        <f>+'17実質GDP（他産業）'!X8/'18雇用者数（他産業）'!X8*10</f>
        <v>525.14329906452144</v>
      </c>
      <c r="Y8" s="113">
        <f>+'17実質GDP（他産業）'!Y8/'18雇用者数（他産業）'!Y8*10</f>
        <v>495.77197841735517</v>
      </c>
      <c r="Z8" s="113">
        <f>+'17実質GDP（他産業）'!Z8/'18雇用者数（他産業）'!Z8*10</f>
        <v>503.52135578563446</v>
      </c>
      <c r="AA8" s="113">
        <f>+'17実質GDP（他産業）'!AA8/'18雇用者数（他産業）'!AA8*10</f>
        <v>494.93922476801652</v>
      </c>
      <c r="AB8" s="113">
        <f>+'17実質GDP（他産業）'!AB8/'18雇用者数（他産業）'!AB8*10</f>
        <v>489.67828821603268</v>
      </c>
      <c r="AC8" s="208">
        <f>+'17実質GDP（他産業）'!AC8/'18雇用者数（他産業）'!AC8*10</f>
        <v>502.61249979590218</v>
      </c>
    </row>
    <row r="9" spans="4:29" ht="16.5" customHeight="1">
      <c r="D9" s="17" t="s">
        <v>169</v>
      </c>
      <c r="E9" s="113">
        <f>+'17実質GDP（他産業）'!E9/'18雇用者数（他産業）'!E9*10</f>
        <v>765.70151341099574</v>
      </c>
      <c r="F9" s="113">
        <f>+'17実質GDP（他産業）'!F9/'18雇用者数（他産業）'!F9*10</f>
        <v>775.05251095025233</v>
      </c>
      <c r="G9" s="113">
        <f>+'17実質GDP（他産業）'!G9/'18雇用者数（他産業）'!G9*10</f>
        <v>758.84829577259563</v>
      </c>
      <c r="H9" s="113">
        <f>+'17実質GDP（他産業）'!H9/'18雇用者数（他産業）'!H9*10</f>
        <v>746.44878607662929</v>
      </c>
      <c r="I9" s="113">
        <f>+'17実質GDP（他産業）'!I9/'18雇用者数（他産業）'!I9*10</f>
        <v>712.93749244992637</v>
      </c>
      <c r="J9" s="113">
        <f>+'17実質GDP（他産業）'!J9/'18雇用者数（他産業）'!J9*10</f>
        <v>717.22143203447899</v>
      </c>
      <c r="K9" s="113">
        <f>+'17実質GDP（他産業）'!K9/'18雇用者数（他産業）'!K9*10</f>
        <v>657.46733394124703</v>
      </c>
      <c r="L9" s="113">
        <f>+'17実質GDP（他産業）'!L9/'18雇用者数（他産業）'!L9*10</f>
        <v>593.93475323098482</v>
      </c>
      <c r="M9" s="113">
        <f>+'17実質GDP（他産業）'!M9/'18雇用者数（他産業）'!M9*10</f>
        <v>550.55517918954354</v>
      </c>
      <c r="N9" s="113">
        <f>+'17実質GDP（他産業）'!N9/'18雇用者数（他産業）'!N9*10</f>
        <v>539.65142129408878</v>
      </c>
      <c r="O9" s="113">
        <f>+'17実質GDP（他産業）'!O9/'18雇用者数（他産業）'!O9*10</f>
        <v>513.34364627785681</v>
      </c>
      <c r="P9" s="113">
        <f>+'17実質GDP（他産業）'!P9/'18雇用者数（他産業）'!P9*10</f>
        <v>499.52869364059291</v>
      </c>
      <c r="Q9" s="113">
        <f>+'17実質GDP（他産業）'!Q9/'18雇用者数（他産業）'!Q9*10</f>
        <v>548.54295950246603</v>
      </c>
      <c r="R9" s="113">
        <f>+'17実質GDP（他産業）'!R9/'18雇用者数（他産業）'!R9*10</f>
        <v>638.27707009069752</v>
      </c>
      <c r="S9" s="113">
        <f>+'17実質GDP（他産業）'!S9/'18雇用者数（他産業）'!S9*10</f>
        <v>672.75308112744494</v>
      </c>
      <c r="T9" s="113">
        <f>+'17実質GDP（他産業）'!T9/'18雇用者数（他産業）'!T9*10</f>
        <v>726.80348065060798</v>
      </c>
      <c r="U9" s="113">
        <f>+'17実質GDP（他産業）'!U9/'18雇用者数（他産業）'!U9*10</f>
        <v>611.38368926589828</v>
      </c>
      <c r="V9" s="113">
        <f>+'17実質GDP（他産業）'!V9/'18雇用者数（他産業）'!V9*10</f>
        <v>638.80308643683099</v>
      </c>
      <c r="W9" s="113">
        <f>+'17実質GDP（他産業）'!W9/'18雇用者数（他産業）'!W9*10</f>
        <v>616.66999387125327</v>
      </c>
      <c r="X9" s="113">
        <f>+'17実質GDP（他産業）'!X9/'18雇用者数（他産業）'!X9*10</f>
        <v>634.04069867950136</v>
      </c>
      <c r="Y9" s="113">
        <f>+'17実質GDP（他産業）'!Y9/'18雇用者数（他産業）'!Y9*10</f>
        <v>638.69176626655633</v>
      </c>
      <c r="Z9" s="113">
        <f>+'17実質GDP（他産業）'!Z9/'18雇用者数（他産業）'!Z9*10</f>
        <v>685.91940517457442</v>
      </c>
      <c r="AA9" s="113">
        <f>+'17実質GDP（他産業）'!AA9/'18雇用者数（他産業）'!AA9*10</f>
        <v>674.20994303902648</v>
      </c>
      <c r="AB9" s="113">
        <f>+'17実質GDP（他産業）'!AB9/'18雇用者数（他産業）'!AB9*10</f>
        <v>675.54334465411239</v>
      </c>
      <c r="AC9" s="208">
        <f>+'17実質GDP（他産業）'!AC9/'18雇用者数（他産業）'!AC9*10</f>
        <v>700.51530114329898</v>
      </c>
    </row>
    <row r="10" spans="4:29" ht="16.5" customHeight="1">
      <c r="D10" s="17" t="s">
        <v>170</v>
      </c>
      <c r="E10" s="113">
        <f>+'17実質GDP（他産業）'!E10/'18雇用者数（他産業）'!E10*10</f>
        <v>599.60184954464944</v>
      </c>
      <c r="F10" s="113">
        <f>+'17実質GDP（他産業）'!F10/'18雇用者数（他産業）'!F10*10</f>
        <v>605.56300725168808</v>
      </c>
      <c r="G10" s="113">
        <f>+'17実質GDP（他産業）'!G10/'18雇用者数（他産業）'!G10*10</f>
        <v>562.51747034122934</v>
      </c>
      <c r="H10" s="113">
        <f>+'17実質GDP（他産業）'!H10/'18雇用者数（他産業）'!H10*10</f>
        <v>560.93717333633754</v>
      </c>
      <c r="I10" s="113">
        <f>+'17実質GDP（他産業）'!I10/'18雇用者数（他産業）'!I10*10</f>
        <v>541.51919234751699</v>
      </c>
      <c r="J10" s="113">
        <f>+'17実質GDP（他産業）'!J10/'18雇用者数（他産業）'!J10*10</f>
        <v>592.47558660755908</v>
      </c>
      <c r="K10" s="113">
        <f>+'17実質GDP（他産業）'!K10/'18雇用者数（他産業）'!K10*10</f>
        <v>661.38515982386036</v>
      </c>
      <c r="L10" s="113">
        <f>+'17実質GDP（他産業）'!L10/'18雇用者数（他産業）'!L10*10</f>
        <v>714.05741638942811</v>
      </c>
      <c r="M10" s="113">
        <f>+'17実質GDP（他産業）'!M10/'18雇用者数（他産業）'!M10*10</f>
        <v>716.73111403037706</v>
      </c>
      <c r="N10" s="113">
        <f>+'17実質GDP（他産業）'!N10/'18雇用者数（他産業）'!N10*10</f>
        <v>686.41380235051258</v>
      </c>
      <c r="O10" s="113">
        <f>+'17実質GDP（他産業）'!O10/'18雇用者数（他産業）'!O10*10</f>
        <v>659.01983041913229</v>
      </c>
      <c r="P10" s="113">
        <f>+'17実質GDP（他産業）'!P10/'18雇用者数（他産業）'!P10*10</f>
        <v>668.33637463064156</v>
      </c>
      <c r="Q10" s="113">
        <f>+'17実質GDP（他産業）'!Q10/'18雇用者数（他産業）'!Q10*10</f>
        <v>661.33178934303896</v>
      </c>
      <c r="R10" s="113">
        <f>+'17実質GDP（他産業）'!R10/'18雇用者数（他産業）'!R10*10</f>
        <v>666.27389271077334</v>
      </c>
      <c r="S10" s="113">
        <f>+'17実質GDP（他産業）'!S10/'18雇用者数（他産業）'!S10*10</f>
        <v>658.46717846849981</v>
      </c>
      <c r="T10" s="113">
        <f>+'17実質GDP（他産業）'!T10/'18雇用者数（他産業）'!T10*10</f>
        <v>652.12281205858801</v>
      </c>
      <c r="U10" s="113">
        <f>+'17実質GDP（他産業）'!U10/'18雇用者数（他産業）'!U10*10</f>
        <v>706.8372314092619</v>
      </c>
      <c r="V10" s="113">
        <f>+'17実質GDP（他産業）'!V10/'18雇用者数（他産業）'!V10*10</f>
        <v>682.39816316299243</v>
      </c>
      <c r="W10" s="113">
        <f>+'17実質GDP（他産業）'!W10/'18雇用者数（他産業）'!W10*10</f>
        <v>661.25007398701496</v>
      </c>
      <c r="X10" s="113">
        <f>+'17実質GDP（他産業）'!X10/'18雇用者数（他産業）'!X10*10</f>
        <v>644.13070461085545</v>
      </c>
      <c r="Y10" s="113">
        <f>+'17実質GDP（他産業）'!Y10/'18雇用者数（他産業）'!Y10*10</f>
        <v>603.63525690405913</v>
      </c>
      <c r="Z10" s="113">
        <f>+'17実質GDP（他産業）'!Z10/'18雇用者数（他産業）'!Z10*10</f>
        <v>595.75383129892202</v>
      </c>
      <c r="AA10" s="113">
        <f>+'17実質GDP（他産業）'!AA10/'18雇用者数（他産業）'!AA10*10</f>
        <v>615.08143052874925</v>
      </c>
      <c r="AB10" s="113">
        <f>+'17実質GDP（他産業）'!AB10/'18雇用者数（他産業）'!AB10*10</f>
        <v>628.15593411245698</v>
      </c>
      <c r="AC10" s="208">
        <f>+'17実質GDP（他産業）'!AC10/'18雇用者数（他産業）'!AC10*10</f>
        <v>623.71576752590295</v>
      </c>
    </row>
    <row r="11" spans="4:29" ht="16.5" customHeight="1">
      <c r="D11" s="17" t="s">
        <v>171</v>
      </c>
      <c r="E11" s="113">
        <f>+'17実質GDP（他産業）'!E11/'18雇用者数（他産業）'!E11*10</f>
        <v>941.11719791926805</v>
      </c>
      <c r="F11" s="113">
        <f>+'17実質GDP（他産業）'!F11/'18雇用者数（他産業）'!F11*10</f>
        <v>989.44001197035209</v>
      </c>
      <c r="G11" s="113">
        <f>+'17実質GDP（他産業）'!G11/'18雇用者数（他産業）'!G11*10</f>
        <v>1054.4940123561273</v>
      </c>
      <c r="H11" s="113">
        <f>+'17実質GDP（他産業）'!H11/'18雇用者数（他産業）'!H11*10</f>
        <v>1109.6397996015371</v>
      </c>
      <c r="I11" s="113">
        <f>+'17実質GDP（他産業）'!I11/'18雇用者数（他産業）'!I11*10</f>
        <v>1120.624667481633</v>
      </c>
      <c r="J11" s="113">
        <f>+'17実質GDP（他産業）'!J11/'18雇用者数（他産業）'!J11*10</f>
        <v>1193.7525150403155</v>
      </c>
      <c r="K11" s="113">
        <f>+'17実質GDP（他産業）'!K11/'18雇用者数（他産業）'!K11*10</f>
        <v>1265.4473248376346</v>
      </c>
      <c r="L11" s="113">
        <f>+'17実質GDP（他産業）'!L11/'18雇用者数（他産業）'!L11*10</f>
        <v>1270.4423782886111</v>
      </c>
      <c r="M11" s="113">
        <f>+'17実質GDP（他産業）'!M11/'18雇用者数（他産業）'!M11*10</f>
        <v>1273.5944509788424</v>
      </c>
      <c r="N11" s="113">
        <f>+'17実質GDP（他産業）'!N11/'18雇用者数（他産業）'!N11*10</f>
        <v>933.12157823940186</v>
      </c>
      <c r="O11" s="113">
        <f>+'17実質GDP（他産業）'!O11/'18雇用者数（他産業）'!O11*10</f>
        <v>1176.7455199888316</v>
      </c>
      <c r="P11" s="113">
        <f>+'17実質GDP（他産業）'!P11/'18雇用者数（他産業）'!P11*10</f>
        <v>1053.7777026808262</v>
      </c>
      <c r="Q11" s="113">
        <f>+'17実質GDP（他産業）'!Q11/'18雇用者数（他産業）'!Q11*10</f>
        <v>1168.0691705578306</v>
      </c>
      <c r="R11" s="113">
        <f>+'17実質GDP（他産業）'!R11/'18雇用者数（他産業）'!R11*10</f>
        <v>1166.4219883072851</v>
      </c>
      <c r="S11" s="113">
        <f>+'17実質GDP（他産業）'!S11/'18雇用者数（他産業）'!S11*10</f>
        <v>1191.9585397131666</v>
      </c>
      <c r="T11" s="113">
        <f>+'17実質GDP（他産業）'!T11/'18雇用者数（他産業）'!T11*10</f>
        <v>1152.8155174912379</v>
      </c>
      <c r="U11" s="113">
        <f>+'17実質GDP（他産業）'!U11/'18雇用者数（他産業）'!U11*10</f>
        <v>1089.1484907110487</v>
      </c>
      <c r="V11" s="113">
        <f>+'17実質GDP（他産業）'!V11/'18雇用者数（他産業）'!V11*10</f>
        <v>1111.4305886790978</v>
      </c>
      <c r="W11" s="113">
        <f>+'17実質GDP（他産業）'!W11/'18雇用者数（他産業）'!W11*10</f>
        <v>1097.1123826134171</v>
      </c>
      <c r="X11" s="113">
        <f>+'17実質GDP（他産業）'!X11/'18雇用者数（他産業）'!X11*10</f>
        <v>1076.3240188984068</v>
      </c>
      <c r="Y11" s="113">
        <f>+'17実質GDP（他産業）'!Y11/'18雇用者数（他産業）'!Y11*10</f>
        <v>906.84884474159105</v>
      </c>
      <c r="Z11" s="113">
        <f>+'17実質GDP（他産業）'!Z11/'18雇用者数（他産業）'!Z11*10</f>
        <v>1022.1196434339522</v>
      </c>
      <c r="AA11" s="113">
        <f>+'17実質GDP（他産業）'!AA11/'18雇用者数（他産業）'!AA11*10</f>
        <v>1093.8439249237354</v>
      </c>
      <c r="AB11" s="113">
        <f>+'17実質GDP（他産業）'!AB11/'18雇用者数（他産業）'!AB11*10</f>
        <v>1259.6526937601359</v>
      </c>
      <c r="AC11" s="208">
        <f>+'17実質GDP（他産業）'!AC11/'18雇用者数（他産業）'!AC11*10</f>
        <v>1472.1723252995992</v>
      </c>
    </row>
    <row r="12" spans="4:29" ht="16.5" customHeight="1">
      <c r="D12" s="17" t="s">
        <v>172</v>
      </c>
      <c r="E12" s="113">
        <f>+'17実質GDP（他産業）'!E12/'18雇用者数（他産業）'!E12*10</f>
        <v>463.66282148535021</v>
      </c>
      <c r="F12" s="113">
        <f>+'17実質GDP（他産業）'!F12/'18雇用者数（他産業）'!F12*10</f>
        <v>441.96971747732476</v>
      </c>
      <c r="G12" s="113">
        <f>+'17実質GDP（他産業）'!G12/'18雇用者数（他産業）'!G12*10</f>
        <v>434.98971576333128</v>
      </c>
      <c r="H12" s="113">
        <f>+'17実質GDP（他産業）'!H12/'18雇用者数（他産業）'!H12*10</f>
        <v>419.49032619791842</v>
      </c>
      <c r="I12" s="113">
        <f>+'17実質GDP（他産業）'!I12/'18雇用者数（他産業）'!I12*10</f>
        <v>411.83502475661493</v>
      </c>
      <c r="J12" s="113">
        <f>+'17実質GDP（他産業）'!J12/'18雇用者数（他産業）'!J12*10</f>
        <v>413.54548499741156</v>
      </c>
      <c r="K12" s="113">
        <f>+'17実質GDP（他産業）'!K12/'18雇用者数（他産業）'!K12*10</f>
        <v>397.36148045433475</v>
      </c>
      <c r="L12" s="113">
        <f>+'17実質GDP（他産業）'!L12/'18雇用者数（他産業）'!L12*10</f>
        <v>392.27064008268513</v>
      </c>
      <c r="M12" s="113">
        <f>+'17実質GDP（他産業）'!M12/'18雇用者数（他産業）'!M12*10</f>
        <v>374.59487432832941</v>
      </c>
      <c r="N12" s="113">
        <f>+'17実質GDP（他産業）'!N12/'18雇用者数（他産業）'!N12*10</f>
        <v>373.06022108423548</v>
      </c>
      <c r="O12" s="113">
        <f>+'17実質GDP（他産業）'!O12/'18雇用者数（他産業）'!O12*10</f>
        <v>371.96424523628957</v>
      </c>
      <c r="P12" s="113">
        <f>+'17実質GDP（他産業）'!P12/'18雇用者数（他産業）'!P12*10</f>
        <v>364.54446251006618</v>
      </c>
      <c r="Q12" s="113">
        <f>+'17実質GDP（他産業）'!Q12/'18雇用者数（他産業）'!Q12*10</f>
        <v>349.5805483389787</v>
      </c>
      <c r="R12" s="113">
        <f>+'17実質GDP（他産業）'!R12/'18雇用者数（他産業）'!R12*10</f>
        <v>383.87716818508318</v>
      </c>
      <c r="S12" s="113">
        <f>+'17実質GDP（他産業）'!S12/'18雇用者数（他産業）'!S12*10</f>
        <v>377.06087318931253</v>
      </c>
      <c r="T12" s="113">
        <f>+'17実質GDP（他産業）'!T12/'18雇用者数（他産業）'!T12*10</f>
        <v>349.37801382527016</v>
      </c>
      <c r="U12" s="113">
        <f>+'17実質GDP（他産業）'!U12/'18雇用者数（他産業）'!U12*10</f>
        <v>393.17939730011398</v>
      </c>
      <c r="V12" s="113">
        <f>+'17実質GDP（他産業）'!V12/'18雇用者数（他産業）'!V12*10</f>
        <v>387.56922347248963</v>
      </c>
      <c r="W12" s="113">
        <f>+'17実質GDP（他産業）'!W12/'18雇用者数（他産業）'!W12*10</f>
        <v>374.01147068540547</v>
      </c>
      <c r="X12" s="113">
        <f>+'17実質GDP（他産業）'!X12/'18雇用者数（他産業）'!X12*10</f>
        <v>382.95393361363756</v>
      </c>
      <c r="Y12" s="113">
        <f>+'17実質GDP（他産業）'!Y12/'18雇用者数（他産業）'!Y12*10</f>
        <v>284.91305009998626</v>
      </c>
      <c r="Z12" s="113">
        <f>+'17実質GDP（他産業）'!Z12/'18雇用者数（他産業）'!Z12*10</f>
        <v>272.25095929694328</v>
      </c>
      <c r="AA12" s="113">
        <f>+'17実質GDP（他産業）'!AA12/'18雇用者数（他産業）'!AA12*10</f>
        <v>295.81413430948197</v>
      </c>
      <c r="AB12" s="113">
        <f>+'17実質GDP（他産業）'!AB12/'18雇用者数（他産業）'!AB12*10</f>
        <v>318.80393803564567</v>
      </c>
      <c r="AC12" s="208">
        <f>+'17実質GDP（他産業）'!AC12/'18雇用者数（他産業）'!AC12*10</f>
        <v>326.15930140695065</v>
      </c>
    </row>
    <row r="13" spans="4:29" ht="16.5" customHeight="1" thickBot="1">
      <c r="D13" s="18" t="s">
        <v>173</v>
      </c>
      <c r="E13" s="114">
        <f>+'17実質GDP（他産業）'!E13/'18雇用者数（他産業）'!E13*10</f>
        <v>744.75119997413049</v>
      </c>
      <c r="F13" s="114">
        <f>+'17実質GDP（他産業）'!F13/'18雇用者数（他産業）'!F13*10</f>
        <v>807.75440610655755</v>
      </c>
      <c r="G13" s="114">
        <f>+'17実質GDP（他産業）'!G13/'18雇用者数（他産業）'!G13*10</f>
        <v>882.7382410793407</v>
      </c>
      <c r="H13" s="114">
        <f>+'17実質GDP（他産業）'!H13/'18雇用者数（他産業）'!H13*10</f>
        <v>889.99544501972241</v>
      </c>
      <c r="I13" s="114">
        <f>+'17実質GDP（他産業）'!I13/'18雇用者数（他産業）'!I13*10</f>
        <v>913.04568789754057</v>
      </c>
      <c r="J13" s="114">
        <f>+'17実質GDP（他産業）'!J13/'18雇用者数（他産業）'!J13*10</f>
        <v>954.6258421712289</v>
      </c>
      <c r="K13" s="114">
        <f>+'17実質GDP（他産業）'!K13/'18雇用者数（他産業）'!K13*10</f>
        <v>979.65004401681404</v>
      </c>
      <c r="L13" s="114">
        <f>+'17実質GDP（他産業）'!L13/'18雇用者数（他産業）'!L13*10</f>
        <v>1029.9681292184027</v>
      </c>
      <c r="M13" s="114">
        <f>+'17実質GDP（他産業）'!M13/'18雇用者数（他産業）'!M13*10</f>
        <v>1051.6694587899351</v>
      </c>
      <c r="N13" s="114">
        <f>+'17実質GDP（他産業）'!N13/'18雇用者数（他産業）'!N13*10</f>
        <v>1020.1067489908315</v>
      </c>
      <c r="O13" s="114">
        <f>+'17実質GDP（他産業）'!O13/'18雇用者数（他産業）'!O13*10</f>
        <v>1065.4134974022893</v>
      </c>
      <c r="P13" s="114">
        <f>+'17実質GDP（他産業）'!P13/'18雇用者数（他産業）'!P13*10</f>
        <v>1081.489860472487</v>
      </c>
      <c r="Q13" s="114">
        <f>+'17実質GDP（他産業）'!Q13/'18雇用者数（他産業）'!Q13*10</f>
        <v>1091.7141133565092</v>
      </c>
      <c r="R13" s="114">
        <f>+'17実質GDP（他産業）'!R13/'18雇用者数（他産業）'!R13*10</f>
        <v>1099.5982574921695</v>
      </c>
      <c r="S13" s="114">
        <f>+'17実質GDP（他産業）'!S13/'18雇用者数（他産業）'!S13*10</f>
        <v>1157.0169680971235</v>
      </c>
      <c r="T13" s="114">
        <f>+'17実質GDP（他産業）'!T13/'18雇用者数（他産業）'!T13*10</f>
        <v>1199.0784669621312</v>
      </c>
      <c r="U13" s="114">
        <f>+'17実質GDP（他産業）'!U13/'18雇用者数（他産業）'!U13*10</f>
        <v>1195.8460890180622</v>
      </c>
      <c r="V13" s="114">
        <f>+'17実質GDP（他産業）'!V13/'18雇用者数（他産業）'!V13*10</f>
        <v>1224.6267533963717</v>
      </c>
      <c r="W13" s="114">
        <f>+'17実質GDP（他産業）'!W13/'18雇用者数（他産業）'!W13*10</f>
        <v>1243.0044034528698</v>
      </c>
      <c r="X13" s="114">
        <f>+'17実質GDP（他産業）'!X13/'18雇用者数（他産業）'!X13*10</f>
        <v>1240.4475853271838</v>
      </c>
      <c r="Y13" s="114">
        <f>+'17実質GDP（他産業）'!Y13/'18雇用者数（他産業）'!Y13*10</f>
        <v>1241.3579658337176</v>
      </c>
      <c r="Z13" s="114">
        <f>+'17実質GDP（他産業）'!Z13/'18雇用者数（他産業）'!Z13*10</f>
        <v>1328.3898441422743</v>
      </c>
      <c r="AA13" s="114">
        <f>+'17実質GDP（他産業）'!AA13/'18雇用者数（他産業）'!AA13*10</f>
        <v>1381.999265702666</v>
      </c>
      <c r="AB13" s="114">
        <f>+'17実質GDP（他産業）'!AB13/'18雇用者数（他産業）'!AB13*10</f>
        <v>1374.2557074401288</v>
      </c>
      <c r="AC13" s="209">
        <f>+'17実質GDP（他産業）'!AC13/'18雇用者数（他産業）'!AC13*10</f>
        <v>1405.5670509127119</v>
      </c>
    </row>
    <row r="14" spans="4:29" ht="16.5" customHeight="1" thickTop="1" thickBot="1">
      <c r="D14" s="19" t="s">
        <v>174</v>
      </c>
      <c r="E14" s="115">
        <f>+'17実質GDP（他産業）'!E14/'18雇用者数（他産業）'!E14*10</f>
        <v>758.23188542787136</v>
      </c>
      <c r="F14" s="115">
        <f>+'17実質GDP（他産業）'!F14/'18雇用者数（他産業）'!F14*10</f>
        <v>759.46845354318941</v>
      </c>
      <c r="G14" s="115">
        <f>+'17実質GDP（他産業）'!G14/'18雇用者数（他産業）'!G14*10</f>
        <v>769.08776096111808</v>
      </c>
      <c r="H14" s="115">
        <f>+'17実質GDP（他産業）'!H14/'18雇用者数（他産業）'!H14*10</f>
        <v>779.48925219747355</v>
      </c>
      <c r="I14" s="115">
        <f>+'17実質GDP（他産業）'!I14/'18雇用者数（他産業）'!I14*10</f>
        <v>791.3915525787711</v>
      </c>
      <c r="J14" s="115">
        <f>+'17実質GDP（他産業）'!J14/'18雇用者数（他産業）'!J14*10</f>
        <v>811.0434006605027</v>
      </c>
      <c r="K14" s="115">
        <f>+'17実質GDP（他産業）'!K14/'18雇用者数（他産業）'!K14*10</f>
        <v>807.0899657969394</v>
      </c>
      <c r="L14" s="115">
        <f>+'17実質GDP（他産業）'!L14/'18雇用者数（他産業）'!L14*10</f>
        <v>806.66348264455291</v>
      </c>
      <c r="M14" s="115">
        <f>+'17実質GDP（他産業）'!M14/'18雇用者数（他産業）'!M14*10</f>
        <v>800.72565807758497</v>
      </c>
      <c r="N14" s="115">
        <f>+'17実質GDP（他産業）'!N14/'18雇用者数（他産業）'!N14*10</f>
        <v>767.87540367886038</v>
      </c>
      <c r="O14" s="115">
        <f>+'17実質GDP（他産業）'!O14/'18雇用者数（他産業）'!O14*10</f>
        <v>784.25391523818928</v>
      </c>
      <c r="P14" s="115">
        <f>+'17実質GDP（他産業）'!P14/'18雇用者数（他産業）'!P14*10</f>
        <v>791.05693125069592</v>
      </c>
      <c r="Q14" s="115">
        <f>+'17実質GDP（他産業）'!Q14/'18雇用者数（他産業）'!Q14*10</f>
        <v>810.17552495486666</v>
      </c>
      <c r="R14" s="115">
        <f>+'17実質GDP（他産業）'!R14/'18雇用者数（他産業）'!R14*10</f>
        <v>822.90468666473089</v>
      </c>
      <c r="S14" s="115">
        <f>+'17実質GDP（他産業）'!S14/'18雇用者数（他産業）'!S14*10</f>
        <v>837.79822430567901</v>
      </c>
      <c r="T14" s="115">
        <f>+'17実質GDP（他産業）'!T14/'18雇用者数（他産業）'!T14*10</f>
        <v>833.34333648839151</v>
      </c>
      <c r="U14" s="115">
        <f>+'17実質GDP（他産業）'!U14/'18雇用者数（他産業）'!U14*10</f>
        <v>831.44937447757184</v>
      </c>
      <c r="V14" s="115">
        <f>+'17実質GDP（他産業）'!V14/'18雇用者数（他産業）'!V14*10</f>
        <v>836.0489568851267</v>
      </c>
      <c r="W14" s="115">
        <f>+'17実質GDP（他産業）'!W14/'18雇用者数（他産業）'!W14*10</f>
        <v>829.14753613512926</v>
      </c>
      <c r="X14" s="115">
        <f>+'17実質GDP（他産業）'!X14/'18雇用者数（他産業）'!X14*10</f>
        <v>829.2390474529974</v>
      </c>
      <c r="Y14" s="115">
        <f>+'17実質GDP（他産業）'!Y14/'18雇用者数（他産業）'!Y14*10</f>
        <v>804.40801531441616</v>
      </c>
      <c r="Z14" s="115">
        <f>+'17実質GDP（他産業）'!Z14/'18雇用者数（他産業）'!Z14*10</f>
        <v>839.13540889912088</v>
      </c>
      <c r="AA14" s="115">
        <f>+'17実質GDP（他産業）'!AA14/'18雇用者数（他産業）'!AA14*10</f>
        <v>856.10967054870321</v>
      </c>
      <c r="AB14" s="115">
        <f>+'17実質GDP（他産業）'!AB14/'18雇用者数（他産業）'!AB14*10</f>
        <v>852.71687621728165</v>
      </c>
      <c r="AC14" s="210">
        <f>+'17実質GDP（他産業）'!AC14/'18雇用者数（他産業）'!AC14*10</f>
        <v>851.26878459385239</v>
      </c>
    </row>
    <row r="15" spans="4:29" ht="16.5" customHeight="1">
      <c r="D15" s="159"/>
      <c r="E15" s="159"/>
      <c r="F15" s="159"/>
      <c r="G15" s="159"/>
      <c r="H15" s="159"/>
      <c r="I15" s="159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</row>
    <row r="16" spans="4:29" ht="16.5" customHeight="1" thickBot="1">
      <c r="D16" s="155" t="s">
        <v>180</v>
      </c>
      <c r="E16" s="155"/>
      <c r="F16" s="155"/>
      <c r="G16" s="155"/>
      <c r="H16" s="155"/>
      <c r="I16" s="155"/>
      <c r="J16" s="157"/>
      <c r="K16" s="157"/>
      <c r="L16" s="157"/>
      <c r="M16" s="157"/>
      <c r="N16" s="157"/>
      <c r="O16" s="157"/>
      <c r="Q16" s="157"/>
      <c r="R16" s="157"/>
      <c r="T16" s="157"/>
      <c r="U16" s="158"/>
      <c r="V16" s="158"/>
      <c r="W16" s="158"/>
      <c r="X16" s="158"/>
      <c r="Y16" s="158"/>
      <c r="Z16" s="158"/>
      <c r="AA16" s="158"/>
      <c r="AB16" s="158"/>
      <c r="AC16" s="158" t="s">
        <v>374</v>
      </c>
    </row>
    <row r="17" spans="4:29" ht="16.5" customHeight="1" thickBot="1">
      <c r="D17" s="274"/>
      <c r="E17" s="180" t="s">
        <v>358</v>
      </c>
      <c r="F17" s="180" t="s">
        <v>359</v>
      </c>
      <c r="G17" s="180" t="s">
        <v>360</v>
      </c>
      <c r="H17" s="180" t="s">
        <v>361</v>
      </c>
      <c r="I17" s="180" t="s">
        <v>362</v>
      </c>
      <c r="J17" s="180" t="s">
        <v>258</v>
      </c>
      <c r="K17" s="180" t="s">
        <v>259</v>
      </c>
      <c r="L17" s="180" t="s">
        <v>260</v>
      </c>
      <c r="M17" s="180" t="s">
        <v>261</v>
      </c>
      <c r="N17" s="180" t="s">
        <v>262</v>
      </c>
      <c r="O17" s="180" t="s">
        <v>263</v>
      </c>
      <c r="P17" s="180" t="s">
        <v>264</v>
      </c>
      <c r="Q17" s="180" t="s">
        <v>265</v>
      </c>
      <c r="R17" s="180" t="s">
        <v>266</v>
      </c>
      <c r="S17" s="180" t="s">
        <v>267</v>
      </c>
      <c r="T17" s="180" t="s">
        <v>268</v>
      </c>
      <c r="U17" s="180" t="s">
        <v>269</v>
      </c>
      <c r="V17" s="180" t="s">
        <v>270</v>
      </c>
      <c r="W17" s="180" t="s">
        <v>272</v>
      </c>
      <c r="X17" s="180" t="s">
        <v>273</v>
      </c>
      <c r="Y17" s="180" t="s">
        <v>274</v>
      </c>
      <c r="Z17" s="180" t="s">
        <v>275</v>
      </c>
      <c r="AA17" s="180" t="s">
        <v>276</v>
      </c>
      <c r="AB17" s="180" t="s">
        <v>277</v>
      </c>
      <c r="AC17" s="181" t="s">
        <v>279</v>
      </c>
    </row>
    <row r="18" spans="4:29" ht="16.5" customHeight="1">
      <c r="D18" s="16" t="s">
        <v>166</v>
      </c>
      <c r="E18" s="20">
        <f t="shared" ref="E18:I18" si="0">+E6/$J6*100</f>
        <v>77.432891699936604</v>
      </c>
      <c r="F18" s="20">
        <f t="shared" si="0"/>
        <v>78.979958535984622</v>
      </c>
      <c r="G18" s="20">
        <f t="shared" si="0"/>
        <v>86.169149246491571</v>
      </c>
      <c r="H18" s="20">
        <f t="shared" si="0"/>
        <v>90.872801534874185</v>
      </c>
      <c r="I18" s="20">
        <f t="shared" si="0"/>
        <v>94.855555867990333</v>
      </c>
      <c r="J18" s="20">
        <f>+J6/$J6*100</f>
        <v>100</v>
      </c>
      <c r="K18" s="20">
        <f t="shared" ref="K18:AC18" si="1">+K6/$J6*100</f>
        <v>96.057876770379025</v>
      </c>
      <c r="L18" s="20">
        <f t="shared" si="1"/>
        <v>91.102170606249445</v>
      </c>
      <c r="M18" s="20">
        <f t="shared" si="1"/>
        <v>90.324241221984337</v>
      </c>
      <c r="N18" s="20">
        <f t="shared" si="1"/>
        <v>84.096095726545244</v>
      </c>
      <c r="O18" s="20">
        <f t="shared" si="1"/>
        <v>85.557614202974463</v>
      </c>
      <c r="P18" s="20">
        <f t="shared" si="1"/>
        <v>88.976014294027834</v>
      </c>
      <c r="Q18" s="20">
        <f t="shared" si="1"/>
        <v>94.697726929598076</v>
      </c>
      <c r="R18" s="20">
        <f t="shared" si="1"/>
        <v>94.355486466324763</v>
      </c>
      <c r="S18" s="20">
        <f t="shared" si="1"/>
        <v>98.510595946674471</v>
      </c>
      <c r="T18" s="20">
        <f t="shared" si="1"/>
        <v>103.12725406702208</v>
      </c>
      <c r="U18" s="20">
        <f t="shared" si="1"/>
        <v>95.717645961303106</v>
      </c>
      <c r="V18" s="20">
        <f t="shared" si="1"/>
        <v>94.762047565129862</v>
      </c>
      <c r="W18" s="20">
        <f t="shared" si="1"/>
        <v>94.403312644971905</v>
      </c>
      <c r="X18" s="20">
        <f t="shared" si="1"/>
        <v>94.119571765721815</v>
      </c>
      <c r="Y18" s="20">
        <f t="shared" si="1"/>
        <v>91.626601332357382</v>
      </c>
      <c r="Z18" s="20">
        <f t="shared" si="1"/>
        <v>95.070283326187493</v>
      </c>
      <c r="AA18" s="20">
        <f t="shared" si="1"/>
        <v>92.814425514426176</v>
      </c>
      <c r="AB18" s="20">
        <f t="shared" si="1"/>
        <v>86.519852497997803</v>
      </c>
      <c r="AC18" s="28">
        <f t="shared" si="1"/>
        <v>84.511099325425974</v>
      </c>
    </row>
    <row r="19" spans="4:29" ht="16.5" customHeight="1">
      <c r="D19" s="17" t="s">
        <v>167</v>
      </c>
      <c r="E19" s="21">
        <f t="shared" ref="E19:I19" si="2">+E7/$J7*100</f>
        <v>84.322875578321003</v>
      </c>
      <c r="F19" s="21">
        <f t="shared" si="2"/>
        <v>93.639503313747255</v>
      </c>
      <c r="G19" s="21">
        <f t="shared" si="2"/>
        <v>95.366191030575777</v>
      </c>
      <c r="H19" s="21">
        <f t="shared" si="2"/>
        <v>97.833391800971626</v>
      </c>
      <c r="I19" s="21">
        <f t="shared" si="2"/>
        <v>101.17528688340809</v>
      </c>
      <c r="J19" s="21">
        <f t="shared" ref="J19:AC19" si="3">+J7/$J7*100</f>
        <v>100</v>
      </c>
      <c r="K19" s="21">
        <f t="shared" si="3"/>
        <v>97.118471567280679</v>
      </c>
      <c r="L19" s="21">
        <f t="shared" si="3"/>
        <v>70.818771313080333</v>
      </c>
      <c r="M19" s="21">
        <f t="shared" si="3"/>
        <v>73.951666322079191</v>
      </c>
      <c r="N19" s="21">
        <f t="shared" si="3"/>
        <v>76.485469873337237</v>
      </c>
      <c r="O19" s="21">
        <f t="shared" si="3"/>
        <v>74.205179228243452</v>
      </c>
      <c r="P19" s="21">
        <f t="shared" si="3"/>
        <v>70.387830496754646</v>
      </c>
      <c r="Q19" s="21">
        <f t="shared" si="3"/>
        <v>72.252620109296089</v>
      </c>
      <c r="R19" s="21">
        <f t="shared" si="3"/>
        <v>74.43152748034349</v>
      </c>
      <c r="S19" s="21">
        <f t="shared" si="3"/>
        <v>74.147274636455336</v>
      </c>
      <c r="T19" s="21">
        <f t="shared" si="3"/>
        <v>71.124425667260169</v>
      </c>
      <c r="U19" s="21">
        <f t="shared" si="3"/>
        <v>66.629704067377787</v>
      </c>
      <c r="V19" s="21">
        <f t="shared" si="3"/>
        <v>62.973339691907015</v>
      </c>
      <c r="W19" s="21">
        <f t="shared" si="3"/>
        <v>57.646723640762943</v>
      </c>
      <c r="X19" s="21">
        <f t="shared" si="3"/>
        <v>55.018479935560563</v>
      </c>
      <c r="Y19" s="21">
        <f t="shared" si="3"/>
        <v>49.934735070463681</v>
      </c>
      <c r="Z19" s="21">
        <f t="shared" si="3"/>
        <v>51.193063958979835</v>
      </c>
      <c r="AA19" s="21">
        <f t="shared" si="3"/>
        <v>51.809641112683359</v>
      </c>
      <c r="AB19" s="21">
        <f t="shared" si="3"/>
        <v>51.754457657412253</v>
      </c>
      <c r="AC19" s="29">
        <f t="shared" si="3"/>
        <v>49.731959889221564</v>
      </c>
    </row>
    <row r="20" spans="4:29" ht="16.5" customHeight="1">
      <c r="D20" s="17" t="s">
        <v>168</v>
      </c>
      <c r="E20" s="21">
        <f t="shared" ref="E20:I20" si="4">+E8/$J8*100</f>
        <v>109.3240580557095</v>
      </c>
      <c r="F20" s="21">
        <f t="shared" si="4"/>
        <v>110.43895441378686</v>
      </c>
      <c r="G20" s="21">
        <f t="shared" si="4"/>
        <v>108.61347441893139</v>
      </c>
      <c r="H20" s="21">
        <f t="shared" si="4"/>
        <v>108.48583868144036</v>
      </c>
      <c r="I20" s="21">
        <f t="shared" si="4"/>
        <v>102.42847224310729</v>
      </c>
      <c r="J20" s="21">
        <f t="shared" ref="J20:AC20" si="5">+J8/$J8*100</f>
        <v>100</v>
      </c>
      <c r="K20" s="21">
        <f t="shared" si="5"/>
        <v>100.03714452401908</v>
      </c>
      <c r="L20" s="21">
        <f t="shared" si="5"/>
        <v>101.06519122480273</v>
      </c>
      <c r="M20" s="21">
        <f t="shared" si="5"/>
        <v>102.00438767964253</v>
      </c>
      <c r="N20" s="21">
        <f t="shared" si="5"/>
        <v>103.44684068364491</v>
      </c>
      <c r="O20" s="21">
        <f t="shared" si="5"/>
        <v>105.4983669270237</v>
      </c>
      <c r="P20" s="21">
        <f t="shared" si="5"/>
        <v>106.67031769553878</v>
      </c>
      <c r="Q20" s="21">
        <f t="shared" si="5"/>
        <v>106.63131016702296</v>
      </c>
      <c r="R20" s="21">
        <f t="shared" si="5"/>
        <v>102.16545110983886</v>
      </c>
      <c r="S20" s="21">
        <f t="shared" si="5"/>
        <v>100.14873519983749</v>
      </c>
      <c r="T20" s="21">
        <f t="shared" si="5"/>
        <v>97.906546679278577</v>
      </c>
      <c r="U20" s="21">
        <f t="shared" si="5"/>
        <v>98.021116321139104</v>
      </c>
      <c r="V20" s="21">
        <f t="shared" si="5"/>
        <v>94.550263161895458</v>
      </c>
      <c r="W20" s="21">
        <f t="shared" si="5"/>
        <v>89.171256943887798</v>
      </c>
      <c r="X20" s="21">
        <f t="shared" si="5"/>
        <v>86.075597704416467</v>
      </c>
      <c r="Y20" s="21">
        <f t="shared" si="5"/>
        <v>81.261380357310429</v>
      </c>
      <c r="Z20" s="21">
        <f t="shared" si="5"/>
        <v>82.531571350892477</v>
      </c>
      <c r="AA20" s="21">
        <f t="shared" si="5"/>
        <v>81.12488472224274</v>
      </c>
      <c r="AB20" s="21">
        <f t="shared" si="5"/>
        <v>80.262571028049749</v>
      </c>
      <c r="AC20" s="29">
        <f t="shared" si="5"/>
        <v>82.382601874022441</v>
      </c>
    </row>
    <row r="21" spans="4:29" ht="16.5" customHeight="1">
      <c r="D21" s="17" t="s">
        <v>169</v>
      </c>
      <c r="E21" s="21">
        <f t="shared" ref="E21:I21" si="6">+E9/$J9*100</f>
        <v>106.75943010222066</v>
      </c>
      <c r="F21" s="21">
        <f t="shared" si="6"/>
        <v>108.06321121103828</v>
      </c>
      <c r="G21" s="21">
        <f t="shared" si="6"/>
        <v>105.80390683809287</v>
      </c>
      <c r="H21" s="21">
        <f t="shared" si="6"/>
        <v>104.07508096338442</v>
      </c>
      <c r="I21" s="21">
        <f t="shared" si="6"/>
        <v>99.402703350288803</v>
      </c>
      <c r="J21" s="21">
        <f t="shared" ref="J21:AC21" si="7">+J9/$J9*100</f>
        <v>100</v>
      </c>
      <c r="K21" s="21">
        <f t="shared" si="7"/>
        <v>91.668668081525013</v>
      </c>
      <c r="L21" s="21">
        <f t="shared" si="7"/>
        <v>82.810513838971929</v>
      </c>
      <c r="M21" s="21">
        <f t="shared" si="7"/>
        <v>76.762231941094129</v>
      </c>
      <c r="N21" s="21">
        <f t="shared" si="7"/>
        <v>75.24195418468004</v>
      </c>
      <c r="O21" s="21">
        <f t="shared" si="7"/>
        <v>71.573941233420754</v>
      </c>
      <c r="P21" s="21">
        <f t="shared" si="7"/>
        <v>69.647764460080865</v>
      </c>
      <c r="Q21" s="21">
        <f t="shared" si="7"/>
        <v>76.481674278257756</v>
      </c>
      <c r="R21" s="21">
        <f t="shared" si="7"/>
        <v>88.993028036007388</v>
      </c>
      <c r="S21" s="21">
        <f t="shared" si="7"/>
        <v>93.799913259578062</v>
      </c>
      <c r="T21" s="21">
        <f t="shared" si="7"/>
        <v>101.3359958568093</v>
      </c>
      <c r="U21" s="21">
        <f t="shared" si="7"/>
        <v>85.243365850298119</v>
      </c>
      <c r="V21" s="21">
        <f t="shared" si="7"/>
        <v>89.066368893187487</v>
      </c>
      <c r="W21" s="21">
        <f t="shared" si="7"/>
        <v>85.980419202198092</v>
      </c>
      <c r="X21" s="21">
        <f t="shared" si="7"/>
        <v>88.402363671840348</v>
      </c>
      <c r="Y21" s="21">
        <f t="shared" si="7"/>
        <v>89.050847860867108</v>
      </c>
      <c r="Z21" s="21">
        <f t="shared" si="7"/>
        <v>95.63565372396738</v>
      </c>
      <c r="AA21" s="21">
        <f t="shared" si="7"/>
        <v>94.003039079096453</v>
      </c>
      <c r="AB21" s="21">
        <f t="shared" si="7"/>
        <v>94.188951205467745</v>
      </c>
      <c r="AC21" s="29">
        <f t="shared" si="7"/>
        <v>97.670715047681838</v>
      </c>
    </row>
    <row r="22" spans="4:29" ht="16.5" customHeight="1">
      <c r="D22" s="17" t="s">
        <v>170</v>
      </c>
      <c r="E22" s="21">
        <f t="shared" ref="E22:I22" si="8">+E10/$J10*100</f>
        <v>101.20279435949327</v>
      </c>
      <c r="F22" s="21">
        <f t="shared" si="8"/>
        <v>102.20893838327854</v>
      </c>
      <c r="G22" s="21">
        <f t="shared" si="8"/>
        <v>94.943569499991355</v>
      </c>
      <c r="H22" s="21">
        <f t="shared" si="8"/>
        <v>94.676841715655058</v>
      </c>
      <c r="I22" s="21">
        <f t="shared" si="8"/>
        <v>91.399410302825814</v>
      </c>
      <c r="J22" s="21">
        <f t="shared" ref="J22:AC22" si="9">+J10/$J10*100</f>
        <v>100</v>
      </c>
      <c r="K22" s="21">
        <f t="shared" si="9"/>
        <v>111.63078695121749</v>
      </c>
      <c r="L22" s="21">
        <f t="shared" si="9"/>
        <v>120.52098559504051</v>
      </c>
      <c r="M22" s="21">
        <f t="shared" si="9"/>
        <v>120.97226117523078</v>
      </c>
      <c r="N22" s="21">
        <f t="shared" si="9"/>
        <v>115.85520447869118</v>
      </c>
      <c r="O22" s="21">
        <f t="shared" si="9"/>
        <v>111.23155878752695</v>
      </c>
      <c r="P22" s="21">
        <f t="shared" si="9"/>
        <v>112.80403610509116</v>
      </c>
      <c r="Q22" s="21">
        <f t="shared" si="9"/>
        <v>111.62177890396157</v>
      </c>
      <c r="R22" s="21">
        <f t="shared" si="9"/>
        <v>112.4559235471244</v>
      </c>
      <c r="S22" s="21">
        <f t="shared" si="9"/>
        <v>111.13828035325477</v>
      </c>
      <c r="T22" s="21">
        <f t="shared" si="9"/>
        <v>110.06745709009911</v>
      </c>
      <c r="U22" s="21">
        <f t="shared" si="9"/>
        <v>119.3023387607451</v>
      </c>
      <c r="V22" s="21">
        <f t="shared" si="9"/>
        <v>115.17743154115745</v>
      </c>
      <c r="W22" s="21">
        <f t="shared" si="9"/>
        <v>111.6079867143978</v>
      </c>
      <c r="X22" s="21">
        <f t="shared" si="9"/>
        <v>108.71852261441978</v>
      </c>
      <c r="Y22" s="21">
        <f t="shared" si="9"/>
        <v>101.88356626817298</v>
      </c>
      <c r="Z22" s="21">
        <f t="shared" si="9"/>
        <v>100.55331304199954</v>
      </c>
      <c r="AA22" s="21">
        <f t="shared" si="9"/>
        <v>103.81548952094862</v>
      </c>
      <c r="AB22" s="21">
        <f t="shared" si="9"/>
        <v>106.02224771980886</v>
      </c>
      <c r="AC22" s="29">
        <f t="shared" si="9"/>
        <v>105.27282163594643</v>
      </c>
    </row>
    <row r="23" spans="4:29" ht="16.5" customHeight="1">
      <c r="D23" s="17" t="s">
        <v>171</v>
      </c>
      <c r="E23" s="21">
        <f t="shared" ref="E23:I23" si="10">+E11/$J11*100</f>
        <v>78.836876660945464</v>
      </c>
      <c r="F23" s="21">
        <f t="shared" si="10"/>
        <v>82.884852555635163</v>
      </c>
      <c r="G23" s="21">
        <f t="shared" si="10"/>
        <v>88.334390844865766</v>
      </c>
      <c r="H23" s="21">
        <f t="shared" si="10"/>
        <v>92.953923499299378</v>
      </c>
      <c r="I23" s="21">
        <f t="shared" si="10"/>
        <v>93.874119917040517</v>
      </c>
      <c r="J23" s="21">
        <f t="shared" ref="J23:AC23" si="11">+J11/$J11*100</f>
        <v>100</v>
      </c>
      <c r="K23" s="21">
        <f t="shared" si="11"/>
        <v>106.00583528780231</v>
      </c>
      <c r="L23" s="21">
        <f t="shared" si="11"/>
        <v>106.42426820317155</v>
      </c>
      <c r="M23" s="21">
        <f t="shared" si="11"/>
        <v>106.68831562091665</v>
      </c>
      <c r="N23" s="21">
        <f t="shared" si="11"/>
        <v>78.167087941832605</v>
      </c>
      <c r="O23" s="21">
        <f t="shared" si="11"/>
        <v>98.575333259012268</v>
      </c>
      <c r="P23" s="21">
        <f t="shared" si="11"/>
        <v>88.274385972308338</v>
      </c>
      <c r="Q23" s="21">
        <f t="shared" si="11"/>
        <v>97.848520178270164</v>
      </c>
      <c r="R23" s="21">
        <f t="shared" si="11"/>
        <v>97.710536615530614</v>
      </c>
      <c r="S23" s="21">
        <f t="shared" si="11"/>
        <v>99.849719660939243</v>
      </c>
      <c r="T23" s="21">
        <f t="shared" si="11"/>
        <v>96.570729943325389</v>
      </c>
      <c r="U23" s="21">
        <f t="shared" si="11"/>
        <v>91.237377679934426</v>
      </c>
      <c r="V23" s="21">
        <f t="shared" si="11"/>
        <v>93.103936927962195</v>
      </c>
      <c r="W23" s="21">
        <f t="shared" si="11"/>
        <v>91.904508580353891</v>
      </c>
      <c r="X23" s="21">
        <f t="shared" si="11"/>
        <v>90.163078639633881</v>
      </c>
      <c r="Y23" s="21">
        <f t="shared" si="11"/>
        <v>75.966235322315939</v>
      </c>
      <c r="Z23" s="21">
        <f t="shared" si="11"/>
        <v>85.622407538922175</v>
      </c>
      <c r="AA23" s="21">
        <f t="shared" si="11"/>
        <v>91.630711654399661</v>
      </c>
      <c r="AB23" s="21">
        <f t="shared" si="11"/>
        <v>105.52042218881481</v>
      </c>
      <c r="AC23" s="29">
        <f t="shared" si="11"/>
        <v>123.32307632875485</v>
      </c>
    </row>
    <row r="24" spans="4:29" ht="16.5" customHeight="1">
      <c r="D24" s="17" t="s">
        <v>172</v>
      </c>
      <c r="E24" s="21">
        <f t="shared" ref="E24:I24" si="12">+E12/$J12*100</f>
        <v>112.11894176241637</v>
      </c>
      <c r="F24" s="21">
        <f t="shared" si="12"/>
        <v>106.87330257760912</v>
      </c>
      <c r="G24" s="21">
        <f t="shared" si="12"/>
        <v>105.18545880534857</v>
      </c>
      <c r="H24" s="21">
        <f t="shared" si="12"/>
        <v>101.43753019103667</v>
      </c>
      <c r="I24" s="21">
        <f t="shared" si="12"/>
        <v>99.586391267019309</v>
      </c>
      <c r="J24" s="21">
        <f t="shared" ref="J24:AC24" si="13">+J12/$J12*100</f>
        <v>100</v>
      </c>
      <c r="K24" s="21">
        <f t="shared" si="13"/>
        <v>96.086523700487732</v>
      </c>
      <c r="L24" s="21">
        <f t="shared" si="13"/>
        <v>94.855500619270543</v>
      </c>
      <c r="M24" s="21">
        <f t="shared" si="13"/>
        <v>90.581299498572463</v>
      </c>
      <c r="N24" s="21">
        <f t="shared" si="13"/>
        <v>90.210202896199078</v>
      </c>
      <c r="O24" s="21">
        <f t="shared" si="13"/>
        <v>89.945183475674455</v>
      </c>
      <c r="P24" s="21">
        <f t="shared" si="13"/>
        <v>88.150995654649194</v>
      </c>
      <c r="Q24" s="21">
        <f t="shared" si="13"/>
        <v>84.532551078671986</v>
      </c>
      <c r="R24" s="21">
        <f t="shared" si="13"/>
        <v>92.825863686430026</v>
      </c>
      <c r="S24" s="21">
        <f t="shared" si="13"/>
        <v>91.177606059868509</v>
      </c>
      <c r="T24" s="21">
        <f t="shared" si="13"/>
        <v>84.483575930579192</v>
      </c>
      <c r="U24" s="21">
        <f t="shared" si="13"/>
        <v>95.075248446389139</v>
      </c>
      <c r="V24" s="21">
        <f t="shared" si="13"/>
        <v>93.718644631053223</v>
      </c>
      <c r="W24" s="21">
        <f t="shared" si="13"/>
        <v>90.440225864815432</v>
      </c>
      <c r="X24" s="21">
        <f t="shared" si="13"/>
        <v>92.602615070512627</v>
      </c>
      <c r="Y24" s="21">
        <f t="shared" si="13"/>
        <v>68.895214779522888</v>
      </c>
      <c r="Z24" s="21">
        <f t="shared" si="13"/>
        <v>65.833377264086764</v>
      </c>
      <c r="AA24" s="21">
        <f t="shared" si="13"/>
        <v>71.531220879205947</v>
      </c>
      <c r="AB24" s="21">
        <f t="shared" si="13"/>
        <v>77.090416798442646</v>
      </c>
      <c r="AC24" s="29">
        <f t="shared" si="13"/>
        <v>78.869027287044887</v>
      </c>
    </row>
    <row r="25" spans="4:29" ht="16.5" customHeight="1" thickBot="1">
      <c r="D25" s="18" t="s">
        <v>173</v>
      </c>
      <c r="E25" s="22">
        <f t="shared" ref="E25:I25" si="14">+E13/$J13*100</f>
        <v>78.014984203679901</v>
      </c>
      <c r="F25" s="22">
        <f t="shared" si="14"/>
        <v>84.614764279728419</v>
      </c>
      <c r="G25" s="22">
        <f t="shared" si="14"/>
        <v>92.46955216209264</v>
      </c>
      <c r="H25" s="22">
        <f t="shared" si="14"/>
        <v>93.229766648207516</v>
      </c>
      <c r="I25" s="22">
        <f t="shared" si="14"/>
        <v>95.644350651652459</v>
      </c>
      <c r="J25" s="22">
        <f t="shared" ref="J25:AC25" si="15">+J13/$J13*100</f>
        <v>100</v>
      </c>
      <c r="K25" s="22">
        <f t="shared" si="15"/>
        <v>102.62136229087089</v>
      </c>
      <c r="L25" s="22">
        <f t="shared" si="15"/>
        <v>107.89233684223476</v>
      </c>
      <c r="M25" s="22">
        <f t="shared" si="15"/>
        <v>110.16561801825806</v>
      </c>
      <c r="N25" s="22">
        <f t="shared" si="15"/>
        <v>106.85932686157658</v>
      </c>
      <c r="O25" s="22">
        <f t="shared" si="15"/>
        <v>111.60534843463714</v>
      </c>
      <c r="P25" s="22">
        <f t="shared" si="15"/>
        <v>113.28939702833884</v>
      </c>
      <c r="Q25" s="22">
        <f t="shared" si="15"/>
        <v>114.3604190384667</v>
      </c>
      <c r="R25" s="22">
        <f t="shared" si="15"/>
        <v>115.18630744284182</v>
      </c>
      <c r="S25" s="22">
        <f t="shared" si="15"/>
        <v>121.20109439584941</v>
      </c>
      <c r="T25" s="22">
        <f t="shared" si="15"/>
        <v>125.60716607408324</v>
      </c>
      <c r="U25" s="22">
        <f t="shared" si="15"/>
        <v>125.26856451928798</v>
      </c>
      <c r="V25" s="22">
        <f t="shared" si="15"/>
        <v>128.28342784132522</v>
      </c>
      <c r="W25" s="22">
        <f t="shared" si="15"/>
        <v>130.20854334151949</v>
      </c>
      <c r="X25" s="22">
        <f t="shared" si="15"/>
        <v>129.94070876039493</v>
      </c>
      <c r="Y25" s="22">
        <f t="shared" si="15"/>
        <v>130.03607392508218</v>
      </c>
      <c r="Z25" s="22">
        <f t="shared" si="15"/>
        <v>139.15293148999044</v>
      </c>
      <c r="AA25" s="22">
        <f t="shared" si="15"/>
        <v>144.76868367185688</v>
      </c>
      <c r="AB25" s="22">
        <f t="shared" si="15"/>
        <v>143.95752207110607</v>
      </c>
      <c r="AC25" s="30">
        <f t="shared" si="15"/>
        <v>147.23748183014291</v>
      </c>
    </row>
    <row r="26" spans="4:29" ht="16.5" customHeight="1" thickTop="1" thickBot="1">
      <c r="D26" s="19" t="s">
        <v>174</v>
      </c>
      <c r="E26" s="23">
        <f t="shared" ref="E26:I26" si="16">+E14/$J14*100</f>
        <v>93.488447697173498</v>
      </c>
      <c r="F26" s="23">
        <f t="shared" si="16"/>
        <v>93.6409140281135</v>
      </c>
      <c r="G26" s="23">
        <f t="shared" si="16"/>
        <v>94.826955047631671</v>
      </c>
      <c r="H26" s="23">
        <f t="shared" si="16"/>
        <v>96.109437739419135</v>
      </c>
      <c r="I26" s="23">
        <f t="shared" si="16"/>
        <v>97.57696714309894</v>
      </c>
      <c r="J26" s="23">
        <f t="shared" ref="J26:AC26" si="17">+J14/$J14*100</f>
        <v>100</v>
      </c>
      <c r="K26" s="23">
        <f t="shared" si="17"/>
        <v>99.512549530599273</v>
      </c>
      <c r="L26" s="23">
        <f t="shared" si="17"/>
        <v>99.459965026238692</v>
      </c>
      <c r="M26" s="23">
        <f t="shared" si="17"/>
        <v>98.72784334666737</v>
      </c>
      <c r="N26" s="23">
        <f t="shared" si="17"/>
        <v>94.677473863114244</v>
      </c>
      <c r="O26" s="23">
        <f t="shared" si="17"/>
        <v>96.696910991385124</v>
      </c>
      <c r="P26" s="23">
        <f t="shared" si="17"/>
        <v>97.535709014643359</v>
      </c>
      <c r="Q26" s="23">
        <f t="shared" si="17"/>
        <v>99.892992692508287</v>
      </c>
      <c r="R26" s="23">
        <f t="shared" si="17"/>
        <v>101.46247241449329</v>
      </c>
      <c r="S26" s="23">
        <f t="shared" si="17"/>
        <v>103.29881528206599</v>
      </c>
      <c r="T26" s="23">
        <f t="shared" si="17"/>
        <v>102.74953668443982</v>
      </c>
      <c r="U26" s="23">
        <f t="shared" si="17"/>
        <v>102.51601502465229</v>
      </c>
      <c r="V26" s="23">
        <f t="shared" si="17"/>
        <v>103.08313417065717</v>
      </c>
      <c r="W26" s="23">
        <f t="shared" si="17"/>
        <v>102.23220304362046</v>
      </c>
      <c r="X26" s="23">
        <f t="shared" si="17"/>
        <v>102.24348620279461</v>
      </c>
      <c r="Y26" s="23">
        <f t="shared" si="17"/>
        <v>99.181870496611808</v>
      </c>
      <c r="Z26" s="23">
        <f t="shared" si="17"/>
        <v>103.46368741990138</v>
      </c>
      <c r="AA26" s="23">
        <f t="shared" si="17"/>
        <v>105.55657932134078</v>
      </c>
      <c r="AB26" s="23">
        <f t="shared" si="17"/>
        <v>105.13825468807718</v>
      </c>
      <c r="AC26" s="31">
        <f t="shared" si="17"/>
        <v>104.95970793925341</v>
      </c>
    </row>
    <row r="27" spans="4:29" ht="16.5" customHeight="1">
      <c r="J27" s="162"/>
      <c r="K27" s="162"/>
      <c r="L27" s="162"/>
      <c r="M27" s="162"/>
    </row>
    <row r="28" spans="4:29" ht="16.5" customHeight="1" thickBot="1">
      <c r="D28" s="155" t="s">
        <v>181</v>
      </c>
      <c r="E28" s="155"/>
      <c r="F28" s="155"/>
      <c r="G28" s="155"/>
      <c r="H28" s="155"/>
      <c r="I28" s="155"/>
      <c r="N28" s="158"/>
      <c r="O28" s="158"/>
      <c r="Q28" s="158"/>
      <c r="R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 t="s">
        <v>175</v>
      </c>
    </row>
    <row r="29" spans="4:29" ht="16.5" customHeight="1" thickBot="1">
      <c r="D29" s="274"/>
      <c r="E29" s="654" t="s">
        <v>368</v>
      </c>
      <c r="F29" s="654" t="s">
        <v>370</v>
      </c>
      <c r="G29" s="655" t="s">
        <v>371</v>
      </c>
      <c r="H29" s="236" t="s">
        <v>372</v>
      </c>
      <c r="I29" s="237" t="s">
        <v>369</v>
      </c>
      <c r="J29" s="237" t="s">
        <v>176</v>
      </c>
      <c r="K29" s="238" t="s">
        <v>293</v>
      </c>
      <c r="L29" s="238" t="s">
        <v>294</v>
      </c>
      <c r="M29" s="236" t="s">
        <v>295</v>
      </c>
      <c r="N29" s="238" t="s">
        <v>296</v>
      </c>
      <c r="O29" s="238" t="s">
        <v>297</v>
      </c>
      <c r="P29" s="238" t="s">
        <v>298</v>
      </c>
      <c r="Q29" s="238" t="s">
        <v>299</v>
      </c>
      <c r="R29" s="238" t="s">
        <v>300</v>
      </c>
      <c r="S29" s="238" t="s">
        <v>301</v>
      </c>
      <c r="T29" s="238" t="s">
        <v>302</v>
      </c>
      <c r="U29" s="236" t="s">
        <v>303</v>
      </c>
      <c r="V29" s="236" t="s">
        <v>304</v>
      </c>
      <c r="W29" s="236" t="s">
        <v>305</v>
      </c>
      <c r="X29" s="236" t="s">
        <v>306</v>
      </c>
      <c r="Y29" s="236" t="s">
        <v>307</v>
      </c>
      <c r="Z29" s="236" t="s">
        <v>308</v>
      </c>
      <c r="AA29" s="236" t="s">
        <v>309</v>
      </c>
      <c r="AB29" s="236" t="s">
        <v>310</v>
      </c>
      <c r="AC29" s="239" t="s">
        <v>311</v>
      </c>
    </row>
    <row r="30" spans="4:29" ht="16.5" customHeight="1">
      <c r="D30" s="16" t="s">
        <v>166</v>
      </c>
      <c r="E30" s="24">
        <f t="shared" ref="E30:E38" si="18">+(F6/E6-1)*100</f>
        <v>1.9979453202433772</v>
      </c>
      <c r="F30" s="24">
        <f t="shared" ref="F30:F38" si="19">+(G6/F6-1)*100</f>
        <v>9.1025506264749811</v>
      </c>
      <c r="G30" s="24">
        <f t="shared" ref="G30:G38" si="20">+(H6/G6-1)*100</f>
        <v>5.4586268165739416</v>
      </c>
      <c r="H30" s="24">
        <f t="shared" ref="H30:H38" si="21">+(I6/H6-1)*100</f>
        <v>4.3827792979263203</v>
      </c>
      <c r="I30" s="24">
        <f t="shared" ref="I30:I38" si="22">+(J6/I6-1)*100</f>
        <v>5.4234505137149336</v>
      </c>
      <c r="J30" s="24">
        <f t="shared" ref="J30:U30" si="23">+(K6/J6-1)*100</f>
        <v>-3.9421232296209752</v>
      </c>
      <c r="K30" s="24">
        <f t="shared" si="23"/>
        <v>-5.1590835970442228</v>
      </c>
      <c r="L30" s="24">
        <f t="shared" si="23"/>
        <v>-0.85390872587149946</v>
      </c>
      <c r="M30" s="24">
        <f t="shared" si="23"/>
        <v>-6.8953200283549236</v>
      </c>
      <c r="N30" s="24">
        <f t="shared" si="23"/>
        <v>1.7379147792801586</v>
      </c>
      <c r="O30" s="24">
        <f t="shared" si="23"/>
        <v>3.9954364353167238</v>
      </c>
      <c r="P30" s="24">
        <f t="shared" si="23"/>
        <v>6.4306236697256658</v>
      </c>
      <c r="Q30" s="24">
        <f t="shared" si="23"/>
        <v>-0.36140303930183304</v>
      </c>
      <c r="R30" s="24">
        <f t="shared" si="23"/>
        <v>4.4036755423148222</v>
      </c>
      <c r="S30" s="24">
        <f t="shared" si="23"/>
        <v>4.6864584220429384</v>
      </c>
      <c r="T30" s="24">
        <f t="shared" si="23"/>
        <v>-7.1849174815645789</v>
      </c>
      <c r="U30" s="24">
        <f t="shared" si="23"/>
        <v>-0.99835133488298533</v>
      </c>
      <c r="V30" s="24">
        <f t="shared" ref="V30:V38" si="24">+(W6/V6-1)*100</f>
        <v>-0.37856391812491896</v>
      </c>
      <c r="W30" s="24">
        <f t="shared" ref="W30:W38" si="25">+(X6/W6-1)*100</f>
        <v>-0.30056241809773843</v>
      </c>
      <c r="X30" s="24">
        <f t="shared" ref="X30:X38" si="26">+(Y6/X6-1)*100</f>
        <v>-2.648726918955624</v>
      </c>
      <c r="Y30" s="24">
        <f t="shared" ref="Y30:Y38" si="27">+(Z6/Y6-1)*100</f>
        <v>3.7583866952991318</v>
      </c>
      <c r="Z30" s="24">
        <f t="shared" ref="Z30:Z38" si="28">+(AA6/Z6-1)*100</f>
        <v>-2.3728316912882463</v>
      </c>
      <c r="AA30" s="24">
        <f t="shared" ref="AA30:AA38" si="29">+(AB6/AA6-1)*100</f>
        <v>-6.7818908338230237</v>
      </c>
      <c r="AB30" s="24">
        <f t="shared" ref="AB30:AB38" si="30">+(AC6/AB6-1)*100</f>
        <v>-2.3217251469751621</v>
      </c>
      <c r="AC30" s="211">
        <f>((AC6/Y6)^(1/4)-1)*100</f>
        <v>-2.0006842607492303</v>
      </c>
    </row>
    <row r="31" spans="4:29" ht="16.5" customHeight="1">
      <c r="D31" s="17" t="s">
        <v>167</v>
      </c>
      <c r="E31" s="25">
        <f t="shared" si="18"/>
        <v>11.048754767349877</v>
      </c>
      <c r="F31" s="25">
        <f t="shared" si="19"/>
        <v>1.843973596317694</v>
      </c>
      <c r="G31" s="25">
        <f t="shared" si="20"/>
        <v>2.5870811696828921</v>
      </c>
      <c r="H31" s="25">
        <f t="shared" si="21"/>
        <v>3.4159043460693761</v>
      </c>
      <c r="I31" s="25">
        <f t="shared" si="22"/>
        <v>-1.1616343472912183</v>
      </c>
      <c r="J31" s="25">
        <f t="shared" ref="J31:U31" si="31">+(K7/J7-1)*100</f>
        <v>-2.8815284327193269</v>
      </c>
      <c r="K31" s="25">
        <f t="shared" si="31"/>
        <v>-27.08001869240778</v>
      </c>
      <c r="L31" s="25">
        <f t="shared" si="31"/>
        <v>4.4238200563361252</v>
      </c>
      <c r="M31" s="25">
        <f t="shared" si="31"/>
        <v>3.4262967655423138</v>
      </c>
      <c r="N31" s="25">
        <f t="shared" si="31"/>
        <v>-2.981338349453877</v>
      </c>
      <c r="O31" s="25">
        <f t="shared" si="31"/>
        <v>-5.1443157623098372</v>
      </c>
      <c r="P31" s="25">
        <f t="shared" si="31"/>
        <v>2.6493068466251657</v>
      </c>
      <c r="Q31" s="25">
        <f t="shared" si="31"/>
        <v>3.0156793867840204</v>
      </c>
      <c r="R31" s="25">
        <f t="shared" si="31"/>
        <v>-0.38189844211273805</v>
      </c>
      <c r="S31" s="25">
        <f t="shared" si="31"/>
        <v>-4.0768173665400749</v>
      </c>
      <c r="T31" s="25">
        <f t="shared" si="31"/>
        <v>-6.3195190087157238</v>
      </c>
      <c r="U31" s="25">
        <f t="shared" si="31"/>
        <v>-5.48758909655872</v>
      </c>
      <c r="V31" s="25">
        <f t="shared" si="24"/>
        <v>-8.4585255875013097</v>
      </c>
      <c r="W31" s="25">
        <f t="shared" si="25"/>
        <v>-4.5592247732599738</v>
      </c>
      <c r="X31" s="25">
        <f t="shared" si="26"/>
        <v>-9.2400678300293411</v>
      </c>
      <c r="Y31" s="25">
        <f t="shared" si="27"/>
        <v>2.5199470603789242</v>
      </c>
      <c r="Z31" s="25">
        <f t="shared" si="28"/>
        <v>1.2044154149428943</v>
      </c>
      <c r="AA31" s="25">
        <f t="shared" si="29"/>
        <v>-0.1065119427310468</v>
      </c>
      <c r="AB31" s="25">
        <f t="shared" si="30"/>
        <v>-3.907871630263382</v>
      </c>
      <c r="AC31" s="212">
        <f t="shared" ref="AC31:AC38" si="32">((AC7/Y7)^(1/4)-1)*100</f>
        <v>-0.10167506687585037</v>
      </c>
    </row>
    <row r="32" spans="4:29" ht="16.5" customHeight="1">
      <c r="D32" s="17" t="s">
        <v>168</v>
      </c>
      <c r="E32" s="25">
        <f t="shared" si="18"/>
        <v>1.019808794061805</v>
      </c>
      <c r="F32" s="25">
        <f t="shared" si="19"/>
        <v>-1.6529312546874286</v>
      </c>
      <c r="G32" s="25">
        <f t="shared" si="20"/>
        <v>-0.11751372301996854</v>
      </c>
      <c r="H32" s="25">
        <f t="shared" si="21"/>
        <v>-5.5835549708197485</v>
      </c>
      <c r="I32" s="25">
        <f t="shared" si="22"/>
        <v>-2.3708956991406405</v>
      </c>
      <c r="J32" s="25">
        <f t="shared" ref="J32:U32" si="33">+(K8/J8-1)*100</f>
        <v>3.7144524019083747E-2</v>
      </c>
      <c r="K32" s="25">
        <f t="shared" si="33"/>
        <v>1.0276649795184944</v>
      </c>
      <c r="L32" s="25">
        <f t="shared" si="33"/>
        <v>0.92929765773728246</v>
      </c>
      <c r="M32" s="25">
        <f t="shared" si="33"/>
        <v>1.4141087818031695</v>
      </c>
      <c r="N32" s="25">
        <f t="shared" si="33"/>
        <v>1.9831695485535983</v>
      </c>
      <c r="O32" s="25">
        <f t="shared" si="33"/>
        <v>1.1108710045964587</v>
      </c>
      <c r="P32" s="25">
        <f t="shared" si="33"/>
        <v>-3.65683063091371E-2</v>
      </c>
      <c r="Q32" s="25">
        <f t="shared" si="33"/>
        <v>-4.1881310941307532</v>
      </c>
      <c r="R32" s="25">
        <f t="shared" si="33"/>
        <v>-1.9739705429707155</v>
      </c>
      <c r="S32" s="25">
        <f t="shared" si="33"/>
        <v>-2.2388585498207547</v>
      </c>
      <c r="T32" s="25">
        <f t="shared" si="33"/>
        <v>0.11701938812715973</v>
      </c>
      <c r="U32" s="25">
        <f t="shared" si="33"/>
        <v>-3.5409239248738622</v>
      </c>
      <c r="V32" s="25">
        <f t="shared" si="24"/>
        <v>-5.6890441529468312</v>
      </c>
      <c r="W32" s="25">
        <f t="shared" si="25"/>
        <v>-3.4715886548726482</v>
      </c>
      <c r="X32" s="25">
        <f t="shared" si="26"/>
        <v>-5.5930106505191368</v>
      </c>
      <c r="Y32" s="25">
        <f t="shared" si="27"/>
        <v>1.5630930560088352</v>
      </c>
      <c r="Z32" s="25">
        <f t="shared" si="28"/>
        <v>-1.7044224478279357</v>
      </c>
      <c r="AA32" s="25">
        <f t="shared" si="29"/>
        <v>-1.0629459716896994</v>
      </c>
      <c r="AB32" s="25">
        <f t="shared" si="30"/>
        <v>2.6413692195728533</v>
      </c>
      <c r="AC32" s="212">
        <f t="shared" si="32"/>
        <v>0.34317236714000998</v>
      </c>
    </row>
    <row r="33" spans="4:29" ht="16.5" customHeight="1">
      <c r="D33" s="17" t="s">
        <v>169</v>
      </c>
      <c r="E33" s="25">
        <f t="shared" si="18"/>
        <v>1.2212327356649011</v>
      </c>
      <c r="F33" s="25">
        <f t="shared" si="19"/>
        <v>-2.0907248152502</v>
      </c>
      <c r="G33" s="25">
        <f t="shared" si="20"/>
        <v>-1.6339905834989343</v>
      </c>
      <c r="H33" s="25">
        <f t="shared" si="21"/>
        <v>-4.489429717320581</v>
      </c>
      <c r="I33" s="25">
        <f t="shared" si="22"/>
        <v>0.60088571998526685</v>
      </c>
      <c r="J33" s="25">
        <f t="shared" ref="J33:U33" si="34">+(K9/J9-1)*100</f>
        <v>-8.3313319184749943</v>
      </c>
      <c r="K33" s="25">
        <f t="shared" si="34"/>
        <v>-9.663230008616619</v>
      </c>
      <c r="L33" s="25">
        <f t="shared" si="34"/>
        <v>-7.3037608601715709</v>
      </c>
      <c r="M33" s="25">
        <f t="shared" si="34"/>
        <v>-1.9805022834415764</v>
      </c>
      <c r="N33" s="25">
        <f t="shared" si="34"/>
        <v>-4.8749570515622338</v>
      </c>
      <c r="O33" s="25">
        <f t="shared" si="34"/>
        <v>-2.6911704737037523</v>
      </c>
      <c r="P33" s="25">
        <f t="shared" si="34"/>
        <v>9.8121021846922183</v>
      </c>
      <c r="Q33" s="25">
        <f t="shared" si="34"/>
        <v>16.358629535528312</v>
      </c>
      <c r="R33" s="25">
        <f t="shared" si="34"/>
        <v>5.4014177623282755</v>
      </c>
      <c r="S33" s="25">
        <f t="shared" si="34"/>
        <v>8.034210624882121</v>
      </c>
      <c r="T33" s="25">
        <f t="shared" si="34"/>
        <v>-15.88046761710471</v>
      </c>
      <c r="U33" s="25">
        <f t="shared" si="34"/>
        <v>4.4848100550173076</v>
      </c>
      <c r="V33" s="25">
        <f t="shared" si="24"/>
        <v>-3.4647754582767476</v>
      </c>
      <c r="W33" s="25">
        <f t="shared" si="25"/>
        <v>2.8168558517336795</v>
      </c>
      <c r="X33" s="25">
        <f t="shared" si="26"/>
        <v>0.73355978515916576</v>
      </c>
      <c r="Y33" s="25">
        <f t="shared" si="27"/>
        <v>7.3944336536675648</v>
      </c>
      <c r="Z33" s="25">
        <f t="shared" si="28"/>
        <v>-1.7071192398424362</v>
      </c>
      <c r="AA33" s="25">
        <f t="shared" si="29"/>
        <v>0.19777246373371415</v>
      </c>
      <c r="AB33" s="25">
        <f t="shared" si="30"/>
        <v>3.6965735340006356</v>
      </c>
      <c r="AC33" s="212">
        <f t="shared" si="32"/>
        <v>2.3367397570873694</v>
      </c>
    </row>
    <row r="34" spans="4:29" ht="16.5" customHeight="1">
      <c r="D34" s="17" t="s">
        <v>170</v>
      </c>
      <c r="E34" s="25">
        <f t="shared" si="18"/>
        <v>0.99418601052776445</v>
      </c>
      <c r="F34" s="25">
        <f t="shared" si="19"/>
        <v>-7.1083498157885057</v>
      </c>
      <c r="G34" s="25">
        <f t="shared" si="20"/>
        <v>-0.28093296443454374</v>
      </c>
      <c r="H34" s="25">
        <f t="shared" si="21"/>
        <v>-3.4617033621299198</v>
      </c>
      <c r="I34" s="25">
        <f t="shared" si="22"/>
        <v>9.4098962659371566</v>
      </c>
      <c r="J34" s="25">
        <f t="shared" ref="J34:U34" si="35">+(K10/J10-1)*100</f>
        <v>11.630786951217488</v>
      </c>
      <c r="K34" s="25">
        <f t="shared" si="35"/>
        <v>7.9639308174975332</v>
      </c>
      <c r="L34" s="25">
        <f t="shared" si="35"/>
        <v>0.37443734629467595</v>
      </c>
      <c r="M34" s="25">
        <f t="shared" si="35"/>
        <v>-4.2299421758575377</v>
      </c>
      <c r="N34" s="25">
        <f t="shared" si="35"/>
        <v>-3.9908830267652129</v>
      </c>
      <c r="O34" s="25">
        <f t="shared" si="35"/>
        <v>1.4136970970333396</v>
      </c>
      <c r="P34" s="25">
        <f t="shared" si="35"/>
        <v>-1.0480628547972826</v>
      </c>
      <c r="Q34" s="25">
        <f t="shared" si="35"/>
        <v>0.7472956006914222</v>
      </c>
      <c r="R34" s="25">
        <f t="shared" si="35"/>
        <v>-1.1716974547076209</v>
      </c>
      <c r="S34" s="25">
        <f t="shared" si="35"/>
        <v>-0.96350533745173106</v>
      </c>
      <c r="T34" s="25">
        <f t="shared" si="35"/>
        <v>8.3902017133788309</v>
      </c>
      <c r="U34" s="25">
        <f t="shared" si="35"/>
        <v>-3.4575241880714036</v>
      </c>
      <c r="V34" s="25">
        <f t="shared" si="24"/>
        <v>-3.0990835435361852</v>
      </c>
      <c r="W34" s="25">
        <f t="shared" si="25"/>
        <v>-2.5889402587039534</v>
      </c>
      <c r="X34" s="25">
        <f t="shared" si="26"/>
        <v>-6.2868370374086098</v>
      </c>
      <c r="Y34" s="25">
        <f t="shared" si="27"/>
        <v>-1.3056602501251513</v>
      </c>
      <c r="Z34" s="25">
        <f t="shared" si="28"/>
        <v>3.2442257547361963</v>
      </c>
      <c r="AA34" s="25">
        <f t="shared" si="29"/>
        <v>2.1256540898118681</v>
      </c>
      <c r="AB34" s="25">
        <f t="shared" si="30"/>
        <v>-0.70685738133281495</v>
      </c>
      <c r="AC34" s="212">
        <f t="shared" si="32"/>
        <v>0.82147140160395704</v>
      </c>
    </row>
    <row r="35" spans="4:29" ht="16.5" customHeight="1">
      <c r="D35" s="17" t="s">
        <v>171</v>
      </c>
      <c r="E35" s="25">
        <f t="shared" si="18"/>
        <v>5.1346223571221206</v>
      </c>
      <c r="F35" s="25">
        <f t="shared" si="19"/>
        <v>6.5748301664320108</v>
      </c>
      <c r="G35" s="25">
        <f t="shared" si="20"/>
        <v>5.2295970009534454</v>
      </c>
      <c r="H35" s="25">
        <f t="shared" si="21"/>
        <v>0.98994898020423605</v>
      </c>
      <c r="I35" s="25">
        <f t="shared" si="22"/>
        <v>6.5256325048619557</v>
      </c>
      <c r="J35" s="25">
        <f t="shared" ref="J35:U35" si="36">+(K11/J11-1)*100</f>
        <v>6.0058352878023191</v>
      </c>
      <c r="K35" s="25">
        <f t="shared" si="36"/>
        <v>0.39472630372958672</v>
      </c>
      <c r="L35" s="25">
        <f t="shared" si="36"/>
        <v>0.24810827662073986</v>
      </c>
      <c r="M35" s="25">
        <f t="shared" si="36"/>
        <v>-26.733225201928633</v>
      </c>
      <c r="N35" s="25">
        <f t="shared" si="36"/>
        <v>26.108488693305688</v>
      </c>
      <c r="O35" s="25">
        <f t="shared" si="36"/>
        <v>-10.44982243137602</v>
      </c>
      <c r="P35" s="25">
        <f t="shared" si="36"/>
        <v>10.845880263574115</v>
      </c>
      <c r="Q35" s="25">
        <f t="shared" si="36"/>
        <v>-0.14101752636437315</v>
      </c>
      <c r="R35" s="25">
        <f t="shared" si="36"/>
        <v>2.1893064141340624</v>
      </c>
      <c r="S35" s="25">
        <f t="shared" si="36"/>
        <v>-3.2839248109542529</v>
      </c>
      <c r="T35" s="25">
        <f t="shared" si="36"/>
        <v>-5.5227420011435662</v>
      </c>
      <c r="U35" s="25">
        <f t="shared" si="36"/>
        <v>2.045827374144582</v>
      </c>
      <c r="V35" s="25">
        <f t="shared" si="24"/>
        <v>-1.2882681304189569</v>
      </c>
      <c r="W35" s="25">
        <f t="shared" si="25"/>
        <v>-1.8948253656102754</v>
      </c>
      <c r="X35" s="25">
        <f t="shared" si="26"/>
        <v>-15.745739310943719</v>
      </c>
      <c r="Y35" s="25">
        <f t="shared" si="27"/>
        <v>12.711136961883419</v>
      </c>
      <c r="Z35" s="25">
        <f t="shared" si="28"/>
        <v>7.0172099666156118</v>
      </c>
      <c r="AA35" s="25">
        <f t="shared" si="29"/>
        <v>15.158357153006175</v>
      </c>
      <c r="AB35" s="25">
        <f t="shared" si="30"/>
        <v>16.871287823398351</v>
      </c>
      <c r="AC35" s="212">
        <f>((AC11/Y11)^(1/4)-1)*100</f>
        <v>12.877124218001445</v>
      </c>
    </row>
    <row r="36" spans="4:29" ht="16.5" customHeight="1">
      <c r="D36" s="17" t="s">
        <v>172</v>
      </c>
      <c r="E36" s="25">
        <f t="shared" si="18"/>
        <v>-4.6786377951398617</v>
      </c>
      <c r="F36" s="25">
        <f t="shared" si="19"/>
        <v>-1.5792941095226998</v>
      </c>
      <c r="G36" s="25">
        <f t="shared" si="20"/>
        <v>-3.5631623010245472</v>
      </c>
      <c r="H36" s="25">
        <f t="shared" si="21"/>
        <v>-1.8249053585306485</v>
      </c>
      <c r="I36" s="25">
        <f t="shared" si="22"/>
        <v>0.41532655990283995</v>
      </c>
      <c r="J36" s="25">
        <f t="shared" ref="J36:U36" si="37">+(K12/J12-1)*100</f>
        <v>-3.9134762995122752</v>
      </c>
      <c r="K36" s="25">
        <f t="shared" si="37"/>
        <v>-1.2811610138528939</v>
      </c>
      <c r="L36" s="25">
        <f t="shared" si="37"/>
        <v>-4.5060129278678414</v>
      </c>
      <c r="M36" s="25">
        <f t="shared" si="37"/>
        <v>-0.40968346052402405</v>
      </c>
      <c r="N36" s="25">
        <f t="shared" si="37"/>
        <v>-0.29377987413417017</v>
      </c>
      <c r="O36" s="25">
        <f t="shared" si="37"/>
        <v>-1.9947569749640848</v>
      </c>
      <c r="P36" s="25">
        <f t="shared" si="37"/>
        <v>-4.1048255315836224</v>
      </c>
      <c r="Q36" s="25">
        <f t="shared" si="37"/>
        <v>9.8107918215312182</v>
      </c>
      <c r="R36" s="25">
        <f t="shared" si="37"/>
        <v>-1.7756448053415474</v>
      </c>
      <c r="S36" s="25">
        <f t="shared" si="37"/>
        <v>-7.3417480657409717</v>
      </c>
      <c r="T36" s="25">
        <f t="shared" si="37"/>
        <v>12.536960467337721</v>
      </c>
      <c r="U36" s="25">
        <f t="shared" si="37"/>
        <v>-1.4268738052269025</v>
      </c>
      <c r="V36" s="25">
        <f t="shared" si="24"/>
        <v>-3.4981499990146991</v>
      </c>
      <c r="W36" s="25">
        <f t="shared" si="25"/>
        <v>2.3909595371083947</v>
      </c>
      <c r="X36" s="25">
        <f t="shared" si="26"/>
        <v>-25.601221167391063</v>
      </c>
      <c r="Y36" s="25">
        <f t="shared" si="27"/>
        <v>-4.444194745940699</v>
      </c>
      <c r="Z36" s="25">
        <f t="shared" si="28"/>
        <v>8.6549465512951294</v>
      </c>
      <c r="AA36" s="25">
        <f t="shared" si="29"/>
        <v>7.7717056285456776</v>
      </c>
      <c r="AB36" s="25">
        <f t="shared" si="30"/>
        <v>2.3071745652284203</v>
      </c>
      <c r="AC36" s="212">
        <f t="shared" si="32"/>
        <v>3.4378194142452134</v>
      </c>
    </row>
    <row r="37" spans="4:29" ht="16.5" customHeight="1" thickBot="1">
      <c r="D37" s="18" t="s">
        <v>173</v>
      </c>
      <c r="E37" s="26">
        <f t="shared" si="18"/>
        <v>8.4596313687867131</v>
      </c>
      <c r="F37" s="26">
        <f t="shared" si="19"/>
        <v>9.2829991895941877</v>
      </c>
      <c r="G37" s="26">
        <f t="shared" si="20"/>
        <v>0.82212411365663041</v>
      </c>
      <c r="H37" s="26">
        <f t="shared" si="21"/>
        <v>2.5899281852287848</v>
      </c>
      <c r="I37" s="26">
        <f t="shared" si="22"/>
        <v>4.5540058755914492</v>
      </c>
      <c r="J37" s="26">
        <f t="shared" ref="J37:U37" si="38">+(K13/J13-1)*100</f>
        <v>2.6213622908708878</v>
      </c>
      <c r="K37" s="26">
        <f t="shared" si="38"/>
        <v>5.1363326637818396</v>
      </c>
      <c r="L37" s="26">
        <f t="shared" si="38"/>
        <v>2.1069903966834946</v>
      </c>
      <c r="M37" s="26">
        <f t="shared" si="38"/>
        <v>-3.0012005707021339</v>
      </c>
      <c r="N37" s="26">
        <f t="shared" si="38"/>
        <v>4.4413732637568204</v>
      </c>
      <c r="O37" s="26">
        <f t="shared" si="38"/>
        <v>1.5089318006009211</v>
      </c>
      <c r="P37" s="26">
        <f t="shared" si="38"/>
        <v>0.94538592156152568</v>
      </c>
      <c r="Q37" s="26">
        <f t="shared" si="38"/>
        <v>0.72218028870398854</v>
      </c>
      <c r="R37" s="26">
        <f t="shared" si="38"/>
        <v>5.2217898867817025</v>
      </c>
      <c r="S37" s="26">
        <f t="shared" si="38"/>
        <v>3.635339845895591</v>
      </c>
      <c r="T37" s="26">
        <f t="shared" si="38"/>
        <v>-0.26957184480663754</v>
      </c>
      <c r="U37" s="26">
        <f t="shared" si="38"/>
        <v>2.4067197813007812</v>
      </c>
      <c r="V37" s="26">
        <f t="shared" si="24"/>
        <v>1.5006735730319187</v>
      </c>
      <c r="W37" s="26">
        <f t="shared" si="25"/>
        <v>-0.20569662654320586</v>
      </c>
      <c r="X37" s="26">
        <f t="shared" si="26"/>
        <v>7.3391291764557387E-2</v>
      </c>
      <c r="Y37" s="26">
        <f t="shared" si="27"/>
        <v>7.0110218570277327</v>
      </c>
      <c r="Z37" s="26">
        <f t="shared" si="28"/>
        <v>4.0356693328234883</v>
      </c>
      <c r="AA37" s="26">
        <f t="shared" si="29"/>
        <v>-0.56031565679595108</v>
      </c>
      <c r="AB37" s="26">
        <f t="shared" si="30"/>
        <v>2.2784219343653156</v>
      </c>
      <c r="AC37" s="213">
        <f t="shared" si="32"/>
        <v>3.1546080215253625</v>
      </c>
    </row>
    <row r="38" spans="4:29" ht="16.5" customHeight="1" thickTop="1" thickBot="1">
      <c r="D38" s="19" t="s">
        <v>174</v>
      </c>
      <c r="E38" s="27">
        <f t="shared" si="18"/>
        <v>0.16308574449097613</v>
      </c>
      <c r="F38" s="27">
        <f t="shared" si="19"/>
        <v>1.2665841975464831</v>
      </c>
      <c r="G38" s="27">
        <f t="shared" si="20"/>
        <v>1.3524452948460386</v>
      </c>
      <c r="H38" s="27">
        <f t="shared" si="21"/>
        <v>1.5269357913202164</v>
      </c>
      <c r="I38" s="27">
        <f t="shared" si="22"/>
        <v>2.4832016487534636</v>
      </c>
      <c r="J38" s="27">
        <f t="shared" ref="J38:U38" si="39">+(K14/J14-1)*100</f>
        <v>-0.48745046940072978</v>
      </c>
      <c r="K38" s="27">
        <f t="shared" si="39"/>
        <v>-5.2842083343873636E-2</v>
      </c>
      <c r="L38" s="27">
        <f t="shared" si="39"/>
        <v>-0.73609686005637887</v>
      </c>
      <c r="M38" s="27">
        <f t="shared" si="39"/>
        <v>-4.1025604796520181</v>
      </c>
      <c r="N38" s="27">
        <f t="shared" si="39"/>
        <v>2.1329647337133162</v>
      </c>
      <c r="O38" s="27">
        <f t="shared" si="39"/>
        <v>0.86745069171130229</v>
      </c>
      <c r="P38" s="27">
        <f t="shared" si="39"/>
        <v>2.4168416897559331</v>
      </c>
      <c r="Q38" s="27">
        <f t="shared" si="39"/>
        <v>1.5711609790450387</v>
      </c>
      <c r="R38" s="27">
        <f t="shared" si="39"/>
        <v>1.8098739601681402</v>
      </c>
      <c r="S38" s="27">
        <f t="shared" si="39"/>
        <v>-0.53173755780867582</v>
      </c>
      <c r="T38" s="27">
        <f t="shared" si="39"/>
        <v>-0.22727271316533848</v>
      </c>
      <c r="U38" s="27">
        <f t="shared" si="39"/>
        <v>0.55320053736824804</v>
      </c>
      <c r="V38" s="27">
        <f t="shared" si="24"/>
        <v>-0.82548045699502026</v>
      </c>
      <c r="W38" s="27">
        <f t="shared" si="25"/>
        <v>1.1036795489349771E-2</v>
      </c>
      <c r="X38" s="27">
        <f t="shared" si="26"/>
        <v>-2.9944359488195293</v>
      </c>
      <c r="Y38" s="27">
        <f t="shared" si="27"/>
        <v>4.3171366922706511</v>
      </c>
      <c r="Z38" s="27">
        <f t="shared" si="28"/>
        <v>2.0228274804719781</v>
      </c>
      <c r="AA38" s="27">
        <f t="shared" si="29"/>
        <v>-0.39630370361860567</v>
      </c>
      <c r="AB38" s="27">
        <f t="shared" si="30"/>
        <v>-0.16982091756564399</v>
      </c>
      <c r="AC38" s="214">
        <f t="shared" si="32"/>
        <v>1.4255986548462607</v>
      </c>
    </row>
    <row r="40" spans="4:29" ht="16.5" customHeight="1" thickBot="1">
      <c r="D40" s="155" t="s">
        <v>182</v>
      </c>
      <c r="E40" s="155"/>
      <c r="F40" s="155"/>
      <c r="G40" s="155"/>
      <c r="H40" s="155"/>
      <c r="I40" s="155"/>
      <c r="J40" s="157"/>
      <c r="K40" s="157"/>
      <c r="L40" s="157"/>
      <c r="M40" s="157"/>
      <c r="N40" s="157"/>
      <c r="O40" s="157"/>
      <c r="U40" s="158"/>
      <c r="V40" s="158"/>
      <c r="W40" s="158"/>
      <c r="X40" s="158"/>
      <c r="Y40" s="158"/>
      <c r="Z40" s="158"/>
      <c r="AA40" s="158"/>
      <c r="AB40" s="158"/>
      <c r="AC40" s="158" t="s">
        <v>175</v>
      </c>
    </row>
    <row r="41" spans="4:29" ht="16.5" customHeight="1" thickBot="1">
      <c r="D41" s="274"/>
      <c r="E41" s="654" t="s">
        <v>368</v>
      </c>
      <c r="F41" s="654" t="s">
        <v>370</v>
      </c>
      <c r="G41" s="655" t="s">
        <v>371</v>
      </c>
      <c r="H41" s="236" t="s">
        <v>372</v>
      </c>
      <c r="I41" s="237" t="s">
        <v>369</v>
      </c>
      <c r="J41" s="237" t="s">
        <v>176</v>
      </c>
      <c r="K41" s="238" t="s">
        <v>293</v>
      </c>
      <c r="L41" s="238" t="s">
        <v>294</v>
      </c>
      <c r="M41" s="236" t="s">
        <v>295</v>
      </c>
      <c r="N41" s="238" t="s">
        <v>296</v>
      </c>
      <c r="O41" s="238" t="s">
        <v>297</v>
      </c>
      <c r="P41" s="238" t="s">
        <v>298</v>
      </c>
      <c r="Q41" s="238" t="s">
        <v>299</v>
      </c>
      <c r="R41" s="238" t="s">
        <v>300</v>
      </c>
      <c r="S41" s="238" t="s">
        <v>301</v>
      </c>
      <c r="T41" s="238" t="s">
        <v>302</v>
      </c>
      <c r="U41" s="236" t="s">
        <v>303</v>
      </c>
      <c r="V41" s="236" t="s">
        <v>304</v>
      </c>
      <c r="W41" s="236" t="s">
        <v>305</v>
      </c>
      <c r="X41" s="236" t="s">
        <v>306</v>
      </c>
      <c r="Y41" s="236" t="s">
        <v>307</v>
      </c>
      <c r="Z41" s="236" t="s">
        <v>308</v>
      </c>
      <c r="AA41" s="236" t="s">
        <v>309</v>
      </c>
      <c r="AB41" s="236" t="s">
        <v>310</v>
      </c>
      <c r="AC41" s="239" t="s">
        <v>311</v>
      </c>
    </row>
    <row r="42" spans="4:29" ht="16.5" customHeight="1">
      <c r="D42" s="16" t="s">
        <v>166</v>
      </c>
      <c r="E42" s="24">
        <f>+'17実質GDP（他産業）'!E54-'18雇用者数（他産業）'!E54</f>
        <v>0.421266039605799</v>
      </c>
      <c r="F42" s="24">
        <f>+'17実質GDP（他産業）'!F54-'18雇用者数（他産業）'!F54</f>
        <v>1.4697994816758255</v>
      </c>
      <c r="G42" s="24">
        <f>+'17実質GDP（他産業）'!G54-'18雇用者数（他産業）'!G54</f>
        <v>0.8691752903112423</v>
      </c>
      <c r="H42" s="24">
        <f>+'17実質GDP（他産業）'!H54-'18雇用者数（他産業）'!H54</f>
        <v>0.57554108264559145</v>
      </c>
      <c r="I42" s="24">
        <f>+'17実質GDP（他産業）'!I54-'18雇用者数（他産業）'!I54</f>
        <v>0.73301664334496408</v>
      </c>
      <c r="J42" s="24">
        <f>+'17実質GDP（他産業）'!J54-'18雇用者数（他産業）'!J54</f>
        <v>-0.4712487151241217</v>
      </c>
      <c r="K42" s="24">
        <f>+'17実質GDP（他産業）'!K54-'18雇用者数（他産業）'!K54</f>
        <v>-0.64178260759267181</v>
      </c>
      <c r="L42" s="24">
        <f>+'17実質GDP（他産業）'!L54-'18雇用者数（他産業）'!L54</f>
        <v>-2.0266761918837833E-2</v>
      </c>
      <c r="M42" s="24">
        <f>+'17実質GDP（他産業）'!M54-'18雇用者数（他産業）'!M54</f>
        <v>-0.72685570482572726</v>
      </c>
      <c r="N42" s="24">
        <f>+'17実質GDP（他産業）'!N54-'18雇用者数（他産業）'!N54</f>
        <v>0.15430915553585561</v>
      </c>
      <c r="O42" s="24">
        <f>+'17実質GDP（他産業）'!O54-'18雇用者数（他産業）'!O54</f>
        <v>0.44758375280712415</v>
      </c>
      <c r="P42" s="24">
        <f>+'17実質GDP（他産業）'!P54-'18雇用者数（他産業）'!P54</f>
        <v>0.8581541065324152</v>
      </c>
      <c r="Q42" s="24">
        <f>+'17実質GDP（他産業）'!Q54-'18雇用者数（他産業）'!Q54</f>
        <v>-0.14699803580387433</v>
      </c>
      <c r="R42" s="24">
        <f>+'17実質GDP（他産業）'!R54-'18雇用者数（他産業）'!R54</f>
        <v>0.65384602675322112</v>
      </c>
      <c r="S42" s="24">
        <f>+'17実質GDP（他産業）'!S54-'18雇用者数（他産業）'!S54</f>
        <v>0.60074970199507904</v>
      </c>
      <c r="T42" s="24">
        <f>+'17実質GDP（他産業）'!T54-'18雇用者数（他産業）'!T54</f>
        <v>-1.2355818581830842</v>
      </c>
      <c r="U42" s="24">
        <f>+'17実質GDP（他産業）'!U54-'18雇用者数（他産業）'!U54</f>
        <v>-0.12374836291220762</v>
      </c>
      <c r="V42" s="24">
        <f>+'17実質GDP（他産業）'!V54-'18雇用者数（他産業）'!V54</f>
        <v>-6.5532101954762167E-2</v>
      </c>
      <c r="W42" s="24">
        <f>+'17実質GDP（他産業）'!W54-'18雇用者数（他産業）'!W54</f>
        <v>2.5068636637462977E-2</v>
      </c>
      <c r="X42" s="24">
        <f>+'17実質GDP（他産業）'!X54-'18雇用者数（他産業）'!X54</f>
        <v>-0.24088740696508745</v>
      </c>
      <c r="Y42" s="24">
        <f>+'17実質GDP（他産業）'!Y54-'18雇用者数（他産業）'!Y54</f>
        <v>0.46574889702251632</v>
      </c>
      <c r="Z42" s="24">
        <f>+'17実質GDP（他産業）'!Z54-'18雇用者数（他産業）'!Z54</f>
        <v>-0.15132643950595426</v>
      </c>
      <c r="AA42" s="24">
        <f>+'17実質GDP（他産業）'!AA54-'18雇用者数（他産業）'!AA54</f>
        <v>-0.72998702962818574</v>
      </c>
      <c r="AB42" s="24">
        <f>+'17実質GDP（他産業）'!AB54-'18雇用者数（他産業）'!AB54</f>
        <v>-0.28362280794683215</v>
      </c>
      <c r="AC42" s="211">
        <f>+'17実質GDP（他産業）'!AC54-'18雇用者数（他産業）'!AC54</f>
        <v>-0.16184056398699492</v>
      </c>
    </row>
    <row r="43" spans="4:29" ht="16.5" customHeight="1">
      <c r="D43" s="17" t="s">
        <v>167</v>
      </c>
      <c r="E43" s="25">
        <f>+'17実質GDP（他産業）'!E55-'18雇用者数（他産業）'!E55</f>
        <v>0.1252959399127076</v>
      </c>
      <c r="F43" s="25">
        <f>+'17実質GDP（他産業）'!F55-'18雇用者数（他産業）'!F55</f>
        <v>5.7221939419233189E-2</v>
      </c>
      <c r="G43" s="25">
        <f>+'17実質GDP（他産業）'!G55-'18雇用者数（他産業）'!G55</f>
        <v>9.1077136985266385E-2</v>
      </c>
      <c r="H43" s="25">
        <f>+'17実質GDP（他産業）'!H55-'18雇用者数（他産業）'!H55</f>
        <v>-4.7452661886328185E-2</v>
      </c>
      <c r="I43" s="25">
        <f>+'17実質GDP（他産業）'!I55-'18雇用者数（他産業）'!I55</f>
        <v>-0.10383521511547589</v>
      </c>
      <c r="J43" s="25">
        <f>+'17実質GDP（他産業）'!J55-'18雇用者数（他産業）'!J55</f>
        <v>0.17965215816956639</v>
      </c>
      <c r="K43" s="25">
        <f>+'17実質GDP（他産業）'!K55-'18雇用者数（他産業）'!K55</f>
        <v>-0.18992341923123712</v>
      </c>
      <c r="L43" s="25">
        <f>+'17実質GDP（他産業）'!L55-'18雇用者数（他産業）'!L55</f>
        <v>0.15491323571203452</v>
      </c>
      <c r="M43" s="25">
        <f>+'17実質GDP（他産業）'!M55-'18雇用者数（他産業）'!M55</f>
        <v>8.6180882588820756E-2</v>
      </c>
      <c r="N43" s="25">
        <f>+'17実質GDP（他産業）'!N55-'18雇用者数（他産業）'!N55</f>
        <v>-0.18650903849773728</v>
      </c>
      <c r="O43" s="25">
        <f>+'17実質GDP（他産業）'!O55-'18雇用者数（他産業）'!O55</f>
        <v>-0.15826787185197788</v>
      </c>
      <c r="P43" s="25">
        <f>+'17実質GDP（他産業）'!P55-'18雇用者数（他産業）'!P55</f>
        <v>0.35456910963781407</v>
      </c>
      <c r="Q43" s="25">
        <f>+'17実質GDP（他産業）'!Q55-'18雇用者数（他産業）'!Q55</f>
        <v>0.63493979446036586</v>
      </c>
      <c r="R43" s="25">
        <f>+'17実質GDP（他産業）'!R55-'18雇用者数（他産業）'!R55</f>
        <v>0.17915884956084405</v>
      </c>
      <c r="S43" s="25">
        <f>+'17実質GDP（他産業）'!S55-'18雇用者数（他産業）'!S55</f>
        <v>0.21126445022969742</v>
      </c>
      <c r="T43" s="25">
        <f>+'17実質GDP（他産業）'!T55-'18雇用者数（他産業）'!T55</f>
        <v>-1.9534886922319458E-2</v>
      </c>
      <c r="U43" s="25">
        <f>+'17実質GDP（他産業）'!U55-'18雇用者数（他産業）'!U55</f>
        <v>-6.2232207951615215E-3</v>
      </c>
      <c r="V43" s="25">
        <f>+'17実質GDP（他産業）'!V55-'18雇用者数（他産業）'!V55</f>
        <v>-0.12769345300526908</v>
      </c>
      <c r="W43" s="25">
        <f>+'17実質GDP（他産業）'!W55-'18雇用者数（他産業）'!W55</f>
        <v>2.6217863908150618E-3</v>
      </c>
      <c r="X43" s="25">
        <f>+'17実質GDP（他産業）'!X55-'18雇用者数（他産業）'!X55</f>
        <v>-0.17377894353640583</v>
      </c>
      <c r="Y43" s="25">
        <f>+'17実質GDP（他産業）'!Y55-'18雇用者数（他産業）'!Y55</f>
        <v>0.26283245462372806</v>
      </c>
      <c r="Z43" s="25">
        <f>+'17実質GDP（他産業）'!Z55-'18雇用者数（他産業）'!Z55</f>
        <v>8.5715465346564226E-2</v>
      </c>
      <c r="AA43" s="25">
        <f>+'17実質GDP（他産業）'!AA55-'18雇用者数（他産業）'!AA55</f>
        <v>0.11437067614717718</v>
      </c>
      <c r="AB43" s="25">
        <f>+'17実質GDP（他産業）'!AB55-'18雇用者数（他産業）'!AB55</f>
        <v>-0.5211658897281376</v>
      </c>
      <c r="AC43" s="212">
        <f>+'17実質GDP（他産業）'!AC55-'18雇用者数（他産業）'!AC55</f>
        <v>-1.9150264485232583E-2</v>
      </c>
    </row>
    <row r="44" spans="4:29" ht="16.5" customHeight="1">
      <c r="D44" s="17" t="s">
        <v>168</v>
      </c>
      <c r="E44" s="25">
        <f>+'17実質GDP（他産業）'!E56-'18雇用者数（他産業）'!E56</f>
        <v>2.796976822164049E-2</v>
      </c>
      <c r="F44" s="25">
        <f>+'17実質GDP（他産業）'!F56-'18雇用者数（他産業）'!F56</f>
        <v>-0.14022687886664556</v>
      </c>
      <c r="G44" s="25">
        <f>+'17実質GDP（他産業）'!G56-'18雇用者数（他産業）'!G56</f>
        <v>-3.6765467335853175E-2</v>
      </c>
      <c r="H44" s="25">
        <f>+'17実質GDP（他産業）'!H56-'18雇用者数（他産業）'!H56</f>
        <v>-0.47283586786009379</v>
      </c>
      <c r="I44" s="25">
        <f>+'17実質GDP（他産業）'!I56-'18雇用者数（他産業）'!I56</f>
        <v>-0.25396995718053883</v>
      </c>
      <c r="J44" s="25">
        <f>+'17実質GDP（他産業）'!J56-'18雇用者数（他産業）'!J56</f>
        <v>-9.8729223554908513E-3</v>
      </c>
      <c r="K44" s="25">
        <f>+'17実質GDP（他産業）'!K56-'18雇用者数（他産業）'!K56</f>
        <v>5.555020299160196E-2</v>
      </c>
      <c r="L44" s="25">
        <f>+'17実質GDP（他産業）'!L56-'18雇用者数（他産業）'!L56</f>
        <v>3.9583134241053558E-2</v>
      </c>
      <c r="M44" s="25">
        <f>+'17実質GDP（他産業）'!M56-'18雇用者数（他産業）'!M56</f>
        <v>7.0008952210703912E-2</v>
      </c>
      <c r="N44" s="25">
        <f>+'17実質GDP（他産業）'!N56-'18雇用者数（他産業）'!N56</f>
        <v>0.11340752508911153</v>
      </c>
      <c r="O44" s="25">
        <f>+'17実質GDP（他産業）'!O56-'18雇用者数（他産業）'!O56</f>
        <v>5.5660477536103009E-2</v>
      </c>
      <c r="P44" s="25">
        <f>+'17実質GDP（他産業）'!P56-'18雇用者数（他産業）'!P56</f>
        <v>-0.11249850458595134</v>
      </c>
      <c r="Q44" s="25">
        <f>+'17実質GDP（他産業）'!Q56-'18雇用者数（他産業）'!Q56</f>
        <v>-0.50234394872287902</v>
      </c>
      <c r="R44" s="25">
        <f>+'17実質GDP（他産業）'!R56-'18雇用者数（他産業）'!R56</f>
        <v>-0.22207430940808828</v>
      </c>
      <c r="S44" s="25">
        <f>+'17実質GDP（他産業）'!S56-'18雇用者数（他産業）'!S56</f>
        <v>-0.3285930157786992</v>
      </c>
      <c r="T44" s="25">
        <f>+'17実質GDP（他産業）'!T56-'18雇用者数（他産業）'!T56</f>
        <v>1.4976028306852057E-2</v>
      </c>
      <c r="U44" s="25">
        <f>+'17実質GDP（他産業）'!U56-'18雇用者数（他産業）'!U56</f>
        <v>-0.32758079869111001</v>
      </c>
      <c r="V44" s="25">
        <f>+'17実質GDP（他産業）'!V56-'18雇用者数（他産業）'!V56</f>
        <v>-0.58063317827368688</v>
      </c>
      <c r="W44" s="25">
        <f>+'17実質GDP（他産業）'!W56-'18雇用者数（他産業）'!W56</f>
        <v>-0.3748619053372283</v>
      </c>
      <c r="X44" s="25">
        <f>+'17実質GDP（他産業）'!X56-'18雇用者数（他産業）'!X56</f>
        <v>-0.54724607081521848</v>
      </c>
      <c r="Y44" s="25">
        <f>+'17実質GDP（他産業）'!Y56-'18雇用者数（他産業）'!Y56</f>
        <v>6.4012526840397849E-2</v>
      </c>
      <c r="Z44" s="25">
        <f>+'17実質GDP（他産業）'!Z56-'18雇用者数（他産業）'!Z56</f>
        <v>-0.23799026187311795</v>
      </c>
      <c r="AA44" s="25">
        <f>+'17実質GDP（他産業）'!AA56-'18雇用者数（他産業）'!AA56</f>
        <v>-0.13071811963897778</v>
      </c>
      <c r="AB44" s="25">
        <f>+'17実質GDP（他産業）'!AB56-'18雇用者数（他産業）'!AB56</f>
        <v>0.14014970471066279</v>
      </c>
      <c r="AC44" s="212">
        <f>+'17実質GDP（他産業）'!AC56-'18雇用者数（他産業）'!AC56</f>
        <v>-4.1260003450360128E-2</v>
      </c>
    </row>
    <row r="45" spans="4:29" ht="16.5" customHeight="1">
      <c r="D45" s="17" t="s">
        <v>169</v>
      </c>
      <c r="E45" s="25">
        <f>+'17実質GDP（他産業）'!E57-'18雇用者数（他産業）'!E57</f>
        <v>0.10333902678468304</v>
      </c>
      <c r="F45" s="25">
        <f>+'17実質GDP（他産業）'!F57-'18雇用者数（他産業）'!F57</f>
        <v>-0.18674395225290061</v>
      </c>
      <c r="G45" s="25">
        <f>+'17実質GDP（他産業）'!G57-'18雇用者数（他産業）'!G57</f>
        <v>-0.13406177499711228</v>
      </c>
      <c r="H45" s="25">
        <f>+'17実質GDP（他産業）'!H57-'18雇用者数（他産業）'!H57</f>
        <v>-0.34973734390849109</v>
      </c>
      <c r="I45" s="25">
        <f>+'17実質GDP（他産業）'!I57-'18雇用者数（他産業）'!I57</f>
        <v>6.432810663854413E-2</v>
      </c>
      <c r="J45" s="25">
        <f>+'17実質GDP（他産業）'!J57-'18雇用者数（他産業）'!J57</f>
        <v>-0.64401824269975871</v>
      </c>
      <c r="K45" s="25">
        <f>+'17実質GDP（他産業）'!K57-'18雇用者数（他産業）'!K57</f>
        <v>-0.72437628760237782</v>
      </c>
      <c r="L45" s="25">
        <f>+'17実質GDP（他産業）'!L57-'18雇用者数（他産業）'!L57</f>
        <v>-0.47541322683773679</v>
      </c>
      <c r="M45" s="25">
        <f>+'17実質GDP（他産業）'!M57-'18雇用者数（他産業）'!M57</f>
        <v>-0.12068418927273741</v>
      </c>
      <c r="N45" s="25">
        <f>+'17実質GDP（他産業）'!N57-'18雇用者数（他産業）'!N57</f>
        <v>-0.28579006347125047</v>
      </c>
      <c r="O45" s="25">
        <f>+'17実質GDP（他産業）'!O57-'18雇用者数（他産業）'!O57</f>
        <v>-0.27871825718828208</v>
      </c>
      <c r="P45" s="25">
        <f>+'17実質GDP（他産業）'!P57-'18雇用者数（他産業）'!P57</f>
        <v>0.67820497565011517</v>
      </c>
      <c r="Q45" s="25">
        <f>+'17実質GDP（他産業）'!Q57-'18雇用者数（他産業）'!Q57</f>
        <v>1.0510884015967001</v>
      </c>
      <c r="R45" s="25">
        <f>+'17実質GDP（他産業）'!R57-'18雇用者数（他産業）'!R57</f>
        <v>0.44667466170030701</v>
      </c>
      <c r="S45" s="25">
        <f>+'17実質GDP（他産業）'!S57-'18雇用者数（他産業）'!S57</f>
        <v>0.57081436803257224</v>
      </c>
      <c r="T45" s="25">
        <f>+'17実質GDP（他産業）'!T57-'18雇用者数（他産業）'!T57</f>
        <v>-1.3531333838103785</v>
      </c>
      <c r="U45" s="25">
        <f>+'17実質GDP（他産業）'!U57-'18雇用者数（他産業）'!U57</f>
        <v>0.3356653157205402</v>
      </c>
      <c r="V45" s="25">
        <f>+'17実質GDP（他産業）'!V57-'18雇用者数（他産業）'!V57</f>
        <v>-0.16952796073525508</v>
      </c>
      <c r="W45" s="25">
        <f>+'17実質GDP（他産業）'!W57-'18雇用者数（他産業）'!W57</f>
        <v>0.23562396195738658</v>
      </c>
      <c r="X45" s="25">
        <f>+'17実質GDP（他産業）'!X57-'18雇用者数（他産業）'!X57</f>
        <v>0.14668857351259029</v>
      </c>
      <c r="Y45" s="25">
        <f>+'17実質GDP（他産業）'!Y57-'18雇用者数（他産業）'!Y57</f>
        <v>0.46972134062593313</v>
      </c>
      <c r="Z45" s="25">
        <f>+'17実質GDP（他産業）'!Z57-'18雇用者数（他産業）'!Z57</f>
        <v>-0.10174723804409927</v>
      </c>
      <c r="AA45" s="25">
        <f>+'17実質GDP（他産業）'!AA57-'18雇用者数（他産業）'!AA57</f>
        <v>-6.2626879658332774E-3</v>
      </c>
      <c r="AB45" s="25">
        <f>+'17実質GDP（他産業）'!AB57-'18雇用者数（他産業）'!AB57</f>
        <v>0.22803109025330137</v>
      </c>
      <c r="AC45" s="212">
        <f>+'17実質GDP（他産業）'!AC57-'18雇用者数（他産業）'!AC57</f>
        <v>0.14554385834897093</v>
      </c>
    </row>
    <row r="46" spans="4:29" ht="16.5" customHeight="1">
      <c r="D46" s="17" t="s">
        <v>170</v>
      </c>
      <c r="E46" s="25">
        <f>+'17実質GDP（他産業）'!E58-'18雇用者数（他産業）'!E58</f>
        <v>1.632682806008276E-2</v>
      </c>
      <c r="F46" s="25">
        <f>+'17実質GDP（他産業）'!F58-'18雇用者数（他産業）'!F58</f>
        <v>-0.45469052887528999</v>
      </c>
      <c r="G46" s="25">
        <f>+'17実質GDP（他産業）'!G58-'18雇用者数（他産業）'!G58</f>
        <v>-0.16860039694813483</v>
      </c>
      <c r="H46" s="25">
        <f>+'17実質GDP（他産業）'!H58-'18雇用者数（他産業）'!H58</f>
        <v>-0.27977502131485155</v>
      </c>
      <c r="I46" s="25">
        <f>+'17実質GDP（他産業）'!I58-'18雇用者数（他産業）'!I58</f>
        <v>0.48451583075696658</v>
      </c>
      <c r="J46" s="25">
        <f>+'17実質GDP（他産業）'!J58-'18雇用者数（他産業）'!J58</f>
        <v>0.76428852802281211</v>
      </c>
      <c r="K46" s="25">
        <f>+'17実質GDP（他産業）'!K58-'18雇用者数（他産業）'!K58</f>
        <v>0.56140984082646961</v>
      </c>
      <c r="L46" s="25">
        <f>+'17実質GDP（他産業）'!L58-'18雇用者数（他産業）'!L58</f>
        <v>1.996497910291789E-2</v>
      </c>
      <c r="M46" s="25">
        <f>+'17実質GDP（他産業）'!M58-'18雇用者数（他産業）'!M58</f>
        <v>-0.30774344359169653</v>
      </c>
      <c r="N46" s="25">
        <f>+'17実質GDP（他産業）'!N58-'18雇用者数（他産業）'!N58</f>
        <v>-0.34244704127114239</v>
      </c>
      <c r="O46" s="25">
        <f>+'17実質GDP（他産業）'!O58-'18雇用者数（他産業）'!O58</f>
        <v>4.1571197729932063E-2</v>
      </c>
      <c r="P46" s="25">
        <f>+'17実質GDP（他産業）'!P58-'18雇用者数（他産業）'!P58</f>
        <v>-0.10337663496633918</v>
      </c>
      <c r="Q46" s="25">
        <f>+'17実質GDP（他産業）'!Q58-'18雇用者数（他産業）'!Q58</f>
        <v>-2.5996159861050638E-2</v>
      </c>
      <c r="R46" s="25">
        <f>+'17実質GDP（他産業）'!R58-'18雇用者数（他産業）'!R58</f>
        <v>-0.16734312687534553</v>
      </c>
      <c r="S46" s="25">
        <f>+'17実質GDP（他産業）'!S58-'18雇用者数（他産業）'!S58</f>
        <v>-0.17577041051761633</v>
      </c>
      <c r="T46" s="25">
        <f>+'17実質GDP（他産業）'!T58-'18雇用者数（他産業）'!T58</f>
        <v>0.76365493589749367</v>
      </c>
      <c r="U46" s="25">
        <f>+'17実質GDP（他産業）'!U58-'18雇用者数（他産業）'!U58</f>
        <v>-0.3570577928187087</v>
      </c>
      <c r="V46" s="25">
        <f>+'17実質GDP（他産業）'!V58-'18雇用者数（他産業）'!V58</f>
        <v>-0.41708448262650721</v>
      </c>
      <c r="W46" s="25">
        <f>+'17実質GDP（他産業）'!W58-'18雇用者数（他産業）'!W58</f>
        <v>-0.27765756192092661</v>
      </c>
      <c r="X46" s="25">
        <f>+'17実質GDP（他産業）'!X58-'18雇用者数（他産業）'!X58</f>
        <v>-0.61837640329978916</v>
      </c>
      <c r="Y46" s="25">
        <f>+'17実質GDP（他産業）'!Y58-'18雇用者数（他産業）'!Y58</f>
        <v>-0.22606212992128821</v>
      </c>
      <c r="Z46" s="25">
        <f>+'17実質GDP（他産業）'!Z58-'18雇用者数（他産業）'!Z58</f>
        <v>0.28534520402397495</v>
      </c>
      <c r="AA46" s="25">
        <f>+'17実質GDP（他産業）'!AA58-'18雇用者数（他産業）'!AA58</f>
        <v>0.16840849893888227</v>
      </c>
      <c r="AB46" s="25">
        <f>+'17実質GDP（他産業）'!AB58-'18雇用者数（他産業）'!AB58</f>
        <v>-0.14981918624643156</v>
      </c>
      <c r="AC46" s="212">
        <f>+'17実質GDP（他産業）'!AC58-'18雇用者数（他産業）'!AC58</f>
        <v>2.441857384414195E-2</v>
      </c>
    </row>
    <row r="47" spans="4:29" ht="16.5" customHeight="1">
      <c r="D47" s="17" t="s">
        <v>171</v>
      </c>
      <c r="E47" s="25">
        <f>+'17実質GDP（他産業）'!E59-'18雇用者数（他産業）'!E59</f>
        <v>8.1930715734339993E-2</v>
      </c>
      <c r="F47" s="25">
        <f>+'17実質GDP（他産業）'!F59-'18雇用者数（他産業）'!F59</f>
        <v>0.11877070680189161</v>
      </c>
      <c r="G47" s="25">
        <f>+'17実質GDP（他産業）'!G59-'18雇用者数（他産業）'!G59</f>
        <v>0.10690034733597643</v>
      </c>
      <c r="H47" s="25">
        <f>+'17実質GDP（他産業）'!H59-'18雇用者数（他産業）'!H59</f>
        <v>3.5760376568092056E-2</v>
      </c>
      <c r="I47" s="25">
        <f>+'17実質GDP（他産業）'!I59-'18雇用者数（他産業）'!I59</f>
        <v>0.14579674046072694</v>
      </c>
      <c r="J47" s="25">
        <f>+'17実質GDP（他産業）'!J59-'18雇用者数（他産業）'!J59</f>
        <v>0.16034611507673052</v>
      </c>
      <c r="K47" s="25">
        <f>+'17実質GDP（他産業）'!K59-'18雇用者数（他産業）'!K59</f>
        <v>5.9961391012600479E-2</v>
      </c>
      <c r="L47" s="25">
        <f>+'17実質GDP（他産業）'!L59-'18雇用者数（他産業）'!L59</f>
        <v>-1.2969825318480913E-2</v>
      </c>
      <c r="M47" s="25">
        <f>+'17実質GDP（他産業）'!M59-'18雇用者数（他産業）'!M59</f>
        <v>-0.68985226705149816</v>
      </c>
      <c r="N47" s="25">
        <f>+'17実質GDP（他産業）'!N59-'18雇用者数（他産業）'!N59</f>
        <v>0.46707653780523584</v>
      </c>
      <c r="O47" s="25">
        <f>+'17実質GDP（他産業）'!O59-'18雇用者数（他産業）'!O59</f>
        <v>-0.23173672807222911</v>
      </c>
      <c r="P47" s="25">
        <f>+'17実質GDP（他産業）'!P59-'18雇用者数（他産業）'!P59</f>
        <v>0.21504576537969147</v>
      </c>
      <c r="Q47" s="25">
        <f>+'17実質GDP（他産業）'!Q59-'18雇用者数（他産業）'!Q59</f>
        <v>2.1232329070999319E-2</v>
      </c>
      <c r="R47" s="25">
        <f>+'17実質GDP（他産業）'!R59-'18雇用者数（他産業）'!R59</f>
        <v>4.2933666641489648E-2</v>
      </c>
      <c r="S47" s="25">
        <f>+'17実質GDP（他産業）'!S59-'18雇用者数（他産業）'!S59</f>
        <v>-3.5298150411178758E-2</v>
      </c>
      <c r="T47" s="25">
        <f>+'17実質GDP（他産業）'!T59-'18雇用者数（他産業）'!T59</f>
        <v>-9.8949574235606907E-2</v>
      </c>
      <c r="U47" s="25">
        <f>+'17実質GDP（他産業）'!U59-'18雇用者数（他産業）'!U59</f>
        <v>6.6061462557204478E-2</v>
      </c>
      <c r="V47" s="25">
        <f>+'17実質GDP（他産業）'!V59-'18雇用者数（他産業）'!V59</f>
        <v>-1.1777558454384704E-2</v>
      </c>
      <c r="W47" s="25">
        <f>+'17実質GDP（他産業）'!W59-'18雇用者数（他産業）'!W59</f>
        <v>-4.5287287511451793E-2</v>
      </c>
      <c r="X47" s="25">
        <f>+'17実質GDP（他産業）'!X59-'18雇用者数（他産業）'!X59</f>
        <v>-0.35906853948485007</v>
      </c>
      <c r="Y47" s="25">
        <f>+'17実質GDP（他産業）'!Y59-'18雇用者数（他産業）'!Y59</f>
        <v>0.24690111183952021</v>
      </c>
      <c r="Z47" s="25">
        <f>+'17実質GDP（他産業）'!Z59-'18雇用者数（他産業）'!Z59</f>
        <v>0.15875746171756927</v>
      </c>
      <c r="AA47" s="25">
        <f>+'17実質GDP（他産業）'!AA59-'18雇用者数（他産業）'!AA59</f>
        <v>0.35104408287845679</v>
      </c>
      <c r="AB47" s="25">
        <f>+'17実質GDP（他産業）'!AB59-'18雇用者数（他産業）'!AB59</f>
        <v>0.45643885720015642</v>
      </c>
      <c r="AC47" s="212">
        <f>+'17実質GDP（他産業）'!AC59-'18雇用者数（他産業）'!AC59</f>
        <v>0.41653369969171206</v>
      </c>
    </row>
    <row r="48" spans="4:29" ht="16.5" customHeight="1">
      <c r="D48" s="17" t="s">
        <v>172</v>
      </c>
      <c r="E48" s="25">
        <f>+'17実質GDP（他産業）'!E60-'18雇用者数（他産業）'!E60</f>
        <v>-0.35758863753965398</v>
      </c>
      <c r="F48" s="25">
        <f>+'17実質GDP（他産業）'!F60-'18雇用者数（他産業）'!F60</f>
        <v>-0.15916649602601571</v>
      </c>
      <c r="G48" s="25">
        <f>+'17実質GDP（他産業）'!G60-'18雇用者数（他産業）'!G60</f>
        <v>-0.27641172825314014</v>
      </c>
      <c r="H48" s="25">
        <f>+'17実質GDP（他産業）'!H60-'18雇用者数（他産業）'!H60</f>
        <v>-0.20284698908209886</v>
      </c>
      <c r="I48" s="25">
        <f>+'17実質GDP（他産業）'!I60-'18雇用者数（他産業）'!I60</f>
        <v>6.2071068825727126E-2</v>
      </c>
      <c r="J48" s="25">
        <f>+'17実質GDP（他産業）'!J60-'18雇用者数（他産業）'!J60</f>
        <v>-0.52502357897333807</v>
      </c>
      <c r="K48" s="25">
        <f>+'17実質GDP（他産業）'!K60-'18雇用者数（他産業）'!K60</f>
        <v>-1.1556796762593663E-2</v>
      </c>
      <c r="L48" s="25">
        <f>+'17実質GDP（他産業）'!L60-'18雇用者数（他産業）'!L60</f>
        <v>-0.33052022618041316</v>
      </c>
      <c r="M48" s="25">
        <f>+'17実質GDP（他産業）'!M60-'18雇用者数（他産業）'!M60</f>
        <v>0.2509291189519855</v>
      </c>
      <c r="N48" s="25">
        <f>+'17実質GDP（他産業）'!N60-'18雇用者数（他産業）'!N60</f>
        <v>0.12147201761590198</v>
      </c>
      <c r="O48" s="25">
        <f>+'17実質GDP（他産業）'!O60-'18雇用者数（他産業）'!O60</f>
        <v>-5.3424109469970477E-2</v>
      </c>
      <c r="P48" s="25">
        <f>+'17実質GDP（他産業）'!P60-'18雇用者数（他産業）'!P60</f>
        <v>-0.55184091893443066</v>
      </c>
      <c r="Q48" s="25">
        <f>+'17実質GDP（他産業）'!Q60-'18雇用者数（他産業）'!Q60</f>
        <v>1.2369616916532455</v>
      </c>
      <c r="R48" s="25">
        <f>+'17実質GDP（他産業）'!R60-'18雇用者数（他産業）'!R60</f>
        <v>-0.19265493863605943</v>
      </c>
      <c r="S48" s="25">
        <f>+'17実質GDP（他産業）'!S60-'18雇用者数（他産業）'!S60</f>
        <v>-0.82178703191683034</v>
      </c>
      <c r="T48" s="25">
        <f>+'17実質GDP（他産業）'!T60-'18雇用者数（他産業）'!T60</f>
        <v>1.5377439470413325</v>
      </c>
      <c r="U48" s="25">
        <f>+'17実質GDP（他産業）'!U60-'18雇用者数（他産業）'!U60</f>
        <v>-6.1113080443417678E-2</v>
      </c>
      <c r="V48" s="25">
        <f>+'17実質GDP（他産業）'!V60-'18雇用者数（他産業）'!V60</f>
        <v>-0.22602461551369135</v>
      </c>
      <c r="W48" s="25">
        <f>+'17実質GDP（他産業）'!W60-'18雇用者数（他産業）'!W60</f>
        <v>0.10808186519831209</v>
      </c>
      <c r="X48" s="25">
        <f>+'17実質GDP（他産業）'!X60-'18雇用者数（他産業）'!X60</f>
        <v>-1.024600094928322</v>
      </c>
      <c r="Y48" s="25">
        <f>+'17実質GDP（他産業）'!Y60-'18雇用者数（他産業）'!Y60</f>
        <v>-8.5490820018750871E-2</v>
      </c>
      <c r="Z48" s="25">
        <f>+'17実質GDP（他産業）'!Z60-'18雇用者数（他産業）'!Z60</f>
        <v>0.11514776318083775</v>
      </c>
      <c r="AA48" s="25">
        <f>+'17実質GDP（他産業）'!AA60-'18雇用者数（他産業）'!AA60</f>
        <v>0.34057017589416994</v>
      </c>
      <c r="AB48" s="25">
        <f>+'17実質GDP（他産業）'!AB60-'18雇用者数（他産業）'!AB60</f>
        <v>2.6948202697254772E-2</v>
      </c>
      <c r="AC48" s="212">
        <f>+'17実質GDP（他産業）'!AC60-'18雇用者数（他産業）'!AC60</f>
        <v>0.11332284001711052</v>
      </c>
    </row>
    <row r="49" spans="4:29" ht="16.5" customHeight="1" thickBot="1">
      <c r="D49" s="18" t="s">
        <v>173</v>
      </c>
      <c r="E49" s="26">
        <f>+'17実質GDP（他産業）'!E61-'18雇用者数（他産業）'!E61</f>
        <v>0.55265008834622997</v>
      </c>
      <c r="F49" s="26">
        <f>+'17実質GDP（他産業）'!F61-'18雇用者数（他産業）'!F61</f>
        <v>0.58175337278358319</v>
      </c>
      <c r="G49" s="26">
        <f>+'17実質GDP（他産業）'!G61-'18雇用者数（他産業）'!G61</f>
        <v>4.9347360690698415E-2</v>
      </c>
      <c r="H49" s="26">
        <f>+'17実質GDP（他産業）'!H61-'18雇用者数（他産業）'!H61</f>
        <v>0.1910738503059817</v>
      </c>
      <c r="I49" s="26">
        <f>+'17実質GDP（他産業）'!I61-'18雇用者数（他産業）'!I61</f>
        <v>0.32831704557005398</v>
      </c>
      <c r="J49" s="26">
        <f>+'17実質GDP（他産業）'!J61-'18雇用者数（他産業）'!J61</f>
        <v>0.21090458850241728</v>
      </c>
      <c r="K49" s="26">
        <f>+'17実質GDP（他産業）'!K61-'18雇用者数（他産業）'!K61</f>
        <v>0.39213630026487201</v>
      </c>
      <c r="L49" s="26">
        <f>+'17実質GDP（他産業）'!L61-'18雇用者数（他産業）'!L61</f>
        <v>0.1715085486881251</v>
      </c>
      <c r="M49" s="26">
        <f>+'17実質GDP（他産業）'!M61-'18雇用者数（他産業）'!M61</f>
        <v>-0.27989754298593694</v>
      </c>
      <c r="N49" s="26">
        <f>+'17実質GDP（他産業）'!N61-'18雇用者数（他産業）'!N61</f>
        <v>0.31976935312676691</v>
      </c>
      <c r="O49" s="26">
        <f>+'17実質GDP（他産業）'!O61-'18雇用者数（他産業）'!O61</f>
        <v>0.10008292568458435</v>
      </c>
      <c r="P49" s="26">
        <f>+'17実質GDP（他産業）'!P61-'18雇用者数（他産業）'!P61</f>
        <v>6.6920418951378513E-2</v>
      </c>
      <c r="Q49" s="26">
        <f>+'17実質GDP（他産業）'!Q61-'18雇用者数（他産業）'!Q61</f>
        <v>0.13117403379437392</v>
      </c>
      <c r="R49" s="26">
        <f>+'17実質GDP（他産業）'!R61-'18雇用者数（他産業）'!R61</f>
        <v>0.41085417158993826</v>
      </c>
      <c r="S49" s="26">
        <f>+'17実質GDP（他産業）'!S61-'18雇用者数（他産業）'!S61</f>
        <v>0.3100190965175797</v>
      </c>
      <c r="T49" s="26">
        <f>+'17実質GDP（他産業）'!T61-'18雇用者数（他産業）'!T61</f>
        <v>3.8009283886243889E-2</v>
      </c>
      <c r="U49" s="26">
        <f>+'17実質GDP（他産業）'!U61-'18雇用者数（他産業）'!U61</f>
        <v>0.24985408997165637</v>
      </c>
      <c r="V49" s="26">
        <f>+'17実質GDP（他産業）'!V61-'18雇用者数（他産業）'!V61</f>
        <v>0.20096294570873741</v>
      </c>
      <c r="W49" s="26">
        <f>+'17実質GDP（他産業）'!W61-'18雇用者数（他産業）'!W61</f>
        <v>5.7579544611002065E-2</v>
      </c>
      <c r="X49" s="26">
        <f>+'17実質GDP（他産業）'!X61-'18雇用者数（他産業）'!X61</f>
        <v>5.7601742704655443E-2</v>
      </c>
      <c r="Y49" s="26">
        <f>+'17実質GDP（他産業）'!Y61-'18雇用者数（他産業）'!Y61</f>
        <v>0.83119847386719414</v>
      </c>
      <c r="Z49" s="26">
        <f>+'17実質GDP（他産業）'!Z61-'18雇用者数（他産業）'!Z61</f>
        <v>0.65811935969974455</v>
      </c>
      <c r="AA49" s="26">
        <f>+'17実質GDP（他産業）'!AA61-'18雇用者数（他産業）'!AA61</f>
        <v>0.12124603058612099</v>
      </c>
      <c r="AB49" s="26">
        <f>+'17実質GDP（他産業）'!AB61-'18雇用者数（他産業）'!AB61</f>
        <v>0.32421624380926967</v>
      </c>
      <c r="AC49" s="213">
        <f>+'17実質GDP（他産業）'!AC61-'18雇用者数（他産業）'!AC61</f>
        <v>0.56444113196492107</v>
      </c>
    </row>
    <row r="50" spans="4:29" ht="16.5" customHeight="1" thickTop="1" thickBot="1">
      <c r="D50" s="19" t="s">
        <v>187</v>
      </c>
      <c r="E50" s="27">
        <f>+'17実質GDP（他産業）'!E62-'18雇用者数（他産業）'!E62</f>
        <v>0.16178104506664959</v>
      </c>
      <c r="F50" s="27">
        <f>+'17実質GDP（他産業）'!F62-'18雇用者数（他産業）'!F62</f>
        <v>1.244030237840505</v>
      </c>
      <c r="G50" s="27">
        <f>+'17実質GDP（他産業）'!G62-'18雇用者数（他産業）'!G62</f>
        <v>1.3390236049670898</v>
      </c>
      <c r="H50" s="27">
        <f>+'17実質GDP（他産業）'!H62-'18雇用者数（他産業）'!H62</f>
        <v>1.5161691936242994</v>
      </c>
      <c r="I50" s="27">
        <f>+'17実質GDP（他産業）'!I62-'18雇用者数（他産業）'!I62</f>
        <v>2.4741646898997778</v>
      </c>
      <c r="J50" s="27">
        <f>+'17実質GDP（他産業）'!J62-'18雇用者数（他産業）'!J62</f>
        <v>-0.49169134974588302</v>
      </c>
      <c r="K50" s="27">
        <f>+'17実質GDP（他産業）'!K62-'18雇用者数（他産業）'!K62</f>
        <v>-5.3043726918791501E-2</v>
      </c>
      <c r="L50" s="27">
        <f>+'17実質GDP（他産業）'!L62-'18雇用者数（他産業）'!L62</f>
        <v>-0.73203108712975185</v>
      </c>
      <c r="M50" s="27">
        <f>+'17実質GDP（他産業）'!M62-'18雇用者数（他産業）'!M62</f>
        <v>-4.0314067607035309</v>
      </c>
      <c r="N50" s="27">
        <f>+'17実質GDP（他産業）'!N62-'18雇用者数（他産業）'!N62</f>
        <v>2.1224412061957834</v>
      </c>
      <c r="O50" s="27">
        <f>+'17実質GDP（他産業）'!O62-'18雇用者数（他産業）'!O62</f>
        <v>0.86339074417259709</v>
      </c>
      <c r="P50" s="27">
        <f>+'17実質GDP（他産業）'!P62-'18雇用者数（他産業）'!P62</f>
        <v>2.4298474604618514</v>
      </c>
      <c r="Q50" s="27">
        <f>+'17実質GDP（他産業）'!Q62-'18雇用者数（他産業）'!Q62</f>
        <v>1.589862548605391</v>
      </c>
      <c r="R50" s="27">
        <f>+'17実質GDP（他産業）'!R62-'18雇用者数（他産業）'!R62</f>
        <v>1.8022271281167157</v>
      </c>
      <c r="S50" s="27">
        <f>+'17実質GDP（他産業）'!S62-'18雇用者数（他産業）'!S62</f>
        <v>-0.54043662444512708</v>
      </c>
      <c r="T50" s="27">
        <f>+'17実質GDP（他産業）'!T62-'18雇用者数（他産業）'!T62</f>
        <v>-0.22825030853085385</v>
      </c>
      <c r="U50" s="27">
        <f>+'17実質GDP（他産業）'!U62-'18雇用者数（他産業）'!U62</f>
        <v>0.55398341377977844</v>
      </c>
      <c r="V50" s="27">
        <f>+'17実質GDP（他産業）'!V62-'18雇用者数（他産業）'!V62</f>
        <v>-0.83379231355270178</v>
      </c>
      <c r="W50" s="27">
        <f>+'17実質GDP（他産業）'!W62-'18雇用者数（他産業）'!W62</f>
        <v>1.1052278464622034E-2</v>
      </c>
      <c r="X50" s="27">
        <f>+'17実質GDP（他産業）'!X62-'18雇用者数（他産業）'!X62</f>
        <v>-2.9469468328631256</v>
      </c>
      <c r="Y50" s="27">
        <f>+'17実質GDP（他産業）'!Y62-'18雇用者数（他産業）'!Y62</f>
        <v>4.3250450251722565</v>
      </c>
      <c r="Z50" s="27">
        <f>+'17実質GDP（他産業）'!Z62-'18雇用者数（他産業）'!Z62</f>
        <v>2.0312336416946652</v>
      </c>
      <c r="AA50" s="27">
        <f>+'17実質GDP（他産業）'!AA62-'18雇用者数（他産業）'!AA62</f>
        <v>-0.3985997287263236</v>
      </c>
      <c r="AB50" s="27">
        <f>+'17実質GDP（他産業）'!AB62-'18雇用者数（他産業）'!AB62</f>
        <v>-0.17113455175224335</v>
      </c>
      <c r="AC50" s="214">
        <f>+'17実質GDP（他産業）'!AC62-'18雇用者数（他産業）'!AC62</f>
        <v>1.4325509953131421</v>
      </c>
    </row>
    <row r="51" spans="4:29" ht="16.5" customHeight="1">
      <c r="D51" s="155"/>
      <c r="E51" s="155"/>
      <c r="F51" s="155"/>
      <c r="G51" s="155"/>
      <c r="H51" s="155"/>
      <c r="I51" s="155"/>
    </row>
    <row r="52" spans="4:29" ht="16.5" customHeight="1">
      <c r="D52" s="155"/>
      <c r="E52" s="155"/>
      <c r="F52" s="155"/>
      <c r="G52" s="155"/>
      <c r="H52" s="155"/>
      <c r="I52" s="155"/>
      <c r="J52" s="157"/>
      <c r="K52" s="157"/>
      <c r="L52" s="157"/>
      <c r="M52" s="157"/>
      <c r="N52" s="157"/>
      <c r="O52" s="157"/>
      <c r="P52" s="157"/>
      <c r="Q52" s="157"/>
      <c r="R52" s="157"/>
    </row>
    <row r="53" spans="4:29" ht="16.5" customHeight="1"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</row>
    <row r="54" spans="4:29" ht="16.5" customHeight="1"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</row>
    <row r="55" spans="4:29" ht="16.5" customHeight="1"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</row>
    <row r="56" spans="4:29" ht="16.5" customHeight="1"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</row>
    <row r="57" spans="4:29" ht="16.5" customHeight="1"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</row>
    <row r="58" spans="4:29" ht="16.5" customHeight="1"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</row>
    <row r="59" spans="4:29" ht="16.5" customHeight="1"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</row>
    <row r="60" spans="4:29" ht="16.5" customHeight="1"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</row>
    <row r="61" spans="4:29" ht="16.5" customHeight="1"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</row>
    <row r="62" spans="4:29" ht="16.5" customHeight="1"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</row>
    <row r="68" spans="4:29" ht="16.5" customHeight="1">
      <c r="J68" s="163"/>
      <c r="K68" s="163"/>
      <c r="L68" s="163"/>
      <c r="M68" s="163"/>
      <c r="N68" s="163"/>
      <c r="O68" s="163"/>
      <c r="P68" s="163"/>
    </row>
    <row r="70" spans="4:29" ht="16.5" customHeight="1">
      <c r="J70" s="164"/>
      <c r="K70" s="164"/>
      <c r="L70" s="164"/>
      <c r="M70" s="164"/>
      <c r="N70" s="164"/>
      <c r="O70" s="164"/>
      <c r="P70" s="164"/>
    </row>
    <row r="71" spans="4:29" ht="16.5" customHeight="1"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</row>
    <row r="72" spans="4:29" ht="16.5" customHeight="1">
      <c r="D72" s="166"/>
      <c r="E72" s="166"/>
      <c r="F72" s="166"/>
      <c r="G72" s="166"/>
      <c r="H72" s="166"/>
      <c r="I72" s="166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</row>
    <row r="73" spans="4:29" ht="16.5" customHeight="1">
      <c r="D73" s="166"/>
      <c r="E73" s="166"/>
      <c r="F73" s="166"/>
      <c r="G73" s="166"/>
      <c r="H73" s="166"/>
      <c r="I73" s="166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</row>
    <row r="74" spans="4:29" ht="16.5" customHeight="1">
      <c r="D74" s="166"/>
      <c r="E74" s="166"/>
      <c r="F74" s="166"/>
      <c r="G74" s="166"/>
      <c r="H74" s="166"/>
      <c r="I74" s="166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</row>
    <row r="75" spans="4:29" ht="16.5" customHeight="1">
      <c r="D75" s="166"/>
      <c r="E75" s="166"/>
      <c r="F75" s="166"/>
      <c r="G75" s="166"/>
      <c r="H75" s="166"/>
      <c r="I75" s="166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</row>
    <row r="76" spans="4:29" ht="16.5" customHeight="1">
      <c r="D76" s="166"/>
      <c r="E76" s="166"/>
      <c r="F76" s="166"/>
      <c r="G76" s="166"/>
      <c r="H76" s="166"/>
      <c r="I76" s="166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</row>
    <row r="77" spans="4:29" ht="16.5" customHeight="1">
      <c r="D77" s="166"/>
      <c r="E77" s="166"/>
      <c r="F77" s="166"/>
      <c r="G77" s="166"/>
      <c r="H77" s="166"/>
      <c r="I77" s="166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</row>
    <row r="78" spans="4:29" ht="16.5" customHeight="1">
      <c r="D78" s="166"/>
      <c r="E78" s="166"/>
      <c r="F78" s="166"/>
      <c r="G78" s="166"/>
      <c r="H78" s="166"/>
      <c r="I78" s="166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</row>
    <row r="79" spans="4:29" ht="16.5" customHeight="1">
      <c r="D79" s="166"/>
      <c r="E79" s="166"/>
      <c r="F79" s="166"/>
      <c r="G79" s="166"/>
      <c r="H79" s="166"/>
      <c r="I79" s="166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</row>
    <row r="80" spans="4:29" ht="16.5" customHeight="1">
      <c r="D80" s="166"/>
      <c r="E80" s="166"/>
      <c r="F80" s="166"/>
      <c r="G80" s="166"/>
      <c r="H80" s="166"/>
      <c r="I80" s="166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</row>
    <row r="82" spans="4:29" ht="16.5" customHeight="1">
      <c r="D82" s="166"/>
      <c r="E82" s="166"/>
      <c r="F82" s="166"/>
      <c r="G82" s="166"/>
      <c r="H82" s="166"/>
      <c r="I82" s="166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</row>
    <row r="84" spans="4:29" ht="16.5" customHeight="1">
      <c r="D84" s="166"/>
      <c r="E84" s="166"/>
      <c r="F84" s="166"/>
      <c r="G84" s="166"/>
      <c r="H84" s="166"/>
      <c r="I84" s="166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</row>
    <row r="85" spans="4:29" ht="16.5" customHeight="1">
      <c r="D85" s="166"/>
      <c r="E85" s="166"/>
      <c r="F85" s="166"/>
      <c r="G85" s="166"/>
      <c r="H85" s="166"/>
      <c r="I85" s="166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</row>
    <row r="86" spans="4:29" ht="16.5" customHeight="1">
      <c r="J86" s="168"/>
      <c r="K86" s="168"/>
      <c r="L86" s="168"/>
      <c r="M86" s="168"/>
      <c r="N86" s="168"/>
      <c r="O86" s="168"/>
      <c r="P86" s="168"/>
    </row>
    <row r="88" spans="4:29" ht="16.5" customHeight="1">
      <c r="J88" s="163"/>
      <c r="K88" s="163"/>
      <c r="L88" s="163"/>
      <c r="M88" s="163"/>
      <c r="N88" s="163"/>
      <c r="O88" s="163"/>
      <c r="P88" s="163"/>
    </row>
    <row r="89" spans="4:29" ht="16.5" customHeight="1">
      <c r="D89" s="155"/>
      <c r="E89" s="155"/>
      <c r="F89" s="155"/>
      <c r="G89" s="155"/>
      <c r="H89" s="155"/>
      <c r="I89" s="155"/>
      <c r="J89" s="169"/>
      <c r="K89" s="169"/>
      <c r="L89" s="169"/>
      <c r="M89" s="169"/>
      <c r="N89" s="169"/>
      <c r="O89" s="169"/>
      <c r="P89" s="169"/>
    </row>
    <row r="90" spans="4:29" ht="16.5" customHeight="1">
      <c r="J90" s="164"/>
      <c r="K90" s="164"/>
      <c r="L90" s="164"/>
      <c r="M90" s="164"/>
      <c r="N90" s="164"/>
      <c r="O90" s="164"/>
      <c r="P90" s="164"/>
    </row>
    <row r="92" spans="4:29" ht="16.5" customHeight="1">
      <c r="J92" s="163"/>
      <c r="K92" s="163"/>
      <c r="L92" s="163"/>
      <c r="M92" s="163"/>
      <c r="N92" s="163"/>
      <c r="O92" s="163"/>
      <c r="P92" s="163"/>
    </row>
    <row r="93" spans="4:29" ht="16.5" customHeight="1">
      <c r="J93" s="165"/>
      <c r="K93" s="165"/>
      <c r="L93" s="165"/>
      <c r="M93" s="165"/>
      <c r="N93" s="165"/>
      <c r="O93" s="165"/>
      <c r="P93" s="165"/>
    </row>
    <row r="94" spans="4:29" ht="16.5" customHeight="1"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</row>
    <row r="95" spans="4:29" ht="16.5" customHeight="1">
      <c r="J95" s="164"/>
      <c r="K95" s="164"/>
      <c r="L95" s="164"/>
      <c r="M95" s="164"/>
      <c r="N95" s="164"/>
      <c r="O95" s="164"/>
      <c r="P95" s="164"/>
    </row>
    <row r="96" spans="4:29" ht="16.5" customHeight="1">
      <c r="J96" s="164"/>
      <c r="K96" s="164"/>
      <c r="L96" s="164"/>
      <c r="M96" s="164"/>
      <c r="N96" s="164"/>
      <c r="O96" s="164"/>
      <c r="P96" s="164"/>
    </row>
    <row r="99" spans="4:16" ht="16.5" customHeight="1">
      <c r="J99" s="163"/>
      <c r="K99" s="163"/>
      <c r="L99" s="163"/>
      <c r="M99" s="163"/>
      <c r="N99" s="163"/>
      <c r="O99" s="163"/>
      <c r="P99" s="163"/>
    </row>
    <row r="100" spans="4:16" ht="16.5" customHeight="1">
      <c r="J100" s="165"/>
      <c r="K100" s="165"/>
      <c r="L100" s="165"/>
      <c r="M100" s="165"/>
      <c r="N100" s="165"/>
      <c r="O100" s="165"/>
      <c r="P100" s="165"/>
    </row>
    <row r="101" spans="4:16" ht="16.5" customHeight="1">
      <c r="J101" s="170"/>
      <c r="K101" s="170"/>
      <c r="L101" s="170"/>
      <c r="M101" s="170"/>
      <c r="N101" s="170"/>
      <c r="O101" s="170"/>
      <c r="P101" s="170"/>
    </row>
    <row r="102" spans="4:16" ht="16.5" customHeight="1">
      <c r="J102" s="170"/>
      <c r="K102" s="170"/>
      <c r="L102" s="170"/>
      <c r="M102" s="170"/>
      <c r="N102" s="170"/>
      <c r="O102" s="170"/>
      <c r="P102" s="170"/>
    </row>
    <row r="103" spans="4:16" ht="16.5" customHeight="1">
      <c r="J103" s="168"/>
      <c r="K103" s="168"/>
      <c r="L103" s="168"/>
      <c r="M103" s="168"/>
      <c r="N103" s="168"/>
      <c r="O103" s="168"/>
      <c r="P103" s="168"/>
    </row>
    <row r="104" spans="4:16" ht="16.5" customHeight="1">
      <c r="J104" s="168"/>
      <c r="K104" s="168"/>
      <c r="L104" s="168"/>
      <c r="M104" s="168"/>
      <c r="N104" s="168"/>
      <c r="O104" s="168"/>
      <c r="P104" s="168"/>
    </row>
    <row r="105" spans="4:16" ht="16.5" customHeight="1">
      <c r="D105" s="155"/>
      <c r="E105" s="155"/>
      <c r="F105" s="155"/>
      <c r="G105" s="155"/>
      <c r="H105" s="155"/>
      <c r="I105" s="155"/>
      <c r="J105" s="166"/>
      <c r="K105" s="166"/>
      <c r="L105" s="166"/>
      <c r="M105" s="166"/>
      <c r="N105" s="166"/>
      <c r="O105" s="166"/>
      <c r="P105" s="166"/>
    </row>
    <row r="106" spans="4:16" ht="16.5" customHeight="1">
      <c r="D106" s="155"/>
      <c r="E106" s="155"/>
      <c r="F106" s="155"/>
      <c r="G106" s="155"/>
      <c r="H106" s="155"/>
      <c r="I106" s="155"/>
      <c r="J106" s="166"/>
      <c r="K106" s="166"/>
      <c r="L106" s="166"/>
      <c r="M106" s="166"/>
      <c r="N106" s="166"/>
      <c r="O106" s="166"/>
      <c r="P106" s="166"/>
    </row>
    <row r="109" spans="4:16" ht="16.5" customHeight="1">
      <c r="J109" s="163"/>
      <c r="K109" s="163"/>
      <c r="L109" s="163"/>
      <c r="M109" s="163"/>
      <c r="N109" s="163"/>
      <c r="O109" s="163"/>
      <c r="P109" s="163"/>
    </row>
    <row r="110" spans="4:16" ht="16.5" customHeight="1">
      <c r="J110" s="165"/>
      <c r="K110" s="165"/>
      <c r="L110" s="165"/>
      <c r="M110" s="165"/>
      <c r="N110" s="165"/>
      <c r="O110" s="165"/>
      <c r="P110" s="165"/>
    </row>
    <row r="111" spans="4:16" ht="16.5" customHeight="1">
      <c r="J111" s="164"/>
      <c r="K111" s="164"/>
      <c r="L111" s="164"/>
      <c r="M111" s="164"/>
      <c r="N111" s="164"/>
      <c r="O111" s="164"/>
      <c r="P111" s="164"/>
    </row>
    <row r="112" spans="4:16" ht="16.5" customHeight="1">
      <c r="J112" s="164"/>
      <c r="K112" s="164"/>
      <c r="L112" s="164"/>
      <c r="M112" s="164"/>
      <c r="N112" s="164"/>
      <c r="O112" s="164"/>
      <c r="P112" s="164"/>
    </row>
    <row r="113" spans="4:16" ht="16.5" customHeight="1">
      <c r="J113" s="164"/>
      <c r="K113" s="164"/>
      <c r="L113" s="164"/>
      <c r="M113" s="164"/>
      <c r="N113" s="164"/>
      <c r="O113" s="164"/>
      <c r="P113" s="164"/>
    </row>
    <row r="114" spans="4:16" ht="16.5" customHeight="1">
      <c r="J114" s="164"/>
      <c r="K114" s="164"/>
      <c r="L114" s="164"/>
      <c r="M114" s="164"/>
      <c r="N114" s="164"/>
      <c r="O114" s="164"/>
      <c r="P114" s="164"/>
    </row>
    <row r="115" spans="4:16" ht="16.5" customHeight="1">
      <c r="J115" s="164"/>
      <c r="K115" s="164"/>
      <c r="L115" s="164"/>
      <c r="M115" s="164"/>
      <c r="N115" s="164"/>
      <c r="O115" s="164"/>
      <c r="P115" s="164"/>
    </row>
    <row r="116" spans="4:16" ht="16.5" customHeight="1">
      <c r="J116" s="164"/>
      <c r="K116" s="164"/>
      <c r="L116" s="164"/>
      <c r="M116" s="164"/>
      <c r="N116" s="164"/>
      <c r="O116" s="164"/>
      <c r="P116" s="164"/>
    </row>
    <row r="117" spans="4:16" ht="16.5" customHeight="1">
      <c r="J117" s="164"/>
      <c r="K117" s="164"/>
      <c r="L117" s="164"/>
      <c r="M117" s="164"/>
      <c r="N117" s="164"/>
      <c r="O117" s="164"/>
      <c r="P117" s="164"/>
    </row>
    <row r="118" spans="4:16" ht="16.5" customHeight="1">
      <c r="J118" s="164"/>
      <c r="K118" s="164"/>
      <c r="L118" s="164"/>
      <c r="M118" s="164"/>
      <c r="N118" s="164"/>
      <c r="O118" s="164"/>
      <c r="P118" s="164"/>
    </row>
    <row r="119" spans="4:16" ht="16.5" customHeight="1">
      <c r="J119" s="164"/>
      <c r="K119" s="164"/>
      <c r="L119" s="164"/>
      <c r="M119" s="164"/>
      <c r="N119" s="164"/>
      <c r="O119" s="164"/>
      <c r="P119" s="164"/>
    </row>
    <row r="120" spans="4:16" ht="16.5" customHeight="1">
      <c r="J120" s="164"/>
      <c r="K120" s="164"/>
      <c r="L120" s="164"/>
      <c r="M120" s="164"/>
      <c r="N120" s="164"/>
      <c r="O120" s="164"/>
      <c r="P120" s="164"/>
    </row>
    <row r="121" spans="4:16" ht="16.5" customHeight="1">
      <c r="D121" s="155"/>
      <c r="E121" s="155"/>
      <c r="F121" s="155"/>
      <c r="G121" s="155"/>
      <c r="H121" s="155"/>
      <c r="I121" s="155"/>
      <c r="J121" s="166"/>
      <c r="K121" s="166"/>
      <c r="L121" s="166"/>
      <c r="M121" s="166"/>
      <c r="N121" s="166"/>
      <c r="O121" s="166"/>
      <c r="P121" s="166"/>
    </row>
    <row r="124" spans="4:16" ht="16.5" customHeight="1">
      <c r="J124" s="163"/>
      <c r="K124" s="163"/>
      <c r="L124" s="163"/>
      <c r="M124" s="163"/>
      <c r="N124" s="163"/>
      <c r="O124" s="163"/>
      <c r="P124" s="163"/>
    </row>
    <row r="125" spans="4:16" ht="16.5" customHeight="1">
      <c r="D125" s="155"/>
      <c r="E125" s="155"/>
      <c r="F125" s="155"/>
      <c r="G125" s="155"/>
      <c r="H125" s="155"/>
      <c r="I125" s="155"/>
      <c r="J125" s="171"/>
      <c r="K125" s="171"/>
      <c r="L125" s="171"/>
      <c r="M125" s="171"/>
      <c r="N125" s="171"/>
      <c r="O125" s="171"/>
      <c r="P125" s="171"/>
    </row>
    <row r="126" spans="4:16" ht="16.5" customHeight="1">
      <c r="J126" s="164"/>
      <c r="K126" s="164"/>
      <c r="L126" s="164"/>
      <c r="M126" s="164"/>
      <c r="N126" s="164"/>
      <c r="O126" s="164"/>
      <c r="P126" s="164"/>
    </row>
    <row r="127" spans="4:16" ht="16.5" customHeight="1">
      <c r="J127" s="164"/>
      <c r="K127" s="164"/>
      <c r="L127" s="164"/>
      <c r="M127" s="164"/>
      <c r="N127" s="164"/>
      <c r="O127" s="164"/>
      <c r="P127" s="164"/>
    </row>
    <row r="128" spans="4:16" ht="16.5" customHeight="1">
      <c r="J128" s="164"/>
      <c r="K128" s="164"/>
      <c r="L128" s="164"/>
      <c r="M128" s="164"/>
      <c r="N128" s="164"/>
      <c r="O128" s="164"/>
      <c r="P128" s="164"/>
    </row>
    <row r="129" spans="10:29" s="154" customFormat="1" ht="16.5" customHeight="1">
      <c r="J129" s="164"/>
      <c r="K129" s="164"/>
      <c r="L129" s="164"/>
      <c r="M129" s="164"/>
      <c r="N129" s="164"/>
      <c r="O129" s="164"/>
      <c r="P129" s="164"/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  <c r="AA129" s="148"/>
      <c r="AB129" s="148"/>
      <c r="AC129" s="148"/>
    </row>
    <row r="130" spans="10:29" s="154" customFormat="1" ht="16.5" customHeight="1">
      <c r="J130" s="164"/>
      <c r="K130" s="164"/>
      <c r="L130" s="164"/>
      <c r="M130" s="164"/>
      <c r="N130" s="164"/>
      <c r="O130" s="164"/>
      <c r="P130" s="164"/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  <c r="AA130" s="148"/>
      <c r="AB130" s="148"/>
      <c r="AC130" s="148"/>
    </row>
    <row r="131" spans="10:29" s="154" customFormat="1" ht="16.5" customHeight="1">
      <c r="J131" s="164"/>
      <c r="K131" s="164"/>
      <c r="L131" s="164"/>
      <c r="M131" s="164"/>
      <c r="N131" s="164"/>
      <c r="O131" s="164"/>
      <c r="P131" s="164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</row>
    <row r="132" spans="10:29" s="154" customFormat="1" ht="16.5" customHeight="1">
      <c r="J132" s="164"/>
      <c r="K132" s="164"/>
      <c r="L132" s="164"/>
      <c r="M132" s="164"/>
      <c r="N132" s="164"/>
      <c r="O132" s="164"/>
      <c r="P132" s="164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</row>
    <row r="133" spans="10:29" s="154" customFormat="1" ht="16.5" customHeight="1">
      <c r="J133" s="164"/>
      <c r="K133" s="164"/>
      <c r="L133" s="164"/>
      <c r="M133" s="164"/>
      <c r="N133" s="164"/>
      <c r="O133" s="164"/>
      <c r="P133" s="164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</row>
    <row r="134" spans="10:29" s="154" customFormat="1" ht="16.5" customHeight="1">
      <c r="J134" s="164"/>
      <c r="K134" s="164"/>
      <c r="L134" s="164"/>
      <c r="M134" s="164"/>
      <c r="N134" s="164"/>
      <c r="O134" s="164"/>
      <c r="P134" s="164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</row>
    <row r="135" spans="10:29" s="154" customFormat="1" ht="16.5" customHeight="1">
      <c r="J135" s="164"/>
      <c r="K135" s="164"/>
      <c r="L135" s="164"/>
      <c r="M135" s="164"/>
      <c r="N135" s="164"/>
      <c r="O135" s="164"/>
      <c r="P135" s="164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</row>
    <row r="136" spans="10:29" s="154" customFormat="1" ht="16.5" customHeight="1">
      <c r="J136" s="164"/>
      <c r="K136" s="164"/>
      <c r="L136" s="164"/>
      <c r="M136" s="164"/>
      <c r="N136" s="164"/>
      <c r="O136" s="164"/>
      <c r="P136" s="164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</row>
    <row r="137" spans="10:29" s="154" customFormat="1" ht="16.5" customHeight="1">
      <c r="J137" s="164"/>
      <c r="K137" s="164"/>
      <c r="L137" s="164"/>
      <c r="M137" s="164"/>
      <c r="N137" s="164"/>
      <c r="O137" s="164"/>
      <c r="P137" s="164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</row>
    <row r="138" spans="10:29" s="154" customFormat="1" ht="16.5" customHeight="1">
      <c r="J138" s="164"/>
      <c r="K138" s="164"/>
      <c r="L138" s="164"/>
      <c r="M138" s="164"/>
      <c r="N138" s="164"/>
      <c r="O138" s="164"/>
      <c r="P138" s="164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</row>
    <row r="139" spans="10:29" s="154" customFormat="1" ht="16.5" customHeight="1">
      <c r="J139" s="164"/>
      <c r="K139" s="164"/>
      <c r="L139" s="164"/>
      <c r="M139" s="164"/>
      <c r="N139" s="164"/>
      <c r="O139" s="164"/>
      <c r="P139" s="164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</row>
    <row r="140" spans="10:29" s="154" customFormat="1" ht="16.5" customHeight="1">
      <c r="J140" s="164"/>
      <c r="K140" s="164"/>
      <c r="L140" s="164"/>
      <c r="M140" s="164"/>
      <c r="N140" s="164"/>
      <c r="O140" s="164"/>
      <c r="P140" s="164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</row>
    <row r="141" spans="10:29" s="154" customFormat="1" ht="16.5" customHeight="1">
      <c r="J141" s="164"/>
      <c r="K141" s="164"/>
      <c r="L141" s="164"/>
      <c r="M141" s="164"/>
      <c r="N141" s="164"/>
      <c r="O141" s="164"/>
      <c r="P141" s="164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  <c r="AA141" s="148"/>
      <c r="AB141" s="148"/>
      <c r="AC141" s="148"/>
    </row>
    <row r="142" spans="10:29" s="154" customFormat="1" ht="16.5" customHeight="1">
      <c r="J142" s="164"/>
      <c r="K142" s="164"/>
      <c r="L142" s="164"/>
      <c r="M142" s="164"/>
      <c r="N142" s="164"/>
      <c r="O142" s="164"/>
      <c r="P142" s="164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</row>
    <row r="143" spans="10:29" s="154" customFormat="1" ht="16.5" customHeight="1">
      <c r="J143" s="164"/>
      <c r="K143" s="164"/>
      <c r="L143" s="164"/>
      <c r="M143" s="164"/>
      <c r="N143" s="164"/>
      <c r="O143" s="164"/>
      <c r="P143" s="164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</row>
    <row r="144" spans="10:29" s="154" customFormat="1" ht="16.5" customHeight="1">
      <c r="J144" s="164"/>
      <c r="K144" s="164"/>
      <c r="L144" s="164"/>
      <c r="M144" s="164"/>
      <c r="N144" s="164"/>
      <c r="O144" s="164"/>
      <c r="P144" s="164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</row>
    <row r="145" spans="10:29" s="154" customFormat="1" ht="16.5" customHeight="1">
      <c r="J145" s="164"/>
      <c r="K145" s="164"/>
      <c r="L145" s="164"/>
      <c r="M145" s="164"/>
      <c r="N145" s="164"/>
      <c r="O145" s="164"/>
      <c r="P145" s="164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  <c r="AA145" s="148"/>
      <c r="AB145" s="148"/>
      <c r="AC145" s="148"/>
    </row>
    <row r="146" spans="10:29" s="154" customFormat="1" ht="16.5" customHeight="1">
      <c r="J146" s="164"/>
      <c r="K146" s="164"/>
      <c r="L146" s="164"/>
      <c r="M146" s="164"/>
      <c r="N146" s="164"/>
      <c r="O146" s="164"/>
      <c r="P146" s="164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</row>
    <row r="147" spans="10:29" s="154" customFormat="1" ht="16.5" customHeight="1">
      <c r="J147" s="164"/>
      <c r="K147" s="164"/>
      <c r="L147" s="164"/>
      <c r="M147" s="164"/>
      <c r="N147" s="164"/>
      <c r="O147" s="164"/>
      <c r="P147" s="164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</row>
    <row r="148" spans="10:29" s="154" customFormat="1" ht="16.5" customHeight="1">
      <c r="J148" s="164"/>
      <c r="K148" s="164"/>
      <c r="L148" s="164"/>
      <c r="M148" s="164"/>
      <c r="N148" s="164"/>
      <c r="O148" s="164"/>
      <c r="P148" s="164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</row>
    <row r="149" spans="10:29" s="154" customFormat="1" ht="16.5" customHeight="1">
      <c r="J149" s="164"/>
      <c r="K149" s="164"/>
      <c r="L149" s="164"/>
      <c r="M149" s="164"/>
      <c r="N149" s="164"/>
      <c r="O149" s="164"/>
      <c r="P149" s="164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</row>
    <row r="150" spans="10:29" s="154" customFormat="1" ht="16.5" customHeight="1">
      <c r="J150" s="164"/>
      <c r="K150" s="164"/>
      <c r="L150" s="164"/>
      <c r="M150" s="164"/>
      <c r="N150" s="164"/>
      <c r="O150" s="164"/>
      <c r="P150" s="164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</row>
    <row r="151" spans="10:29" s="154" customFormat="1" ht="16.5" customHeight="1">
      <c r="J151" s="164"/>
      <c r="K151" s="164"/>
      <c r="L151" s="164"/>
      <c r="M151" s="164"/>
      <c r="N151" s="164"/>
      <c r="O151" s="164"/>
      <c r="P151" s="164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</row>
    <row r="152" spans="10:29" s="154" customFormat="1" ht="16.5" customHeight="1">
      <c r="J152" s="164"/>
      <c r="K152" s="164"/>
      <c r="L152" s="164"/>
      <c r="M152" s="164"/>
      <c r="N152" s="164"/>
      <c r="O152" s="164"/>
      <c r="P152" s="164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</row>
    <row r="153" spans="10:29" s="154" customFormat="1" ht="16.5" customHeight="1">
      <c r="J153" s="164"/>
      <c r="K153" s="164"/>
      <c r="L153" s="164"/>
      <c r="M153" s="164"/>
      <c r="N153" s="164"/>
      <c r="O153" s="164"/>
      <c r="P153" s="164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</row>
    <row r="154" spans="10:29" s="154" customFormat="1" ht="16.5" customHeight="1">
      <c r="J154" s="164"/>
      <c r="K154" s="164"/>
      <c r="L154" s="164"/>
      <c r="M154" s="164"/>
      <c r="N154" s="164"/>
      <c r="O154" s="164"/>
      <c r="P154" s="164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</row>
    <row r="155" spans="10:29" s="154" customFormat="1" ht="16.5" customHeight="1">
      <c r="J155" s="164"/>
      <c r="K155" s="164"/>
      <c r="L155" s="164"/>
      <c r="M155" s="164"/>
      <c r="N155" s="164"/>
      <c r="O155" s="164"/>
      <c r="P155" s="164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</row>
    <row r="156" spans="10:29" s="154" customFormat="1" ht="16.5" customHeight="1">
      <c r="J156" s="164"/>
      <c r="K156" s="164"/>
      <c r="L156" s="164"/>
      <c r="M156" s="164"/>
      <c r="N156" s="164"/>
      <c r="O156" s="164"/>
      <c r="P156" s="164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</row>
    <row r="157" spans="10:29" s="154" customFormat="1" ht="16.5" customHeight="1">
      <c r="J157" s="164"/>
      <c r="K157" s="164"/>
      <c r="L157" s="164"/>
      <c r="M157" s="164"/>
      <c r="N157" s="164"/>
      <c r="O157" s="164"/>
      <c r="P157" s="164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</row>
    <row r="158" spans="10:29" s="154" customFormat="1" ht="16.5" customHeight="1">
      <c r="J158" s="164"/>
      <c r="K158" s="164"/>
      <c r="L158" s="164"/>
      <c r="M158" s="164"/>
      <c r="N158" s="164"/>
      <c r="O158" s="164"/>
      <c r="P158" s="164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</row>
    <row r="159" spans="10:29" s="154" customFormat="1" ht="16.5" customHeight="1">
      <c r="J159" s="164"/>
      <c r="K159" s="164"/>
      <c r="L159" s="164"/>
      <c r="M159" s="164"/>
      <c r="N159" s="164"/>
      <c r="O159" s="164"/>
      <c r="P159" s="164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</row>
    <row r="160" spans="10:29" s="154" customFormat="1" ht="16.5" customHeight="1">
      <c r="J160" s="164"/>
      <c r="K160" s="164"/>
      <c r="L160" s="164"/>
      <c r="M160" s="164"/>
      <c r="N160" s="164"/>
      <c r="O160" s="164"/>
      <c r="P160" s="164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</row>
    <row r="161" spans="4:16" ht="16.5" customHeight="1">
      <c r="J161" s="164"/>
      <c r="K161" s="164"/>
      <c r="L161" s="164"/>
      <c r="M161" s="164"/>
      <c r="N161" s="164"/>
      <c r="O161" s="164"/>
      <c r="P161" s="164"/>
    </row>
    <row r="162" spans="4:16" ht="16.5" customHeight="1">
      <c r="J162" s="164"/>
      <c r="K162" s="164"/>
      <c r="L162" s="164"/>
      <c r="M162" s="164"/>
      <c r="N162" s="164"/>
      <c r="O162" s="164"/>
      <c r="P162" s="164"/>
    </row>
    <row r="163" spans="4:16" ht="16.5" customHeight="1">
      <c r="J163" s="164"/>
      <c r="K163" s="164"/>
      <c r="L163" s="164"/>
      <c r="M163" s="164"/>
      <c r="N163" s="164"/>
      <c r="O163" s="164"/>
      <c r="P163" s="164"/>
    </row>
    <row r="164" spans="4:16" ht="16.5" customHeight="1">
      <c r="J164" s="164"/>
      <c r="K164" s="164"/>
      <c r="L164" s="164"/>
      <c r="M164" s="164"/>
      <c r="N164" s="164"/>
      <c r="O164" s="164"/>
      <c r="P164" s="164"/>
    </row>
    <row r="166" spans="4:16" ht="16.5" customHeight="1">
      <c r="D166" s="155"/>
      <c r="E166" s="155"/>
      <c r="F166" s="155"/>
      <c r="G166" s="155"/>
      <c r="H166" s="155"/>
      <c r="I166" s="155"/>
      <c r="J166" s="169"/>
      <c r="K166" s="169"/>
      <c r="L166" s="169"/>
      <c r="M166" s="169"/>
      <c r="N166" s="169"/>
      <c r="O166" s="169"/>
      <c r="P166" s="169"/>
    </row>
    <row r="167" spans="4:16" ht="16.5" customHeight="1">
      <c r="J167" s="164"/>
      <c r="K167" s="164"/>
      <c r="L167" s="164"/>
      <c r="M167" s="164"/>
      <c r="N167" s="164"/>
      <c r="O167" s="164"/>
      <c r="P167" s="164"/>
    </row>
    <row r="168" spans="4:16" ht="16.5" customHeight="1">
      <c r="J168" s="172"/>
      <c r="K168" s="172"/>
      <c r="L168" s="172"/>
      <c r="M168" s="172"/>
      <c r="N168" s="172"/>
      <c r="O168" s="172"/>
      <c r="P168" s="172"/>
    </row>
  </sheetData>
  <phoneticPr fontId="7"/>
  <pageMargins left="0.74803149606299213" right="0.74803149606299213" top="0.98425196850393704" bottom="0.98425196850393704" header="0.51181102362204722" footer="0.51181102362204722"/>
  <pageSetup paperSize="9" scale="35" orientation="portrait" r:id="rId1"/>
  <headerFooter alignWithMargins="0">
    <oddHeader>&amp;L&amp;D&amp;R&amp;A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W50"/>
  <sheetViews>
    <sheetView zoomScaleNormal="100" zoomScaleSheetLayoutView="100" workbookViewId="0"/>
  </sheetViews>
  <sheetFormatPr defaultColWidth="9" defaultRowHeight="16.5" customHeight="1"/>
  <cols>
    <col min="1" max="1" width="3.36328125" style="140" customWidth="1"/>
    <col min="2" max="2" width="10.6328125" style="140" customWidth="1"/>
    <col min="3" max="11" width="13.6328125" style="140" customWidth="1"/>
    <col min="12" max="16384" width="9" style="140"/>
  </cols>
  <sheetData>
    <row r="2" spans="2:23" ht="16.5" customHeight="1">
      <c r="B2" s="186" t="s">
        <v>37</v>
      </c>
    </row>
    <row r="3" spans="2:23" ht="16.5" customHeight="1" thickBot="1">
      <c r="K3" s="374" t="s">
        <v>252</v>
      </c>
    </row>
    <row r="4" spans="2:23" ht="30" customHeight="1">
      <c r="B4" s="754"/>
      <c r="C4" s="494" t="s">
        <v>1</v>
      </c>
      <c r="D4" s="495"/>
      <c r="E4" s="496"/>
      <c r="F4" s="497"/>
      <c r="G4" s="756" t="s">
        <v>38</v>
      </c>
      <c r="H4" s="758" t="s">
        <v>39</v>
      </c>
      <c r="I4" s="760" t="s">
        <v>40</v>
      </c>
      <c r="J4" s="756" t="s">
        <v>4</v>
      </c>
      <c r="K4" s="752" t="s">
        <v>41</v>
      </c>
    </row>
    <row r="5" spans="2:23" ht="30" customHeight="1">
      <c r="B5" s="755"/>
      <c r="C5" s="498"/>
      <c r="D5" s="499" t="s">
        <v>6</v>
      </c>
      <c r="E5" s="500" t="s">
        <v>42</v>
      </c>
      <c r="F5" s="499" t="s">
        <v>8</v>
      </c>
      <c r="G5" s="757"/>
      <c r="H5" s="759"/>
      <c r="I5" s="757"/>
      <c r="J5" s="761"/>
      <c r="K5" s="753"/>
    </row>
    <row r="6" spans="2:23" ht="16.5" customHeight="1">
      <c r="B6" s="447" t="s">
        <v>9</v>
      </c>
      <c r="C6" s="448">
        <v>8954</v>
      </c>
      <c r="D6" s="449">
        <v>5347</v>
      </c>
      <c r="E6" s="449">
        <v>149</v>
      </c>
      <c r="F6" s="449">
        <v>3458</v>
      </c>
      <c r="G6" s="450">
        <v>6.0836243562392136</v>
      </c>
      <c r="H6" s="451">
        <v>191928.3806678734</v>
      </c>
      <c r="I6" s="452">
        <v>7257316</v>
      </c>
      <c r="J6" s="453">
        <v>4.6652818977796944</v>
      </c>
      <c r="K6" s="454">
        <v>0.12337894615585154</v>
      </c>
      <c r="N6" s="324"/>
      <c r="O6" s="324"/>
      <c r="P6" s="324"/>
      <c r="Q6" s="324"/>
      <c r="R6" s="324"/>
      <c r="S6" s="324"/>
      <c r="T6" s="324"/>
      <c r="U6" s="324"/>
      <c r="V6" s="324"/>
      <c r="W6" s="324"/>
    </row>
    <row r="7" spans="2:23" ht="16.5" customHeight="1">
      <c r="B7" s="455" t="s">
        <v>10</v>
      </c>
      <c r="C7" s="456">
        <v>9993</v>
      </c>
      <c r="D7" s="457">
        <v>5552</v>
      </c>
      <c r="E7" s="457">
        <v>232</v>
      </c>
      <c r="F7" s="457">
        <v>4209</v>
      </c>
      <c r="G7" s="458">
        <v>6.7895530703482772</v>
      </c>
      <c r="H7" s="459">
        <v>199680.62073156182</v>
      </c>
      <c r="I7" s="460">
        <v>7441485</v>
      </c>
      <c r="J7" s="461">
        <v>5.004491654417464</v>
      </c>
      <c r="K7" s="462">
        <v>0.13428771273475659</v>
      </c>
      <c r="N7" s="324"/>
      <c r="O7" s="324"/>
      <c r="P7" s="324"/>
      <c r="Q7" s="324"/>
      <c r="R7" s="324"/>
      <c r="S7" s="324"/>
      <c r="T7" s="324"/>
      <c r="U7" s="324"/>
      <c r="V7" s="324"/>
      <c r="W7" s="324"/>
    </row>
    <row r="8" spans="2:23" ht="16.5" customHeight="1">
      <c r="B8" s="455" t="s">
        <v>11</v>
      </c>
      <c r="C8" s="456">
        <v>10192</v>
      </c>
      <c r="D8" s="457">
        <v>5577</v>
      </c>
      <c r="E8" s="457">
        <v>281</v>
      </c>
      <c r="F8" s="457">
        <v>4333</v>
      </c>
      <c r="G8" s="458">
        <v>6.924759821173784</v>
      </c>
      <c r="H8" s="459">
        <v>188273.74874382766</v>
      </c>
      <c r="I8" s="460">
        <v>7307314</v>
      </c>
      <c r="J8" s="461">
        <v>5.4133940966287435</v>
      </c>
      <c r="K8" s="462">
        <v>0.13947669417244149</v>
      </c>
      <c r="N8" s="324"/>
      <c r="O8" s="324"/>
      <c r="P8" s="324"/>
      <c r="Q8" s="324"/>
      <c r="R8" s="324"/>
      <c r="S8" s="324"/>
      <c r="T8" s="324"/>
      <c r="U8" s="324"/>
      <c r="V8" s="324"/>
      <c r="W8" s="324"/>
    </row>
    <row r="9" spans="2:23" ht="16.5" customHeight="1">
      <c r="B9" s="455" t="s">
        <v>12</v>
      </c>
      <c r="C9" s="456">
        <v>11031</v>
      </c>
      <c r="D9" s="457">
        <v>5551</v>
      </c>
      <c r="E9" s="457">
        <v>427</v>
      </c>
      <c r="F9" s="457">
        <v>5054</v>
      </c>
      <c r="G9" s="458">
        <v>7.4948023535486668</v>
      </c>
      <c r="H9" s="459">
        <v>197889.27063280885</v>
      </c>
      <c r="I9" s="460">
        <v>7642266</v>
      </c>
      <c r="J9" s="461">
        <v>5.5743295049424102</v>
      </c>
      <c r="K9" s="462">
        <v>0.14434200536856476</v>
      </c>
      <c r="N9" s="324"/>
      <c r="O9" s="324"/>
      <c r="P9" s="324"/>
      <c r="Q9" s="324"/>
      <c r="R9" s="324"/>
      <c r="S9" s="324"/>
      <c r="T9" s="324"/>
      <c r="U9" s="324"/>
      <c r="V9" s="324"/>
      <c r="W9" s="324"/>
    </row>
    <row r="10" spans="2:23" ht="16.5" customHeight="1">
      <c r="B10" s="455" t="s">
        <v>13</v>
      </c>
      <c r="C10" s="456">
        <v>12993</v>
      </c>
      <c r="D10" s="457">
        <v>6205</v>
      </c>
      <c r="E10" s="457">
        <v>698</v>
      </c>
      <c r="F10" s="457">
        <v>6089</v>
      </c>
      <c r="G10" s="458">
        <v>8.8278457963609682</v>
      </c>
      <c r="H10" s="459">
        <v>236822.0140241872</v>
      </c>
      <c r="I10" s="460">
        <v>8195295</v>
      </c>
      <c r="J10" s="461">
        <v>5.4863987427591905</v>
      </c>
      <c r="K10" s="462">
        <v>0.15854218792612104</v>
      </c>
      <c r="N10" s="324"/>
      <c r="O10" s="324"/>
      <c r="P10" s="324"/>
      <c r="Q10" s="324"/>
      <c r="R10" s="324"/>
      <c r="S10" s="324"/>
      <c r="T10" s="324"/>
      <c r="U10" s="324"/>
      <c r="V10" s="324"/>
      <c r="W10" s="324"/>
    </row>
    <row r="11" spans="2:23" ht="16.5" customHeight="1">
      <c r="B11" s="455" t="s">
        <v>14</v>
      </c>
      <c r="C11" s="456">
        <v>15160</v>
      </c>
      <c r="D11" s="457">
        <v>6620</v>
      </c>
      <c r="E11" s="457">
        <v>877</v>
      </c>
      <c r="F11" s="457">
        <v>7663</v>
      </c>
      <c r="G11" s="458">
        <v>10.300172575450803</v>
      </c>
      <c r="H11" s="459">
        <v>251139.474964897</v>
      </c>
      <c r="I11" s="460">
        <v>8537004</v>
      </c>
      <c r="J11" s="461">
        <v>6.0364862999410933</v>
      </c>
      <c r="K11" s="462">
        <v>0.17757986291209424</v>
      </c>
      <c r="N11" s="324"/>
      <c r="O11" s="324"/>
      <c r="P11" s="324"/>
      <c r="Q11" s="324"/>
      <c r="R11" s="324"/>
      <c r="S11" s="324"/>
      <c r="T11" s="324"/>
      <c r="U11" s="324"/>
      <c r="V11" s="324"/>
      <c r="W11" s="324"/>
    </row>
    <row r="12" spans="2:23" ht="16.5" customHeight="1">
      <c r="B12" s="455" t="s">
        <v>15</v>
      </c>
      <c r="C12" s="456">
        <v>16716</v>
      </c>
      <c r="D12" s="457">
        <v>6964</v>
      </c>
      <c r="E12" s="457">
        <v>1008</v>
      </c>
      <c r="F12" s="457">
        <v>8744</v>
      </c>
      <c r="G12" s="458">
        <v>11.35736706934272</v>
      </c>
      <c r="H12" s="459">
        <v>255276.35343741428</v>
      </c>
      <c r="I12" s="460">
        <v>8832611</v>
      </c>
      <c r="J12" s="461">
        <v>6.5481975807438957</v>
      </c>
      <c r="K12" s="462">
        <v>0.18925321176263735</v>
      </c>
      <c r="N12" s="324"/>
      <c r="O12" s="324"/>
      <c r="P12" s="324"/>
      <c r="Q12" s="324"/>
      <c r="R12" s="324"/>
      <c r="S12" s="324"/>
      <c r="T12" s="324"/>
      <c r="U12" s="324"/>
      <c r="V12" s="324"/>
      <c r="W12" s="324"/>
    </row>
    <row r="13" spans="2:23" ht="16.5" customHeight="1">
      <c r="B13" s="455" t="s">
        <v>16</v>
      </c>
      <c r="C13" s="456">
        <v>17890</v>
      </c>
      <c r="D13" s="457">
        <v>6946</v>
      </c>
      <c r="E13" s="457">
        <v>1267</v>
      </c>
      <c r="F13" s="457">
        <v>9677</v>
      </c>
      <c r="G13" s="458">
        <v>12.155018956122351</v>
      </c>
      <c r="H13" s="459">
        <v>257985.12228601813</v>
      </c>
      <c r="I13" s="460">
        <v>9137745</v>
      </c>
      <c r="J13" s="461">
        <v>6.9345084094291494</v>
      </c>
      <c r="K13" s="462">
        <v>0.19578134430321706</v>
      </c>
      <c r="N13" s="324"/>
      <c r="O13" s="324"/>
      <c r="P13" s="324"/>
      <c r="Q13" s="324"/>
      <c r="R13" s="324"/>
      <c r="S13" s="324"/>
      <c r="T13" s="324"/>
      <c r="U13" s="324"/>
      <c r="V13" s="324"/>
      <c r="W13" s="324"/>
    </row>
    <row r="14" spans="2:23" ht="16.5" customHeight="1">
      <c r="B14" s="455" t="s">
        <v>17</v>
      </c>
      <c r="C14" s="456">
        <v>20881</v>
      </c>
      <c r="D14" s="457">
        <v>7741</v>
      </c>
      <c r="E14" s="457">
        <v>1448</v>
      </c>
      <c r="F14" s="457">
        <v>11693</v>
      </c>
      <c r="G14" s="458">
        <v>14.187196803957006</v>
      </c>
      <c r="H14" s="459">
        <v>276449.70983189001</v>
      </c>
      <c r="I14" s="460">
        <v>9519427</v>
      </c>
      <c r="J14" s="461">
        <v>7.5532725328949724</v>
      </c>
      <c r="K14" s="462">
        <v>0.21935143785440028</v>
      </c>
      <c r="N14" s="324"/>
      <c r="O14" s="324"/>
      <c r="P14" s="324"/>
      <c r="Q14" s="324"/>
      <c r="R14" s="324"/>
      <c r="S14" s="324"/>
      <c r="T14" s="324"/>
      <c r="U14" s="324"/>
      <c r="V14" s="324"/>
      <c r="W14" s="324"/>
    </row>
    <row r="15" spans="2:23" ht="16.5" customHeight="1">
      <c r="B15" s="455" t="s">
        <v>18</v>
      </c>
      <c r="C15" s="456">
        <v>23554</v>
      </c>
      <c r="D15" s="457">
        <v>7719</v>
      </c>
      <c r="E15" s="457">
        <v>1760</v>
      </c>
      <c r="F15" s="457">
        <v>14075</v>
      </c>
      <c r="G15" s="458">
        <v>16.003315622834315</v>
      </c>
      <c r="H15" s="459">
        <v>295077.07965220662</v>
      </c>
      <c r="I15" s="460">
        <v>9869003</v>
      </c>
      <c r="J15" s="461">
        <v>7.9823211032730779</v>
      </c>
      <c r="K15" s="462">
        <v>0.23866645901313438</v>
      </c>
      <c r="N15" s="324"/>
      <c r="O15" s="324"/>
      <c r="P15" s="324"/>
      <c r="Q15" s="324"/>
      <c r="R15" s="324"/>
      <c r="S15" s="324"/>
      <c r="T15" s="324"/>
      <c r="U15" s="324"/>
      <c r="V15" s="324"/>
      <c r="W15" s="324"/>
    </row>
    <row r="16" spans="2:23" ht="16.5" customHeight="1">
      <c r="B16" s="455" t="s">
        <v>19</v>
      </c>
      <c r="C16" s="456">
        <v>25968</v>
      </c>
      <c r="D16" s="457">
        <v>8002</v>
      </c>
      <c r="E16" s="457">
        <v>1739</v>
      </c>
      <c r="F16" s="457">
        <v>16227</v>
      </c>
      <c r="G16" s="458">
        <v>17.643461836365859</v>
      </c>
      <c r="H16" s="459">
        <v>292996.47889951267</v>
      </c>
      <c r="I16" s="460">
        <v>10055129</v>
      </c>
      <c r="J16" s="461">
        <v>8.862905143957752</v>
      </c>
      <c r="K16" s="462">
        <v>0.25825625906937644</v>
      </c>
      <c r="N16" s="324"/>
      <c r="O16" s="324"/>
      <c r="P16" s="324"/>
      <c r="Q16" s="324"/>
      <c r="R16" s="324"/>
      <c r="S16" s="324"/>
      <c r="T16" s="324"/>
      <c r="U16" s="324"/>
      <c r="V16" s="324"/>
      <c r="W16" s="324"/>
    </row>
    <row r="17" spans="2:23" ht="16.5" customHeight="1">
      <c r="B17" s="455" t="s">
        <v>20</v>
      </c>
      <c r="C17" s="456">
        <v>27390</v>
      </c>
      <c r="D17" s="457">
        <v>7700</v>
      </c>
      <c r="E17" s="457">
        <v>1889</v>
      </c>
      <c r="F17" s="457">
        <v>17801</v>
      </c>
      <c r="G17" s="458">
        <v>18.609612588495875</v>
      </c>
      <c r="H17" s="459">
        <v>282777.87132367567</v>
      </c>
      <c r="I17" s="460">
        <v>10044238</v>
      </c>
      <c r="J17" s="461">
        <v>9.6860478763023927</v>
      </c>
      <c r="K17" s="462">
        <v>0.27269365779663923</v>
      </c>
      <c r="N17" s="324"/>
      <c r="O17" s="324"/>
      <c r="P17" s="324"/>
      <c r="Q17" s="324"/>
      <c r="R17" s="324"/>
      <c r="S17" s="324"/>
      <c r="T17" s="324"/>
      <c r="U17" s="324"/>
      <c r="V17" s="324"/>
      <c r="W17" s="324"/>
    </row>
    <row r="18" spans="2:23" ht="16.5" customHeight="1">
      <c r="B18" s="455" t="s">
        <v>21</v>
      </c>
      <c r="C18" s="456">
        <v>31894</v>
      </c>
      <c r="D18" s="457">
        <v>8212</v>
      </c>
      <c r="E18" s="457">
        <v>2584</v>
      </c>
      <c r="F18" s="457">
        <v>21097</v>
      </c>
      <c r="G18" s="458">
        <v>21.669769401149598</v>
      </c>
      <c r="H18" s="459">
        <v>302111.75110280153</v>
      </c>
      <c r="I18" s="460">
        <v>10398046</v>
      </c>
      <c r="J18" s="461">
        <v>10.557020666550379</v>
      </c>
      <c r="K18" s="462">
        <v>0.30673070690397025</v>
      </c>
      <c r="N18" s="324"/>
      <c r="O18" s="324"/>
      <c r="P18" s="324"/>
      <c r="Q18" s="324"/>
      <c r="R18" s="324"/>
      <c r="S18" s="324"/>
      <c r="T18" s="324"/>
      <c r="U18" s="324"/>
      <c r="V18" s="324"/>
      <c r="W18" s="324"/>
    </row>
    <row r="19" spans="2:23" ht="16.5" customHeight="1">
      <c r="B19" s="455" t="s">
        <v>22</v>
      </c>
      <c r="C19" s="456">
        <v>35462</v>
      </c>
      <c r="D19" s="457">
        <v>8748</v>
      </c>
      <c r="E19" s="457">
        <v>3312</v>
      </c>
      <c r="F19" s="457">
        <v>23402</v>
      </c>
      <c r="G19" s="458">
        <v>24.09397888328736</v>
      </c>
      <c r="H19" s="459">
        <v>340569.22872425802</v>
      </c>
      <c r="I19" s="460">
        <v>10684179</v>
      </c>
      <c r="J19" s="461">
        <v>10.412567257716585</v>
      </c>
      <c r="K19" s="462">
        <v>0.33191132421124731</v>
      </c>
      <c r="N19" s="324"/>
      <c r="O19" s="324"/>
      <c r="P19" s="324"/>
      <c r="Q19" s="324"/>
      <c r="R19" s="324"/>
      <c r="S19" s="324"/>
      <c r="T19" s="324"/>
      <c r="U19" s="324"/>
      <c r="V19" s="324"/>
      <c r="W19" s="324"/>
    </row>
    <row r="20" spans="2:23" ht="16.5" customHeight="1">
      <c r="B20" s="455" t="s">
        <v>23</v>
      </c>
      <c r="C20" s="456">
        <v>41804</v>
      </c>
      <c r="D20" s="457">
        <v>10373</v>
      </c>
      <c r="E20" s="457">
        <v>4116</v>
      </c>
      <c r="F20" s="457">
        <v>27315</v>
      </c>
      <c r="G20" s="458">
        <v>28.40292970607819</v>
      </c>
      <c r="H20" s="459">
        <v>381306.01732222113</v>
      </c>
      <c r="I20" s="460">
        <v>11114647</v>
      </c>
      <c r="J20" s="461">
        <v>10.963372750730471</v>
      </c>
      <c r="K20" s="462">
        <v>0.37611630850714378</v>
      </c>
      <c r="N20" s="324"/>
      <c r="O20" s="324"/>
      <c r="P20" s="324"/>
      <c r="Q20" s="324"/>
      <c r="R20" s="324"/>
      <c r="S20" s="324"/>
      <c r="T20" s="324"/>
      <c r="U20" s="324"/>
      <c r="V20" s="324"/>
      <c r="W20" s="324"/>
    </row>
    <row r="21" spans="2:23" ht="16.5" customHeight="1">
      <c r="B21" s="455" t="s">
        <v>24</v>
      </c>
      <c r="C21" s="456">
        <v>49567</v>
      </c>
      <c r="D21" s="457">
        <v>11952</v>
      </c>
      <c r="E21" s="457">
        <v>6206</v>
      </c>
      <c r="F21" s="457">
        <v>31408</v>
      </c>
      <c r="G21" s="458">
        <v>33.677351850090368</v>
      </c>
      <c r="H21" s="459">
        <v>426328.94456403545</v>
      </c>
      <c r="I21" s="460">
        <v>11413012</v>
      </c>
      <c r="J21" s="461">
        <v>11.626468395357787</v>
      </c>
      <c r="K21" s="462">
        <v>0.43430253118107653</v>
      </c>
      <c r="N21" s="324"/>
      <c r="O21" s="324"/>
      <c r="P21" s="324"/>
      <c r="Q21" s="324"/>
      <c r="R21" s="324"/>
      <c r="S21" s="324"/>
      <c r="T21" s="324"/>
      <c r="U21" s="324"/>
      <c r="V21" s="324"/>
      <c r="W21" s="324"/>
    </row>
    <row r="22" spans="2:23" ht="16.5" customHeight="1">
      <c r="B22" s="455" t="s">
        <v>25</v>
      </c>
      <c r="C22" s="456">
        <v>62063</v>
      </c>
      <c r="D22" s="457">
        <v>13576</v>
      </c>
      <c r="E22" s="457">
        <v>8962</v>
      </c>
      <c r="F22" s="457">
        <v>39526</v>
      </c>
      <c r="G22" s="458">
        <v>42.167520484841894</v>
      </c>
      <c r="H22" s="459">
        <v>470111.90565214737</v>
      </c>
      <c r="I22" s="460">
        <v>11843599</v>
      </c>
      <c r="J22" s="461">
        <v>13.201750318130134</v>
      </c>
      <c r="K22" s="462">
        <v>0.52402145665350541</v>
      </c>
      <c r="N22" s="324"/>
      <c r="O22" s="324"/>
      <c r="P22" s="324"/>
      <c r="Q22" s="324"/>
      <c r="R22" s="324"/>
      <c r="S22" s="324"/>
      <c r="T22" s="324"/>
      <c r="U22" s="324"/>
      <c r="V22" s="324"/>
      <c r="W22" s="324"/>
    </row>
    <row r="23" spans="2:23" ht="16.5" customHeight="1">
      <c r="B23" s="455" t="s">
        <v>26</v>
      </c>
      <c r="C23" s="456">
        <v>79819</v>
      </c>
      <c r="D23" s="457">
        <v>15468</v>
      </c>
      <c r="E23" s="457">
        <v>12995</v>
      </c>
      <c r="F23" s="457">
        <v>51356</v>
      </c>
      <c r="G23" s="458">
        <v>54.231495699202348</v>
      </c>
      <c r="H23" s="459">
        <v>532361.75727975706</v>
      </c>
      <c r="I23" s="460">
        <v>12370299</v>
      </c>
      <c r="J23" s="461">
        <v>14.993376009549644</v>
      </c>
      <c r="K23" s="462">
        <v>0.64524713590188887</v>
      </c>
      <c r="N23" s="324"/>
      <c r="O23" s="324"/>
      <c r="P23" s="324"/>
      <c r="Q23" s="324"/>
      <c r="R23" s="324"/>
      <c r="S23" s="324"/>
      <c r="T23" s="324"/>
      <c r="U23" s="324"/>
      <c r="V23" s="324"/>
      <c r="W23" s="324"/>
    </row>
    <row r="24" spans="2:23" ht="16.5" customHeight="1">
      <c r="B24" s="455" t="s">
        <v>27</v>
      </c>
      <c r="C24" s="456">
        <v>101062</v>
      </c>
      <c r="D24" s="457">
        <v>17858</v>
      </c>
      <c r="E24" s="457">
        <v>18891</v>
      </c>
      <c r="F24" s="457">
        <v>64312</v>
      </c>
      <c r="G24" s="458">
        <v>68.664646492098214</v>
      </c>
      <c r="H24" s="459">
        <v>607504.81045536557</v>
      </c>
      <c r="I24" s="460">
        <v>12924876</v>
      </c>
      <c r="J24" s="461">
        <v>16.635588436616207</v>
      </c>
      <c r="K24" s="462">
        <v>0.78191852672319628</v>
      </c>
      <c r="N24" s="324"/>
      <c r="O24" s="324"/>
      <c r="P24" s="324"/>
      <c r="Q24" s="324"/>
      <c r="R24" s="324"/>
      <c r="S24" s="324"/>
      <c r="T24" s="324"/>
      <c r="U24" s="324"/>
      <c r="V24" s="324"/>
      <c r="W24" s="324"/>
    </row>
    <row r="25" spans="2:23" ht="16.5" customHeight="1">
      <c r="B25" s="455" t="s">
        <v>28</v>
      </c>
      <c r="C25" s="456">
        <v>124170</v>
      </c>
      <c r="D25" s="457">
        <v>21674</v>
      </c>
      <c r="E25" s="457">
        <v>26841</v>
      </c>
      <c r="F25" s="457">
        <v>75655</v>
      </c>
      <c r="G25" s="458">
        <v>84.364935929665307</v>
      </c>
      <c r="H25" s="459">
        <v>693156.42818830861</v>
      </c>
      <c r="I25" s="460">
        <v>13543774</v>
      </c>
      <c r="J25" s="461">
        <v>17.913705326882859</v>
      </c>
      <c r="K25" s="462">
        <v>0.91680502052086799</v>
      </c>
      <c r="N25" s="324"/>
      <c r="O25" s="324"/>
      <c r="P25" s="324"/>
      <c r="Q25" s="324"/>
      <c r="R25" s="324"/>
      <c r="S25" s="324"/>
      <c r="T25" s="324"/>
      <c r="U25" s="324"/>
      <c r="V25" s="324"/>
      <c r="W25" s="324"/>
    </row>
    <row r="26" spans="2:23" s="189" customFormat="1" ht="16.5" customHeight="1">
      <c r="B26" s="463" t="s">
        <v>29</v>
      </c>
      <c r="C26" s="456">
        <v>147182</v>
      </c>
      <c r="D26" s="457">
        <v>28081</v>
      </c>
      <c r="E26" s="457">
        <v>32548</v>
      </c>
      <c r="F26" s="457">
        <v>86554</v>
      </c>
      <c r="G26" s="458">
        <v>100</v>
      </c>
      <c r="H26" s="459">
        <v>763719.40854909597</v>
      </c>
      <c r="I26" s="460">
        <v>14096033</v>
      </c>
      <c r="J26" s="461">
        <v>19.271737545548884</v>
      </c>
      <c r="K26" s="462">
        <v>1.0441377371917333</v>
      </c>
      <c r="N26" s="324"/>
      <c r="O26" s="324"/>
      <c r="P26" s="324"/>
      <c r="Q26" s="324"/>
      <c r="R26" s="324"/>
      <c r="S26" s="324"/>
      <c r="T26" s="324"/>
      <c r="U26" s="324"/>
      <c r="V26" s="324"/>
      <c r="W26" s="324"/>
    </row>
    <row r="27" spans="2:23" s="189" customFormat="1" ht="16.5" customHeight="1">
      <c r="B27" s="464" t="s">
        <v>30</v>
      </c>
      <c r="C27" s="465">
        <v>147110</v>
      </c>
      <c r="D27" s="466">
        <v>26279</v>
      </c>
      <c r="E27" s="466">
        <v>33360</v>
      </c>
      <c r="F27" s="466">
        <v>87472</v>
      </c>
      <c r="G27" s="458">
        <v>99.951080974575689</v>
      </c>
      <c r="H27" s="467">
        <v>736938.81300032802</v>
      </c>
      <c r="I27" s="468">
        <v>14230726</v>
      </c>
      <c r="J27" s="461">
        <v>19.962308593988322</v>
      </c>
      <c r="K27" s="469">
        <v>1.0337490863080352</v>
      </c>
      <c r="N27" s="324"/>
      <c r="O27" s="324"/>
      <c r="P27" s="324"/>
      <c r="Q27" s="324"/>
      <c r="R27" s="324"/>
      <c r="S27" s="324"/>
      <c r="T27" s="324"/>
      <c r="U27" s="324"/>
      <c r="V27" s="324"/>
      <c r="W27" s="324"/>
    </row>
    <row r="28" spans="2:23" ht="16.5" customHeight="1">
      <c r="B28" s="463" t="s">
        <v>31</v>
      </c>
      <c r="C28" s="456">
        <v>142852</v>
      </c>
      <c r="D28" s="457">
        <v>21458</v>
      </c>
      <c r="E28" s="457">
        <v>35020</v>
      </c>
      <c r="F28" s="457">
        <v>86374</v>
      </c>
      <c r="G28" s="458">
        <v>97.058064165455022</v>
      </c>
      <c r="H28" s="459">
        <v>703350.78341182054</v>
      </c>
      <c r="I28" s="460">
        <v>14472712</v>
      </c>
      <c r="J28" s="461">
        <v>20.310206993308828</v>
      </c>
      <c r="K28" s="462">
        <v>0.98704375517180198</v>
      </c>
      <c r="N28" s="324"/>
      <c r="O28" s="324"/>
      <c r="P28" s="324"/>
      <c r="Q28" s="324"/>
      <c r="R28" s="324"/>
      <c r="S28" s="324"/>
      <c r="T28" s="324"/>
      <c r="U28" s="324"/>
      <c r="V28" s="324"/>
      <c r="W28" s="324"/>
    </row>
    <row r="29" spans="2:23" ht="16.5" customHeight="1">
      <c r="B29" s="463" t="s">
        <v>32</v>
      </c>
      <c r="C29" s="456">
        <v>155020</v>
      </c>
      <c r="D29" s="457">
        <v>24684</v>
      </c>
      <c r="E29" s="457">
        <v>39301</v>
      </c>
      <c r="F29" s="457">
        <v>91035</v>
      </c>
      <c r="G29" s="458">
        <v>105.32537946216249</v>
      </c>
      <c r="H29" s="459">
        <v>736383.73601243435</v>
      </c>
      <c r="I29" s="460">
        <v>14877312</v>
      </c>
      <c r="J29" s="461">
        <v>21.051524146831831</v>
      </c>
      <c r="K29" s="462">
        <v>1.0419893055949891</v>
      </c>
      <c r="N29" s="324"/>
      <c r="O29" s="324"/>
      <c r="P29" s="324"/>
      <c r="Q29" s="324"/>
      <c r="R29" s="324"/>
      <c r="S29" s="324"/>
      <c r="T29" s="324"/>
      <c r="U29" s="324"/>
      <c r="V29" s="324"/>
      <c r="W29" s="324"/>
    </row>
    <row r="30" spans="2:23" ht="16.5" customHeight="1">
      <c r="B30" s="463" t="s">
        <v>33</v>
      </c>
      <c r="C30" s="456">
        <v>173850</v>
      </c>
      <c r="D30" s="457">
        <v>28196</v>
      </c>
      <c r="E30" s="457">
        <v>44625</v>
      </c>
      <c r="F30" s="457">
        <v>101029</v>
      </c>
      <c r="G30" s="458">
        <v>118.11906347243549</v>
      </c>
      <c r="H30" s="459">
        <v>803357.0648101198</v>
      </c>
      <c r="I30" s="460">
        <v>15449757</v>
      </c>
      <c r="J30" s="461">
        <v>21.640439552378979</v>
      </c>
      <c r="K30" s="462">
        <v>1.1252604167172338</v>
      </c>
      <c r="N30" s="324"/>
      <c r="O30" s="324"/>
      <c r="P30" s="324"/>
      <c r="Q30" s="324"/>
      <c r="R30" s="324"/>
      <c r="S30" s="324"/>
      <c r="T30" s="324"/>
      <c r="U30" s="324"/>
      <c r="V30" s="324"/>
      <c r="W30" s="324"/>
    </row>
    <row r="31" spans="2:23" ht="16.5" customHeight="1">
      <c r="B31" s="463" t="s">
        <v>43</v>
      </c>
      <c r="C31" s="456">
        <v>193380</v>
      </c>
      <c r="D31" s="457">
        <v>30178</v>
      </c>
      <c r="E31" s="457">
        <v>50559</v>
      </c>
      <c r="F31" s="457">
        <v>112643</v>
      </c>
      <c r="G31" s="458">
        <v>131.38834911877811</v>
      </c>
      <c r="H31" s="459">
        <v>885398.46443535143</v>
      </c>
      <c r="I31" s="460">
        <v>15987957</v>
      </c>
      <c r="J31" s="461">
        <v>21.84101370938394</v>
      </c>
      <c r="K31" s="462">
        <v>1.2095354021780269</v>
      </c>
      <c r="N31" s="324"/>
      <c r="O31" s="324"/>
      <c r="P31" s="324"/>
      <c r="Q31" s="324"/>
      <c r="R31" s="324"/>
      <c r="S31" s="324"/>
      <c r="T31" s="324"/>
      <c r="U31" s="324"/>
      <c r="V31" s="324"/>
      <c r="W31" s="324"/>
    </row>
    <row r="32" spans="2:23" ht="16.5" customHeight="1">
      <c r="B32" s="463" t="s">
        <v>34</v>
      </c>
      <c r="C32" s="456">
        <v>220119</v>
      </c>
      <c r="D32" s="457">
        <v>35758</v>
      </c>
      <c r="E32" s="457">
        <v>63236</v>
      </c>
      <c r="F32" s="457">
        <v>121125</v>
      </c>
      <c r="G32" s="458">
        <v>149.55565218572923</v>
      </c>
      <c r="H32" s="459">
        <v>965072.39410603978</v>
      </c>
      <c r="I32" s="460">
        <v>16433148</v>
      </c>
      <c r="J32" s="461">
        <v>22.808547974672859</v>
      </c>
      <c r="K32" s="462">
        <v>1.3394816379673573</v>
      </c>
      <c r="N32" s="324"/>
      <c r="O32" s="324"/>
      <c r="P32" s="324"/>
      <c r="Q32" s="324"/>
      <c r="R32" s="324"/>
      <c r="S32" s="324"/>
      <c r="T32" s="324"/>
      <c r="U32" s="324"/>
      <c r="V32" s="324"/>
      <c r="W32" s="324"/>
    </row>
    <row r="33" spans="2:23" ht="16.5" customHeight="1">
      <c r="B33" s="463" t="s">
        <v>35</v>
      </c>
      <c r="C33" s="456">
        <v>248073</v>
      </c>
      <c r="D33" s="457">
        <v>42243</v>
      </c>
      <c r="E33" s="457">
        <v>72195</v>
      </c>
      <c r="F33" s="457">
        <v>133635</v>
      </c>
      <c r="G33" s="458">
        <v>168.54846380671549</v>
      </c>
      <c r="H33" s="459">
        <v>1013180.6392406187</v>
      </c>
      <c r="I33" s="460">
        <v>16762445</v>
      </c>
      <c r="J33" s="461">
        <v>24.484577615491283</v>
      </c>
      <c r="K33" s="462">
        <v>1.4799332674917054</v>
      </c>
      <c r="N33" s="324"/>
      <c r="O33" s="324"/>
      <c r="P33" s="324"/>
      <c r="Q33" s="324"/>
      <c r="R33" s="324"/>
      <c r="S33" s="324"/>
      <c r="T33" s="324"/>
      <c r="U33" s="324"/>
      <c r="V33" s="324"/>
      <c r="W33" s="324"/>
    </row>
    <row r="34" spans="2:23" ht="16.5" customHeight="1">
      <c r="B34" s="463" t="s">
        <v>36</v>
      </c>
      <c r="C34" s="456">
        <v>268756</v>
      </c>
      <c r="D34" s="457">
        <v>44795</v>
      </c>
      <c r="E34" s="457">
        <v>77854</v>
      </c>
      <c r="F34" s="457">
        <v>146107</v>
      </c>
      <c r="G34" s="458">
        <v>182.60113329075566</v>
      </c>
      <c r="H34" s="459">
        <v>987161.0011397429</v>
      </c>
      <c r="I34" s="460">
        <v>16781485</v>
      </c>
      <c r="J34" s="461">
        <v>27.22514358749012</v>
      </c>
      <c r="K34" s="462">
        <v>1.6015030850964622</v>
      </c>
      <c r="N34" s="324"/>
      <c r="O34" s="324"/>
      <c r="P34" s="324"/>
      <c r="Q34" s="324"/>
      <c r="R34" s="324"/>
      <c r="S34" s="324"/>
      <c r="T34" s="324"/>
      <c r="U34" s="324"/>
      <c r="V34" s="324"/>
      <c r="W34" s="324"/>
    </row>
    <row r="35" spans="2:23" ht="16.5" customHeight="1">
      <c r="B35" s="463" t="s">
        <v>44</v>
      </c>
      <c r="C35" s="456">
        <v>271706</v>
      </c>
      <c r="D35" s="457">
        <v>42226</v>
      </c>
      <c r="E35" s="457">
        <v>79221</v>
      </c>
      <c r="F35" s="457">
        <v>150259</v>
      </c>
      <c r="G35" s="458">
        <v>184.60545447133481</v>
      </c>
      <c r="H35" s="459">
        <v>823272.66156477039</v>
      </c>
      <c r="I35" s="460">
        <v>16349110</v>
      </c>
      <c r="J35" s="461">
        <v>33.003160761293387</v>
      </c>
      <c r="K35" s="462">
        <v>1.6619008618817783</v>
      </c>
      <c r="N35" s="324"/>
      <c r="O35" s="324"/>
      <c r="P35" s="324"/>
      <c r="Q35" s="324"/>
      <c r="R35" s="324"/>
      <c r="S35" s="324"/>
      <c r="T35" s="324"/>
      <c r="U35" s="324"/>
      <c r="V35" s="324"/>
      <c r="W35" s="324"/>
    </row>
    <row r="36" spans="2:23" ht="16.5" customHeight="1">
      <c r="B36" s="463" t="s">
        <v>45</v>
      </c>
      <c r="C36" s="456">
        <v>304757</v>
      </c>
      <c r="D36" s="457">
        <v>54220</v>
      </c>
      <c r="E36" s="457">
        <v>91876</v>
      </c>
      <c r="F36" s="457">
        <v>158661</v>
      </c>
      <c r="G36" s="458">
        <v>207.06132543381665</v>
      </c>
      <c r="H36" s="459">
        <v>958111.24091415619</v>
      </c>
      <c r="I36" s="460">
        <v>16789750</v>
      </c>
      <c r="J36" s="461">
        <v>31.808101918230737</v>
      </c>
      <c r="K36" s="462">
        <v>1.8151372116916573</v>
      </c>
      <c r="N36" s="324"/>
      <c r="O36" s="324"/>
      <c r="P36" s="324"/>
      <c r="Q36" s="324"/>
      <c r="R36" s="324"/>
      <c r="S36" s="324"/>
      <c r="T36" s="324"/>
      <c r="U36" s="324"/>
      <c r="V36" s="324"/>
      <c r="W36" s="324"/>
    </row>
    <row r="37" spans="2:23" ht="16.5" customHeight="1">
      <c r="B37" s="463" t="s">
        <v>46</v>
      </c>
      <c r="C37" s="456">
        <v>329336</v>
      </c>
      <c r="D37" s="457">
        <v>59014</v>
      </c>
      <c r="E37" s="457">
        <v>91751</v>
      </c>
      <c r="F37" s="457">
        <v>178571</v>
      </c>
      <c r="G37" s="458">
        <v>223.76105773803863</v>
      </c>
      <c r="H37" s="459">
        <v>1081956.0141560361</v>
      </c>
      <c r="I37" s="460">
        <v>17052410</v>
      </c>
      <c r="J37" s="461">
        <v>30.438945362940075</v>
      </c>
      <c r="K37" s="462">
        <v>1.9313164532168767</v>
      </c>
      <c r="N37" s="324"/>
      <c r="O37" s="324"/>
      <c r="P37" s="324"/>
      <c r="Q37" s="324"/>
      <c r="R37" s="324"/>
      <c r="S37" s="324"/>
      <c r="T37" s="324"/>
      <c r="U37" s="324"/>
      <c r="V37" s="324"/>
      <c r="W37" s="324"/>
    </row>
    <row r="38" spans="2:23" ht="16.5" customHeight="1">
      <c r="B38" s="463" t="s">
        <v>47</v>
      </c>
      <c r="C38" s="470">
        <v>365676</v>
      </c>
      <c r="D38" s="471">
        <v>64501</v>
      </c>
      <c r="E38" s="471">
        <v>101128</v>
      </c>
      <c r="F38" s="471">
        <v>200047</v>
      </c>
      <c r="G38" s="458">
        <v>248.45157695913903</v>
      </c>
      <c r="H38" s="459">
        <v>1200663.5855519117</v>
      </c>
      <c r="I38" s="460">
        <v>17442759</v>
      </c>
      <c r="J38" s="472">
        <v>30.456158111258858</v>
      </c>
      <c r="K38" s="462">
        <v>2.0964344000854451</v>
      </c>
      <c r="N38" s="324"/>
      <c r="O38" s="324"/>
      <c r="P38" s="324"/>
      <c r="Q38" s="324"/>
      <c r="R38" s="324"/>
      <c r="S38" s="324"/>
      <c r="T38" s="324"/>
      <c r="U38" s="324"/>
      <c r="V38" s="324"/>
      <c r="W38" s="324"/>
    </row>
    <row r="39" spans="2:23" ht="16.5" customHeight="1">
      <c r="B39" s="463" t="s">
        <v>48</v>
      </c>
      <c r="C39" s="470">
        <v>389999</v>
      </c>
      <c r="D39" s="471">
        <v>74316</v>
      </c>
      <c r="E39" s="471">
        <v>100583</v>
      </c>
      <c r="F39" s="471">
        <v>215100</v>
      </c>
      <c r="G39" s="458">
        <v>264.97737495074125</v>
      </c>
      <c r="H39" s="459">
        <v>1270806.6110241218</v>
      </c>
      <c r="I39" s="460">
        <v>17812167</v>
      </c>
      <c r="J39" s="472">
        <v>30.689091213155269</v>
      </c>
      <c r="K39" s="462">
        <v>2.1895090024700532</v>
      </c>
      <c r="N39" s="324"/>
      <c r="O39" s="324"/>
      <c r="P39" s="324"/>
      <c r="Q39" s="324"/>
      <c r="R39" s="324"/>
      <c r="S39" s="324"/>
      <c r="T39" s="324"/>
      <c r="U39" s="324"/>
      <c r="V39" s="324"/>
      <c r="W39" s="324"/>
    </row>
    <row r="40" spans="2:23" ht="16.5" customHeight="1">
      <c r="B40" s="463" t="s">
        <v>49</v>
      </c>
      <c r="C40" s="470">
        <v>419311</v>
      </c>
      <c r="D40" s="471">
        <v>85963</v>
      </c>
      <c r="E40" s="471">
        <v>100380</v>
      </c>
      <c r="F40" s="471">
        <v>232968</v>
      </c>
      <c r="G40" s="458">
        <v>284.89285374570261</v>
      </c>
      <c r="H40" s="459">
        <v>1372140.3025267455</v>
      </c>
      <c r="I40" s="460">
        <v>18261714</v>
      </c>
      <c r="J40" s="472">
        <v>30.558901245583588</v>
      </c>
      <c r="K40" s="462">
        <v>2.2961207255792089</v>
      </c>
      <c r="N40" s="324"/>
      <c r="O40" s="324"/>
      <c r="P40" s="324"/>
      <c r="Q40" s="324"/>
      <c r="R40" s="324"/>
      <c r="S40" s="324"/>
      <c r="T40" s="324"/>
      <c r="U40" s="324"/>
      <c r="V40" s="324"/>
      <c r="W40" s="324"/>
    </row>
    <row r="41" spans="2:23" ht="16.5" customHeight="1">
      <c r="B41" s="463" t="s">
        <v>50</v>
      </c>
      <c r="C41" s="470">
        <v>450402</v>
      </c>
      <c r="D41" s="471">
        <v>102599</v>
      </c>
      <c r="E41" s="471">
        <v>100412</v>
      </c>
      <c r="F41" s="471">
        <v>247391</v>
      </c>
      <c r="G41" s="458">
        <v>306.01704012718949</v>
      </c>
      <c r="H41" s="459">
        <v>1431777.0965425842</v>
      </c>
      <c r="I41" s="460">
        <v>18799622</v>
      </c>
      <c r="J41" s="472">
        <v>31.457550277038116</v>
      </c>
      <c r="K41" s="462">
        <v>2.39580349009145</v>
      </c>
      <c r="N41" s="324"/>
      <c r="O41" s="324"/>
      <c r="P41" s="324"/>
      <c r="Q41" s="324"/>
      <c r="R41" s="324"/>
      <c r="S41" s="324"/>
      <c r="T41" s="324"/>
      <c r="U41" s="324"/>
      <c r="V41" s="324"/>
      <c r="W41" s="324"/>
    </row>
    <row r="42" spans="2:23" ht="16.5" customHeight="1">
      <c r="B42" s="463" t="s">
        <v>219</v>
      </c>
      <c r="C42" s="470">
        <v>497409</v>
      </c>
      <c r="D42" s="471">
        <v>118945</v>
      </c>
      <c r="E42" s="471">
        <v>99667</v>
      </c>
      <c r="F42" s="471">
        <v>278797</v>
      </c>
      <c r="G42" s="458">
        <v>337.95504885108232</v>
      </c>
      <c r="H42" s="459">
        <v>1457944.0424183412</v>
      </c>
      <c r="I42" s="460">
        <v>19141672</v>
      </c>
      <c r="J42" s="472">
        <v>34.117153027007184</v>
      </c>
      <c r="K42" s="462">
        <v>2.5985661022715258</v>
      </c>
      <c r="N42" s="324"/>
      <c r="O42" s="324"/>
      <c r="P42" s="324"/>
      <c r="Q42" s="324"/>
      <c r="R42" s="324"/>
      <c r="S42" s="324"/>
      <c r="T42" s="324"/>
      <c r="U42" s="324"/>
      <c r="V42" s="324"/>
      <c r="W42" s="324"/>
    </row>
    <row r="43" spans="2:23" ht="16.5" customHeight="1">
      <c r="B43" s="463" t="s">
        <v>205</v>
      </c>
      <c r="C43" s="470">
        <v>558787</v>
      </c>
      <c r="D43" s="471">
        <v>135629</v>
      </c>
      <c r="E43" s="471">
        <v>105778</v>
      </c>
      <c r="F43" s="471">
        <v>317380</v>
      </c>
      <c r="G43" s="458">
        <v>379.65715916348466</v>
      </c>
      <c r="H43" s="459">
        <v>1542898</v>
      </c>
      <c r="I43" s="460">
        <v>19612102</v>
      </c>
      <c r="J43" s="472">
        <v>36.216716853609249</v>
      </c>
      <c r="K43" s="462">
        <v>2.8491948491803685</v>
      </c>
      <c r="N43" s="324"/>
      <c r="O43" s="324"/>
      <c r="P43" s="324"/>
      <c r="Q43" s="324"/>
      <c r="R43" s="324"/>
      <c r="S43" s="324"/>
      <c r="T43" s="324"/>
      <c r="U43" s="324"/>
      <c r="V43" s="324"/>
      <c r="W43" s="324"/>
    </row>
    <row r="44" spans="2:23" ht="16.5" customHeight="1">
      <c r="B44" s="463" t="s">
        <v>220</v>
      </c>
      <c r="C44" s="470">
        <v>628230</v>
      </c>
      <c r="D44" s="471">
        <v>143317</v>
      </c>
      <c r="E44" s="471">
        <v>119633</v>
      </c>
      <c r="F44" s="471">
        <v>365280</v>
      </c>
      <c r="G44" s="458">
        <v>426.83887975431782</v>
      </c>
      <c r="H44" s="459">
        <v>1662483.9341279902</v>
      </c>
      <c r="I44" s="460">
        <v>20193896</v>
      </c>
      <c r="J44" s="472">
        <v>37.788635854067401</v>
      </c>
      <c r="K44" s="462">
        <v>3.110989578236909</v>
      </c>
      <c r="N44" s="324"/>
      <c r="O44" s="324"/>
      <c r="P44" s="324"/>
      <c r="Q44" s="324"/>
      <c r="R44" s="324"/>
      <c r="S44" s="324"/>
      <c r="T44" s="324"/>
      <c r="U44" s="324"/>
      <c r="V44" s="324"/>
      <c r="W44" s="324"/>
    </row>
    <row r="45" spans="2:23" ht="16.5" customHeight="1">
      <c r="B45" s="463" t="s">
        <v>246</v>
      </c>
      <c r="C45" s="470">
        <v>661161</v>
      </c>
      <c r="D45" s="471">
        <v>147819</v>
      </c>
      <c r="E45" s="471">
        <v>121057</v>
      </c>
      <c r="F45" s="471">
        <v>392285</v>
      </c>
      <c r="G45" s="458">
        <v>449.21321900775911</v>
      </c>
      <c r="H45" s="459">
        <v>1707649.5875003668</v>
      </c>
      <c r="I45" s="460">
        <v>20715671</v>
      </c>
      <c r="J45" s="472">
        <v>38.71760370743263</v>
      </c>
      <c r="K45" s="462">
        <v>3.191598283251361</v>
      </c>
      <c r="N45" s="324"/>
      <c r="O45" s="324"/>
      <c r="P45" s="324"/>
      <c r="Q45" s="324"/>
      <c r="R45" s="324"/>
      <c r="S45" s="324"/>
      <c r="T45" s="324"/>
      <c r="U45" s="324"/>
      <c r="V45" s="324"/>
      <c r="W45" s="324"/>
    </row>
    <row r="46" spans="2:23" ht="16.5" customHeight="1">
      <c r="B46" s="463" t="s">
        <v>230</v>
      </c>
      <c r="C46" s="470">
        <v>708393</v>
      </c>
      <c r="D46" s="471">
        <v>147104</v>
      </c>
      <c r="E46" s="471">
        <v>131435</v>
      </c>
      <c r="F46" s="471">
        <v>429853</v>
      </c>
      <c r="G46" s="458">
        <v>481.30409968610292</v>
      </c>
      <c r="H46" s="459">
        <v>1629165.8107871069</v>
      </c>
      <c r="I46" s="460">
        <v>20284500</v>
      </c>
      <c r="J46" s="472">
        <v>43.481946116813646</v>
      </c>
      <c r="K46" s="462">
        <v>3.4922872143755086</v>
      </c>
      <c r="N46" s="324"/>
      <c r="O46" s="324"/>
      <c r="P46" s="324"/>
      <c r="Q46" s="324"/>
      <c r="R46" s="324"/>
      <c r="S46" s="324"/>
      <c r="T46" s="324"/>
      <c r="U46" s="324"/>
      <c r="V46" s="324"/>
      <c r="W46" s="324"/>
    </row>
    <row r="47" spans="2:23" ht="16.5" customHeight="1">
      <c r="B47" s="463" t="s">
        <v>250</v>
      </c>
      <c r="C47" s="470">
        <v>816563</v>
      </c>
      <c r="D47" s="471">
        <v>164112</v>
      </c>
      <c r="E47" s="471">
        <v>150509</v>
      </c>
      <c r="F47" s="471">
        <v>501941</v>
      </c>
      <c r="G47" s="458">
        <v>554.79814107703385</v>
      </c>
      <c r="H47" s="459">
        <v>1784259.1822377257</v>
      </c>
      <c r="I47" s="460">
        <v>21532407</v>
      </c>
      <c r="J47" s="472">
        <v>45.764819827123368</v>
      </c>
      <c r="K47" s="462">
        <v>3.7922513725474354</v>
      </c>
      <c r="N47" s="324"/>
      <c r="O47" s="324"/>
      <c r="P47" s="324"/>
      <c r="Q47" s="324"/>
      <c r="R47" s="324"/>
      <c r="S47" s="324"/>
      <c r="T47" s="324"/>
      <c r="U47" s="324"/>
      <c r="V47" s="324"/>
      <c r="W47" s="324"/>
    </row>
    <row r="48" spans="2:23" ht="16.5" customHeight="1">
      <c r="B48" s="463" t="s">
        <v>233</v>
      </c>
      <c r="C48" s="470">
        <v>922102</v>
      </c>
      <c r="D48" s="471">
        <v>184183</v>
      </c>
      <c r="E48" s="471">
        <v>158000</v>
      </c>
      <c r="F48" s="471">
        <v>579919</v>
      </c>
      <c r="G48" s="458">
        <v>626.50459974725163</v>
      </c>
      <c r="H48" s="459">
        <v>1905611.2329915049</v>
      </c>
      <c r="I48" s="460">
        <v>22075931</v>
      </c>
      <c r="J48" s="472">
        <v>48.388778573289962</v>
      </c>
      <c r="K48" s="462">
        <v>4.1769563421809934</v>
      </c>
      <c r="N48" s="324"/>
      <c r="O48" s="324"/>
      <c r="P48" s="324"/>
      <c r="Q48" s="324"/>
      <c r="R48" s="324"/>
      <c r="S48" s="324"/>
      <c r="T48" s="324"/>
      <c r="U48" s="324"/>
      <c r="V48" s="324"/>
      <c r="W48" s="324"/>
    </row>
    <row r="49" spans="2:11" ht="16.5" customHeight="1">
      <c r="B49" s="463" t="s">
        <v>236</v>
      </c>
      <c r="C49" s="470">
        <v>948018</v>
      </c>
      <c r="D49" s="471">
        <v>182733</v>
      </c>
      <c r="E49" s="471">
        <v>146410</v>
      </c>
      <c r="F49" s="471">
        <v>618875</v>
      </c>
      <c r="G49" s="458">
        <v>644.11273117636676</v>
      </c>
      <c r="H49" s="459">
        <v>1990177.5688804984</v>
      </c>
      <c r="I49" s="460">
        <v>22723719</v>
      </c>
      <c r="J49" s="472">
        <v>47.63484499191059</v>
      </c>
      <c r="K49" s="462">
        <v>4.1719315399033059</v>
      </c>
    </row>
    <row r="50" spans="2:11" ht="16.5" customHeight="1" thickBot="1">
      <c r="B50" s="473" t="s">
        <v>248</v>
      </c>
      <c r="C50" s="474">
        <v>1015958</v>
      </c>
      <c r="D50" s="475">
        <v>179038</v>
      </c>
      <c r="E50" s="475">
        <v>175033</v>
      </c>
      <c r="F50" s="475">
        <v>661888</v>
      </c>
      <c r="G50" s="476">
        <v>690.27326711146748</v>
      </c>
      <c r="H50" s="477">
        <v>2083408.0273776392</v>
      </c>
      <c r="I50" s="478">
        <v>23358435</v>
      </c>
      <c r="J50" s="479">
        <v>48.764235648970512</v>
      </c>
      <c r="K50" s="480">
        <v>4.3494266632160929</v>
      </c>
    </row>
  </sheetData>
  <mergeCells count="6">
    <mergeCell ref="K4:K5"/>
    <mergeCell ref="B4:B5"/>
    <mergeCell ref="G4:G5"/>
    <mergeCell ref="H4:H5"/>
    <mergeCell ref="I4:I5"/>
    <mergeCell ref="J4:J5"/>
  </mergeCells>
  <phoneticPr fontId="4"/>
  <pageMargins left="1.2598425196850394" right="0.78740157480314965" top="0.98425196850393704" bottom="0.98425196850393704" header="0.51181102362204722" footer="0.51181102362204722"/>
  <pageSetup paperSize="9" scale="86" orientation="landscape" r:id="rId1"/>
  <headerFooter alignWithMargins="0">
    <oddHeader>&amp;L&amp;Z&amp;F&amp;R&amp;A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51"/>
  <sheetViews>
    <sheetView zoomScaleNormal="100" zoomScaleSheetLayoutView="80" workbookViewId="0"/>
  </sheetViews>
  <sheetFormatPr defaultColWidth="9" defaultRowHeight="16.5" customHeight="1"/>
  <cols>
    <col min="1" max="1" width="3.36328125" style="185" customWidth="1"/>
    <col min="2" max="2" width="10.6328125" style="185" customWidth="1"/>
    <col min="3" max="6" width="13.6328125" style="185" customWidth="1"/>
    <col min="7" max="8" width="14.6328125" style="185" customWidth="1"/>
    <col min="9" max="11" width="13.6328125" style="185" customWidth="1"/>
    <col min="12" max="16384" width="9" style="185"/>
  </cols>
  <sheetData>
    <row r="1" spans="2:9" s="140" customFormat="1" ht="16.5" customHeight="1"/>
    <row r="2" spans="2:9" ht="16.5" customHeight="1">
      <c r="B2" s="190" t="s">
        <v>51</v>
      </c>
    </row>
    <row r="3" spans="2:9" ht="16.5" customHeight="1" thickBot="1">
      <c r="H3" s="326" t="s">
        <v>239</v>
      </c>
    </row>
    <row r="4" spans="2:9" ht="30" customHeight="1">
      <c r="B4" s="746"/>
      <c r="C4" s="489" t="s">
        <v>52</v>
      </c>
      <c r="D4" s="505"/>
      <c r="E4" s="489"/>
      <c r="F4" s="506"/>
      <c r="G4" s="762" t="s">
        <v>196</v>
      </c>
      <c r="H4" s="744" t="s">
        <v>53</v>
      </c>
    </row>
    <row r="5" spans="2:9" ht="30" customHeight="1">
      <c r="B5" s="747"/>
      <c r="C5" s="507"/>
      <c r="D5" s="492" t="s">
        <v>6</v>
      </c>
      <c r="E5" s="493" t="s">
        <v>42</v>
      </c>
      <c r="F5" s="492" t="s">
        <v>8</v>
      </c>
      <c r="G5" s="763"/>
      <c r="H5" s="745"/>
    </row>
    <row r="6" spans="2:9" ht="16.5" customHeight="1">
      <c r="B6" s="327" t="s">
        <v>9</v>
      </c>
      <c r="C6" s="356">
        <v>1530.1514211098474</v>
      </c>
      <c r="D6" s="357">
        <v>619.75083032173904</v>
      </c>
      <c r="E6" s="357">
        <v>549.80236907266692</v>
      </c>
      <c r="F6" s="357">
        <v>360.59822171544141</v>
      </c>
      <c r="G6" s="358"/>
      <c r="H6" s="359"/>
      <c r="I6" s="192"/>
    </row>
    <row r="7" spans="2:9" ht="16.5" customHeight="1">
      <c r="B7" s="335" t="s">
        <v>10</v>
      </c>
      <c r="C7" s="360">
        <v>1834.4808626395852</v>
      </c>
      <c r="D7" s="361">
        <v>724.17830896521014</v>
      </c>
      <c r="E7" s="361">
        <v>612.97711408525731</v>
      </c>
      <c r="F7" s="361">
        <v>497.32543958911776</v>
      </c>
      <c r="G7" s="362"/>
      <c r="H7" s="363"/>
      <c r="I7" s="192"/>
    </row>
    <row r="8" spans="2:9" ht="16.5" customHeight="1">
      <c r="B8" s="335" t="s">
        <v>11</v>
      </c>
      <c r="C8" s="360">
        <v>2183.0736675567337</v>
      </c>
      <c r="D8" s="361">
        <v>831.96625435573253</v>
      </c>
      <c r="E8" s="361">
        <v>670.08620155852191</v>
      </c>
      <c r="F8" s="361">
        <v>681.02121164247899</v>
      </c>
      <c r="G8" s="362"/>
      <c r="H8" s="363"/>
      <c r="I8" s="192"/>
    </row>
    <row r="9" spans="2:9" ht="16.5" customHeight="1">
      <c r="B9" s="335" t="s">
        <v>12</v>
      </c>
      <c r="C9" s="360">
        <v>2677.3697074484662</v>
      </c>
      <c r="D9" s="361">
        <v>996.01037028455426</v>
      </c>
      <c r="E9" s="361">
        <v>787.42266384062009</v>
      </c>
      <c r="F9" s="361">
        <v>893.93667332329164</v>
      </c>
      <c r="G9" s="362"/>
      <c r="H9" s="363"/>
      <c r="I9" s="192"/>
    </row>
    <row r="10" spans="2:9" ht="16.5" customHeight="1">
      <c r="B10" s="335" t="s">
        <v>13</v>
      </c>
      <c r="C10" s="360">
        <v>3323.7560202068107</v>
      </c>
      <c r="D10" s="361">
        <v>1216.6104431268395</v>
      </c>
      <c r="E10" s="361">
        <v>926.55843673914694</v>
      </c>
      <c r="F10" s="361">
        <v>1180.5871403408244</v>
      </c>
      <c r="G10" s="362"/>
      <c r="H10" s="363"/>
      <c r="I10" s="192"/>
    </row>
    <row r="11" spans="2:9" ht="16.5" customHeight="1">
      <c r="B11" s="335" t="s">
        <v>14</v>
      </c>
      <c r="C11" s="360">
        <v>4277.3428351915018</v>
      </c>
      <c r="D11" s="361">
        <v>1574.3804057638552</v>
      </c>
      <c r="E11" s="361">
        <v>1176.8078416664334</v>
      </c>
      <c r="F11" s="361">
        <v>1526.1545877612132</v>
      </c>
      <c r="G11" s="362"/>
      <c r="H11" s="363"/>
      <c r="I11" s="192"/>
    </row>
    <row r="12" spans="2:9" ht="16.5" customHeight="1">
      <c r="B12" s="335" t="s">
        <v>15</v>
      </c>
      <c r="C12" s="360">
        <v>5843.3117479794018</v>
      </c>
      <c r="D12" s="361">
        <v>1947.1441436508583</v>
      </c>
      <c r="E12" s="361">
        <v>1858.0962886650786</v>
      </c>
      <c r="F12" s="361">
        <v>2038.0713156634645</v>
      </c>
      <c r="G12" s="362"/>
      <c r="H12" s="363"/>
      <c r="I12" s="192"/>
    </row>
    <row r="13" spans="2:9" ht="16.5" customHeight="1">
      <c r="B13" s="335" t="s">
        <v>16</v>
      </c>
      <c r="C13" s="360">
        <v>7370.235951748522</v>
      </c>
      <c r="D13" s="361">
        <v>2343.087017818505</v>
      </c>
      <c r="E13" s="361">
        <v>2517.9040736557263</v>
      </c>
      <c r="F13" s="361">
        <v>2509.2448602742902</v>
      </c>
      <c r="G13" s="362"/>
      <c r="H13" s="363"/>
      <c r="I13" s="192"/>
    </row>
    <row r="14" spans="2:9" ht="16.5" customHeight="1">
      <c r="B14" s="335" t="s">
        <v>17</v>
      </c>
      <c r="C14" s="360">
        <v>9527.7614870855323</v>
      </c>
      <c r="D14" s="361">
        <v>2786.823296755786</v>
      </c>
      <c r="E14" s="361">
        <v>3096.1315550649483</v>
      </c>
      <c r="F14" s="361">
        <v>3644.8066352647984</v>
      </c>
      <c r="G14" s="362"/>
      <c r="H14" s="363"/>
      <c r="I14" s="192"/>
    </row>
    <row r="15" spans="2:9" ht="16.5" customHeight="1">
      <c r="B15" s="335" t="s">
        <v>18</v>
      </c>
      <c r="C15" s="360">
        <v>11759.564115889794</v>
      </c>
      <c r="D15" s="361">
        <v>3088.8367637956635</v>
      </c>
      <c r="E15" s="361">
        <v>3629.0852240083605</v>
      </c>
      <c r="F15" s="361">
        <v>5041.6421280857703</v>
      </c>
      <c r="G15" s="362"/>
      <c r="H15" s="363"/>
      <c r="I15" s="192"/>
    </row>
    <row r="16" spans="2:9" ht="16.5" customHeight="1">
      <c r="B16" s="335" t="s">
        <v>19</v>
      </c>
      <c r="C16" s="360">
        <v>14368.376675305919</v>
      </c>
      <c r="D16" s="361">
        <v>3555.2313628815409</v>
      </c>
      <c r="E16" s="361">
        <v>4066.1953623771356</v>
      </c>
      <c r="F16" s="361">
        <v>6746.949950047243</v>
      </c>
      <c r="G16" s="362"/>
      <c r="H16" s="363"/>
      <c r="I16" s="192"/>
    </row>
    <row r="17" spans="1:9" ht="16.5" customHeight="1">
      <c r="B17" s="335" t="s">
        <v>20</v>
      </c>
      <c r="C17" s="360">
        <v>16482.983444153109</v>
      </c>
      <c r="D17" s="361">
        <v>3920.7651478050034</v>
      </c>
      <c r="E17" s="361">
        <v>4397.1782378398275</v>
      </c>
      <c r="F17" s="361">
        <v>8165.0400585082789</v>
      </c>
      <c r="G17" s="362"/>
      <c r="H17" s="363"/>
      <c r="I17" s="192"/>
    </row>
    <row r="18" spans="1:9" ht="16.5" customHeight="1">
      <c r="B18" s="335" t="s">
        <v>21</v>
      </c>
      <c r="C18" s="360">
        <v>17361.412884627352</v>
      </c>
      <c r="D18" s="361">
        <v>4017.6640490361337</v>
      </c>
      <c r="E18" s="361">
        <v>4144.6330763722699</v>
      </c>
      <c r="F18" s="361">
        <v>9199.1157592189502</v>
      </c>
      <c r="G18" s="362"/>
      <c r="H18" s="363"/>
      <c r="I18" s="192"/>
    </row>
    <row r="19" spans="1:9" ht="16.5" customHeight="1">
      <c r="B19" s="335" t="s">
        <v>22</v>
      </c>
      <c r="C19" s="360">
        <v>17372.478601674607</v>
      </c>
      <c r="D19" s="361">
        <v>4035.0310842467202</v>
      </c>
      <c r="E19" s="361">
        <v>4103.6868099962803</v>
      </c>
      <c r="F19" s="361">
        <v>9233.7607074316056</v>
      </c>
      <c r="G19" s="362"/>
      <c r="H19" s="363"/>
      <c r="I19" s="192"/>
    </row>
    <row r="20" spans="1:9" ht="16.5" customHeight="1">
      <c r="B20" s="335" t="s">
        <v>23</v>
      </c>
      <c r="C20" s="360">
        <v>17135.413893851219</v>
      </c>
      <c r="D20" s="361">
        <v>4153.1956989368282</v>
      </c>
      <c r="E20" s="361">
        <v>3941.0305155729257</v>
      </c>
      <c r="F20" s="361">
        <v>9041.1876793414631</v>
      </c>
      <c r="G20" s="501">
        <v>683607.7</v>
      </c>
      <c r="H20" s="364">
        <v>2.5066151089069391</v>
      </c>
      <c r="I20" s="192"/>
    </row>
    <row r="21" spans="1:9" ht="16.5" customHeight="1">
      <c r="B21" s="335" t="s">
        <v>24</v>
      </c>
      <c r="C21" s="360">
        <v>18224.528355097671</v>
      </c>
      <c r="D21" s="361">
        <v>4972.5201139974315</v>
      </c>
      <c r="E21" s="361">
        <v>4187.5629229825727</v>
      </c>
      <c r="F21" s="361">
        <v>9064.4453181176668</v>
      </c>
      <c r="G21" s="501">
        <v>695586.7</v>
      </c>
      <c r="H21" s="364">
        <v>2.620022544292131</v>
      </c>
      <c r="I21" s="192"/>
    </row>
    <row r="22" spans="1:9" ht="16.5" customHeight="1">
      <c r="B22" s="335" t="s">
        <v>25</v>
      </c>
      <c r="C22" s="360">
        <v>20411.039576023373</v>
      </c>
      <c r="D22" s="361">
        <v>6059.9287773431424</v>
      </c>
      <c r="E22" s="361">
        <v>4775.2629724027984</v>
      </c>
      <c r="F22" s="361">
        <v>9575.8478262774315</v>
      </c>
      <c r="G22" s="501">
        <v>716936.20000000007</v>
      </c>
      <c r="H22" s="364">
        <v>2.8469813040579304</v>
      </c>
      <c r="I22" s="192"/>
    </row>
    <row r="23" spans="1:9" ht="16.5" customHeight="1">
      <c r="B23" s="335" t="s">
        <v>26</v>
      </c>
      <c r="C23" s="360">
        <v>23075.446647954064</v>
      </c>
      <c r="D23" s="361">
        <v>7014.7706683382576</v>
      </c>
      <c r="E23" s="361">
        <v>5387.7728638178532</v>
      </c>
      <c r="F23" s="361">
        <v>10672.903115797955</v>
      </c>
      <c r="G23" s="501">
        <v>737798.9</v>
      </c>
      <c r="H23" s="364">
        <v>3.127606539933045</v>
      </c>
      <c r="I23" s="192"/>
    </row>
    <row r="24" spans="1:9" ht="16.5" customHeight="1">
      <c r="B24" s="335" t="s">
        <v>27</v>
      </c>
      <c r="C24" s="360">
        <v>24233.686044767477</v>
      </c>
      <c r="D24" s="361">
        <v>7170.3305396680498</v>
      </c>
      <c r="E24" s="361">
        <v>5283.0014343194689</v>
      </c>
      <c r="F24" s="361">
        <v>11780.354070779957</v>
      </c>
      <c r="G24" s="501">
        <v>748947.9</v>
      </c>
      <c r="H24" s="364">
        <v>3.2356971752998405</v>
      </c>
      <c r="I24" s="192"/>
    </row>
    <row r="25" spans="1:9" ht="16.5" customHeight="1">
      <c r="B25" s="335" t="s">
        <v>28</v>
      </c>
      <c r="C25" s="360">
        <v>24607.190502335718</v>
      </c>
      <c r="D25" s="361">
        <v>7202.8931944502665</v>
      </c>
      <c r="E25" s="361">
        <v>4787.7242420740058</v>
      </c>
      <c r="F25" s="361">
        <v>12616.573065811446</v>
      </c>
      <c r="G25" s="501">
        <v>756673.89999999991</v>
      </c>
      <c r="H25" s="364">
        <v>3.2520205206411537</v>
      </c>
      <c r="I25" s="192"/>
    </row>
    <row r="26" spans="1:9" ht="16.5" customHeight="1">
      <c r="A26" s="193"/>
      <c r="B26" s="343" t="s">
        <v>29</v>
      </c>
      <c r="C26" s="360">
        <v>25420.334182151717</v>
      </c>
      <c r="D26" s="361">
        <v>7292.3272791269383</v>
      </c>
      <c r="E26" s="361">
        <v>4523.2478691428059</v>
      </c>
      <c r="F26" s="361">
        <v>13604.759033881974</v>
      </c>
      <c r="G26" s="501">
        <v>766832.3</v>
      </c>
      <c r="H26" s="364">
        <v>3.3149795831698428</v>
      </c>
      <c r="I26" s="194"/>
    </row>
    <row r="27" spans="1:9" ht="16.5" customHeight="1">
      <c r="A27" s="193"/>
      <c r="B27" s="343" t="s">
        <v>30</v>
      </c>
      <c r="C27" s="360">
        <v>26721.546898670898</v>
      </c>
      <c r="D27" s="361">
        <v>6931.4900649894598</v>
      </c>
      <c r="E27" s="361">
        <v>4681.4939698086009</v>
      </c>
      <c r="F27" s="361">
        <v>15108.562863872838</v>
      </c>
      <c r="G27" s="501">
        <v>774973</v>
      </c>
      <c r="H27" s="364">
        <v>3.4480616613315429</v>
      </c>
      <c r="I27" s="194"/>
    </row>
    <row r="28" spans="1:9" ht="16.5" customHeight="1">
      <c r="B28" s="343" t="s">
        <v>31</v>
      </c>
      <c r="C28" s="360">
        <v>26477.845331918121</v>
      </c>
      <c r="D28" s="361">
        <v>6127.7920471160787</v>
      </c>
      <c r="E28" s="361">
        <v>4407.3594724685454</v>
      </c>
      <c r="F28" s="361">
        <v>15942.693812333498</v>
      </c>
      <c r="G28" s="501">
        <v>776766.1</v>
      </c>
      <c r="H28" s="364">
        <v>3.4087282300190656</v>
      </c>
      <c r="I28" s="195"/>
    </row>
    <row r="29" spans="1:9" ht="16.5" customHeight="1">
      <c r="B29" s="343" t="s">
        <v>32</v>
      </c>
      <c r="C29" s="360">
        <v>27167.350311896625</v>
      </c>
      <c r="D29" s="361">
        <v>5649.2613698810401</v>
      </c>
      <c r="E29" s="361">
        <v>4597.2659649288917</v>
      </c>
      <c r="F29" s="361">
        <v>16920.822977086693</v>
      </c>
      <c r="G29" s="501">
        <v>778302</v>
      </c>
      <c r="H29" s="364">
        <v>3.4905923808363108</v>
      </c>
      <c r="I29" s="195"/>
    </row>
    <row r="30" spans="1:9" ht="16.5" customHeight="1">
      <c r="B30" s="343" t="s">
        <v>33</v>
      </c>
      <c r="C30" s="360">
        <v>27879.187568618006</v>
      </c>
      <c r="D30" s="361">
        <v>5308.5436371796359</v>
      </c>
      <c r="E30" s="361">
        <v>4792.4285487867965</v>
      </c>
      <c r="F30" s="361">
        <v>17778.215382651575</v>
      </c>
      <c r="G30" s="501">
        <v>782339.10000000009</v>
      </c>
      <c r="H30" s="364">
        <v>3.5635682236280921</v>
      </c>
      <c r="I30" s="195"/>
    </row>
    <row r="31" spans="1:9" ht="16.5" customHeight="1">
      <c r="B31" s="343" t="s">
        <v>54</v>
      </c>
      <c r="C31" s="360">
        <v>28770.566684548143</v>
      </c>
      <c r="D31" s="361">
        <v>5359.3570305279118</v>
      </c>
      <c r="E31" s="361">
        <v>4863.7320886004827</v>
      </c>
      <c r="F31" s="361">
        <v>18547.477565419747</v>
      </c>
      <c r="G31" s="501">
        <v>789824.89999999991</v>
      </c>
      <c r="H31" s="364">
        <v>3.6426512616338313</v>
      </c>
      <c r="I31" s="192"/>
    </row>
    <row r="32" spans="1:9" ht="16.5" customHeight="1">
      <c r="B32" s="343" t="s">
        <v>34</v>
      </c>
      <c r="C32" s="360">
        <v>30123.467158558389</v>
      </c>
      <c r="D32" s="361">
        <v>5260.4624485383074</v>
      </c>
      <c r="E32" s="361">
        <v>5401.2593034862148</v>
      </c>
      <c r="F32" s="361">
        <v>19461.745406533868</v>
      </c>
      <c r="G32" s="501">
        <v>797593</v>
      </c>
      <c r="H32" s="364">
        <v>3.7767968322889476</v>
      </c>
      <c r="I32" s="192"/>
    </row>
    <row r="33" spans="2:9" ht="16.5" customHeight="1">
      <c r="B33" s="343" t="s">
        <v>35</v>
      </c>
      <c r="C33" s="360">
        <v>31477.87590827022</v>
      </c>
      <c r="D33" s="361">
        <v>5162.9804201440893</v>
      </c>
      <c r="E33" s="361">
        <v>5551.9768086748891</v>
      </c>
      <c r="F33" s="361">
        <v>20762.918679451242</v>
      </c>
      <c r="G33" s="501">
        <v>805237.50000000012</v>
      </c>
      <c r="H33" s="364">
        <v>3.909141825644014</v>
      </c>
      <c r="I33" s="192"/>
    </row>
    <row r="34" spans="2:9" ht="16.5" customHeight="1">
      <c r="B34" s="343" t="s">
        <v>36</v>
      </c>
      <c r="C34" s="360">
        <v>32734.211395946608</v>
      </c>
      <c r="D34" s="361">
        <v>5468.0296892461702</v>
      </c>
      <c r="E34" s="361">
        <v>5537.4517677854792</v>
      </c>
      <c r="F34" s="361">
        <v>21728.729938914959</v>
      </c>
      <c r="G34" s="501">
        <v>808615.6</v>
      </c>
      <c r="H34" s="364">
        <v>4.0481795547781427</v>
      </c>
    </row>
    <row r="35" spans="2:9" ht="16.5" customHeight="1">
      <c r="B35" s="343" t="s">
        <v>240</v>
      </c>
      <c r="C35" s="360">
        <v>31903.516823856888</v>
      </c>
      <c r="D35" s="361">
        <v>5313.1014464869422</v>
      </c>
      <c r="E35" s="361">
        <v>5012.975073634515</v>
      </c>
      <c r="F35" s="361">
        <v>21577.440303735431</v>
      </c>
      <c r="G35" s="501">
        <v>798614.40000000014</v>
      </c>
      <c r="H35" s="364">
        <v>3.9948586982474747</v>
      </c>
    </row>
    <row r="36" spans="2:9" ht="16.5" customHeight="1">
      <c r="B36" s="343" t="s">
        <v>55</v>
      </c>
      <c r="C36" s="360">
        <v>31261.406174634911</v>
      </c>
      <c r="D36" s="361">
        <v>5578.3551418239958</v>
      </c>
      <c r="E36" s="361">
        <v>5019.0965890569323</v>
      </c>
      <c r="F36" s="361">
        <v>20663.954443753981</v>
      </c>
      <c r="G36" s="501">
        <v>788460.7</v>
      </c>
      <c r="H36" s="364">
        <v>3.9648654872252873</v>
      </c>
    </row>
    <row r="37" spans="2:9" ht="16.5" customHeight="1">
      <c r="B37" s="343" t="s">
        <v>46</v>
      </c>
      <c r="C37" s="360">
        <v>30303.454057923023</v>
      </c>
      <c r="D37" s="361">
        <v>5254.3574936910736</v>
      </c>
      <c r="E37" s="361">
        <v>5138.9814606105892</v>
      </c>
      <c r="F37" s="361">
        <v>19910.11510362136</v>
      </c>
      <c r="G37" s="501">
        <v>777786.1</v>
      </c>
      <c r="H37" s="364">
        <v>3.8961166904272302</v>
      </c>
    </row>
    <row r="38" spans="2:9" ht="16.5" customHeight="1">
      <c r="B38" s="344" t="s">
        <v>47</v>
      </c>
      <c r="C38" s="365">
        <v>30750.950006212272</v>
      </c>
      <c r="D38" s="366">
        <v>5310.3327385091206</v>
      </c>
      <c r="E38" s="366">
        <v>5302.6422783521484</v>
      </c>
      <c r="F38" s="366">
        <v>20137.974989351005</v>
      </c>
      <c r="G38" s="502">
        <v>775078.39999999991</v>
      </c>
      <c r="H38" s="367">
        <v>3.9674631632377158</v>
      </c>
    </row>
    <row r="39" spans="2:9" ht="16.5" customHeight="1">
      <c r="B39" s="344" t="s">
        <v>48</v>
      </c>
      <c r="C39" s="365">
        <v>32075.189191818565</v>
      </c>
      <c r="D39" s="366">
        <v>5351.7037317707309</v>
      </c>
      <c r="E39" s="366">
        <v>5509.3504484100658</v>
      </c>
      <c r="F39" s="366">
        <v>21214.135011637769</v>
      </c>
      <c r="G39" s="502">
        <v>773687.3</v>
      </c>
      <c r="H39" s="367">
        <v>4.1457561978616635</v>
      </c>
    </row>
    <row r="40" spans="2:9" ht="16.5" customHeight="1">
      <c r="B40" s="343" t="s">
        <v>49</v>
      </c>
      <c r="C40" s="360">
        <v>33466.255809059738</v>
      </c>
      <c r="D40" s="361">
        <v>5257.2894367940726</v>
      </c>
      <c r="E40" s="361">
        <v>5560.3651575433951</v>
      </c>
      <c r="F40" s="361">
        <v>22648.601214722268</v>
      </c>
      <c r="G40" s="501">
        <v>777222.40000000014</v>
      </c>
      <c r="H40" s="364">
        <v>4.3058789619367293</v>
      </c>
    </row>
    <row r="41" spans="2:9" ht="16.5" customHeight="1">
      <c r="B41" s="343" t="s">
        <v>50</v>
      </c>
      <c r="C41" s="360">
        <v>35849.739491112479</v>
      </c>
      <c r="D41" s="361">
        <v>5428.6615728185652</v>
      </c>
      <c r="E41" s="361">
        <v>5796.552950060297</v>
      </c>
      <c r="F41" s="361">
        <v>24624.524968233614</v>
      </c>
      <c r="G41" s="501">
        <v>784560.39999999991</v>
      </c>
      <c r="H41" s="364">
        <v>4.5694046616567041</v>
      </c>
    </row>
    <row r="42" spans="2:9" ht="16.5" customHeight="1">
      <c r="B42" s="343" t="s">
        <v>245</v>
      </c>
      <c r="C42" s="360">
        <v>37890.585357526397</v>
      </c>
      <c r="D42" s="361">
        <v>5407.5416564931829</v>
      </c>
      <c r="E42" s="361">
        <v>5873.1963848496434</v>
      </c>
      <c r="F42" s="361">
        <v>26609.847316183575</v>
      </c>
      <c r="G42" s="501">
        <v>791301.70000000007</v>
      </c>
      <c r="H42" s="364">
        <v>4.7883866997286111</v>
      </c>
    </row>
    <row r="43" spans="2:9" ht="16.5" customHeight="1">
      <c r="B43" s="343" t="s">
        <v>205</v>
      </c>
      <c r="C43" s="360">
        <v>40614.377987629625</v>
      </c>
      <c r="D43" s="361">
        <v>5337.7897915219128</v>
      </c>
      <c r="E43" s="361">
        <v>6224.2118195204084</v>
      </c>
      <c r="F43" s="361">
        <v>29052.376376587297</v>
      </c>
      <c r="G43" s="501">
        <v>798098.2</v>
      </c>
      <c r="H43" s="364">
        <v>5.0888948236732814</v>
      </c>
    </row>
    <row r="44" spans="2:9" ht="16.5" customHeight="1">
      <c r="B44" s="343" t="s">
        <v>220</v>
      </c>
      <c r="C44" s="360">
        <v>42622.809122264764</v>
      </c>
      <c r="D44" s="361">
        <v>5192.434202984391</v>
      </c>
      <c r="E44" s="361">
        <v>6133.7228134584766</v>
      </c>
      <c r="F44" s="361">
        <v>31296.652105821897</v>
      </c>
      <c r="G44" s="501">
        <v>807160.5</v>
      </c>
      <c r="H44" s="364">
        <v>5.2805865899365454</v>
      </c>
    </row>
    <row r="45" spans="2:9" ht="16.5" customHeight="1">
      <c r="B45" s="343" t="s">
        <v>246</v>
      </c>
      <c r="C45" s="360">
        <v>45716.693674864124</v>
      </c>
      <c r="D45" s="361">
        <v>5085.6501494245322</v>
      </c>
      <c r="E45" s="361">
        <v>6837.7371815469414</v>
      </c>
      <c r="F45" s="361">
        <v>33793.306343892647</v>
      </c>
      <c r="G45" s="501">
        <v>814401.6</v>
      </c>
      <c r="H45" s="364">
        <v>5.6135319079510806</v>
      </c>
    </row>
    <row r="46" spans="2:9" ht="16.5" customHeight="1">
      <c r="B46" s="343" t="s">
        <v>230</v>
      </c>
      <c r="C46" s="360">
        <v>48323.739000707079</v>
      </c>
      <c r="D46" s="361">
        <v>4991.2291654355276</v>
      </c>
      <c r="E46" s="361">
        <v>7527.6294867583383</v>
      </c>
      <c r="F46" s="361">
        <v>35804.880348513216</v>
      </c>
      <c r="G46" s="501">
        <v>815128.10000000009</v>
      </c>
      <c r="H46" s="364">
        <v>5.9283613214545143</v>
      </c>
    </row>
    <row r="47" spans="2:9" ht="16.5" customHeight="1">
      <c r="B47" s="343" t="s">
        <v>247</v>
      </c>
      <c r="C47" s="360">
        <v>50300.637727993308</v>
      </c>
      <c r="D47" s="361">
        <v>4876.286634635042</v>
      </c>
      <c r="E47" s="361">
        <v>7905.9196598942799</v>
      </c>
      <c r="F47" s="361">
        <v>37518.431433463986</v>
      </c>
      <c r="G47" s="501">
        <v>817335.20000000007</v>
      </c>
      <c r="H47" s="364">
        <v>6.1542238396184699</v>
      </c>
    </row>
    <row r="48" spans="2:9" ht="16.5" customHeight="1">
      <c r="B48" s="343" t="s">
        <v>251</v>
      </c>
      <c r="C48" s="360">
        <v>52197.496712300097</v>
      </c>
      <c r="D48" s="361">
        <v>4737.9077253698297</v>
      </c>
      <c r="E48" s="361">
        <v>7909.9563615688285</v>
      </c>
      <c r="F48" s="361">
        <v>39549.632625361446</v>
      </c>
      <c r="G48" s="501">
        <v>821457.5</v>
      </c>
      <c r="H48" s="364">
        <v>6.3542540803754424</v>
      </c>
    </row>
    <row r="49" spans="2:8" ht="16.5" customHeight="1">
      <c r="B49" s="368" t="s">
        <v>236</v>
      </c>
      <c r="C49" s="356">
        <v>56055.440778612763</v>
      </c>
      <c r="D49" s="357">
        <v>4577.2194624020703</v>
      </c>
      <c r="E49" s="357">
        <v>7544.5526509276842</v>
      </c>
      <c r="F49" s="357">
        <v>43933.66866528301</v>
      </c>
      <c r="G49" s="503">
        <v>825885.70000000007</v>
      </c>
      <c r="H49" s="369">
        <v>6.7873121884314935</v>
      </c>
    </row>
    <row r="50" spans="2:8" ht="16.5" customHeight="1" thickBot="1">
      <c r="B50" s="350" t="s">
        <v>248</v>
      </c>
      <c r="C50" s="370">
        <v>58839.582231994435</v>
      </c>
      <c r="D50" s="371">
        <v>4448.7146316047802</v>
      </c>
      <c r="E50" s="371">
        <v>8021.3269652664185</v>
      </c>
      <c r="F50" s="371">
        <v>46369.540635123238</v>
      </c>
      <c r="G50" s="504">
        <v>841454.7</v>
      </c>
      <c r="H50" s="372">
        <v>6.9926024813925745</v>
      </c>
    </row>
    <row r="51" spans="2:8" ht="16.5" customHeight="1">
      <c r="B51" s="373" t="s">
        <v>227</v>
      </c>
      <c r="C51" s="325"/>
      <c r="D51" s="325"/>
      <c r="E51" s="325"/>
      <c r="F51" s="325"/>
      <c r="G51" s="325"/>
      <c r="H51" s="325"/>
    </row>
  </sheetData>
  <mergeCells count="3">
    <mergeCell ref="B4:B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88" orientation="landscape" r:id="rId1"/>
  <headerFooter alignWithMargins="0">
    <oddHeader>&amp;L&amp;Z&amp;F&amp;R&amp;A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Q52"/>
  <sheetViews>
    <sheetView zoomScaleNormal="100" zoomScaleSheetLayoutView="80" workbookViewId="0"/>
  </sheetViews>
  <sheetFormatPr defaultColWidth="9" defaultRowHeight="16.5" customHeight="1"/>
  <cols>
    <col min="1" max="1" width="3.36328125" style="140" customWidth="1"/>
    <col min="2" max="2" width="10.6328125" style="140" customWidth="1"/>
    <col min="3" max="6" width="13.6328125" style="140" customWidth="1"/>
    <col min="7" max="8" width="14.6328125" style="140" customWidth="1"/>
    <col min="9" max="11" width="13.6328125" style="140" customWidth="1"/>
    <col min="12" max="16384" width="9" style="140"/>
  </cols>
  <sheetData>
    <row r="2" spans="2:17" ht="16.5" customHeight="1">
      <c r="B2" s="186" t="s">
        <v>56</v>
      </c>
    </row>
    <row r="3" spans="2:17" ht="16.5" customHeight="1" thickBot="1">
      <c r="H3" s="199" t="s">
        <v>376</v>
      </c>
    </row>
    <row r="4" spans="2:17" ht="30" customHeight="1">
      <c r="B4" s="754"/>
      <c r="C4" s="496" t="s">
        <v>52</v>
      </c>
      <c r="D4" s="508"/>
      <c r="E4" s="496"/>
      <c r="F4" s="509"/>
      <c r="G4" s="756" t="s">
        <v>57</v>
      </c>
      <c r="H4" s="752" t="s">
        <v>58</v>
      </c>
    </row>
    <row r="5" spans="2:17" ht="30" customHeight="1">
      <c r="B5" s="755"/>
      <c r="C5" s="510"/>
      <c r="D5" s="511" t="s">
        <v>6</v>
      </c>
      <c r="E5" s="512" t="s">
        <v>42</v>
      </c>
      <c r="F5" s="513" t="s">
        <v>8</v>
      </c>
      <c r="G5" s="761"/>
      <c r="H5" s="753"/>
    </row>
    <row r="6" spans="2:17" ht="16.5" customHeight="1">
      <c r="B6" s="447" t="s">
        <v>9</v>
      </c>
      <c r="C6" s="448">
        <v>19997</v>
      </c>
      <c r="D6" s="514">
        <v>12477</v>
      </c>
      <c r="E6" s="514">
        <v>238</v>
      </c>
      <c r="F6" s="515">
        <v>7282</v>
      </c>
      <c r="G6" s="529" t="s">
        <v>109</v>
      </c>
      <c r="H6" s="530" t="s">
        <v>109</v>
      </c>
      <c r="J6" s="187"/>
      <c r="K6" s="187"/>
      <c r="L6" s="187"/>
      <c r="M6" s="187"/>
      <c r="N6" s="187"/>
      <c r="O6" s="187"/>
      <c r="P6" s="187"/>
      <c r="Q6" s="187"/>
    </row>
    <row r="7" spans="2:17" ht="16.5" customHeight="1">
      <c r="B7" s="455" t="s">
        <v>10</v>
      </c>
      <c r="C7" s="456">
        <v>22774</v>
      </c>
      <c r="D7" s="516">
        <v>13815</v>
      </c>
      <c r="E7" s="516">
        <v>374</v>
      </c>
      <c r="F7" s="517">
        <v>8585</v>
      </c>
      <c r="G7" s="531" t="s">
        <v>109</v>
      </c>
      <c r="H7" s="532" t="s">
        <v>109</v>
      </c>
      <c r="J7" s="187"/>
      <c r="K7" s="187"/>
      <c r="L7" s="187"/>
      <c r="M7" s="187"/>
      <c r="N7" s="187"/>
      <c r="O7" s="187"/>
      <c r="P7" s="187"/>
      <c r="Q7" s="187"/>
    </row>
    <row r="8" spans="2:17" ht="16.5" customHeight="1">
      <c r="B8" s="455" t="s">
        <v>11</v>
      </c>
      <c r="C8" s="456">
        <v>24749</v>
      </c>
      <c r="D8" s="516">
        <v>14731</v>
      </c>
      <c r="E8" s="516">
        <v>503</v>
      </c>
      <c r="F8" s="517">
        <v>9515</v>
      </c>
      <c r="G8" s="531" t="s">
        <v>109</v>
      </c>
      <c r="H8" s="532" t="s">
        <v>109</v>
      </c>
      <c r="J8" s="187"/>
      <c r="K8" s="187"/>
      <c r="L8" s="187"/>
      <c r="M8" s="187"/>
      <c r="N8" s="187"/>
      <c r="O8" s="187"/>
      <c r="P8" s="187"/>
      <c r="Q8" s="187"/>
    </row>
    <row r="9" spans="2:17" ht="16.5" customHeight="1">
      <c r="B9" s="455" t="s">
        <v>12</v>
      </c>
      <c r="C9" s="456">
        <v>26760</v>
      </c>
      <c r="D9" s="516">
        <v>15243</v>
      </c>
      <c r="E9" s="516">
        <v>717</v>
      </c>
      <c r="F9" s="517">
        <v>10800</v>
      </c>
      <c r="G9" s="531" t="s">
        <v>109</v>
      </c>
      <c r="H9" s="532" t="s">
        <v>109</v>
      </c>
      <c r="J9" s="187"/>
      <c r="K9" s="187"/>
      <c r="L9" s="187"/>
      <c r="M9" s="187"/>
      <c r="N9" s="187"/>
      <c r="O9" s="187"/>
      <c r="P9" s="187"/>
      <c r="Q9" s="187"/>
    </row>
    <row r="10" spans="2:17" ht="16.5" customHeight="1">
      <c r="B10" s="455" t="s">
        <v>13</v>
      </c>
      <c r="C10" s="456">
        <v>29907</v>
      </c>
      <c r="D10" s="516">
        <v>16185</v>
      </c>
      <c r="E10" s="516">
        <v>1113</v>
      </c>
      <c r="F10" s="517">
        <v>12609</v>
      </c>
      <c r="G10" s="531" t="s">
        <v>109</v>
      </c>
      <c r="H10" s="532" t="s">
        <v>109</v>
      </c>
      <c r="J10" s="187"/>
      <c r="K10" s="187"/>
      <c r="L10" s="187"/>
      <c r="M10" s="187"/>
      <c r="N10" s="187"/>
      <c r="O10" s="187"/>
      <c r="P10" s="187"/>
      <c r="Q10" s="187"/>
    </row>
    <row r="11" spans="2:17" ht="16.5" customHeight="1">
      <c r="B11" s="455" t="s">
        <v>14</v>
      </c>
      <c r="C11" s="456">
        <v>33978</v>
      </c>
      <c r="D11" s="516">
        <v>17169</v>
      </c>
      <c r="E11" s="516">
        <v>1536</v>
      </c>
      <c r="F11" s="517">
        <v>15273</v>
      </c>
      <c r="G11" s="531" t="s">
        <v>109</v>
      </c>
      <c r="H11" s="532" t="s">
        <v>109</v>
      </c>
      <c r="J11" s="187"/>
      <c r="K11" s="187"/>
      <c r="L11" s="187"/>
      <c r="M11" s="187"/>
      <c r="N11" s="187"/>
      <c r="O11" s="187"/>
      <c r="P11" s="187"/>
      <c r="Q11" s="187"/>
    </row>
    <row r="12" spans="2:17" ht="16.5" customHeight="1">
      <c r="B12" s="455" t="s">
        <v>15</v>
      </c>
      <c r="C12" s="456">
        <v>37988</v>
      </c>
      <c r="D12" s="516">
        <v>18126</v>
      </c>
      <c r="E12" s="516">
        <v>1902</v>
      </c>
      <c r="F12" s="517">
        <v>17960</v>
      </c>
      <c r="G12" s="531" t="s">
        <v>109</v>
      </c>
      <c r="H12" s="532" t="s">
        <v>109</v>
      </c>
      <c r="J12" s="187"/>
      <c r="K12" s="187"/>
      <c r="L12" s="187"/>
      <c r="M12" s="187"/>
      <c r="N12" s="187"/>
      <c r="O12" s="187"/>
      <c r="P12" s="187"/>
      <c r="Q12" s="187"/>
    </row>
    <row r="13" spans="2:17" ht="16.5" customHeight="1">
      <c r="B13" s="455" t="s">
        <v>16</v>
      </c>
      <c r="C13" s="456">
        <v>41652</v>
      </c>
      <c r="D13" s="516">
        <v>18740</v>
      </c>
      <c r="E13" s="516">
        <v>2335</v>
      </c>
      <c r="F13" s="517">
        <v>20577</v>
      </c>
      <c r="G13" s="531" t="s">
        <v>109</v>
      </c>
      <c r="H13" s="532" t="s">
        <v>109</v>
      </c>
      <c r="J13" s="187"/>
      <c r="K13" s="187"/>
      <c r="L13" s="187"/>
      <c r="M13" s="187"/>
      <c r="N13" s="187"/>
      <c r="O13" s="187"/>
      <c r="P13" s="187"/>
      <c r="Q13" s="187"/>
    </row>
    <row r="14" spans="2:17" ht="16.5" customHeight="1">
      <c r="B14" s="455" t="s">
        <v>17</v>
      </c>
      <c r="C14" s="456">
        <v>46877</v>
      </c>
      <c r="D14" s="516">
        <v>19951</v>
      </c>
      <c r="E14" s="516">
        <v>2755</v>
      </c>
      <c r="F14" s="517">
        <v>24171</v>
      </c>
      <c r="G14" s="531" t="s">
        <v>109</v>
      </c>
      <c r="H14" s="532" t="s">
        <v>109</v>
      </c>
      <c r="J14" s="187"/>
      <c r="K14" s="187"/>
      <c r="L14" s="187"/>
      <c r="M14" s="187"/>
      <c r="N14" s="187"/>
      <c r="O14" s="187"/>
      <c r="P14" s="187"/>
      <c r="Q14" s="187"/>
    </row>
    <row r="15" spans="2:17" ht="16.5" customHeight="1">
      <c r="B15" s="455" t="s">
        <v>18</v>
      </c>
      <c r="C15" s="456">
        <v>52772</v>
      </c>
      <c r="D15" s="516">
        <v>20757</v>
      </c>
      <c r="E15" s="516">
        <v>3297</v>
      </c>
      <c r="F15" s="517">
        <v>28718</v>
      </c>
      <c r="G15" s="531" t="s">
        <v>109</v>
      </c>
      <c r="H15" s="532" t="s">
        <v>109</v>
      </c>
      <c r="J15" s="187"/>
      <c r="K15" s="187"/>
      <c r="L15" s="187"/>
      <c r="M15" s="187"/>
      <c r="N15" s="187"/>
      <c r="O15" s="187"/>
      <c r="P15" s="187"/>
      <c r="Q15" s="187"/>
    </row>
    <row r="16" spans="2:17" ht="16.5" customHeight="1">
      <c r="B16" s="455" t="s">
        <v>19</v>
      </c>
      <c r="C16" s="456">
        <v>58681</v>
      </c>
      <c r="D16" s="516">
        <v>21523</v>
      </c>
      <c r="E16" s="516">
        <v>3577</v>
      </c>
      <c r="F16" s="517">
        <v>33581</v>
      </c>
      <c r="G16" s="531" t="s">
        <v>109</v>
      </c>
      <c r="H16" s="532" t="s">
        <v>109</v>
      </c>
      <c r="J16" s="187"/>
      <c r="K16" s="187"/>
      <c r="L16" s="187"/>
      <c r="M16" s="187"/>
      <c r="N16" s="187"/>
      <c r="O16" s="187"/>
      <c r="P16" s="187"/>
      <c r="Q16" s="187"/>
    </row>
    <row r="17" spans="2:17" ht="16.5" customHeight="1">
      <c r="B17" s="455" t="s">
        <v>20</v>
      </c>
      <c r="C17" s="456">
        <v>63659</v>
      </c>
      <c r="D17" s="516">
        <v>21702</v>
      </c>
      <c r="E17" s="516">
        <v>3841</v>
      </c>
      <c r="F17" s="517">
        <v>38116</v>
      </c>
      <c r="G17" s="531" t="s">
        <v>109</v>
      </c>
      <c r="H17" s="532" t="s">
        <v>109</v>
      </c>
      <c r="I17" s="188"/>
      <c r="J17" s="187"/>
      <c r="K17" s="187"/>
      <c r="L17" s="187"/>
      <c r="M17" s="187"/>
      <c r="N17" s="187"/>
      <c r="O17" s="187"/>
      <c r="P17" s="187"/>
      <c r="Q17" s="187"/>
    </row>
    <row r="18" spans="2:17" ht="16.5" customHeight="1">
      <c r="B18" s="455" t="s">
        <v>21</v>
      </c>
      <c r="C18" s="456">
        <v>71133</v>
      </c>
      <c r="D18" s="516">
        <v>22301</v>
      </c>
      <c r="E18" s="516">
        <v>4652</v>
      </c>
      <c r="F18" s="517">
        <v>44180</v>
      </c>
      <c r="G18" s="531" t="s">
        <v>109</v>
      </c>
      <c r="H18" s="532" t="s">
        <v>109</v>
      </c>
      <c r="I18" s="188"/>
      <c r="J18" s="187"/>
      <c r="K18" s="187"/>
      <c r="L18" s="187"/>
      <c r="M18" s="187"/>
      <c r="N18" s="187"/>
      <c r="O18" s="187"/>
      <c r="P18" s="187"/>
      <c r="Q18" s="187"/>
    </row>
    <row r="19" spans="2:17" ht="16.5" customHeight="1">
      <c r="B19" s="455" t="s">
        <v>22</v>
      </c>
      <c r="C19" s="456">
        <v>79270</v>
      </c>
      <c r="D19" s="516">
        <v>23247</v>
      </c>
      <c r="E19" s="516">
        <v>5913</v>
      </c>
      <c r="F19" s="517">
        <v>50110</v>
      </c>
      <c r="G19" s="531" t="s">
        <v>109</v>
      </c>
      <c r="H19" s="532" t="s">
        <v>109</v>
      </c>
      <c r="I19" s="188"/>
      <c r="J19" s="187"/>
      <c r="K19" s="187"/>
      <c r="L19" s="187"/>
      <c r="M19" s="187"/>
      <c r="N19" s="187"/>
      <c r="O19" s="187"/>
      <c r="P19" s="187"/>
      <c r="Q19" s="187"/>
    </row>
    <row r="20" spans="2:17" ht="16.5" customHeight="1">
      <c r="B20" s="455" t="s">
        <v>23</v>
      </c>
      <c r="C20" s="456">
        <v>90452</v>
      </c>
      <c r="D20" s="516">
        <v>25437</v>
      </c>
      <c r="E20" s="516">
        <v>7489</v>
      </c>
      <c r="F20" s="517">
        <v>57526</v>
      </c>
      <c r="G20" s="531" t="s">
        <v>109</v>
      </c>
      <c r="H20" s="532" t="s">
        <v>109</v>
      </c>
      <c r="I20" s="188"/>
      <c r="J20" s="187"/>
      <c r="K20" s="187"/>
      <c r="L20" s="187"/>
      <c r="M20" s="187"/>
      <c r="N20" s="187"/>
      <c r="O20" s="187"/>
      <c r="P20" s="187"/>
      <c r="Q20" s="187"/>
    </row>
    <row r="21" spans="2:17" ht="16.5" customHeight="1">
      <c r="B21" s="455" t="s">
        <v>24</v>
      </c>
      <c r="C21" s="456">
        <v>105045</v>
      </c>
      <c r="D21" s="516">
        <v>28511</v>
      </c>
      <c r="E21" s="516">
        <v>10451</v>
      </c>
      <c r="F21" s="517">
        <v>66084</v>
      </c>
      <c r="G21" s="531" t="s">
        <v>109</v>
      </c>
      <c r="H21" s="532" t="s">
        <v>109</v>
      </c>
      <c r="I21" s="188"/>
      <c r="J21" s="187"/>
      <c r="K21" s="187"/>
      <c r="L21" s="187"/>
      <c r="M21" s="187"/>
      <c r="N21" s="187"/>
      <c r="O21" s="187"/>
      <c r="P21" s="187"/>
      <c r="Q21" s="187"/>
    </row>
    <row r="22" spans="2:17" ht="16.5" customHeight="1">
      <c r="B22" s="455" t="s">
        <v>25</v>
      </c>
      <c r="C22" s="456">
        <v>126637</v>
      </c>
      <c r="D22" s="516">
        <v>32200</v>
      </c>
      <c r="E22" s="516">
        <v>14994</v>
      </c>
      <c r="F22" s="517">
        <v>79444</v>
      </c>
      <c r="G22" s="531" t="s">
        <v>109</v>
      </c>
      <c r="H22" s="532" t="s">
        <v>109</v>
      </c>
      <c r="I22" s="188"/>
      <c r="J22" s="187"/>
      <c r="K22" s="187"/>
      <c r="L22" s="187"/>
      <c r="M22" s="187"/>
      <c r="N22" s="187"/>
      <c r="O22" s="187"/>
      <c r="P22" s="187"/>
      <c r="Q22" s="187"/>
    </row>
    <row r="23" spans="2:17" ht="16.5" customHeight="1">
      <c r="B23" s="455" t="s">
        <v>26</v>
      </c>
      <c r="C23" s="456">
        <v>157771</v>
      </c>
      <c r="D23" s="516">
        <v>36635</v>
      </c>
      <c r="E23" s="516">
        <v>21761</v>
      </c>
      <c r="F23" s="517">
        <v>99374</v>
      </c>
      <c r="G23" s="531" t="s">
        <v>109</v>
      </c>
      <c r="H23" s="532" t="s">
        <v>109</v>
      </c>
      <c r="I23" s="188"/>
      <c r="J23" s="187"/>
      <c r="K23" s="187"/>
      <c r="L23" s="187"/>
      <c r="M23" s="187"/>
      <c r="N23" s="187"/>
      <c r="O23" s="187"/>
      <c r="P23" s="187"/>
      <c r="Q23" s="187"/>
    </row>
    <row r="24" spans="2:17" ht="16.5" customHeight="1">
      <c r="B24" s="455" t="s">
        <v>27</v>
      </c>
      <c r="C24" s="456">
        <v>198277</v>
      </c>
      <c r="D24" s="516">
        <v>41997</v>
      </c>
      <c r="E24" s="516">
        <v>31604</v>
      </c>
      <c r="F24" s="517">
        <v>124677</v>
      </c>
      <c r="G24" s="518" t="s">
        <v>109</v>
      </c>
      <c r="H24" s="462" t="s">
        <v>109</v>
      </c>
      <c r="I24" s="188"/>
      <c r="J24" s="187"/>
      <c r="K24" s="187"/>
      <c r="L24" s="187"/>
      <c r="M24" s="187"/>
      <c r="N24" s="187"/>
      <c r="O24" s="187"/>
      <c r="P24" s="187"/>
      <c r="Q24" s="187"/>
    </row>
    <row r="25" spans="2:17" ht="16.5" customHeight="1">
      <c r="B25" s="455" t="s">
        <v>28</v>
      </c>
      <c r="C25" s="456">
        <v>246311</v>
      </c>
      <c r="D25" s="516">
        <v>49412</v>
      </c>
      <c r="E25" s="516">
        <v>45305</v>
      </c>
      <c r="F25" s="517">
        <v>151594</v>
      </c>
      <c r="G25" s="518">
        <v>15847291.78239277</v>
      </c>
      <c r="H25" s="519">
        <v>1.5542781907610568</v>
      </c>
      <c r="I25" s="188"/>
      <c r="J25" s="187"/>
      <c r="K25" s="187"/>
      <c r="L25" s="187"/>
      <c r="M25" s="187"/>
      <c r="N25" s="187"/>
      <c r="O25" s="187"/>
      <c r="P25" s="187"/>
      <c r="Q25" s="187"/>
    </row>
    <row r="26" spans="2:17" s="189" customFormat="1" ht="16.5" customHeight="1">
      <c r="B26" s="463" t="s">
        <v>29</v>
      </c>
      <c r="C26" s="456">
        <v>298734</v>
      </c>
      <c r="D26" s="516">
        <v>60707</v>
      </c>
      <c r="E26" s="516">
        <v>58959</v>
      </c>
      <c r="F26" s="517">
        <v>179068</v>
      </c>
      <c r="G26" s="518">
        <v>16532466.961499976</v>
      </c>
      <c r="H26" s="462">
        <v>1.806953558084692</v>
      </c>
      <c r="I26" s="188"/>
      <c r="J26" s="187"/>
      <c r="K26" s="187"/>
      <c r="L26" s="187"/>
      <c r="M26" s="187"/>
      <c r="N26" s="187"/>
      <c r="O26" s="187"/>
      <c r="P26" s="187"/>
      <c r="Q26" s="187"/>
    </row>
    <row r="27" spans="2:17" s="189" customFormat="1" ht="16.5" customHeight="1">
      <c r="B27" s="464" t="s">
        <v>30</v>
      </c>
      <c r="C27" s="465">
        <v>330021</v>
      </c>
      <c r="D27" s="520">
        <v>66443</v>
      </c>
      <c r="E27" s="520">
        <v>67068</v>
      </c>
      <c r="F27" s="521">
        <v>196509</v>
      </c>
      <c r="G27" s="522">
        <v>17039873.678655569</v>
      </c>
      <c r="H27" s="469">
        <v>1.9367573153631406</v>
      </c>
      <c r="I27" s="188"/>
      <c r="J27" s="187"/>
      <c r="K27" s="187"/>
      <c r="L27" s="187"/>
      <c r="M27" s="187"/>
      <c r="N27" s="187"/>
      <c r="O27" s="187"/>
      <c r="P27" s="187"/>
      <c r="Q27" s="187"/>
    </row>
    <row r="28" spans="2:17" ht="16.5" customHeight="1">
      <c r="B28" s="463" t="s">
        <v>31</v>
      </c>
      <c r="C28" s="456">
        <v>342547</v>
      </c>
      <c r="D28" s="516">
        <v>65368</v>
      </c>
      <c r="E28" s="516">
        <v>71945</v>
      </c>
      <c r="F28" s="517">
        <v>205235</v>
      </c>
      <c r="G28" s="518">
        <v>17358427.303656273</v>
      </c>
      <c r="H28" s="462">
        <v>1.9733757788520854</v>
      </c>
      <c r="I28" s="188"/>
      <c r="J28" s="187"/>
      <c r="K28" s="187"/>
      <c r="L28" s="187"/>
      <c r="M28" s="187"/>
      <c r="N28" s="187"/>
      <c r="O28" s="187"/>
      <c r="P28" s="187"/>
      <c r="Q28" s="187"/>
    </row>
    <row r="29" spans="2:17" ht="16.5" customHeight="1">
      <c r="B29" s="463" t="s">
        <v>32</v>
      </c>
      <c r="C29" s="456">
        <v>359818</v>
      </c>
      <c r="D29" s="516">
        <v>67673</v>
      </c>
      <c r="E29" s="516">
        <v>78041</v>
      </c>
      <c r="F29" s="517">
        <v>214105</v>
      </c>
      <c r="G29" s="518">
        <v>17665067.541055325</v>
      </c>
      <c r="H29" s="462">
        <v>2.0368900326236972</v>
      </c>
      <c r="I29" s="188"/>
      <c r="J29" s="187"/>
      <c r="K29" s="187"/>
      <c r="L29" s="187"/>
      <c r="M29" s="187"/>
      <c r="N29" s="187"/>
      <c r="O29" s="187"/>
      <c r="P29" s="187"/>
      <c r="Q29" s="187"/>
    </row>
    <row r="30" spans="2:17" ht="16.5" customHeight="1">
      <c r="B30" s="463" t="s">
        <v>33</v>
      </c>
      <c r="C30" s="456">
        <v>388064</v>
      </c>
      <c r="D30" s="516">
        <v>72515</v>
      </c>
      <c r="E30" s="516">
        <v>86987</v>
      </c>
      <c r="F30" s="517">
        <v>228561</v>
      </c>
      <c r="G30" s="518">
        <v>17998745.988576394</v>
      </c>
      <c r="H30" s="462">
        <v>2.1560613180846042</v>
      </c>
      <c r="I30" s="188"/>
      <c r="J30" s="187"/>
      <c r="K30" s="187"/>
      <c r="L30" s="187"/>
      <c r="M30" s="187"/>
      <c r="N30" s="187"/>
      <c r="O30" s="187"/>
      <c r="P30" s="187"/>
      <c r="Q30" s="187"/>
    </row>
    <row r="31" spans="2:17" ht="16.5" customHeight="1">
      <c r="B31" s="463" t="s">
        <v>43</v>
      </c>
      <c r="C31" s="456">
        <v>423924</v>
      </c>
      <c r="D31" s="516">
        <v>77415</v>
      </c>
      <c r="E31" s="516">
        <v>98302</v>
      </c>
      <c r="F31" s="517">
        <v>248207</v>
      </c>
      <c r="G31" s="518">
        <v>18375934.199512184</v>
      </c>
      <c r="H31" s="462">
        <v>2.3069521004883313</v>
      </c>
      <c r="I31" s="188"/>
      <c r="J31" s="187"/>
      <c r="K31" s="187"/>
      <c r="L31" s="187"/>
      <c r="M31" s="187"/>
      <c r="N31" s="187"/>
      <c r="O31" s="187"/>
      <c r="P31" s="187"/>
      <c r="Q31" s="187"/>
    </row>
    <row r="32" spans="2:17" ht="16.5" customHeight="1">
      <c r="B32" s="463" t="s">
        <v>34</v>
      </c>
      <c r="C32" s="456">
        <v>472027</v>
      </c>
      <c r="D32" s="516">
        <v>85693</v>
      </c>
      <c r="E32" s="516">
        <v>117340</v>
      </c>
      <c r="F32" s="517">
        <v>268994</v>
      </c>
      <c r="G32" s="518">
        <v>18852676.89292787</v>
      </c>
      <c r="H32" s="462">
        <v>2.5037664554526451</v>
      </c>
      <c r="I32" s="188"/>
      <c r="J32" s="187"/>
      <c r="K32" s="187"/>
      <c r="L32" s="187"/>
      <c r="M32" s="187"/>
      <c r="N32" s="187"/>
      <c r="O32" s="187"/>
      <c r="P32" s="187"/>
      <c r="Q32" s="187"/>
    </row>
    <row r="33" spans="2:17" ht="16.5" customHeight="1">
      <c r="B33" s="463" t="s">
        <v>35</v>
      </c>
      <c r="C33" s="456">
        <v>530324</v>
      </c>
      <c r="D33" s="516">
        <v>97997</v>
      </c>
      <c r="E33" s="516">
        <v>137597</v>
      </c>
      <c r="F33" s="517">
        <v>294730</v>
      </c>
      <c r="G33" s="518">
        <v>19383703.195937172</v>
      </c>
      <c r="H33" s="462">
        <v>2.735927158186966</v>
      </c>
      <c r="I33" s="188"/>
      <c r="J33" s="187"/>
      <c r="K33" s="187"/>
      <c r="L33" s="187"/>
      <c r="M33" s="187"/>
      <c r="N33" s="187"/>
      <c r="O33" s="187"/>
      <c r="P33" s="187"/>
      <c r="Q33" s="187"/>
    </row>
    <row r="34" spans="2:17" ht="16.5" customHeight="1">
      <c r="B34" s="463" t="s">
        <v>36</v>
      </c>
      <c r="C34" s="456">
        <v>586961</v>
      </c>
      <c r="D34" s="516">
        <v>109414</v>
      </c>
      <c r="E34" s="516">
        <v>154572</v>
      </c>
      <c r="F34" s="517">
        <v>322975</v>
      </c>
      <c r="G34" s="518">
        <v>20406756</v>
      </c>
      <c r="H34" s="462">
        <v>2.8763072386419477</v>
      </c>
      <c r="I34" s="188"/>
      <c r="J34" s="187"/>
      <c r="K34" s="187"/>
      <c r="L34" s="187"/>
      <c r="M34" s="187"/>
      <c r="N34" s="187"/>
      <c r="O34" s="187"/>
      <c r="P34" s="187"/>
      <c r="Q34" s="187"/>
    </row>
    <row r="35" spans="2:17" ht="16.5" customHeight="1">
      <c r="B35" s="463" t="s">
        <v>44</v>
      </c>
      <c r="C35" s="456">
        <v>622269</v>
      </c>
      <c r="D35" s="516">
        <v>114301</v>
      </c>
      <c r="E35" s="516">
        <v>164018</v>
      </c>
      <c r="F35" s="517">
        <v>343950</v>
      </c>
      <c r="G35" s="518">
        <v>20537577</v>
      </c>
      <c r="H35" s="462">
        <v>3.0299046474664464</v>
      </c>
      <c r="I35" s="188"/>
      <c r="J35" s="187"/>
      <c r="K35" s="187"/>
      <c r="L35" s="187"/>
      <c r="M35" s="187"/>
      <c r="N35" s="187"/>
      <c r="O35" s="187"/>
      <c r="P35" s="187"/>
      <c r="Q35" s="187"/>
    </row>
    <row r="36" spans="2:17" ht="16.5" customHeight="1">
      <c r="B36" s="463" t="s">
        <v>67</v>
      </c>
      <c r="C36" s="456">
        <v>674017</v>
      </c>
      <c r="D36" s="516">
        <v>129273</v>
      </c>
      <c r="E36" s="516">
        <v>180319</v>
      </c>
      <c r="F36" s="517">
        <v>364425</v>
      </c>
      <c r="G36" s="518">
        <v>20727455</v>
      </c>
      <c r="H36" s="462">
        <v>3.2518078075673063</v>
      </c>
      <c r="I36" s="188"/>
      <c r="J36" s="187"/>
      <c r="K36" s="187"/>
      <c r="L36" s="187"/>
      <c r="M36" s="187"/>
      <c r="N36" s="187"/>
      <c r="O36" s="187"/>
      <c r="P36" s="187"/>
      <c r="Q36" s="187"/>
    </row>
    <row r="37" spans="2:17" ht="16.5" customHeight="1">
      <c r="B37" s="463" t="s">
        <v>68</v>
      </c>
      <c r="C37" s="456">
        <v>730256</v>
      </c>
      <c r="D37" s="516">
        <v>144070</v>
      </c>
      <c r="E37" s="516">
        <v>189780</v>
      </c>
      <c r="F37" s="517">
        <v>396407</v>
      </c>
      <c r="G37" s="518">
        <v>21029457</v>
      </c>
      <c r="H37" s="462">
        <v>3.4725385443856207</v>
      </c>
      <c r="I37" s="188"/>
      <c r="K37" s="187"/>
      <c r="L37" s="187"/>
      <c r="M37" s="187"/>
      <c r="N37" s="187"/>
      <c r="O37" s="187"/>
      <c r="P37" s="187"/>
      <c r="Q37" s="187"/>
    </row>
    <row r="38" spans="2:17" ht="16.5" customHeight="1">
      <c r="B38" s="463" t="s">
        <v>69</v>
      </c>
      <c r="C38" s="456">
        <v>799811</v>
      </c>
      <c r="D38" s="516">
        <v>159080</v>
      </c>
      <c r="E38" s="516">
        <v>203920</v>
      </c>
      <c r="F38" s="517">
        <v>436811</v>
      </c>
      <c r="G38" s="518">
        <v>21431377</v>
      </c>
      <c r="H38" s="462">
        <v>3.7319627198942933</v>
      </c>
      <c r="I38" s="188"/>
      <c r="K38" s="187"/>
      <c r="L38" s="187"/>
      <c r="M38" s="187"/>
      <c r="N38" s="187"/>
      <c r="O38" s="187"/>
      <c r="P38" s="187"/>
      <c r="Q38" s="187"/>
    </row>
    <row r="39" spans="2:17" ht="16.5" customHeight="1">
      <c r="B39" s="463" t="s">
        <v>70</v>
      </c>
      <c r="C39" s="456">
        <v>865178</v>
      </c>
      <c r="D39" s="516">
        <v>178472</v>
      </c>
      <c r="E39" s="516">
        <v>210594</v>
      </c>
      <c r="F39" s="517">
        <v>476112</v>
      </c>
      <c r="G39" s="518">
        <v>21878328</v>
      </c>
      <c r="H39" s="462">
        <v>3.9544978025743105</v>
      </c>
      <c r="I39" s="188"/>
      <c r="K39" s="187"/>
      <c r="L39" s="187"/>
      <c r="M39" s="187"/>
      <c r="N39" s="187"/>
      <c r="O39" s="187"/>
      <c r="P39" s="187"/>
      <c r="Q39" s="187"/>
    </row>
    <row r="40" spans="2:17" ht="16.5" customHeight="1">
      <c r="B40" s="463" t="s">
        <v>71</v>
      </c>
      <c r="C40" s="456">
        <v>934975</v>
      </c>
      <c r="D40" s="516">
        <v>203076</v>
      </c>
      <c r="E40" s="516">
        <v>213535</v>
      </c>
      <c r="F40" s="517">
        <v>518364</v>
      </c>
      <c r="G40" s="518">
        <v>22419267</v>
      </c>
      <c r="H40" s="462">
        <v>4.170408425931142</v>
      </c>
      <c r="I40" s="188"/>
      <c r="K40" s="187"/>
      <c r="L40" s="187"/>
      <c r="M40" s="187"/>
      <c r="N40" s="187"/>
      <c r="O40" s="187"/>
      <c r="P40" s="187"/>
      <c r="Q40" s="187"/>
    </row>
    <row r="41" spans="2:17" ht="16.5" customHeight="1">
      <c r="B41" s="463" t="s">
        <v>72</v>
      </c>
      <c r="C41" s="456">
        <v>1009165</v>
      </c>
      <c r="D41" s="516">
        <v>236732</v>
      </c>
      <c r="E41" s="516">
        <v>213826</v>
      </c>
      <c r="F41" s="517">
        <v>558607</v>
      </c>
      <c r="G41" s="518">
        <v>22937831</v>
      </c>
      <c r="H41" s="462">
        <v>4.3995659397787001</v>
      </c>
      <c r="I41" s="188"/>
      <c r="K41" s="187"/>
      <c r="L41" s="187"/>
      <c r="M41" s="187"/>
      <c r="N41" s="187"/>
      <c r="O41" s="187"/>
      <c r="P41" s="187"/>
      <c r="Q41" s="187"/>
    </row>
    <row r="42" spans="2:17" ht="16.5" customHeight="1">
      <c r="B42" s="463" t="s">
        <v>195</v>
      </c>
      <c r="C42" s="456">
        <v>1101214</v>
      </c>
      <c r="D42" s="516">
        <v>274808</v>
      </c>
      <c r="E42" s="516">
        <v>212991</v>
      </c>
      <c r="F42" s="517">
        <v>613414</v>
      </c>
      <c r="G42" s="518">
        <v>23411652</v>
      </c>
      <c r="H42" s="462">
        <v>4.7037005333925173</v>
      </c>
      <c r="I42" s="188"/>
      <c r="K42" s="187"/>
      <c r="L42" s="187"/>
      <c r="M42" s="187"/>
      <c r="N42" s="187"/>
      <c r="O42" s="187"/>
      <c r="P42" s="187"/>
      <c r="Q42" s="187"/>
    </row>
    <row r="43" spans="2:17" ht="16.5" customHeight="1">
      <c r="B43" s="463" t="s">
        <v>206</v>
      </c>
      <c r="C43" s="456">
        <v>1219976</v>
      </c>
      <c r="D43" s="516">
        <v>316954</v>
      </c>
      <c r="E43" s="516">
        <v>218589</v>
      </c>
      <c r="F43" s="517">
        <v>684433</v>
      </c>
      <c r="G43" s="518">
        <v>23890510</v>
      </c>
      <c r="H43" s="462">
        <v>5.1065297475859657</v>
      </c>
      <c r="I43" s="188"/>
      <c r="K43" s="187"/>
      <c r="L43" s="187"/>
      <c r="M43" s="187"/>
      <c r="N43" s="187"/>
      <c r="O43" s="187"/>
      <c r="P43" s="187"/>
      <c r="Q43" s="187"/>
    </row>
    <row r="44" spans="2:17" ht="16.5" customHeight="1">
      <c r="B44" s="463" t="s">
        <v>220</v>
      </c>
      <c r="C44" s="456">
        <v>1364818</v>
      </c>
      <c r="D44" s="516">
        <v>352808</v>
      </c>
      <c r="E44" s="516">
        <v>236370</v>
      </c>
      <c r="F44" s="517">
        <v>775640</v>
      </c>
      <c r="G44" s="518">
        <v>24466855</v>
      </c>
      <c r="H44" s="462">
        <v>5.5782322656508159</v>
      </c>
      <c r="I44" s="188"/>
      <c r="K44" s="187"/>
      <c r="L44" s="187"/>
      <c r="M44" s="187"/>
      <c r="N44" s="187"/>
      <c r="O44" s="187"/>
      <c r="P44" s="187"/>
      <c r="Q44" s="187"/>
    </row>
    <row r="45" spans="2:17" ht="16.5" customHeight="1">
      <c r="B45" s="463" t="s">
        <v>222</v>
      </c>
      <c r="C45" s="456">
        <v>1488743</v>
      </c>
      <c r="D45" s="516">
        <v>380755</v>
      </c>
      <c r="E45" s="516">
        <v>249578</v>
      </c>
      <c r="F45" s="517">
        <v>858409</v>
      </c>
      <c r="G45" s="518">
        <v>25048207</v>
      </c>
      <c r="H45" s="462">
        <v>5.943511246134304</v>
      </c>
      <c r="I45" s="188"/>
      <c r="K45" s="187"/>
      <c r="L45" s="187"/>
      <c r="M45" s="187"/>
      <c r="N45" s="187"/>
      <c r="O45" s="187"/>
      <c r="P45" s="187"/>
      <c r="Q45" s="187"/>
    </row>
    <row r="46" spans="2:17" ht="16.5" customHeight="1">
      <c r="B46" s="463" t="s">
        <v>228</v>
      </c>
      <c r="C46" s="456">
        <v>1611220</v>
      </c>
      <c r="D46" s="516">
        <v>397916</v>
      </c>
      <c r="E46" s="516">
        <v>266542</v>
      </c>
      <c r="F46" s="517">
        <v>946762</v>
      </c>
      <c r="G46" s="518">
        <v>25411179</v>
      </c>
      <c r="H46" s="462">
        <v>6.3405952159874195</v>
      </c>
      <c r="I46" s="188"/>
      <c r="K46" s="187"/>
      <c r="L46" s="187"/>
      <c r="M46" s="187"/>
      <c r="N46" s="187"/>
      <c r="O46" s="187"/>
      <c r="P46" s="187"/>
      <c r="Q46" s="187"/>
    </row>
    <row r="47" spans="2:17" ht="16.5" customHeight="1">
      <c r="B47" s="463" t="s">
        <v>231</v>
      </c>
      <c r="C47" s="456">
        <v>1790594</v>
      </c>
      <c r="D47" s="516">
        <v>424951</v>
      </c>
      <c r="E47" s="516">
        <v>294184</v>
      </c>
      <c r="F47" s="517">
        <v>1071459</v>
      </c>
      <c r="G47" s="518">
        <v>25817490</v>
      </c>
      <c r="H47" s="462">
        <v>6.9355851401511144</v>
      </c>
      <c r="I47" s="188"/>
      <c r="K47" s="187"/>
      <c r="L47" s="187"/>
      <c r="M47" s="187"/>
      <c r="N47" s="187"/>
      <c r="O47" s="187"/>
      <c r="P47" s="187"/>
      <c r="Q47" s="187"/>
    </row>
    <row r="48" spans="2:17" ht="16.5" customHeight="1">
      <c r="B48" s="463" t="s">
        <v>234</v>
      </c>
      <c r="C48" s="456">
        <v>2004864</v>
      </c>
      <c r="D48" s="516">
        <v>461807</v>
      </c>
      <c r="E48" s="516">
        <v>318796</v>
      </c>
      <c r="F48" s="517">
        <v>1224261</v>
      </c>
      <c r="G48" s="518">
        <v>26294319</v>
      </c>
      <c r="H48" s="462">
        <v>7.6247040282731797</v>
      </c>
      <c r="I48" s="188"/>
      <c r="K48" s="187"/>
      <c r="L48" s="187"/>
      <c r="M48" s="187"/>
      <c r="N48" s="187"/>
      <c r="O48" s="187"/>
      <c r="P48" s="187"/>
      <c r="Q48" s="187"/>
    </row>
    <row r="49" spans="2:9" ht="16.5" customHeight="1">
      <c r="B49" s="463" t="s">
        <v>253</v>
      </c>
      <c r="C49" s="456">
        <v>2158844</v>
      </c>
      <c r="D49" s="516">
        <v>483799</v>
      </c>
      <c r="E49" s="516">
        <v>320202</v>
      </c>
      <c r="F49" s="517">
        <v>1354843</v>
      </c>
      <c r="G49" s="518">
        <v>26886927</v>
      </c>
      <c r="H49" s="462">
        <v>8.0293445212240133</v>
      </c>
      <c r="I49" s="188"/>
    </row>
    <row r="50" spans="2:9" ht="16.5" customHeight="1">
      <c r="B50" s="523" t="s">
        <v>254</v>
      </c>
      <c r="C50" s="524">
        <v>2316763</v>
      </c>
      <c r="D50" s="525">
        <v>494317</v>
      </c>
      <c r="E50" s="525">
        <v>344894</v>
      </c>
      <c r="F50" s="526">
        <v>1477552</v>
      </c>
      <c r="G50" s="527">
        <v>27469327</v>
      </c>
      <c r="H50" s="528">
        <v>8.4339998573681836</v>
      </c>
    </row>
    <row r="51" spans="2:9" ht="16.5" customHeight="1">
      <c r="B51" s="140" t="s">
        <v>62</v>
      </c>
    </row>
    <row r="52" spans="2:9" ht="16.5" customHeight="1">
      <c r="B52" s="140" t="s">
        <v>63</v>
      </c>
    </row>
  </sheetData>
  <mergeCells count="3">
    <mergeCell ref="B4:B5"/>
    <mergeCell ref="G4:G5"/>
    <mergeCell ref="H4:H5"/>
  </mergeCells>
  <phoneticPr fontId="4"/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>
    <oddHeader>&amp;L&amp;Z&amp;F&amp;R&amp;A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D2:AD89"/>
  <sheetViews>
    <sheetView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2.90625" style="140" customWidth="1"/>
    <col min="6" max="10" width="9" style="140" bestFit="1" customWidth="1"/>
    <col min="11" max="29" width="8.90625" style="140" customWidth="1"/>
    <col min="30" max="16384" width="9" style="140"/>
  </cols>
  <sheetData>
    <row r="2" spans="4:30" ht="16.5" customHeight="1">
      <c r="D2" s="93" t="s">
        <v>64</v>
      </c>
      <c r="U2" s="694"/>
    </row>
    <row r="3" spans="4:30" ht="16.5" customHeight="1" thickBot="1">
      <c r="K3" s="151"/>
      <c r="L3" s="151"/>
      <c r="M3" s="151"/>
      <c r="N3" s="152"/>
      <c r="O3" s="152"/>
      <c r="P3" s="152"/>
      <c r="Q3" s="152"/>
      <c r="R3" s="152"/>
      <c r="S3" s="152"/>
      <c r="T3" s="152"/>
      <c r="X3" s="152"/>
      <c r="Y3" s="152"/>
      <c r="Z3" s="152"/>
      <c r="AA3" s="152"/>
      <c r="AB3" s="152"/>
      <c r="AC3" s="152"/>
      <c r="AD3" s="152" t="s">
        <v>65</v>
      </c>
    </row>
    <row r="4" spans="4:30" ht="16.5" customHeight="1" thickBot="1">
      <c r="D4" s="125"/>
      <c r="E4" s="126"/>
      <c r="F4" s="380" t="s">
        <v>358</v>
      </c>
      <c r="G4" s="380" t="s">
        <v>359</v>
      </c>
      <c r="H4" s="380" t="s">
        <v>360</v>
      </c>
      <c r="I4" s="380" t="s">
        <v>361</v>
      </c>
      <c r="J4" s="380" t="s">
        <v>362</v>
      </c>
      <c r="K4" s="380" t="s">
        <v>258</v>
      </c>
      <c r="L4" s="380" t="s">
        <v>259</v>
      </c>
      <c r="M4" s="380" t="s">
        <v>260</v>
      </c>
      <c r="N4" s="380" t="s">
        <v>261</v>
      </c>
      <c r="O4" s="380" t="s">
        <v>262</v>
      </c>
      <c r="P4" s="380" t="s">
        <v>263</v>
      </c>
      <c r="Q4" s="380" t="s">
        <v>264</v>
      </c>
      <c r="R4" s="380" t="s">
        <v>265</v>
      </c>
      <c r="S4" s="380" t="s">
        <v>266</v>
      </c>
      <c r="T4" s="380" t="s">
        <v>267</v>
      </c>
      <c r="U4" s="380" t="s">
        <v>268</v>
      </c>
      <c r="V4" s="380" t="s">
        <v>269</v>
      </c>
      <c r="W4" s="380" t="s">
        <v>270</v>
      </c>
      <c r="X4" s="380" t="s">
        <v>272</v>
      </c>
      <c r="Y4" s="380" t="s">
        <v>273</v>
      </c>
      <c r="Z4" s="380" t="s">
        <v>274</v>
      </c>
      <c r="AA4" s="380" t="s">
        <v>275</v>
      </c>
      <c r="AB4" s="380" t="s">
        <v>276</v>
      </c>
      <c r="AC4" s="381" t="s">
        <v>277</v>
      </c>
      <c r="AD4" s="382" t="s">
        <v>279</v>
      </c>
    </row>
    <row r="5" spans="4:30" ht="16.5" customHeight="1">
      <c r="D5" s="1" t="s">
        <v>73</v>
      </c>
      <c r="E5" s="127"/>
      <c r="F5" s="95">
        <v>16711.185000000001</v>
      </c>
      <c r="G5" s="95">
        <v>16860.732</v>
      </c>
      <c r="H5" s="95">
        <v>16902.725999999999</v>
      </c>
      <c r="I5" s="95">
        <v>17186.422999999999</v>
      </c>
      <c r="J5" s="95">
        <v>16342.630999999999</v>
      </c>
      <c r="K5" s="95">
        <v>14720.225</v>
      </c>
      <c r="L5" s="95">
        <v>15488.075999999999</v>
      </c>
      <c r="M5" s="95">
        <v>16227.878000000001</v>
      </c>
      <c r="N5" s="95">
        <v>16035.536</v>
      </c>
      <c r="O5" s="95">
        <v>16046.332</v>
      </c>
      <c r="P5" s="95">
        <v>15703.911</v>
      </c>
      <c r="Q5" s="95">
        <v>15721.981</v>
      </c>
      <c r="R5" s="95">
        <v>15036.174999999999</v>
      </c>
      <c r="S5" s="95">
        <v>15295.207</v>
      </c>
      <c r="T5" s="95">
        <v>15505.004999999999</v>
      </c>
      <c r="U5" s="95">
        <v>16353.543</v>
      </c>
      <c r="V5" s="95">
        <v>17312.697</v>
      </c>
      <c r="W5" s="95">
        <v>17510.146000000001</v>
      </c>
      <c r="X5" s="95">
        <v>17580.305</v>
      </c>
      <c r="Y5" s="95">
        <v>17358.846000000001</v>
      </c>
      <c r="Z5" s="95">
        <v>17952.626</v>
      </c>
      <c r="AA5" s="95">
        <v>18587.307000000001</v>
      </c>
      <c r="AB5" s="95">
        <v>18910.331999999999</v>
      </c>
      <c r="AC5" s="275">
        <v>18781.172999999999</v>
      </c>
      <c r="AD5" s="383">
        <v>19285.681</v>
      </c>
    </row>
    <row r="6" spans="4:30" ht="16.5" customHeight="1">
      <c r="D6" s="128"/>
      <c r="E6" s="129" t="s">
        <v>112</v>
      </c>
      <c r="F6" s="96">
        <v>10665.824000000001</v>
      </c>
      <c r="G6" s="96">
        <v>10678.316000000001</v>
      </c>
      <c r="H6" s="96">
        <v>10732.793</v>
      </c>
      <c r="I6" s="96">
        <v>10643.541999999999</v>
      </c>
      <c r="J6" s="96">
        <v>9324.9380000000001</v>
      </c>
      <c r="K6" s="96">
        <v>7055.0050000000001</v>
      </c>
      <c r="L6" s="96">
        <v>7268.3670000000002</v>
      </c>
      <c r="M6" s="96">
        <v>7793.5569999999998</v>
      </c>
      <c r="N6" s="96">
        <v>7762.607</v>
      </c>
      <c r="O6" s="96">
        <v>7844.6809999999996</v>
      </c>
      <c r="P6" s="96">
        <v>7431.0519999999997</v>
      </c>
      <c r="Q6" s="96">
        <v>7013.6450000000004</v>
      </c>
      <c r="R6" s="96">
        <v>6319.674</v>
      </c>
      <c r="S6" s="96">
        <v>6424.3249999999998</v>
      </c>
      <c r="T6" s="96">
        <v>6706.7889999999998</v>
      </c>
      <c r="U6" s="96">
        <v>7312.2460000000001</v>
      </c>
      <c r="V6" s="96">
        <v>8022.2969999999996</v>
      </c>
      <c r="W6" s="96">
        <v>7963.2110000000002</v>
      </c>
      <c r="X6" s="96">
        <v>7599.942</v>
      </c>
      <c r="Y6" s="96">
        <v>7193.6890000000003</v>
      </c>
      <c r="Z6" s="96">
        <v>7163.4089999999997</v>
      </c>
      <c r="AA6" s="96">
        <v>8825.3799999999992</v>
      </c>
      <c r="AB6" s="96">
        <v>8225.4220000000005</v>
      </c>
      <c r="AC6" s="276">
        <v>8500.9249999999993</v>
      </c>
      <c r="AD6" s="384">
        <v>8533.6779999999999</v>
      </c>
    </row>
    <row r="7" spans="4:30" ht="16.5" customHeight="1">
      <c r="D7" s="128"/>
      <c r="E7" s="129" t="s">
        <v>113</v>
      </c>
      <c r="F7" s="96">
        <v>5792.2659999999996</v>
      </c>
      <c r="G7" s="96">
        <v>5933.6890000000003</v>
      </c>
      <c r="H7" s="96">
        <v>5883.2449999999999</v>
      </c>
      <c r="I7" s="96">
        <v>6261.5129999999999</v>
      </c>
      <c r="J7" s="96">
        <v>6729.4009999999998</v>
      </c>
      <c r="K7" s="96">
        <v>7367.6210000000001</v>
      </c>
      <c r="L7" s="96">
        <v>7897.8869999999997</v>
      </c>
      <c r="M7" s="96">
        <v>8091.7</v>
      </c>
      <c r="N7" s="96">
        <v>7914.5349999999999</v>
      </c>
      <c r="O7" s="96">
        <v>7829.3320000000003</v>
      </c>
      <c r="P7" s="96">
        <v>7884.6049999999996</v>
      </c>
      <c r="Q7" s="96">
        <v>8301.3950000000004</v>
      </c>
      <c r="R7" s="96">
        <v>8288.3629999999994</v>
      </c>
      <c r="S7" s="96">
        <v>8414.8160000000007</v>
      </c>
      <c r="T7" s="96">
        <v>8327.6769999999997</v>
      </c>
      <c r="U7" s="96">
        <v>8544.3169999999991</v>
      </c>
      <c r="V7" s="96">
        <v>8601.2999999999993</v>
      </c>
      <c r="W7" s="96">
        <v>8676.9840000000004</v>
      </c>
      <c r="X7" s="96">
        <v>8910.9889999999996</v>
      </c>
      <c r="Y7" s="96">
        <v>8618.4030000000002</v>
      </c>
      <c r="Z7" s="96">
        <v>9087.4689999999991</v>
      </c>
      <c r="AA7" s="96">
        <v>8085.1409999999996</v>
      </c>
      <c r="AB7" s="96">
        <v>9048.1849999999995</v>
      </c>
      <c r="AC7" s="276">
        <v>8226.3179999999993</v>
      </c>
      <c r="AD7" s="384">
        <v>8665.4719999999998</v>
      </c>
    </row>
    <row r="8" spans="4:30" ht="16.5" customHeight="1">
      <c r="D8" s="130"/>
      <c r="E8" s="101" t="s">
        <v>281</v>
      </c>
      <c r="F8" s="97">
        <v>253.095</v>
      </c>
      <c r="G8" s="97">
        <v>248.727</v>
      </c>
      <c r="H8" s="97">
        <v>286.68799999999999</v>
      </c>
      <c r="I8" s="97">
        <v>281.36799999999999</v>
      </c>
      <c r="J8" s="97">
        <v>288.29199999999997</v>
      </c>
      <c r="K8" s="97">
        <v>297.59899999999999</v>
      </c>
      <c r="L8" s="97">
        <v>321.822</v>
      </c>
      <c r="M8" s="97">
        <v>342.62099999999998</v>
      </c>
      <c r="N8" s="97">
        <v>358.39400000000001</v>
      </c>
      <c r="O8" s="97">
        <v>372.31900000000002</v>
      </c>
      <c r="P8" s="97">
        <v>388.25400000000002</v>
      </c>
      <c r="Q8" s="97">
        <v>406.94099999999997</v>
      </c>
      <c r="R8" s="97">
        <v>428.13799999999998</v>
      </c>
      <c r="S8" s="97">
        <v>456.06599999999997</v>
      </c>
      <c r="T8" s="97">
        <v>470.53899999999999</v>
      </c>
      <c r="U8" s="97">
        <v>496.98</v>
      </c>
      <c r="V8" s="97">
        <v>689.1</v>
      </c>
      <c r="W8" s="97">
        <v>869.95100000000002</v>
      </c>
      <c r="X8" s="97">
        <v>1069.374</v>
      </c>
      <c r="Y8" s="97">
        <v>1546.7539999999999</v>
      </c>
      <c r="Z8" s="97">
        <v>1701.748</v>
      </c>
      <c r="AA8" s="97">
        <v>1676.7860000000001</v>
      </c>
      <c r="AB8" s="97">
        <v>1636.7249999999999</v>
      </c>
      <c r="AC8" s="277">
        <v>2053.9299999999998</v>
      </c>
      <c r="AD8" s="385">
        <v>2086.5309999999999</v>
      </c>
    </row>
    <row r="9" spans="4:30" ht="16.5" customHeight="1">
      <c r="D9" s="2" t="s">
        <v>74</v>
      </c>
      <c r="E9" s="131"/>
      <c r="F9" s="98">
        <v>3513.5129999999999</v>
      </c>
      <c r="G9" s="98">
        <v>3596.5940000000001</v>
      </c>
      <c r="H9" s="98">
        <v>3627.056</v>
      </c>
      <c r="I9" s="98">
        <v>3708.3910000000001</v>
      </c>
      <c r="J9" s="98">
        <v>3837.0279999999998</v>
      </c>
      <c r="K9" s="98">
        <v>3901.538</v>
      </c>
      <c r="L9" s="98">
        <v>4020.3960000000002</v>
      </c>
      <c r="M9" s="98">
        <v>4173.3389999999999</v>
      </c>
      <c r="N9" s="98">
        <v>4104.2380000000003</v>
      </c>
      <c r="O9" s="98">
        <v>4044.1120000000001</v>
      </c>
      <c r="P9" s="98">
        <v>4011.6770000000001</v>
      </c>
      <c r="Q9" s="98">
        <v>3758.7620000000002</v>
      </c>
      <c r="R9" s="98">
        <v>3849.54</v>
      </c>
      <c r="S9" s="98">
        <v>4519.1329999999998</v>
      </c>
      <c r="T9" s="98">
        <v>4816.4840000000004</v>
      </c>
      <c r="U9" s="98">
        <v>4912.1149999999998</v>
      </c>
      <c r="V9" s="98">
        <v>4963.8519999999999</v>
      </c>
      <c r="W9" s="98">
        <v>4896.6760000000004</v>
      </c>
      <c r="X9" s="98">
        <v>4873.0469999999996</v>
      </c>
      <c r="Y9" s="98">
        <v>4707.2219999999998</v>
      </c>
      <c r="Z9" s="98">
        <v>4396.241</v>
      </c>
      <c r="AA9" s="98">
        <v>4689.6580000000004</v>
      </c>
      <c r="AB9" s="98">
        <v>4780.8209999999999</v>
      </c>
      <c r="AC9" s="278">
        <v>4788.4049999999997</v>
      </c>
      <c r="AD9" s="386">
        <v>4773.0429999999997</v>
      </c>
    </row>
    <row r="10" spans="4:30" ht="16.5" customHeight="1">
      <c r="D10" s="128"/>
      <c r="E10" s="129" t="s">
        <v>115</v>
      </c>
      <c r="F10" s="96">
        <v>795.23400000000004</v>
      </c>
      <c r="G10" s="96">
        <v>798.59900000000005</v>
      </c>
      <c r="H10" s="96">
        <v>801.471</v>
      </c>
      <c r="I10" s="96">
        <v>802.72500000000002</v>
      </c>
      <c r="J10" s="96">
        <v>796.80600000000004</v>
      </c>
      <c r="K10" s="96">
        <v>761.55399999999997</v>
      </c>
      <c r="L10" s="96">
        <v>760.56500000000005</v>
      </c>
      <c r="M10" s="96">
        <v>768.46799999999996</v>
      </c>
      <c r="N10" s="96">
        <v>751.11699999999996</v>
      </c>
      <c r="O10" s="96">
        <v>745.65700000000004</v>
      </c>
      <c r="P10" s="96">
        <v>757.18399999999997</v>
      </c>
      <c r="Q10" s="96">
        <v>775.01800000000003</v>
      </c>
      <c r="R10" s="96">
        <v>769.96100000000001</v>
      </c>
      <c r="S10" s="96">
        <v>776.85599999999999</v>
      </c>
      <c r="T10" s="96">
        <v>809.23</v>
      </c>
      <c r="U10" s="96">
        <v>845.12300000000005</v>
      </c>
      <c r="V10" s="96">
        <v>864.90800000000002</v>
      </c>
      <c r="W10" s="96">
        <v>885.14</v>
      </c>
      <c r="X10" s="96">
        <v>911.53</v>
      </c>
      <c r="Y10" s="96">
        <v>919.66700000000003</v>
      </c>
      <c r="Z10" s="96">
        <v>900.39</v>
      </c>
      <c r="AA10" s="96">
        <v>885.7</v>
      </c>
      <c r="AB10" s="96">
        <v>876.57600000000002</v>
      </c>
      <c r="AC10" s="276">
        <v>836.928</v>
      </c>
      <c r="AD10" s="384">
        <v>788.95799999999997</v>
      </c>
    </row>
    <row r="11" spans="4:30" ht="16.5" customHeight="1">
      <c r="D11" s="128"/>
      <c r="E11" s="129" t="s">
        <v>116</v>
      </c>
      <c r="F11" s="96">
        <v>2379.828</v>
      </c>
      <c r="G11" s="96">
        <v>2445.7869999999998</v>
      </c>
      <c r="H11" s="96">
        <v>2441.0120000000002</v>
      </c>
      <c r="I11" s="96">
        <v>2489.6999999999998</v>
      </c>
      <c r="J11" s="96">
        <v>2602.2310000000002</v>
      </c>
      <c r="K11" s="96">
        <v>2672.797</v>
      </c>
      <c r="L11" s="96">
        <v>2752.0120000000002</v>
      </c>
      <c r="M11" s="96">
        <v>2821.42</v>
      </c>
      <c r="N11" s="96">
        <v>2740.6849999999999</v>
      </c>
      <c r="O11" s="96">
        <v>2645.7570000000001</v>
      </c>
      <c r="P11" s="96">
        <v>2552.4189999999999</v>
      </c>
      <c r="Q11" s="96">
        <v>2282.7469999999998</v>
      </c>
      <c r="R11" s="96">
        <v>2218.5790000000002</v>
      </c>
      <c r="S11" s="96">
        <v>2690.2060000000001</v>
      </c>
      <c r="T11" s="96">
        <v>2765.7779999999998</v>
      </c>
      <c r="U11" s="96">
        <v>2629.931</v>
      </c>
      <c r="V11" s="96">
        <v>2740.134</v>
      </c>
      <c r="W11" s="96">
        <v>2741.1</v>
      </c>
      <c r="X11" s="96">
        <v>2754.2550000000001</v>
      </c>
      <c r="Y11" s="96">
        <v>2661.2139999999999</v>
      </c>
      <c r="Z11" s="96">
        <v>2450.3719999999998</v>
      </c>
      <c r="AA11" s="96">
        <v>2678.538</v>
      </c>
      <c r="AB11" s="96">
        <v>2714.4050000000002</v>
      </c>
      <c r="AC11" s="276">
        <v>2698.114</v>
      </c>
      <c r="AD11" s="384">
        <v>2738.6390000000001</v>
      </c>
    </row>
    <row r="12" spans="4:30" ht="16.5" customHeight="1">
      <c r="D12" s="130"/>
      <c r="E12" s="101" t="s">
        <v>117</v>
      </c>
      <c r="F12" s="97">
        <v>338.45100000000002</v>
      </c>
      <c r="G12" s="97">
        <v>352.20800000000003</v>
      </c>
      <c r="H12" s="97">
        <v>384.57299999999998</v>
      </c>
      <c r="I12" s="97">
        <v>415.96600000000001</v>
      </c>
      <c r="J12" s="97">
        <v>437.99099999999999</v>
      </c>
      <c r="K12" s="97">
        <v>467.18700000000001</v>
      </c>
      <c r="L12" s="97">
        <v>507.81900000000002</v>
      </c>
      <c r="M12" s="97">
        <v>583.45100000000002</v>
      </c>
      <c r="N12" s="97">
        <v>612.43600000000004</v>
      </c>
      <c r="O12" s="97">
        <v>652.69799999999998</v>
      </c>
      <c r="P12" s="97">
        <v>702.07399999999996</v>
      </c>
      <c r="Q12" s="97">
        <v>700.99699999999996</v>
      </c>
      <c r="R12" s="97">
        <v>861</v>
      </c>
      <c r="S12" s="97">
        <v>1052.0709999999999</v>
      </c>
      <c r="T12" s="97">
        <v>1241.4760000000001</v>
      </c>
      <c r="U12" s="97">
        <v>1437.0609999999999</v>
      </c>
      <c r="V12" s="97">
        <v>1358.81</v>
      </c>
      <c r="W12" s="97">
        <v>1270.4359999999999</v>
      </c>
      <c r="X12" s="97">
        <v>1207.2619999999999</v>
      </c>
      <c r="Y12" s="97">
        <v>1126.3409999999999</v>
      </c>
      <c r="Z12" s="97">
        <v>1045.479</v>
      </c>
      <c r="AA12" s="97">
        <v>1125.42</v>
      </c>
      <c r="AB12" s="97">
        <v>1189.8399999999999</v>
      </c>
      <c r="AC12" s="277">
        <v>1253.3630000000001</v>
      </c>
      <c r="AD12" s="385">
        <v>1245.4459999999999</v>
      </c>
    </row>
    <row r="13" spans="4:30" ht="16.5" customHeight="1">
      <c r="D13" s="3" t="s">
        <v>75</v>
      </c>
      <c r="E13" s="132"/>
      <c r="F13" s="99">
        <v>13615.315000000001</v>
      </c>
      <c r="G13" s="99">
        <v>15303.778</v>
      </c>
      <c r="H13" s="99">
        <v>16009.379000000001</v>
      </c>
      <c r="I13" s="99">
        <v>16282.308999999999</v>
      </c>
      <c r="J13" s="99">
        <v>16955.677</v>
      </c>
      <c r="K13" s="99">
        <v>17444.977999999999</v>
      </c>
      <c r="L13" s="99">
        <v>18134.489000000001</v>
      </c>
      <c r="M13" s="99">
        <v>18534.019</v>
      </c>
      <c r="N13" s="99">
        <v>18961.142</v>
      </c>
      <c r="O13" s="99">
        <v>18042.937999999998</v>
      </c>
      <c r="P13" s="99">
        <v>17434.888999999999</v>
      </c>
      <c r="Q13" s="99">
        <v>16845.219000000001</v>
      </c>
      <c r="R13" s="99">
        <v>17214.287</v>
      </c>
      <c r="S13" s="99">
        <v>17920.213</v>
      </c>
      <c r="T13" s="99">
        <v>18717.321</v>
      </c>
      <c r="U13" s="99">
        <v>19344.212</v>
      </c>
      <c r="V13" s="99">
        <v>20642.914000000001</v>
      </c>
      <c r="W13" s="99">
        <v>22462.511999999999</v>
      </c>
      <c r="X13" s="99">
        <v>23896.767</v>
      </c>
      <c r="Y13" s="99">
        <v>25764.223999999998</v>
      </c>
      <c r="Z13" s="99">
        <v>27277.474999999999</v>
      </c>
      <c r="AA13" s="99">
        <v>29314.491999999998</v>
      </c>
      <c r="AB13" s="99">
        <v>31690.791000000001</v>
      </c>
      <c r="AC13" s="279">
        <v>34579.5</v>
      </c>
      <c r="AD13" s="388">
        <v>36946.978999999999</v>
      </c>
    </row>
    <row r="14" spans="4:30" ht="16.5" customHeight="1">
      <c r="D14" s="128"/>
      <c r="E14" s="129" t="s">
        <v>8</v>
      </c>
      <c r="F14" s="96">
        <v>8959.5830000000005</v>
      </c>
      <c r="G14" s="96">
        <v>10043.004999999999</v>
      </c>
      <c r="H14" s="96">
        <v>10148.540000000001</v>
      </c>
      <c r="I14" s="96">
        <v>9964.0149999999994</v>
      </c>
      <c r="J14" s="96">
        <v>10032.655000000001</v>
      </c>
      <c r="K14" s="96">
        <v>10051.768</v>
      </c>
      <c r="L14" s="96">
        <v>10736.433999999999</v>
      </c>
      <c r="M14" s="96">
        <v>10956.314</v>
      </c>
      <c r="N14" s="96">
        <v>11205.953</v>
      </c>
      <c r="O14" s="96">
        <v>10433.540999999999</v>
      </c>
      <c r="P14" s="96">
        <v>9951.6200000000008</v>
      </c>
      <c r="Q14" s="96">
        <v>9639.8089999999993</v>
      </c>
      <c r="R14" s="96">
        <v>10841.129000000001</v>
      </c>
      <c r="S14" s="96">
        <v>12192.44</v>
      </c>
      <c r="T14" s="96">
        <v>13590.14</v>
      </c>
      <c r="U14" s="96">
        <v>14996.322</v>
      </c>
      <c r="V14" s="96">
        <v>16048.538</v>
      </c>
      <c r="W14" s="96">
        <v>17671.123</v>
      </c>
      <c r="X14" s="96">
        <v>18895.162</v>
      </c>
      <c r="Y14" s="96">
        <v>20478.062000000002</v>
      </c>
      <c r="Z14" s="96">
        <v>21872.022000000001</v>
      </c>
      <c r="AA14" s="96">
        <v>23669.968000000001</v>
      </c>
      <c r="AB14" s="96">
        <v>25923.823</v>
      </c>
      <c r="AC14" s="276">
        <v>28470.803</v>
      </c>
      <c r="AD14" s="384">
        <v>30658.156999999999</v>
      </c>
    </row>
    <row r="15" spans="4:30" ht="16.5" customHeight="1">
      <c r="D15" s="133"/>
      <c r="E15" s="101" t="s">
        <v>76</v>
      </c>
      <c r="F15" s="97">
        <v>4655.732</v>
      </c>
      <c r="G15" s="97">
        <v>5260.7730000000001</v>
      </c>
      <c r="H15" s="97">
        <v>5860.8389999999999</v>
      </c>
      <c r="I15" s="97">
        <v>6318.2939999999999</v>
      </c>
      <c r="J15" s="97">
        <v>6923.0219999999999</v>
      </c>
      <c r="K15" s="97">
        <v>7393.21</v>
      </c>
      <c r="L15" s="97">
        <v>7398.0550000000003</v>
      </c>
      <c r="M15" s="97">
        <v>7577.7049999999999</v>
      </c>
      <c r="N15" s="97">
        <v>7755.1890000000003</v>
      </c>
      <c r="O15" s="97">
        <v>7609.3969999999999</v>
      </c>
      <c r="P15" s="97">
        <v>7483.2690000000002</v>
      </c>
      <c r="Q15" s="97">
        <v>7205.41</v>
      </c>
      <c r="R15" s="97">
        <v>6373.1580000000004</v>
      </c>
      <c r="S15" s="97">
        <v>5727.7730000000001</v>
      </c>
      <c r="T15" s="97">
        <v>5127.1809999999996</v>
      </c>
      <c r="U15" s="97">
        <v>4347.8900000000003</v>
      </c>
      <c r="V15" s="97">
        <v>4594.3760000000002</v>
      </c>
      <c r="W15" s="97">
        <v>4791.3890000000001</v>
      </c>
      <c r="X15" s="97">
        <v>5001.6049999999996</v>
      </c>
      <c r="Y15" s="97">
        <v>5286.1620000000003</v>
      </c>
      <c r="Z15" s="97">
        <v>5405.4530000000004</v>
      </c>
      <c r="AA15" s="97">
        <v>5644.5240000000003</v>
      </c>
      <c r="AB15" s="97">
        <v>5766.9679999999998</v>
      </c>
      <c r="AC15" s="277">
        <v>6108.6970000000001</v>
      </c>
      <c r="AD15" s="385">
        <v>6288.8220000000001</v>
      </c>
    </row>
    <row r="16" spans="4:30" ht="16.5" customHeight="1">
      <c r="D16" s="2" t="s">
        <v>282</v>
      </c>
      <c r="E16" s="147"/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1219.231</v>
      </c>
      <c r="L16" s="100">
        <v>1234.114</v>
      </c>
      <c r="M16" s="100">
        <v>1352.511</v>
      </c>
      <c r="N16" s="100">
        <v>1476.3510000000001</v>
      </c>
      <c r="O16" s="100">
        <v>1450.075</v>
      </c>
      <c r="P16" s="100">
        <v>1635.0039999999999</v>
      </c>
      <c r="Q16" s="100">
        <v>1904.1610000000001</v>
      </c>
      <c r="R16" s="100">
        <v>2014.8130000000001</v>
      </c>
      <c r="S16" s="100">
        <v>2421.4929999999999</v>
      </c>
      <c r="T16" s="100">
        <v>2847.0120000000002</v>
      </c>
      <c r="U16" s="100">
        <v>3550.73</v>
      </c>
      <c r="V16" s="100">
        <v>4567.4639999999999</v>
      </c>
      <c r="W16" s="100">
        <v>5420.18</v>
      </c>
      <c r="X16" s="100">
        <v>6277.8540000000003</v>
      </c>
      <c r="Y16" s="100">
        <v>7097.8810000000003</v>
      </c>
      <c r="Z16" s="100">
        <v>8424.5759999999991</v>
      </c>
      <c r="AA16" s="100">
        <v>10118.986999999999</v>
      </c>
      <c r="AB16" s="100">
        <v>11849.612999999999</v>
      </c>
      <c r="AC16" s="389">
        <v>12153.708000000001</v>
      </c>
      <c r="AD16" s="390">
        <v>12998.375</v>
      </c>
    </row>
    <row r="17" spans="4:30" ht="16.5" customHeight="1">
      <c r="D17" s="130"/>
      <c r="E17" s="101" t="s">
        <v>204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1219.231</v>
      </c>
      <c r="L17" s="102">
        <v>1234.114</v>
      </c>
      <c r="M17" s="102">
        <v>1352.511</v>
      </c>
      <c r="N17" s="102">
        <v>1476.3510000000001</v>
      </c>
      <c r="O17" s="102">
        <v>1450.075</v>
      </c>
      <c r="P17" s="102">
        <v>1635.0039999999999</v>
      </c>
      <c r="Q17" s="102">
        <v>1904.1610000000001</v>
      </c>
      <c r="R17" s="102">
        <v>2014.8130000000001</v>
      </c>
      <c r="S17" s="102">
        <v>2421.4929999999999</v>
      </c>
      <c r="T17" s="102">
        <v>2847.0120000000002</v>
      </c>
      <c r="U17" s="102">
        <v>3550.73</v>
      </c>
      <c r="V17" s="102">
        <v>4567.4639999999999</v>
      </c>
      <c r="W17" s="102">
        <v>5420.18</v>
      </c>
      <c r="X17" s="102">
        <v>6277.8540000000003</v>
      </c>
      <c r="Y17" s="102">
        <v>7097.8810000000003</v>
      </c>
      <c r="Z17" s="102">
        <v>8424.5759999999991</v>
      </c>
      <c r="AA17" s="102">
        <v>10118.986999999999</v>
      </c>
      <c r="AB17" s="102">
        <v>11849.612999999999</v>
      </c>
      <c r="AC17" s="391">
        <v>12153.708000000001</v>
      </c>
      <c r="AD17" s="392">
        <v>12998.375</v>
      </c>
    </row>
    <row r="18" spans="4:30" ht="16.5" customHeight="1">
      <c r="D18" s="2" t="s">
        <v>118</v>
      </c>
      <c r="E18" s="131"/>
      <c r="F18" s="98">
        <v>8207.8790000000008</v>
      </c>
      <c r="G18" s="98">
        <v>8163.5020000000004</v>
      </c>
      <c r="H18" s="98">
        <v>8061.152</v>
      </c>
      <c r="I18" s="98">
        <v>8029.509</v>
      </c>
      <c r="J18" s="98">
        <v>8206.2829999999994</v>
      </c>
      <c r="K18" s="98">
        <v>8291.8410000000003</v>
      </c>
      <c r="L18" s="98">
        <v>8113.2650000000003</v>
      </c>
      <c r="M18" s="98">
        <v>7939.36</v>
      </c>
      <c r="N18" s="98">
        <v>7680.5209999999997</v>
      </c>
      <c r="O18" s="98">
        <v>7324.6210000000001</v>
      </c>
      <c r="P18" s="98">
        <v>7032.3819999999996</v>
      </c>
      <c r="Q18" s="98">
        <v>6649.4859999999999</v>
      </c>
      <c r="R18" s="98">
        <v>7050.5879999999997</v>
      </c>
      <c r="S18" s="98">
        <v>7154.9430000000002</v>
      </c>
      <c r="T18" s="98">
        <v>7427.4449999999997</v>
      </c>
      <c r="U18" s="98">
        <v>7358.4709999999995</v>
      </c>
      <c r="V18" s="98">
        <v>7495.1369999999997</v>
      </c>
      <c r="W18" s="98">
        <v>7527.2479999999996</v>
      </c>
      <c r="X18" s="98">
        <v>7414.1409999999996</v>
      </c>
      <c r="Y18" s="98">
        <v>6963.8239999999996</v>
      </c>
      <c r="Z18" s="98">
        <v>6925.07</v>
      </c>
      <c r="AA18" s="98">
        <v>7434.3459999999995</v>
      </c>
      <c r="AB18" s="98">
        <v>7801.4750000000004</v>
      </c>
      <c r="AC18" s="278">
        <v>7863.7619519838863</v>
      </c>
      <c r="AD18" s="386">
        <v>7872.701</v>
      </c>
    </row>
    <row r="19" spans="4:30" ht="16.5" customHeight="1">
      <c r="D19" s="128"/>
      <c r="E19" s="134" t="s">
        <v>119</v>
      </c>
      <c r="F19" s="96">
        <v>2209.7269999999999</v>
      </c>
      <c r="G19" s="96">
        <v>2250.9380000000001</v>
      </c>
      <c r="H19" s="96">
        <v>2198.3470000000002</v>
      </c>
      <c r="I19" s="96">
        <v>2271.5309999999999</v>
      </c>
      <c r="J19" s="96">
        <v>2401.4189999999999</v>
      </c>
      <c r="K19" s="96">
        <v>2428.6149999999998</v>
      </c>
      <c r="L19" s="96">
        <v>2460.2170000000001</v>
      </c>
      <c r="M19" s="96">
        <v>2483.5529999999999</v>
      </c>
      <c r="N19" s="96">
        <v>2488.0700000000002</v>
      </c>
      <c r="O19" s="96">
        <v>2490.2919999999999</v>
      </c>
      <c r="P19" s="96">
        <v>2533.6799999999998</v>
      </c>
      <c r="Q19" s="96">
        <v>2499.7539999999999</v>
      </c>
      <c r="R19" s="96">
        <v>2903.7109999999998</v>
      </c>
      <c r="S19" s="96">
        <v>3006.902</v>
      </c>
      <c r="T19" s="96">
        <v>3238.8290000000002</v>
      </c>
      <c r="U19" s="96">
        <v>3332.7139999999999</v>
      </c>
      <c r="V19" s="96">
        <v>3497.2979999999998</v>
      </c>
      <c r="W19" s="96">
        <v>3655.1019999999999</v>
      </c>
      <c r="X19" s="96">
        <v>3639.5819999999999</v>
      </c>
      <c r="Y19" s="96">
        <v>3188.402</v>
      </c>
      <c r="Z19" s="96">
        <v>3232.5729999999999</v>
      </c>
      <c r="AA19" s="96">
        <v>3652.5320000000002</v>
      </c>
      <c r="AB19" s="96">
        <v>4125.4250000000002</v>
      </c>
      <c r="AC19" s="276">
        <v>4222.2749519838871</v>
      </c>
      <c r="AD19" s="384">
        <v>4298.3320000000003</v>
      </c>
    </row>
    <row r="20" spans="4:30" ht="16.5" customHeight="1">
      <c r="D20" s="128"/>
      <c r="E20" s="129" t="s">
        <v>78</v>
      </c>
      <c r="F20" s="96">
        <v>2556.616</v>
      </c>
      <c r="G20" s="96">
        <v>2524.1819999999998</v>
      </c>
      <c r="H20" s="96">
        <v>2431.451</v>
      </c>
      <c r="I20" s="96">
        <v>2399.2860000000001</v>
      </c>
      <c r="J20" s="96">
        <v>2395.9380000000001</v>
      </c>
      <c r="K20" s="96">
        <v>2391.7080000000001</v>
      </c>
      <c r="L20" s="96">
        <v>2259.4409999999998</v>
      </c>
      <c r="M20" s="96">
        <v>2124.915</v>
      </c>
      <c r="N20" s="96">
        <v>1984.48</v>
      </c>
      <c r="O20" s="96">
        <v>1808.521</v>
      </c>
      <c r="P20" s="96">
        <v>1658.54</v>
      </c>
      <c r="Q20" s="96">
        <v>1493.8040000000001</v>
      </c>
      <c r="R20" s="96">
        <v>1597.2349999999999</v>
      </c>
      <c r="S20" s="96">
        <v>1702.5609999999999</v>
      </c>
      <c r="T20" s="96">
        <v>1779.595</v>
      </c>
      <c r="U20" s="96">
        <v>1867.335</v>
      </c>
      <c r="V20" s="96">
        <v>1802.18</v>
      </c>
      <c r="W20" s="96">
        <v>1714.7919999999999</v>
      </c>
      <c r="X20" s="96">
        <v>1623.117</v>
      </c>
      <c r="Y20" s="96">
        <v>1564.143</v>
      </c>
      <c r="Z20" s="96">
        <v>1391.15</v>
      </c>
      <c r="AA20" s="96">
        <v>1354.396</v>
      </c>
      <c r="AB20" s="96">
        <v>1264.942</v>
      </c>
      <c r="AC20" s="276">
        <v>1230.856</v>
      </c>
      <c r="AD20" s="384">
        <v>1198.357</v>
      </c>
    </row>
    <row r="21" spans="4:30" ht="16.5" customHeight="1">
      <c r="D21" s="128"/>
      <c r="E21" s="129" t="s">
        <v>79</v>
      </c>
      <c r="F21" s="96">
        <v>2530.4140000000002</v>
      </c>
      <c r="G21" s="96">
        <v>2528.1080000000002</v>
      </c>
      <c r="H21" s="96">
        <v>2628.75</v>
      </c>
      <c r="I21" s="96">
        <v>2636.8159999999998</v>
      </c>
      <c r="J21" s="96">
        <v>2782.5030000000002</v>
      </c>
      <c r="K21" s="96">
        <v>2825.3789999999999</v>
      </c>
      <c r="L21" s="96">
        <v>2735.9</v>
      </c>
      <c r="M21" s="96">
        <v>2661.4340000000002</v>
      </c>
      <c r="N21" s="96">
        <v>2523.4079999999999</v>
      </c>
      <c r="O21" s="96">
        <v>2323.864</v>
      </c>
      <c r="P21" s="96">
        <v>2136.3159999999998</v>
      </c>
      <c r="Q21" s="96">
        <v>1945.04</v>
      </c>
      <c r="R21" s="96">
        <v>1913.951</v>
      </c>
      <c r="S21" s="96">
        <v>1936.367</v>
      </c>
      <c r="T21" s="96">
        <v>1999.1020000000001</v>
      </c>
      <c r="U21" s="96">
        <v>2042.7560000000001</v>
      </c>
      <c r="V21" s="96">
        <v>2076.6619999999998</v>
      </c>
      <c r="W21" s="96">
        <v>2030.0709999999999</v>
      </c>
      <c r="X21" s="96">
        <v>2019.8150000000001</v>
      </c>
      <c r="Y21" s="96">
        <v>2063.2350000000001</v>
      </c>
      <c r="Z21" s="96">
        <v>2176.634</v>
      </c>
      <c r="AA21" s="96">
        <v>2296.3629999999998</v>
      </c>
      <c r="AB21" s="96">
        <v>2303.8539999999998</v>
      </c>
      <c r="AC21" s="276">
        <v>2330.5540000000001</v>
      </c>
      <c r="AD21" s="384">
        <v>2294.4929999999999</v>
      </c>
    </row>
    <row r="22" spans="4:30" ht="16.5" customHeight="1">
      <c r="D22" s="130"/>
      <c r="E22" s="101" t="s">
        <v>80</v>
      </c>
      <c r="F22" s="97">
        <v>911.12199999999996</v>
      </c>
      <c r="G22" s="97">
        <v>860.274</v>
      </c>
      <c r="H22" s="97">
        <v>802.60400000000004</v>
      </c>
      <c r="I22" s="97">
        <v>721.87599999999998</v>
      </c>
      <c r="J22" s="97">
        <v>626.423</v>
      </c>
      <c r="K22" s="97">
        <v>646.13900000000001</v>
      </c>
      <c r="L22" s="97">
        <v>657.70699999999999</v>
      </c>
      <c r="M22" s="97">
        <v>669.45799999999997</v>
      </c>
      <c r="N22" s="97">
        <v>684.56299999999999</v>
      </c>
      <c r="O22" s="97">
        <v>701.94399999999996</v>
      </c>
      <c r="P22" s="97">
        <v>703.846</v>
      </c>
      <c r="Q22" s="97">
        <v>710.88800000000003</v>
      </c>
      <c r="R22" s="97">
        <v>635.69100000000003</v>
      </c>
      <c r="S22" s="97">
        <v>509.113</v>
      </c>
      <c r="T22" s="97">
        <v>409.91899999999998</v>
      </c>
      <c r="U22" s="97">
        <v>115.666</v>
      </c>
      <c r="V22" s="97">
        <v>118.997</v>
      </c>
      <c r="W22" s="97">
        <v>127.283</v>
      </c>
      <c r="X22" s="97">
        <v>131.62700000000001</v>
      </c>
      <c r="Y22" s="97">
        <v>148.04400000000001</v>
      </c>
      <c r="Z22" s="97">
        <v>124.71299999999999</v>
      </c>
      <c r="AA22" s="97">
        <v>131.05500000000001</v>
      </c>
      <c r="AB22" s="97">
        <v>107.254</v>
      </c>
      <c r="AC22" s="277">
        <v>80.076999999999998</v>
      </c>
      <c r="AD22" s="385">
        <v>81.519000000000005</v>
      </c>
    </row>
    <row r="23" spans="4:30" ht="16.5" customHeight="1">
      <c r="D23" s="2" t="s">
        <v>120</v>
      </c>
      <c r="E23" s="131"/>
      <c r="F23" s="98">
        <v>39754.014000000003</v>
      </c>
      <c r="G23" s="98">
        <v>33987.748</v>
      </c>
      <c r="H23" s="98">
        <v>30606.496999999999</v>
      </c>
      <c r="I23" s="98">
        <v>31773.659</v>
      </c>
      <c r="J23" s="98">
        <v>31901.469000000001</v>
      </c>
      <c r="K23" s="98">
        <v>30311.776000000002</v>
      </c>
      <c r="L23" s="98">
        <v>31637.727999999999</v>
      </c>
      <c r="M23" s="98">
        <v>31962.010999999999</v>
      </c>
      <c r="N23" s="98">
        <v>30336.227999999999</v>
      </c>
      <c r="O23" s="98">
        <v>22749.673999999999</v>
      </c>
      <c r="P23" s="98">
        <v>25654.272000000001</v>
      </c>
      <c r="Q23" s="98">
        <v>21989.174999999999</v>
      </c>
      <c r="R23" s="98">
        <v>17996.348000000002</v>
      </c>
      <c r="S23" s="98">
        <v>17410.800999999999</v>
      </c>
      <c r="T23" s="98">
        <v>18886.559000000001</v>
      </c>
      <c r="U23" s="98">
        <v>20102.241999999998</v>
      </c>
      <c r="V23" s="98">
        <v>18596.353999999999</v>
      </c>
      <c r="W23" s="98">
        <v>19900.259999999998</v>
      </c>
      <c r="X23" s="98">
        <v>20579.780999999999</v>
      </c>
      <c r="Y23" s="98">
        <v>19679.082999999999</v>
      </c>
      <c r="Z23" s="98">
        <v>19248.064999999999</v>
      </c>
      <c r="AA23" s="98">
        <v>21842.605</v>
      </c>
      <c r="AB23" s="98">
        <v>23545.938999999998</v>
      </c>
      <c r="AC23" s="278">
        <v>22502.04210004551</v>
      </c>
      <c r="AD23" s="386">
        <v>22113.208523002504</v>
      </c>
    </row>
    <row r="24" spans="4:30" ht="16.5" customHeight="1">
      <c r="D24" s="128"/>
      <c r="E24" s="129" t="s">
        <v>81</v>
      </c>
      <c r="F24" s="96">
        <v>346.52600000000001</v>
      </c>
      <c r="G24" s="96">
        <v>428.94600000000003</v>
      </c>
      <c r="H24" s="96">
        <v>369.64400000000001</v>
      </c>
      <c r="I24" s="96">
        <v>353.78399999999999</v>
      </c>
      <c r="J24" s="96">
        <v>246.44900000000001</v>
      </c>
      <c r="K24" s="96">
        <v>225.95400000000001</v>
      </c>
      <c r="L24" s="96">
        <v>285.02</v>
      </c>
      <c r="M24" s="96">
        <v>282.41199999999998</v>
      </c>
      <c r="N24" s="96">
        <v>278.96499999999997</v>
      </c>
      <c r="O24" s="96">
        <v>249.755</v>
      </c>
      <c r="P24" s="96">
        <v>293.541</v>
      </c>
      <c r="Q24" s="96">
        <v>246.297</v>
      </c>
      <c r="R24" s="96">
        <v>245.816</v>
      </c>
      <c r="S24" s="96">
        <v>240.155</v>
      </c>
      <c r="T24" s="96">
        <v>237.54900000000001</v>
      </c>
      <c r="U24" s="96">
        <v>240.09100000000001</v>
      </c>
      <c r="V24" s="96">
        <v>204.57400000000001</v>
      </c>
      <c r="W24" s="96">
        <v>198.15299999999999</v>
      </c>
      <c r="X24" s="96">
        <v>216.81</v>
      </c>
      <c r="Y24" s="96">
        <v>200.92599999999999</v>
      </c>
      <c r="Z24" s="96">
        <v>233.011</v>
      </c>
      <c r="AA24" s="96">
        <v>304.88600000000002</v>
      </c>
      <c r="AB24" s="96">
        <v>365.81900000000002</v>
      </c>
      <c r="AC24" s="276">
        <v>281.82685188635872</v>
      </c>
      <c r="AD24" s="384">
        <v>267.69497702001513</v>
      </c>
    </row>
    <row r="25" spans="4:30" ht="16.5" customHeight="1">
      <c r="D25" s="128"/>
      <c r="E25" s="129" t="s">
        <v>82</v>
      </c>
      <c r="F25" s="96">
        <v>2603.1109999999999</v>
      </c>
      <c r="G25" s="96">
        <v>1774.377</v>
      </c>
      <c r="H25" s="96">
        <v>1359.489</v>
      </c>
      <c r="I25" s="96">
        <v>1144.018</v>
      </c>
      <c r="J25" s="96">
        <v>1079.1189999999999</v>
      </c>
      <c r="K25" s="96">
        <v>964.904</v>
      </c>
      <c r="L25" s="96">
        <v>939.73900000000003</v>
      </c>
      <c r="M25" s="96">
        <v>887.42200000000003</v>
      </c>
      <c r="N25" s="96">
        <v>925.95799999999997</v>
      </c>
      <c r="O25" s="96">
        <v>679.83100000000002</v>
      </c>
      <c r="P25" s="96">
        <v>667.46699999999998</v>
      </c>
      <c r="Q25" s="96">
        <v>603.89099999999996</v>
      </c>
      <c r="R25" s="96">
        <v>646.54899999999998</v>
      </c>
      <c r="S25" s="96">
        <v>626.49599999999998</v>
      </c>
      <c r="T25" s="96">
        <v>543.00300000000004</v>
      </c>
      <c r="U25" s="96">
        <v>540.21299999999997</v>
      </c>
      <c r="V25" s="96">
        <v>487.702</v>
      </c>
      <c r="W25" s="96">
        <v>483.517</v>
      </c>
      <c r="X25" s="96">
        <v>559.88900000000001</v>
      </c>
      <c r="Y25" s="96">
        <v>558.46100000000001</v>
      </c>
      <c r="Z25" s="96">
        <v>585.84699999999998</v>
      </c>
      <c r="AA25" s="96">
        <v>627.52499999999998</v>
      </c>
      <c r="AB25" s="96">
        <v>710.41</v>
      </c>
      <c r="AC25" s="276">
        <v>615.07348301738489</v>
      </c>
      <c r="AD25" s="384">
        <v>523.28816862138501</v>
      </c>
    </row>
    <row r="26" spans="4:30" ht="16.5" customHeight="1">
      <c r="D26" s="128"/>
      <c r="E26" s="129" t="s">
        <v>83</v>
      </c>
      <c r="F26" s="96">
        <v>3213.3339999999998</v>
      </c>
      <c r="G26" s="96">
        <v>2900.6129999999998</v>
      </c>
      <c r="H26" s="96">
        <v>2526.864</v>
      </c>
      <c r="I26" s="96">
        <v>3098.5189999999998</v>
      </c>
      <c r="J26" s="96">
        <v>2904.5949999999998</v>
      </c>
      <c r="K26" s="96">
        <v>2791.0079999999998</v>
      </c>
      <c r="L26" s="96">
        <v>2917.9879999999998</v>
      </c>
      <c r="M26" s="96">
        <v>3036.8449999999998</v>
      </c>
      <c r="N26" s="96">
        <v>2720.8670000000002</v>
      </c>
      <c r="O26" s="96">
        <v>2011.9159999999999</v>
      </c>
      <c r="P26" s="96">
        <v>2104.0940000000001</v>
      </c>
      <c r="Q26" s="96">
        <v>1936.7249999999999</v>
      </c>
      <c r="R26" s="96">
        <v>1766.08</v>
      </c>
      <c r="S26" s="96">
        <v>1631.4739999999999</v>
      </c>
      <c r="T26" s="96">
        <v>1598.2249999999999</v>
      </c>
      <c r="U26" s="96">
        <v>1645.7809999999999</v>
      </c>
      <c r="V26" s="96">
        <v>1549.5219999999999</v>
      </c>
      <c r="W26" s="96">
        <v>1532.9960000000001</v>
      </c>
      <c r="X26" s="96">
        <v>1572.837</v>
      </c>
      <c r="Y26" s="96">
        <v>1614.3969999999999</v>
      </c>
      <c r="Z26" s="96">
        <v>1527.921</v>
      </c>
      <c r="AA26" s="96">
        <v>1449.16</v>
      </c>
      <c r="AB26" s="96">
        <v>1381.5229999999999</v>
      </c>
      <c r="AC26" s="276">
        <v>1522.082127433574</v>
      </c>
      <c r="AD26" s="384">
        <v>1433.6362591169411</v>
      </c>
    </row>
    <row r="27" spans="4:30" ht="16.5" customHeight="1">
      <c r="D27" s="128"/>
      <c r="E27" s="129" t="s">
        <v>121</v>
      </c>
      <c r="F27" s="96">
        <v>426.43</v>
      </c>
      <c r="G27" s="96">
        <v>439.005</v>
      </c>
      <c r="H27" s="96">
        <v>338.96499999999997</v>
      </c>
      <c r="I27" s="96">
        <v>379.31700000000001</v>
      </c>
      <c r="J27" s="96">
        <v>432.61900000000003</v>
      </c>
      <c r="K27" s="96">
        <v>393.81700000000001</v>
      </c>
      <c r="L27" s="96">
        <v>431.32799999999997</v>
      </c>
      <c r="M27" s="96">
        <v>497.97300000000001</v>
      </c>
      <c r="N27" s="96">
        <v>540.846</v>
      </c>
      <c r="O27" s="96">
        <v>529.15099999999995</v>
      </c>
      <c r="P27" s="96">
        <v>533.75400000000002</v>
      </c>
      <c r="Q27" s="96">
        <v>469.09300000000002</v>
      </c>
      <c r="R27" s="96">
        <v>483.072</v>
      </c>
      <c r="S27" s="96">
        <v>459.27699999999999</v>
      </c>
      <c r="T27" s="96">
        <v>476.21499999999997</v>
      </c>
      <c r="U27" s="96">
        <v>406.62799999999999</v>
      </c>
      <c r="V27" s="96">
        <v>443.52699999999999</v>
      </c>
      <c r="W27" s="96">
        <v>449.02199999999999</v>
      </c>
      <c r="X27" s="96">
        <v>455.89400000000001</v>
      </c>
      <c r="Y27" s="96">
        <v>488.53500000000003</v>
      </c>
      <c r="Z27" s="96">
        <v>466.75299999999999</v>
      </c>
      <c r="AA27" s="96">
        <v>501.65800000000002</v>
      </c>
      <c r="AB27" s="96">
        <v>526.70899999999995</v>
      </c>
      <c r="AC27" s="276">
        <v>494.89273723218491</v>
      </c>
      <c r="AD27" s="384">
        <v>504.48251200199991</v>
      </c>
    </row>
    <row r="28" spans="4:30" ht="16.5" customHeight="1">
      <c r="D28" s="128"/>
      <c r="E28" s="129" t="s">
        <v>84</v>
      </c>
      <c r="F28" s="96">
        <v>2781.88</v>
      </c>
      <c r="G28" s="96">
        <v>2576.806</v>
      </c>
      <c r="H28" s="96">
        <v>2728.8560000000002</v>
      </c>
      <c r="I28" s="96">
        <v>2971.3180000000002</v>
      </c>
      <c r="J28" s="96">
        <v>2958.127</v>
      </c>
      <c r="K28" s="96">
        <v>2603.3919999999998</v>
      </c>
      <c r="L28" s="96">
        <v>2746.56</v>
      </c>
      <c r="M28" s="96">
        <v>2817.3020000000001</v>
      </c>
      <c r="N28" s="96">
        <v>2684.7330000000002</v>
      </c>
      <c r="O28" s="96">
        <v>2369.2530000000002</v>
      </c>
      <c r="P28" s="96">
        <v>2787.0540000000001</v>
      </c>
      <c r="Q28" s="96">
        <v>1698.6130000000001</v>
      </c>
      <c r="R28" s="96">
        <v>849.52200000000005</v>
      </c>
      <c r="S28" s="96">
        <v>627.10299999999995</v>
      </c>
      <c r="T28" s="96">
        <v>580.69799999999998</v>
      </c>
      <c r="U28" s="96">
        <v>565.53</v>
      </c>
      <c r="V28" s="96">
        <v>443.47199999999998</v>
      </c>
      <c r="W28" s="96">
        <v>427.04899999999998</v>
      </c>
      <c r="X28" s="96">
        <v>371.41500000000002</v>
      </c>
      <c r="Y28" s="96">
        <v>334.726</v>
      </c>
      <c r="Z28" s="96">
        <v>292.75099999999998</v>
      </c>
      <c r="AA28" s="96">
        <v>307.82799999999997</v>
      </c>
      <c r="AB28" s="96">
        <v>335.02600000000001</v>
      </c>
      <c r="AC28" s="276">
        <v>287.72654287244228</v>
      </c>
      <c r="AD28" s="384">
        <v>403.83607702403771</v>
      </c>
    </row>
    <row r="29" spans="4:30" ht="16.5" customHeight="1">
      <c r="D29" s="128"/>
      <c r="E29" s="129" t="s">
        <v>85</v>
      </c>
      <c r="F29" s="96">
        <v>1898.164</v>
      </c>
      <c r="G29" s="96">
        <v>1638.9290000000001</v>
      </c>
      <c r="H29" s="96">
        <v>1597.643</v>
      </c>
      <c r="I29" s="96">
        <v>1633.42</v>
      </c>
      <c r="J29" s="96">
        <v>1434.6949999999999</v>
      </c>
      <c r="K29" s="96">
        <v>1185.7329999999999</v>
      </c>
      <c r="L29" s="96">
        <v>1226.837</v>
      </c>
      <c r="M29" s="96">
        <v>962.56299999999999</v>
      </c>
      <c r="N29" s="96">
        <v>735.90899999999999</v>
      </c>
      <c r="O29" s="96">
        <v>543.15300000000002</v>
      </c>
      <c r="P29" s="96">
        <v>521.529</v>
      </c>
      <c r="Q29" s="96">
        <v>416.08300000000003</v>
      </c>
      <c r="R29" s="96">
        <v>204.94499999999999</v>
      </c>
      <c r="S29" s="96">
        <v>217.53899999999999</v>
      </c>
      <c r="T29" s="96">
        <v>280.88099999999997</v>
      </c>
      <c r="U29" s="96">
        <v>335.23200000000003</v>
      </c>
      <c r="V29" s="96">
        <v>270.78100000000001</v>
      </c>
      <c r="W29" s="96">
        <v>252.626</v>
      </c>
      <c r="X29" s="96">
        <v>248.96799999999999</v>
      </c>
      <c r="Y29" s="96">
        <v>237.40100000000001</v>
      </c>
      <c r="Z29" s="96">
        <v>189.203</v>
      </c>
      <c r="AA29" s="96">
        <v>324.09800000000001</v>
      </c>
      <c r="AB29" s="96">
        <v>387.94200000000001</v>
      </c>
      <c r="AC29" s="276">
        <v>349.82190057338954</v>
      </c>
      <c r="AD29" s="384">
        <v>59.274819970669107</v>
      </c>
    </row>
    <row r="30" spans="4:30" ht="16.5" customHeight="1">
      <c r="D30" s="128"/>
      <c r="E30" s="129" t="s">
        <v>86</v>
      </c>
      <c r="F30" s="96">
        <v>7380.9629999999997</v>
      </c>
      <c r="G30" s="96">
        <v>6658.9769999999999</v>
      </c>
      <c r="H30" s="96">
        <v>5151.4939999999997</v>
      </c>
      <c r="I30" s="96">
        <v>4515.6279999999997</v>
      </c>
      <c r="J30" s="96">
        <v>4213.1989999999996</v>
      </c>
      <c r="K30" s="96">
        <v>3652.1370000000002</v>
      </c>
      <c r="L30" s="96">
        <v>3511.7959999999998</v>
      </c>
      <c r="M30" s="96">
        <v>3749.1260000000002</v>
      </c>
      <c r="N30" s="96">
        <v>3300.6390000000001</v>
      </c>
      <c r="O30" s="96">
        <v>2432.922</v>
      </c>
      <c r="P30" s="96">
        <v>2474.0619999999999</v>
      </c>
      <c r="Q30" s="96">
        <v>2159.1999999999998</v>
      </c>
      <c r="R30" s="96">
        <v>1832.383</v>
      </c>
      <c r="S30" s="96">
        <v>1705.8979999999999</v>
      </c>
      <c r="T30" s="96">
        <v>1816.81</v>
      </c>
      <c r="U30" s="96">
        <v>1880.952</v>
      </c>
      <c r="V30" s="96">
        <v>1639.4670000000001</v>
      </c>
      <c r="W30" s="96">
        <v>1725.4760000000001</v>
      </c>
      <c r="X30" s="96">
        <v>1860.723</v>
      </c>
      <c r="Y30" s="96">
        <v>1935.499</v>
      </c>
      <c r="Z30" s="96">
        <v>1726.9839999999999</v>
      </c>
      <c r="AA30" s="96">
        <v>1703.751</v>
      </c>
      <c r="AB30" s="96">
        <v>1725.155</v>
      </c>
      <c r="AC30" s="276">
        <v>1736.6653002336352</v>
      </c>
      <c r="AD30" s="384">
        <v>1901.1652520413893</v>
      </c>
    </row>
    <row r="31" spans="4:30" ht="16.5" customHeight="1">
      <c r="D31" s="128"/>
      <c r="E31" s="129" t="s">
        <v>87</v>
      </c>
      <c r="F31" s="96">
        <v>1187.796</v>
      </c>
      <c r="G31" s="96">
        <v>979.19399999999996</v>
      </c>
      <c r="H31" s="96">
        <v>937.56399999999996</v>
      </c>
      <c r="I31" s="96">
        <v>1078.3130000000001</v>
      </c>
      <c r="J31" s="96">
        <v>1103.9739999999999</v>
      </c>
      <c r="K31" s="96">
        <v>1045.8900000000001</v>
      </c>
      <c r="L31" s="96">
        <v>1046.3510000000001</v>
      </c>
      <c r="M31" s="96">
        <v>1124.7149999999999</v>
      </c>
      <c r="N31" s="96">
        <v>1377.856</v>
      </c>
      <c r="O31" s="96">
        <v>1095.106</v>
      </c>
      <c r="P31" s="96">
        <v>1205.2940000000001</v>
      </c>
      <c r="Q31" s="96">
        <v>1068.6980000000001</v>
      </c>
      <c r="R31" s="96">
        <v>884.79499999999996</v>
      </c>
      <c r="S31" s="96">
        <v>896.16200000000003</v>
      </c>
      <c r="T31" s="96">
        <v>960.28899999999999</v>
      </c>
      <c r="U31" s="96">
        <v>796.36099999999999</v>
      </c>
      <c r="V31" s="96">
        <v>727.49</v>
      </c>
      <c r="W31" s="96">
        <v>749.87</v>
      </c>
      <c r="X31" s="96">
        <v>754.66200000000003</v>
      </c>
      <c r="Y31" s="96">
        <v>731.09299999999996</v>
      </c>
      <c r="Z31" s="96">
        <v>742.22299999999996</v>
      </c>
      <c r="AA31" s="96">
        <v>870.83399999999995</v>
      </c>
      <c r="AB31" s="96">
        <v>904.09199999999998</v>
      </c>
      <c r="AC31" s="276">
        <v>911.21821892455705</v>
      </c>
      <c r="AD31" s="384">
        <v>966.10963426178898</v>
      </c>
    </row>
    <row r="32" spans="4:30" ht="16.5" customHeight="1">
      <c r="D32" s="128"/>
      <c r="E32" s="129" t="s">
        <v>88</v>
      </c>
      <c r="F32" s="96">
        <v>4945.9859999999999</v>
      </c>
      <c r="G32" s="96">
        <v>3926.2939999999999</v>
      </c>
      <c r="H32" s="96">
        <v>3502.21</v>
      </c>
      <c r="I32" s="96">
        <v>3903.884</v>
      </c>
      <c r="J32" s="96">
        <v>4107.1710000000003</v>
      </c>
      <c r="K32" s="96">
        <v>4102.1909999999998</v>
      </c>
      <c r="L32" s="96">
        <v>4307.7389999999996</v>
      </c>
      <c r="M32" s="96">
        <v>4372.7879999999996</v>
      </c>
      <c r="N32" s="96">
        <v>3752.8020000000001</v>
      </c>
      <c r="O32" s="96">
        <v>2942.1170000000002</v>
      </c>
      <c r="P32" s="96">
        <v>3463.0749999999998</v>
      </c>
      <c r="Q32" s="96">
        <v>3166.21</v>
      </c>
      <c r="R32" s="96">
        <v>2638.212</v>
      </c>
      <c r="S32" s="96">
        <v>2707.7420000000002</v>
      </c>
      <c r="T32" s="96">
        <v>3051.0569999999998</v>
      </c>
      <c r="U32" s="96">
        <v>3479.8270000000002</v>
      </c>
      <c r="V32" s="96">
        <v>3291.6469999999999</v>
      </c>
      <c r="W32" s="96">
        <v>3400.4839999999999</v>
      </c>
      <c r="X32" s="96">
        <v>3626.5309999999999</v>
      </c>
      <c r="Y32" s="96">
        <v>3705.5189999999998</v>
      </c>
      <c r="Z32" s="96">
        <v>3517.2979999999998</v>
      </c>
      <c r="AA32" s="96">
        <v>4291.05</v>
      </c>
      <c r="AB32" s="96">
        <v>4841.085</v>
      </c>
      <c r="AC32" s="276">
        <v>5155.0480365591311</v>
      </c>
      <c r="AD32" s="384">
        <v>5622.9146914731837</v>
      </c>
    </row>
    <row r="33" spans="4:30" ht="16.5" customHeight="1">
      <c r="D33" s="128"/>
      <c r="E33" s="129" t="s">
        <v>89</v>
      </c>
      <c r="F33" s="96">
        <v>1487.204</v>
      </c>
      <c r="G33" s="96">
        <v>1296.6289999999999</v>
      </c>
      <c r="H33" s="96">
        <v>1017.966</v>
      </c>
      <c r="I33" s="96">
        <v>1423.0350000000001</v>
      </c>
      <c r="J33" s="96">
        <v>1602.1310000000001</v>
      </c>
      <c r="K33" s="96">
        <v>1585.1210000000001</v>
      </c>
      <c r="L33" s="96">
        <v>1678.242</v>
      </c>
      <c r="M33" s="96">
        <v>1728.5730000000001</v>
      </c>
      <c r="N33" s="96">
        <v>1859.528</v>
      </c>
      <c r="O33" s="96">
        <v>1278.1189999999999</v>
      </c>
      <c r="P33" s="96">
        <v>1591.5530000000001</v>
      </c>
      <c r="Q33" s="96">
        <v>1505.251</v>
      </c>
      <c r="R33" s="96">
        <v>1110.9570000000001</v>
      </c>
      <c r="S33" s="96">
        <v>1038.45</v>
      </c>
      <c r="T33" s="96">
        <v>1786.1769999999999</v>
      </c>
      <c r="U33" s="96">
        <v>2177.4960000000001</v>
      </c>
      <c r="V33" s="96">
        <v>1587.4259999999999</v>
      </c>
      <c r="W33" s="96">
        <v>1690.732</v>
      </c>
      <c r="X33" s="96">
        <v>1334.8019999999999</v>
      </c>
      <c r="Y33" s="96">
        <v>1207.106</v>
      </c>
      <c r="Z33" s="96">
        <v>1024.03</v>
      </c>
      <c r="AA33" s="96">
        <v>1070.019</v>
      </c>
      <c r="AB33" s="96">
        <v>922.94600000000003</v>
      </c>
      <c r="AC33" s="276">
        <v>678.52256447320747</v>
      </c>
      <c r="AD33" s="384">
        <v>607.18355404294448</v>
      </c>
    </row>
    <row r="34" spans="4:30" ht="16.5" customHeight="1">
      <c r="D34" s="128"/>
      <c r="E34" s="129" t="s">
        <v>223</v>
      </c>
      <c r="F34" s="96">
        <v>501.09</v>
      </c>
      <c r="G34" s="96">
        <v>431.69400000000002</v>
      </c>
      <c r="H34" s="96">
        <v>432.57799999999997</v>
      </c>
      <c r="I34" s="96">
        <v>438.37700000000001</v>
      </c>
      <c r="J34" s="96">
        <v>387.25900000000001</v>
      </c>
      <c r="K34" s="96">
        <v>305.89600000000002</v>
      </c>
      <c r="L34" s="96">
        <v>402</v>
      </c>
      <c r="M34" s="96">
        <v>394</v>
      </c>
      <c r="N34" s="96">
        <v>380.81400000000002</v>
      </c>
      <c r="O34" s="96">
        <v>328.44499999999999</v>
      </c>
      <c r="P34" s="96">
        <v>273.5</v>
      </c>
      <c r="Q34" s="96">
        <v>222.75800000000001</v>
      </c>
      <c r="R34" s="96">
        <v>116.468</v>
      </c>
      <c r="S34" s="96">
        <v>101.819</v>
      </c>
      <c r="T34" s="96">
        <v>68.58</v>
      </c>
      <c r="U34" s="96">
        <v>71.915999999999997</v>
      </c>
      <c r="V34" s="96">
        <v>70.462999999999994</v>
      </c>
      <c r="W34" s="96">
        <v>77.004999999999995</v>
      </c>
      <c r="X34" s="96">
        <v>95.489000000000004</v>
      </c>
      <c r="Y34" s="96">
        <v>92.040999999999997</v>
      </c>
      <c r="Z34" s="96">
        <v>86.084000000000003</v>
      </c>
      <c r="AA34" s="96">
        <v>105.99</v>
      </c>
      <c r="AB34" s="96">
        <v>117.134</v>
      </c>
      <c r="AC34" s="276">
        <v>94.540134639091391</v>
      </c>
      <c r="AD34" s="384">
        <v>72.495781897683727</v>
      </c>
    </row>
    <row r="35" spans="4:30" ht="16.5" customHeight="1">
      <c r="D35" s="128"/>
      <c r="E35" s="129" t="s">
        <v>283</v>
      </c>
      <c r="F35" s="96">
        <v>2357.7359999999999</v>
      </c>
      <c r="G35" s="96">
        <v>1978.7239999999999</v>
      </c>
      <c r="H35" s="96">
        <v>1963.99</v>
      </c>
      <c r="I35" s="96">
        <v>2059.7750000000001</v>
      </c>
      <c r="J35" s="96">
        <v>2168.1709999999998</v>
      </c>
      <c r="K35" s="96">
        <v>2169.7890000000002</v>
      </c>
      <c r="L35" s="96">
        <v>2402.8359999999998</v>
      </c>
      <c r="M35" s="96">
        <v>2380.953</v>
      </c>
      <c r="N35" s="96">
        <v>2266.672</v>
      </c>
      <c r="O35" s="96">
        <v>1573.4970000000001</v>
      </c>
      <c r="P35" s="96">
        <v>1906.229</v>
      </c>
      <c r="Q35" s="96">
        <v>1644.7809999999999</v>
      </c>
      <c r="R35" s="96">
        <v>1317.8510000000001</v>
      </c>
      <c r="S35" s="96">
        <v>1254.364</v>
      </c>
      <c r="T35" s="96">
        <v>1280.7429999999999</v>
      </c>
      <c r="U35" s="96">
        <v>1333.5360000000001</v>
      </c>
      <c r="V35" s="96">
        <v>1346.5260000000001</v>
      </c>
      <c r="W35" s="96">
        <v>1587.277</v>
      </c>
      <c r="X35" s="96">
        <v>1722.0550000000001</v>
      </c>
      <c r="Y35" s="96">
        <v>1586.8440000000001</v>
      </c>
      <c r="Z35" s="96">
        <v>1671.4870000000001</v>
      </c>
      <c r="AA35" s="96">
        <v>1964.7570000000001</v>
      </c>
      <c r="AB35" s="96">
        <v>2182.3429999999998</v>
      </c>
      <c r="AC35" s="276">
        <v>1974.1828228917309</v>
      </c>
      <c r="AD35" s="384">
        <v>1944.6207337542703</v>
      </c>
    </row>
    <row r="36" spans="4:30" ht="16.5" customHeight="1">
      <c r="D36" s="128"/>
      <c r="E36" s="129" t="s">
        <v>90</v>
      </c>
      <c r="F36" s="96">
        <v>7966.4709999999995</v>
      </c>
      <c r="G36" s="96">
        <v>6685.84</v>
      </c>
      <c r="H36" s="96">
        <v>6636.0569999999998</v>
      </c>
      <c r="I36" s="96">
        <v>6959.701</v>
      </c>
      <c r="J36" s="96">
        <v>7325.9579999999996</v>
      </c>
      <c r="K36" s="96">
        <v>7331.424</v>
      </c>
      <c r="L36" s="96">
        <v>8118.8590000000004</v>
      </c>
      <c r="M36" s="96">
        <v>8044.9179999999997</v>
      </c>
      <c r="N36" s="96">
        <v>7658.78</v>
      </c>
      <c r="O36" s="96">
        <v>5316.6329999999998</v>
      </c>
      <c r="P36" s="96">
        <v>6440.8890000000001</v>
      </c>
      <c r="Q36" s="96">
        <v>5557.4930000000004</v>
      </c>
      <c r="R36" s="96">
        <v>4690.4690000000001</v>
      </c>
      <c r="S36" s="96">
        <v>4713.5820000000003</v>
      </c>
      <c r="T36" s="96">
        <v>5040.3419999999996</v>
      </c>
      <c r="U36" s="96">
        <v>5456.3490000000002</v>
      </c>
      <c r="V36" s="96">
        <v>5330.5290000000005</v>
      </c>
      <c r="W36" s="96">
        <v>6136.6220000000003</v>
      </c>
      <c r="X36" s="96">
        <v>6509.1130000000003</v>
      </c>
      <c r="Y36" s="96">
        <v>5776.9070000000002</v>
      </c>
      <c r="Z36" s="96">
        <v>5944.2629999999999</v>
      </c>
      <c r="AA36" s="96">
        <v>6995.3779999999997</v>
      </c>
      <c r="AB36" s="96">
        <v>7777.3389999999999</v>
      </c>
      <c r="AC36" s="276">
        <v>7045.2337412428988</v>
      </c>
      <c r="AD36" s="384">
        <v>6379.0925947053547</v>
      </c>
    </row>
    <row r="37" spans="4:30" ht="16.5" customHeight="1">
      <c r="D37" s="128"/>
      <c r="E37" s="129" t="s">
        <v>91</v>
      </c>
      <c r="F37" s="96">
        <v>2402.1959999999999</v>
      </c>
      <c r="G37" s="96">
        <v>2069.0630000000001</v>
      </c>
      <c r="H37" s="96">
        <v>1869.329</v>
      </c>
      <c r="I37" s="96">
        <v>1627.136</v>
      </c>
      <c r="J37" s="96">
        <v>1749.6389999999999</v>
      </c>
      <c r="K37" s="96">
        <v>1762.54</v>
      </c>
      <c r="L37" s="96">
        <v>1437.329</v>
      </c>
      <c r="M37" s="96">
        <v>1505.8389999999999</v>
      </c>
      <c r="N37" s="96">
        <v>1693.7739999999999</v>
      </c>
      <c r="O37" s="96">
        <v>1265.479</v>
      </c>
      <c r="P37" s="96">
        <v>1269.444</v>
      </c>
      <c r="Q37" s="96">
        <v>1181.1289999999999</v>
      </c>
      <c r="R37" s="96">
        <v>1083.3800000000001</v>
      </c>
      <c r="S37" s="96">
        <v>1057.8489999999999</v>
      </c>
      <c r="T37" s="96">
        <v>1024.5029999999999</v>
      </c>
      <c r="U37" s="96">
        <v>1020.775</v>
      </c>
      <c r="V37" s="96">
        <v>1031.7139999999999</v>
      </c>
      <c r="W37" s="96">
        <v>967.38499999999999</v>
      </c>
      <c r="X37" s="96">
        <v>979.11199999999997</v>
      </c>
      <c r="Y37" s="96">
        <v>919.36099999999999</v>
      </c>
      <c r="Z37" s="96">
        <v>876.48800000000006</v>
      </c>
      <c r="AA37" s="96">
        <v>912.56899999999996</v>
      </c>
      <c r="AB37" s="96">
        <v>989.58699999999999</v>
      </c>
      <c r="AC37" s="276">
        <v>1080.272618417938</v>
      </c>
      <c r="AD37" s="384">
        <v>1182.0741075401986</v>
      </c>
    </row>
    <row r="38" spans="4:30" ht="16.5" customHeight="1">
      <c r="D38" s="130"/>
      <c r="E38" s="101" t="s">
        <v>92</v>
      </c>
      <c r="F38" s="96">
        <v>255.12700000000001</v>
      </c>
      <c r="G38" s="96">
        <v>202.65700000000001</v>
      </c>
      <c r="H38" s="96">
        <v>173.84800000000001</v>
      </c>
      <c r="I38" s="96">
        <v>187.434</v>
      </c>
      <c r="J38" s="96">
        <v>188.363</v>
      </c>
      <c r="K38" s="97">
        <v>191.98</v>
      </c>
      <c r="L38" s="97">
        <v>185.10400000000001</v>
      </c>
      <c r="M38" s="97">
        <v>176.58199999999999</v>
      </c>
      <c r="N38" s="97">
        <v>158.08500000000001</v>
      </c>
      <c r="O38" s="97">
        <v>134.297</v>
      </c>
      <c r="P38" s="97">
        <v>122.78700000000001</v>
      </c>
      <c r="Q38" s="97">
        <v>112.953</v>
      </c>
      <c r="R38" s="97">
        <v>125.849</v>
      </c>
      <c r="S38" s="97">
        <v>132.89099999999999</v>
      </c>
      <c r="T38" s="97">
        <v>141.48699999999999</v>
      </c>
      <c r="U38" s="97">
        <v>151.55500000000001</v>
      </c>
      <c r="V38" s="97">
        <v>171.51400000000001</v>
      </c>
      <c r="W38" s="97">
        <v>222.04599999999999</v>
      </c>
      <c r="X38" s="97">
        <v>271.48099999999999</v>
      </c>
      <c r="Y38" s="97">
        <v>290.267</v>
      </c>
      <c r="Z38" s="97">
        <v>363.72199999999998</v>
      </c>
      <c r="AA38" s="97">
        <v>413.10199999999998</v>
      </c>
      <c r="AB38" s="97">
        <v>378.82900000000001</v>
      </c>
      <c r="AC38" s="277">
        <v>274.93501964798168</v>
      </c>
      <c r="AD38" s="385">
        <v>245.33935953064264</v>
      </c>
    </row>
    <row r="39" spans="4:30" ht="16.5" customHeight="1">
      <c r="D39" s="2" t="s">
        <v>122</v>
      </c>
      <c r="E39" s="131"/>
      <c r="F39" s="98">
        <v>19446.955000000002</v>
      </c>
      <c r="G39" s="98">
        <v>19384.645</v>
      </c>
      <c r="H39" s="98">
        <v>18409.786</v>
      </c>
      <c r="I39" s="98">
        <v>18115.018</v>
      </c>
      <c r="J39" s="98">
        <v>18336.409</v>
      </c>
      <c r="K39" s="98">
        <v>18493.807000000001</v>
      </c>
      <c r="L39" s="98">
        <v>18135.094000000001</v>
      </c>
      <c r="M39" s="98">
        <v>17983.674999999999</v>
      </c>
      <c r="N39" s="98">
        <v>16703.144</v>
      </c>
      <c r="O39" s="98">
        <v>14453.598</v>
      </c>
      <c r="P39" s="98">
        <v>14195.069</v>
      </c>
      <c r="Q39" s="98">
        <v>13265.759</v>
      </c>
      <c r="R39" s="98">
        <v>13648.254000000001</v>
      </c>
      <c r="S39" s="98">
        <v>13703.811</v>
      </c>
      <c r="T39" s="98">
        <v>14344.968000000001</v>
      </c>
      <c r="U39" s="98">
        <v>14698.64</v>
      </c>
      <c r="V39" s="98">
        <v>15211.525</v>
      </c>
      <c r="W39" s="98">
        <v>15354.064</v>
      </c>
      <c r="X39" s="98">
        <v>15792.462</v>
      </c>
      <c r="Y39" s="98">
        <v>16558.021000000001</v>
      </c>
      <c r="Z39" s="98">
        <v>14776.59</v>
      </c>
      <c r="AA39" s="98">
        <v>15652.348</v>
      </c>
      <c r="AB39" s="98">
        <v>16790.618999999999</v>
      </c>
      <c r="AC39" s="278">
        <v>16623.909841338329</v>
      </c>
      <c r="AD39" s="386">
        <v>16699.44118471125</v>
      </c>
    </row>
    <row r="40" spans="4:30" ht="16.5" customHeight="1">
      <c r="D40" s="128"/>
      <c r="E40" s="129" t="s">
        <v>93</v>
      </c>
      <c r="F40" s="96">
        <v>2112.8139999999999</v>
      </c>
      <c r="G40" s="96">
        <v>2107.2640000000001</v>
      </c>
      <c r="H40" s="96">
        <v>2094.0010000000002</v>
      </c>
      <c r="I40" s="96">
        <v>1863.5260000000001</v>
      </c>
      <c r="J40" s="96">
        <v>1924.9749999999999</v>
      </c>
      <c r="K40" s="96">
        <v>1883.0119999999999</v>
      </c>
      <c r="L40" s="96">
        <v>1767.2639999999999</v>
      </c>
      <c r="M40" s="96">
        <v>1700.424</v>
      </c>
      <c r="N40" s="96">
        <v>1397.617</v>
      </c>
      <c r="O40" s="96">
        <v>1100.21</v>
      </c>
      <c r="P40" s="96">
        <v>1042.31</v>
      </c>
      <c r="Q40" s="96">
        <v>1007.0359999999999</v>
      </c>
      <c r="R40" s="96">
        <v>1102.4100000000001</v>
      </c>
      <c r="S40" s="96">
        <v>1177.8720000000001</v>
      </c>
      <c r="T40" s="96">
        <v>1270.4079999999999</v>
      </c>
      <c r="U40" s="96">
        <v>1327.4169999999999</v>
      </c>
      <c r="V40" s="96">
        <v>1231.9939999999999</v>
      </c>
      <c r="W40" s="96">
        <v>1192.866</v>
      </c>
      <c r="X40" s="96">
        <v>1177.1389999999999</v>
      </c>
      <c r="Y40" s="96">
        <v>1307.088</v>
      </c>
      <c r="Z40" s="96">
        <v>1188.9970000000001</v>
      </c>
      <c r="AA40" s="96">
        <v>1071.675</v>
      </c>
      <c r="AB40" s="96">
        <v>1022.926</v>
      </c>
      <c r="AC40" s="276">
        <v>1088.875</v>
      </c>
      <c r="AD40" s="384">
        <v>1191.8009999999999</v>
      </c>
    </row>
    <row r="41" spans="4:30" ht="16.5" customHeight="1">
      <c r="D41" s="128"/>
      <c r="E41" s="129" t="s">
        <v>94</v>
      </c>
      <c r="F41" s="96">
        <v>9139.5460000000003</v>
      </c>
      <c r="G41" s="96">
        <v>9092.0910000000003</v>
      </c>
      <c r="H41" s="96">
        <v>8469.4310000000005</v>
      </c>
      <c r="I41" s="96">
        <v>8533.0349999999999</v>
      </c>
      <c r="J41" s="96">
        <v>8799.7279999999992</v>
      </c>
      <c r="K41" s="96">
        <v>9105.1890000000003</v>
      </c>
      <c r="L41" s="96">
        <v>8902.2309999999998</v>
      </c>
      <c r="M41" s="96">
        <v>8799.8269999999993</v>
      </c>
      <c r="N41" s="96">
        <v>8027.9290000000001</v>
      </c>
      <c r="O41" s="96">
        <v>6437.2529999999997</v>
      </c>
      <c r="P41" s="96">
        <v>6269.576</v>
      </c>
      <c r="Q41" s="96">
        <v>6078.0259999999998</v>
      </c>
      <c r="R41" s="96">
        <v>6473.8850000000002</v>
      </c>
      <c r="S41" s="96">
        <v>6404.7449999999999</v>
      </c>
      <c r="T41" s="96">
        <v>6977.7749999999996</v>
      </c>
      <c r="U41" s="96">
        <v>7213.2380000000003</v>
      </c>
      <c r="V41" s="96">
        <v>7803.0050000000001</v>
      </c>
      <c r="W41" s="96">
        <v>8184.9129999999996</v>
      </c>
      <c r="X41" s="96">
        <v>8525.0319999999992</v>
      </c>
      <c r="Y41" s="96">
        <v>8838.4259999999995</v>
      </c>
      <c r="Z41" s="96">
        <v>8220.7639999999992</v>
      </c>
      <c r="AA41" s="96">
        <v>8852.5360000000001</v>
      </c>
      <c r="AB41" s="96">
        <v>8745.2800000000007</v>
      </c>
      <c r="AC41" s="276">
        <v>8649.0220000000008</v>
      </c>
      <c r="AD41" s="384">
        <v>8779.77</v>
      </c>
    </row>
    <row r="42" spans="4:30" ht="16.5" customHeight="1">
      <c r="D42" s="128"/>
      <c r="E42" s="135" t="s">
        <v>95</v>
      </c>
      <c r="F42" s="96">
        <v>7135.6589999999997</v>
      </c>
      <c r="G42" s="96">
        <v>7007.223</v>
      </c>
      <c r="H42" s="96">
        <v>6724.192</v>
      </c>
      <c r="I42" s="96">
        <v>6544.15</v>
      </c>
      <c r="J42" s="96">
        <v>6394.1220000000003</v>
      </c>
      <c r="K42" s="96">
        <v>6308.5550000000003</v>
      </c>
      <c r="L42" s="96">
        <v>6258.6779999999999</v>
      </c>
      <c r="M42" s="96">
        <v>6296.9690000000001</v>
      </c>
      <c r="N42" s="96">
        <v>6101.6989999999996</v>
      </c>
      <c r="O42" s="96">
        <v>5706.4660000000003</v>
      </c>
      <c r="P42" s="96">
        <v>5646.5590000000002</v>
      </c>
      <c r="Q42" s="96">
        <v>5111.3429999999998</v>
      </c>
      <c r="R42" s="96">
        <v>4927.8289999999997</v>
      </c>
      <c r="S42" s="96">
        <v>4922.973</v>
      </c>
      <c r="T42" s="96">
        <v>4895.8720000000003</v>
      </c>
      <c r="U42" s="96">
        <v>4970.6239999999998</v>
      </c>
      <c r="V42" s="96">
        <v>4796.2520000000004</v>
      </c>
      <c r="W42" s="96">
        <v>4451.4769999999999</v>
      </c>
      <c r="X42" s="96">
        <v>4413.848</v>
      </c>
      <c r="Y42" s="96">
        <v>4425.4849999999997</v>
      </c>
      <c r="Z42" s="96">
        <v>4087.529</v>
      </c>
      <c r="AA42" s="96">
        <v>4477.0879999999997</v>
      </c>
      <c r="AB42" s="96">
        <v>4821.3860000000004</v>
      </c>
      <c r="AC42" s="276">
        <v>4609.6398413383276</v>
      </c>
      <c r="AD42" s="384">
        <v>4274.3341847112506</v>
      </c>
    </row>
    <row r="43" spans="4:30" ht="16.5" customHeight="1">
      <c r="D43" s="128"/>
      <c r="E43" s="135" t="s">
        <v>284</v>
      </c>
      <c r="F43" s="96">
        <v>224.714</v>
      </c>
      <c r="G43" s="96">
        <v>249.995</v>
      </c>
      <c r="H43" s="96">
        <v>238.131</v>
      </c>
      <c r="I43" s="96">
        <v>249.197</v>
      </c>
      <c r="J43" s="96">
        <v>258.38099999999997</v>
      </c>
      <c r="K43" s="96">
        <v>254.023</v>
      </c>
      <c r="L43" s="96">
        <v>256.11799999999999</v>
      </c>
      <c r="M43" s="96">
        <v>251.77500000000001</v>
      </c>
      <c r="N43" s="96">
        <v>249.535</v>
      </c>
      <c r="O43" s="96">
        <v>256.70100000000002</v>
      </c>
      <c r="P43" s="96">
        <v>262.42099999999999</v>
      </c>
      <c r="Q43" s="96">
        <v>226.92500000000001</v>
      </c>
      <c r="R43" s="96">
        <v>251.584</v>
      </c>
      <c r="S43" s="96">
        <v>271.85300000000001</v>
      </c>
      <c r="T43" s="96">
        <v>281.21499999999997</v>
      </c>
      <c r="U43" s="96">
        <v>287.13</v>
      </c>
      <c r="V43" s="96">
        <v>310.25799999999998</v>
      </c>
      <c r="W43" s="96">
        <v>321.68700000000001</v>
      </c>
      <c r="X43" s="96">
        <v>334.83300000000003</v>
      </c>
      <c r="Y43" s="96">
        <v>386.41500000000002</v>
      </c>
      <c r="Z43" s="96">
        <v>191.75</v>
      </c>
      <c r="AA43" s="96">
        <v>174.96100000000001</v>
      </c>
      <c r="AB43" s="96">
        <v>304.79500000000002</v>
      </c>
      <c r="AC43" s="276">
        <v>303.53300000000002</v>
      </c>
      <c r="AD43" s="384">
        <v>283.66300000000001</v>
      </c>
    </row>
    <row r="44" spans="4:30" ht="16.5" customHeight="1">
      <c r="D44" s="130"/>
      <c r="E44" s="101" t="s">
        <v>96</v>
      </c>
      <c r="F44" s="96">
        <v>834.22199999999998</v>
      </c>
      <c r="G44" s="96">
        <v>928.072</v>
      </c>
      <c r="H44" s="96">
        <v>884.03099999999995</v>
      </c>
      <c r="I44" s="96">
        <v>925.11</v>
      </c>
      <c r="J44" s="96">
        <v>959.20299999999997</v>
      </c>
      <c r="K44" s="97">
        <v>943.02800000000002</v>
      </c>
      <c r="L44" s="97">
        <v>950.803</v>
      </c>
      <c r="M44" s="97">
        <v>934.68</v>
      </c>
      <c r="N44" s="97">
        <v>926.36400000000003</v>
      </c>
      <c r="O44" s="97">
        <v>952.96799999999996</v>
      </c>
      <c r="P44" s="97">
        <v>974.20299999999997</v>
      </c>
      <c r="Q44" s="97">
        <v>842.42899999999997</v>
      </c>
      <c r="R44" s="97">
        <v>892.54600000000005</v>
      </c>
      <c r="S44" s="97">
        <v>926.36800000000005</v>
      </c>
      <c r="T44" s="97">
        <v>919.69799999999998</v>
      </c>
      <c r="U44" s="97">
        <v>900.23099999999999</v>
      </c>
      <c r="V44" s="97">
        <v>1070.0160000000001</v>
      </c>
      <c r="W44" s="97">
        <v>1203.1210000000001</v>
      </c>
      <c r="X44" s="97">
        <v>1341.61</v>
      </c>
      <c r="Y44" s="97">
        <v>1600.607</v>
      </c>
      <c r="Z44" s="97">
        <v>1087.55</v>
      </c>
      <c r="AA44" s="97">
        <v>1076.088</v>
      </c>
      <c r="AB44" s="97">
        <v>1896.232</v>
      </c>
      <c r="AC44" s="277">
        <v>1972.84</v>
      </c>
      <c r="AD44" s="385">
        <v>2169.873</v>
      </c>
    </row>
    <row r="45" spans="4:30" ht="16.5" customHeight="1">
      <c r="D45" s="2" t="s">
        <v>123</v>
      </c>
      <c r="E45" s="131"/>
      <c r="F45" s="98">
        <v>3954.607</v>
      </c>
      <c r="G45" s="98">
        <v>3858.2840000000001</v>
      </c>
      <c r="H45" s="98">
        <v>2497.2199999999998</v>
      </c>
      <c r="I45" s="98">
        <v>1572.095</v>
      </c>
      <c r="J45" s="98">
        <v>1215.1310000000001</v>
      </c>
      <c r="K45" s="98">
        <v>855.05600000000004</v>
      </c>
      <c r="L45" s="98">
        <v>676.096</v>
      </c>
      <c r="M45" s="98">
        <v>1103.075</v>
      </c>
      <c r="N45" s="98">
        <v>1032.9839999999999</v>
      </c>
      <c r="O45" s="98">
        <v>783.94399999999996</v>
      </c>
      <c r="P45" s="98">
        <v>684.05</v>
      </c>
      <c r="Q45" s="98">
        <v>612.76400000000001</v>
      </c>
      <c r="R45" s="98">
        <v>688.48599999999999</v>
      </c>
      <c r="S45" s="98">
        <v>820.01700000000005</v>
      </c>
      <c r="T45" s="98">
        <v>722.47900000000004</v>
      </c>
      <c r="U45" s="98">
        <v>666.09900000000005</v>
      </c>
      <c r="V45" s="98">
        <v>733.16200000000003</v>
      </c>
      <c r="W45" s="98">
        <v>660.07799999999997</v>
      </c>
      <c r="X45" s="98">
        <v>644.84699999999998</v>
      </c>
      <c r="Y45" s="98">
        <v>585.64700000000005</v>
      </c>
      <c r="Z45" s="98">
        <v>650.60500000000002</v>
      </c>
      <c r="AA45" s="98">
        <v>1249.991</v>
      </c>
      <c r="AB45" s="98">
        <v>1341.9390000000001</v>
      </c>
      <c r="AC45" s="278">
        <v>1094.9829999999999</v>
      </c>
      <c r="AD45" s="386">
        <v>1392.5809999999999</v>
      </c>
    </row>
    <row r="46" spans="4:30" ht="16.5" customHeight="1">
      <c r="D46" s="128"/>
      <c r="E46" s="135" t="s">
        <v>124</v>
      </c>
      <c r="F46" s="103">
        <v>3954.607</v>
      </c>
      <c r="G46" s="103">
        <v>3858.2840000000001</v>
      </c>
      <c r="H46" s="103">
        <v>2497.2199999999998</v>
      </c>
      <c r="I46" s="103">
        <v>1572.095</v>
      </c>
      <c r="J46" s="103">
        <v>1215.1310000000001</v>
      </c>
      <c r="K46" s="103">
        <v>855.05600000000004</v>
      </c>
      <c r="L46" s="103">
        <v>676.096</v>
      </c>
      <c r="M46" s="103">
        <v>1103.075</v>
      </c>
      <c r="N46" s="103">
        <v>1032.9839999999999</v>
      </c>
      <c r="O46" s="103">
        <v>783.94399999999996</v>
      </c>
      <c r="P46" s="103">
        <v>684.05</v>
      </c>
      <c r="Q46" s="103">
        <v>612.76400000000001</v>
      </c>
      <c r="R46" s="103">
        <v>688.48599999999999</v>
      </c>
      <c r="S46" s="103">
        <v>820.01700000000005</v>
      </c>
      <c r="T46" s="103">
        <v>722.47900000000004</v>
      </c>
      <c r="U46" s="103">
        <v>666.09900000000005</v>
      </c>
      <c r="V46" s="103">
        <v>733.16200000000003</v>
      </c>
      <c r="W46" s="103">
        <v>660.07799999999997</v>
      </c>
      <c r="X46" s="103">
        <v>644.84699999999998</v>
      </c>
      <c r="Y46" s="103">
        <v>585.64700000000005</v>
      </c>
      <c r="Z46" s="103">
        <v>650.60500000000002</v>
      </c>
      <c r="AA46" s="103">
        <v>1249.991</v>
      </c>
      <c r="AB46" s="103">
        <v>1341.9390000000001</v>
      </c>
      <c r="AC46" s="280">
        <v>1094.9829999999999</v>
      </c>
      <c r="AD46" s="393">
        <v>1392.5809999999999</v>
      </c>
    </row>
    <row r="47" spans="4:30" ht="16.5" customHeight="1">
      <c r="D47" s="3" t="s">
        <v>125</v>
      </c>
      <c r="E47" s="132"/>
      <c r="F47" s="104">
        <v>15683.328</v>
      </c>
      <c r="G47" s="104">
        <v>15922.105</v>
      </c>
      <c r="H47" s="104">
        <v>15962.232</v>
      </c>
      <c r="I47" s="104">
        <v>15871.355</v>
      </c>
      <c r="J47" s="104">
        <v>16307.703</v>
      </c>
      <c r="K47" s="104">
        <v>16611.510999999999</v>
      </c>
      <c r="L47" s="104">
        <v>17156.683000000001</v>
      </c>
      <c r="M47" s="104">
        <v>17847.5</v>
      </c>
      <c r="N47" s="104">
        <v>17601.169999999998</v>
      </c>
      <c r="O47" s="104">
        <v>16057.47</v>
      </c>
      <c r="P47" s="104">
        <v>15348.29</v>
      </c>
      <c r="Q47" s="104">
        <v>15418.618</v>
      </c>
      <c r="R47" s="104">
        <v>15594.772000000001</v>
      </c>
      <c r="S47" s="104">
        <v>16277.138999999999</v>
      </c>
      <c r="T47" s="104">
        <v>18032.645</v>
      </c>
      <c r="U47" s="104">
        <v>18660.325000000001</v>
      </c>
      <c r="V47" s="104">
        <v>18025.832999999999</v>
      </c>
      <c r="W47" s="104">
        <v>18568.583999999999</v>
      </c>
      <c r="X47" s="104">
        <v>19768.791000000001</v>
      </c>
      <c r="Y47" s="104">
        <v>20147.123</v>
      </c>
      <c r="Z47" s="104">
        <v>20177.411</v>
      </c>
      <c r="AA47" s="104">
        <v>20540.057000000001</v>
      </c>
      <c r="AB47" s="104">
        <v>21410.839</v>
      </c>
      <c r="AC47" s="281">
        <v>22798.746999999999</v>
      </c>
      <c r="AD47" s="394">
        <v>24618.971000000001</v>
      </c>
    </row>
    <row r="48" spans="4:30" ht="16.5" customHeight="1" thickBot="1">
      <c r="D48" s="136"/>
      <c r="E48" s="137" t="s">
        <v>126</v>
      </c>
      <c r="F48" s="105">
        <v>15683.328</v>
      </c>
      <c r="G48" s="105">
        <v>15922.105</v>
      </c>
      <c r="H48" s="105">
        <v>15962.232</v>
      </c>
      <c r="I48" s="105">
        <v>15871.355</v>
      </c>
      <c r="J48" s="105">
        <v>16307.703</v>
      </c>
      <c r="K48" s="105">
        <v>16611.510999999999</v>
      </c>
      <c r="L48" s="105">
        <v>17156.683000000001</v>
      </c>
      <c r="M48" s="105">
        <v>17847.5</v>
      </c>
      <c r="N48" s="105">
        <v>17601.169999999998</v>
      </c>
      <c r="O48" s="105">
        <v>16057.47</v>
      </c>
      <c r="P48" s="105">
        <v>15348.29</v>
      </c>
      <c r="Q48" s="105">
        <v>15418.618</v>
      </c>
      <c r="R48" s="105">
        <v>15594.772000000001</v>
      </c>
      <c r="S48" s="105">
        <v>16277.138999999999</v>
      </c>
      <c r="T48" s="105">
        <v>18032.645</v>
      </c>
      <c r="U48" s="105">
        <v>18660.325000000001</v>
      </c>
      <c r="V48" s="105">
        <v>18025.832999999999</v>
      </c>
      <c r="W48" s="105">
        <v>18568.583999999999</v>
      </c>
      <c r="X48" s="105">
        <v>19768.791000000001</v>
      </c>
      <c r="Y48" s="105">
        <v>20147.123</v>
      </c>
      <c r="Z48" s="105">
        <v>20177.411</v>
      </c>
      <c r="AA48" s="105">
        <v>20540.057000000001</v>
      </c>
      <c r="AB48" s="105">
        <v>21410.839</v>
      </c>
      <c r="AC48" s="282">
        <v>22798.746999999999</v>
      </c>
      <c r="AD48" s="395">
        <v>24618.971000000001</v>
      </c>
    </row>
    <row r="49" spans="4:30" ht="16.5" customHeight="1" thickTop="1" thickBot="1">
      <c r="D49" s="396" t="s">
        <v>97</v>
      </c>
      <c r="E49" s="139"/>
      <c r="F49" s="106">
        <v>120886.796</v>
      </c>
      <c r="G49" s="106">
        <v>117077.38800000001</v>
      </c>
      <c r="H49" s="106">
        <v>112076.048</v>
      </c>
      <c r="I49" s="106">
        <v>112538.75900000001</v>
      </c>
      <c r="J49" s="106">
        <v>113102.33100000001</v>
      </c>
      <c r="K49" s="106">
        <v>111849.963</v>
      </c>
      <c r="L49" s="106">
        <v>114595.94100000001</v>
      </c>
      <c r="M49" s="106">
        <v>117123.368</v>
      </c>
      <c r="N49" s="106">
        <v>113931.314</v>
      </c>
      <c r="O49" s="106">
        <v>100952.764</v>
      </c>
      <c r="P49" s="106">
        <v>101699.54399999999</v>
      </c>
      <c r="Q49" s="106">
        <v>96165.925000000003</v>
      </c>
      <c r="R49" s="106">
        <v>93093.263000000006</v>
      </c>
      <c r="S49" s="106">
        <v>95522.756999999998</v>
      </c>
      <c r="T49" s="106">
        <v>101299.91800000001</v>
      </c>
      <c r="U49" s="106">
        <v>105646.37699999999</v>
      </c>
      <c r="V49" s="106">
        <v>107548.93799999999</v>
      </c>
      <c r="W49" s="106">
        <v>112299.74800000001</v>
      </c>
      <c r="X49" s="106">
        <v>116827.995</v>
      </c>
      <c r="Y49" s="106">
        <v>118861.871</v>
      </c>
      <c r="Z49" s="106">
        <v>119828.659</v>
      </c>
      <c r="AA49" s="106">
        <v>129429.791</v>
      </c>
      <c r="AB49" s="106">
        <v>138122.36799999999</v>
      </c>
      <c r="AC49" s="283">
        <v>141186.22989336774</v>
      </c>
      <c r="AD49" s="398">
        <v>146700.98070771375</v>
      </c>
    </row>
    <row r="50" spans="4:30" ht="16.5" customHeight="1">
      <c r="D50" s="399"/>
      <c r="F50" s="150"/>
      <c r="G50" s="150"/>
      <c r="H50" s="150"/>
      <c r="I50" s="150"/>
      <c r="J50" s="150"/>
      <c r="K50" s="150"/>
      <c r="L50" s="150"/>
      <c r="M50" s="150"/>
    </row>
    <row r="51" spans="4:30" ht="16.5" customHeight="1">
      <c r="D51" s="93" t="s">
        <v>285</v>
      </c>
      <c r="F51" s="324"/>
      <c r="G51" s="324"/>
      <c r="H51" s="324"/>
      <c r="I51" s="324"/>
      <c r="J51" s="324"/>
      <c r="K51" s="324"/>
      <c r="L51" s="324"/>
      <c r="M51" s="324"/>
    </row>
    <row r="52" spans="4:30" ht="16.5" customHeight="1" thickBot="1">
      <c r="N52" s="152"/>
      <c r="O52" s="152"/>
      <c r="P52" s="152"/>
      <c r="Q52" s="152"/>
      <c r="R52" s="152"/>
      <c r="S52" s="152"/>
      <c r="T52" s="152"/>
      <c r="Y52" s="151"/>
      <c r="Z52" s="151"/>
      <c r="AA52" s="151"/>
      <c r="AB52" s="151"/>
      <c r="AC52" s="151"/>
      <c r="AD52" s="152" t="s">
        <v>65</v>
      </c>
    </row>
    <row r="53" spans="4:30" ht="16.5" customHeight="1" thickBot="1">
      <c r="D53" s="125"/>
      <c r="E53" s="126"/>
      <c r="F53" s="380" t="s">
        <v>358</v>
      </c>
      <c r="G53" s="380" t="s">
        <v>359</v>
      </c>
      <c r="H53" s="380" t="s">
        <v>360</v>
      </c>
      <c r="I53" s="380" t="s">
        <v>361</v>
      </c>
      <c r="J53" s="380" t="s">
        <v>362</v>
      </c>
      <c r="K53" s="380" t="s">
        <v>258</v>
      </c>
      <c r="L53" s="380" t="s">
        <v>259</v>
      </c>
      <c r="M53" s="380" t="s">
        <v>260</v>
      </c>
      <c r="N53" s="380" t="s">
        <v>261</v>
      </c>
      <c r="O53" s="380" t="s">
        <v>262</v>
      </c>
      <c r="P53" s="380" t="s">
        <v>263</v>
      </c>
      <c r="Q53" s="380" t="s">
        <v>264</v>
      </c>
      <c r="R53" s="380" t="s">
        <v>265</v>
      </c>
      <c r="S53" s="380" t="s">
        <v>266</v>
      </c>
      <c r="T53" s="380" t="s">
        <v>267</v>
      </c>
      <c r="U53" s="380" t="s">
        <v>268</v>
      </c>
      <c r="V53" s="380" t="s">
        <v>269</v>
      </c>
      <c r="W53" s="380" t="s">
        <v>270</v>
      </c>
      <c r="X53" s="380" t="s">
        <v>272</v>
      </c>
      <c r="Y53" s="380" t="s">
        <v>273</v>
      </c>
      <c r="Z53" s="380" t="s">
        <v>274</v>
      </c>
      <c r="AA53" s="380" t="s">
        <v>275</v>
      </c>
      <c r="AB53" s="380" t="s">
        <v>276</v>
      </c>
      <c r="AC53" s="381" t="s">
        <v>277</v>
      </c>
      <c r="AD53" s="382" t="s">
        <v>279</v>
      </c>
    </row>
    <row r="54" spans="4:30" ht="16.5" customHeight="1">
      <c r="D54" s="400" t="s">
        <v>98</v>
      </c>
      <c r="E54" s="401"/>
      <c r="F54" s="649">
        <v>16711.185000000001</v>
      </c>
      <c r="G54" s="104">
        <v>16860.732</v>
      </c>
      <c r="H54" s="104">
        <v>16902.725999999999</v>
      </c>
      <c r="I54" s="104">
        <v>17186.422999999999</v>
      </c>
      <c r="J54" s="104">
        <v>16342.630999999999</v>
      </c>
      <c r="K54" s="104">
        <v>14720.225</v>
      </c>
      <c r="L54" s="104">
        <v>15488.076000000001</v>
      </c>
      <c r="M54" s="104">
        <v>16227.877999999999</v>
      </c>
      <c r="N54" s="387">
        <v>16035.536</v>
      </c>
      <c r="O54" s="104">
        <v>16046.331999999999</v>
      </c>
      <c r="P54" s="402">
        <v>15703.911</v>
      </c>
      <c r="Q54" s="402">
        <v>15721.981000000002</v>
      </c>
      <c r="R54" s="387">
        <v>15036.175000000001</v>
      </c>
      <c r="S54" s="104">
        <v>15295.207</v>
      </c>
      <c r="T54" s="387">
        <v>15505.005000000001</v>
      </c>
      <c r="U54" s="104">
        <v>16353.542999999998</v>
      </c>
      <c r="V54" s="95">
        <v>17312.696999999996</v>
      </c>
      <c r="W54" s="387">
        <v>17510.146000000001</v>
      </c>
      <c r="X54" s="95">
        <v>17580.305</v>
      </c>
      <c r="Y54" s="387">
        <v>17358.846000000001</v>
      </c>
      <c r="Z54" s="95">
        <v>17952.626</v>
      </c>
      <c r="AA54" s="95">
        <v>18587.307000000001</v>
      </c>
      <c r="AB54" s="95">
        <v>18910.331999999999</v>
      </c>
      <c r="AC54" s="275">
        <v>18781.172999999999</v>
      </c>
      <c r="AD54" s="383">
        <v>19285.681</v>
      </c>
    </row>
    <row r="55" spans="4:30" ht="16.5" customHeight="1">
      <c r="D55" s="403" t="s">
        <v>99</v>
      </c>
      <c r="E55" s="404"/>
      <c r="F55" s="650">
        <v>3513.5129999999999</v>
      </c>
      <c r="G55" s="107">
        <v>3596.5940000000001</v>
      </c>
      <c r="H55" s="107">
        <v>3627.056</v>
      </c>
      <c r="I55" s="107">
        <v>3708.3910000000001</v>
      </c>
      <c r="J55" s="107">
        <v>3837.0279999999998</v>
      </c>
      <c r="K55" s="107">
        <v>3901.538</v>
      </c>
      <c r="L55" s="107">
        <v>4020.3960000000002</v>
      </c>
      <c r="M55" s="107">
        <v>4173.3389999999999</v>
      </c>
      <c r="N55" s="405">
        <v>4104.2380000000003</v>
      </c>
      <c r="O55" s="107">
        <v>4044.1120000000001</v>
      </c>
      <c r="P55" s="406">
        <v>4011.6770000000001</v>
      </c>
      <c r="Q55" s="406">
        <v>3758.7620000000002</v>
      </c>
      <c r="R55" s="405">
        <v>3849.54</v>
      </c>
      <c r="S55" s="107">
        <v>4519.1329999999998</v>
      </c>
      <c r="T55" s="405">
        <v>4816.4840000000004</v>
      </c>
      <c r="U55" s="107">
        <v>4912.1149999999998</v>
      </c>
      <c r="V55" s="107">
        <v>4963.8519999999999</v>
      </c>
      <c r="W55" s="405">
        <v>4896.6760000000004</v>
      </c>
      <c r="X55" s="107">
        <v>4873.0469999999996</v>
      </c>
      <c r="Y55" s="405">
        <v>4707.2219999999998</v>
      </c>
      <c r="Z55" s="107">
        <v>4396.241</v>
      </c>
      <c r="AA55" s="107">
        <v>4689.6580000000004</v>
      </c>
      <c r="AB55" s="107">
        <v>4780.8209999999999</v>
      </c>
      <c r="AC55" s="407">
        <v>4788.4049999999997</v>
      </c>
      <c r="AD55" s="408">
        <v>4773.0429999999997</v>
      </c>
    </row>
    <row r="56" spans="4:30" ht="16.5" customHeight="1">
      <c r="D56" s="403" t="s">
        <v>100</v>
      </c>
      <c r="E56" s="404"/>
      <c r="F56" s="650">
        <v>13615.315000000001</v>
      </c>
      <c r="G56" s="107">
        <v>15303.777999999998</v>
      </c>
      <c r="H56" s="107">
        <v>16009.379000000001</v>
      </c>
      <c r="I56" s="107">
        <v>16282.308999999999</v>
      </c>
      <c r="J56" s="107">
        <v>16955.677</v>
      </c>
      <c r="K56" s="107">
        <v>17444.977999999999</v>
      </c>
      <c r="L56" s="107">
        <v>18134.489000000001</v>
      </c>
      <c r="M56" s="107">
        <v>18534.019</v>
      </c>
      <c r="N56" s="405">
        <v>18961.142</v>
      </c>
      <c r="O56" s="107">
        <v>18042.937999999998</v>
      </c>
      <c r="P56" s="406">
        <v>17434.889000000003</v>
      </c>
      <c r="Q56" s="406">
        <v>16845.218999999997</v>
      </c>
      <c r="R56" s="405">
        <v>17214.287</v>
      </c>
      <c r="S56" s="107">
        <v>17920.213</v>
      </c>
      <c r="T56" s="405">
        <v>18717.321</v>
      </c>
      <c r="U56" s="107">
        <v>19344.212</v>
      </c>
      <c r="V56" s="107">
        <v>20642.914000000001</v>
      </c>
      <c r="W56" s="405">
        <v>22462.511999999999</v>
      </c>
      <c r="X56" s="107">
        <v>23896.767</v>
      </c>
      <c r="Y56" s="405">
        <v>25764.224000000002</v>
      </c>
      <c r="Z56" s="107">
        <v>27277.475000000002</v>
      </c>
      <c r="AA56" s="107">
        <v>29314.492000000002</v>
      </c>
      <c r="AB56" s="107">
        <v>31690.791000000001</v>
      </c>
      <c r="AC56" s="407">
        <v>34579.5</v>
      </c>
      <c r="AD56" s="408">
        <v>36946.978999999999</v>
      </c>
    </row>
    <row r="57" spans="4:30" ht="16.5" customHeight="1">
      <c r="D57" s="403" t="s">
        <v>282</v>
      </c>
      <c r="E57" s="409"/>
      <c r="F57" s="650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1219.231</v>
      </c>
      <c r="L57" s="107">
        <v>1234.114</v>
      </c>
      <c r="M57" s="107">
        <v>1352.511</v>
      </c>
      <c r="N57" s="405">
        <v>1476.3510000000001</v>
      </c>
      <c r="O57" s="107">
        <v>1450.075</v>
      </c>
      <c r="P57" s="406">
        <v>1635.0039999999999</v>
      </c>
      <c r="Q57" s="406">
        <v>1904.1610000000001</v>
      </c>
      <c r="R57" s="405">
        <v>2014.8130000000001</v>
      </c>
      <c r="S57" s="107">
        <v>2421.4929999999999</v>
      </c>
      <c r="T57" s="405">
        <v>2847.0120000000002</v>
      </c>
      <c r="U57" s="107">
        <v>3550.73</v>
      </c>
      <c r="V57" s="107">
        <v>4567.4639999999999</v>
      </c>
      <c r="W57" s="405">
        <v>5420.18</v>
      </c>
      <c r="X57" s="107">
        <v>6277.8540000000003</v>
      </c>
      <c r="Y57" s="405">
        <v>7097.8810000000003</v>
      </c>
      <c r="Z57" s="107">
        <v>8424.5759999999991</v>
      </c>
      <c r="AA57" s="107">
        <v>10118.986999999999</v>
      </c>
      <c r="AB57" s="107">
        <v>11849.612999999999</v>
      </c>
      <c r="AC57" s="407">
        <v>12153.708000000001</v>
      </c>
      <c r="AD57" s="408">
        <v>12998.375</v>
      </c>
    </row>
    <row r="58" spans="4:30" ht="16.5" customHeight="1">
      <c r="D58" s="403" t="s">
        <v>101</v>
      </c>
      <c r="E58" s="409"/>
      <c r="F58" s="650">
        <v>8207.878999999999</v>
      </c>
      <c r="G58" s="107">
        <v>8163.5020000000004</v>
      </c>
      <c r="H58" s="107">
        <v>8061.152000000001</v>
      </c>
      <c r="I58" s="107">
        <v>8029.509</v>
      </c>
      <c r="J58" s="107">
        <v>8206.2830000000013</v>
      </c>
      <c r="K58" s="107">
        <v>8291.8410000000003</v>
      </c>
      <c r="L58" s="107">
        <v>8113.2649999999994</v>
      </c>
      <c r="M58" s="107">
        <v>7939.36</v>
      </c>
      <c r="N58" s="405">
        <v>7680.5210000000006</v>
      </c>
      <c r="O58" s="107">
        <v>7324.6209999999992</v>
      </c>
      <c r="P58" s="406">
        <v>7032.3819999999996</v>
      </c>
      <c r="Q58" s="406">
        <v>6649.4859999999999</v>
      </c>
      <c r="R58" s="405">
        <v>7050.5879999999997</v>
      </c>
      <c r="S58" s="107">
        <v>7154.9430000000002</v>
      </c>
      <c r="T58" s="405">
        <v>7427.4449999999997</v>
      </c>
      <c r="U58" s="107">
        <v>7358.4710000000005</v>
      </c>
      <c r="V58" s="107">
        <v>7495.1369999999997</v>
      </c>
      <c r="W58" s="405">
        <v>7527.2480000000005</v>
      </c>
      <c r="X58" s="107">
        <v>7414.1409999999996</v>
      </c>
      <c r="Y58" s="405">
        <v>6963.8240000000005</v>
      </c>
      <c r="Z58" s="107">
        <v>6925.07</v>
      </c>
      <c r="AA58" s="107">
        <v>7434.3459999999995</v>
      </c>
      <c r="AB58" s="107">
        <v>7801.4749999999995</v>
      </c>
      <c r="AC58" s="407">
        <v>7863.7619519838872</v>
      </c>
      <c r="AD58" s="408">
        <v>7872.7010000000009</v>
      </c>
    </row>
    <row r="59" spans="4:30" ht="16.5" customHeight="1">
      <c r="D59" s="403" t="s">
        <v>102</v>
      </c>
      <c r="E59" s="409"/>
      <c r="F59" s="650">
        <v>39754.014000000003</v>
      </c>
      <c r="G59" s="107">
        <v>33987.747999999992</v>
      </c>
      <c r="H59" s="107">
        <v>30606.49700000001</v>
      </c>
      <c r="I59" s="107">
        <v>31773.659000000003</v>
      </c>
      <c r="J59" s="107">
        <v>31901.469000000001</v>
      </c>
      <c r="K59" s="107">
        <v>30311.775999999998</v>
      </c>
      <c r="L59" s="107">
        <v>31637.727999999999</v>
      </c>
      <c r="M59" s="107">
        <v>31962.011000000002</v>
      </c>
      <c r="N59" s="405">
        <v>30336.227999999996</v>
      </c>
      <c r="O59" s="107">
        <v>22749.673999999999</v>
      </c>
      <c r="P59" s="406">
        <v>25654.271999999997</v>
      </c>
      <c r="Q59" s="406">
        <v>21989.175000000003</v>
      </c>
      <c r="R59" s="405">
        <v>17996.348000000002</v>
      </c>
      <c r="S59" s="107">
        <v>17410.800999999999</v>
      </c>
      <c r="T59" s="405">
        <v>18886.559000000001</v>
      </c>
      <c r="U59" s="107">
        <v>20102.242000000002</v>
      </c>
      <c r="V59" s="107">
        <v>18596.353999999999</v>
      </c>
      <c r="W59" s="405">
        <v>19900.259999999995</v>
      </c>
      <c r="X59" s="107">
        <v>20579.780999999999</v>
      </c>
      <c r="Y59" s="405">
        <v>19679.082999999999</v>
      </c>
      <c r="Z59" s="107">
        <v>19248.065000000002</v>
      </c>
      <c r="AA59" s="107">
        <v>21842.605</v>
      </c>
      <c r="AB59" s="107">
        <v>23545.938999999998</v>
      </c>
      <c r="AC59" s="407">
        <v>22502.042100045506</v>
      </c>
      <c r="AD59" s="408">
        <v>22113.208523002508</v>
      </c>
    </row>
    <row r="60" spans="4:30" ht="16.5" customHeight="1">
      <c r="D60" s="403" t="s">
        <v>103</v>
      </c>
      <c r="E60" s="409"/>
      <c r="F60" s="650">
        <v>19446.955000000002</v>
      </c>
      <c r="G60" s="107">
        <v>19384.645</v>
      </c>
      <c r="H60" s="107">
        <v>18409.786</v>
      </c>
      <c r="I60" s="107">
        <v>18115.018</v>
      </c>
      <c r="J60" s="107">
        <v>18336.409000000003</v>
      </c>
      <c r="K60" s="107">
        <v>18493.807000000001</v>
      </c>
      <c r="L60" s="107">
        <v>18135.093999999997</v>
      </c>
      <c r="M60" s="107">
        <v>17983.675000000003</v>
      </c>
      <c r="N60" s="405">
        <v>16703.144</v>
      </c>
      <c r="O60" s="107">
        <v>14453.598000000002</v>
      </c>
      <c r="P60" s="406">
        <v>14195.069</v>
      </c>
      <c r="Q60" s="406">
        <v>13265.758999999998</v>
      </c>
      <c r="R60" s="405">
        <v>13648.254000000001</v>
      </c>
      <c r="S60" s="107">
        <v>13703.811</v>
      </c>
      <c r="T60" s="405">
        <v>14344.968000000001</v>
      </c>
      <c r="U60" s="107">
        <v>14698.64</v>
      </c>
      <c r="V60" s="107">
        <v>15211.525</v>
      </c>
      <c r="W60" s="405">
        <v>15354.063999999998</v>
      </c>
      <c r="X60" s="107">
        <v>15792.462</v>
      </c>
      <c r="Y60" s="405">
        <v>16558.021000000001</v>
      </c>
      <c r="Z60" s="107">
        <v>14776.589999999998</v>
      </c>
      <c r="AA60" s="107">
        <v>15652.347999999998</v>
      </c>
      <c r="AB60" s="107">
        <v>16790.618999999999</v>
      </c>
      <c r="AC60" s="407">
        <v>16623.909841338329</v>
      </c>
      <c r="AD60" s="408">
        <v>16699.44118471125</v>
      </c>
    </row>
    <row r="61" spans="4:30" ht="16.5" customHeight="1">
      <c r="D61" s="403" t="s">
        <v>104</v>
      </c>
      <c r="E61" s="409"/>
      <c r="F61" s="650">
        <v>3954.607</v>
      </c>
      <c r="G61" s="107">
        <v>3858.2840000000001</v>
      </c>
      <c r="H61" s="107">
        <v>2497.2199999999998</v>
      </c>
      <c r="I61" s="107">
        <v>1572.095</v>
      </c>
      <c r="J61" s="107">
        <v>1215.1310000000001</v>
      </c>
      <c r="K61" s="107">
        <v>855.05600000000004</v>
      </c>
      <c r="L61" s="107">
        <v>676.096</v>
      </c>
      <c r="M61" s="107">
        <v>1103.075</v>
      </c>
      <c r="N61" s="405">
        <v>1032.9839999999999</v>
      </c>
      <c r="O61" s="107">
        <v>783.94399999999996</v>
      </c>
      <c r="P61" s="406">
        <v>684.05</v>
      </c>
      <c r="Q61" s="406">
        <v>612.76400000000001</v>
      </c>
      <c r="R61" s="405">
        <v>688.48599999999999</v>
      </c>
      <c r="S61" s="107">
        <v>820.01700000000005</v>
      </c>
      <c r="T61" s="405">
        <v>722.47900000000004</v>
      </c>
      <c r="U61" s="107">
        <v>666.09900000000005</v>
      </c>
      <c r="V61" s="107">
        <v>733.16200000000003</v>
      </c>
      <c r="W61" s="405">
        <v>660.07799999999997</v>
      </c>
      <c r="X61" s="107">
        <v>644.84699999999998</v>
      </c>
      <c r="Y61" s="405">
        <v>585.64700000000005</v>
      </c>
      <c r="Z61" s="107">
        <v>650.60500000000002</v>
      </c>
      <c r="AA61" s="107">
        <v>1249.991</v>
      </c>
      <c r="AB61" s="107">
        <v>1341.9390000000001</v>
      </c>
      <c r="AC61" s="407">
        <v>1094.9829999999999</v>
      </c>
      <c r="AD61" s="408">
        <v>1392.5809999999999</v>
      </c>
    </row>
    <row r="62" spans="4:30" ht="16.5" customHeight="1" thickBot="1">
      <c r="D62" s="400" t="s">
        <v>105</v>
      </c>
      <c r="E62" s="410"/>
      <c r="F62" s="651">
        <v>15683.328</v>
      </c>
      <c r="G62" s="98">
        <v>15922.105</v>
      </c>
      <c r="H62" s="98">
        <v>15962.232</v>
      </c>
      <c r="I62" s="98">
        <v>15871.355</v>
      </c>
      <c r="J62" s="98">
        <v>16307.703</v>
      </c>
      <c r="K62" s="98">
        <v>16611.510999999999</v>
      </c>
      <c r="L62" s="98">
        <v>17156.683000000001</v>
      </c>
      <c r="M62" s="98">
        <v>17847.5</v>
      </c>
      <c r="N62" s="150">
        <v>17601.169999999998</v>
      </c>
      <c r="O62" s="98">
        <v>16057.47</v>
      </c>
      <c r="P62" s="411">
        <v>15348.29</v>
      </c>
      <c r="Q62" s="411">
        <v>15418.618</v>
      </c>
      <c r="R62" s="150">
        <v>15594.772000000001</v>
      </c>
      <c r="S62" s="98">
        <v>16277.138999999999</v>
      </c>
      <c r="T62" s="150">
        <v>18032.645</v>
      </c>
      <c r="U62" s="98">
        <v>18660.325000000001</v>
      </c>
      <c r="V62" s="98">
        <v>18025.832999999999</v>
      </c>
      <c r="W62" s="150">
        <v>18568.583999999999</v>
      </c>
      <c r="X62" s="98">
        <v>19768.791000000001</v>
      </c>
      <c r="Y62" s="150">
        <v>20147.123</v>
      </c>
      <c r="Z62" s="98">
        <v>20177.411</v>
      </c>
      <c r="AA62" s="98">
        <v>20540.057000000001</v>
      </c>
      <c r="AB62" s="98">
        <v>21410.839</v>
      </c>
      <c r="AC62" s="278">
        <v>22798.746999999999</v>
      </c>
      <c r="AD62" s="386">
        <v>24618.971000000001</v>
      </c>
    </row>
    <row r="63" spans="4:30" ht="16.5" customHeight="1" thickTop="1" thickBot="1">
      <c r="D63" s="396" t="s">
        <v>97</v>
      </c>
      <c r="E63" s="139"/>
      <c r="F63" s="652">
        <v>120886.796</v>
      </c>
      <c r="G63" s="106">
        <v>117077.38799999999</v>
      </c>
      <c r="H63" s="106">
        <v>112076.04800000002</v>
      </c>
      <c r="I63" s="106">
        <v>112538.75899999999</v>
      </c>
      <c r="J63" s="106">
        <v>113102.33099999999</v>
      </c>
      <c r="K63" s="106">
        <v>111849.96299999999</v>
      </c>
      <c r="L63" s="106">
        <v>114595.94100000001</v>
      </c>
      <c r="M63" s="106">
        <v>117123.368</v>
      </c>
      <c r="N63" s="397">
        <v>113931.314</v>
      </c>
      <c r="O63" s="106">
        <v>100952.764</v>
      </c>
      <c r="P63" s="412">
        <v>101699.54399999999</v>
      </c>
      <c r="Q63" s="412">
        <v>96165.925000000003</v>
      </c>
      <c r="R63" s="397">
        <v>93093.263000000006</v>
      </c>
      <c r="S63" s="106">
        <v>95522.756999999998</v>
      </c>
      <c r="T63" s="397">
        <v>101299.91800000001</v>
      </c>
      <c r="U63" s="106">
        <v>105646.37699999999</v>
      </c>
      <c r="V63" s="106">
        <v>107548.93799999999</v>
      </c>
      <c r="W63" s="397">
        <v>112299.74799999999</v>
      </c>
      <c r="X63" s="106">
        <v>116827.995</v>
      </c>
      <c r="Y63" s="397">
        <v>118861.87099999998</v>
      </c>
      <c r="Z63" s="106">
        <v>119828.65900000001</v>
      </c>
      <c r="AA63" s="106">
        <v>129429.791</v>
      </c>
      <c r="AB63" s="106">
        <v>138122.36799999999</v>
      </c>
      <c r="AC63" s="283">
        <v>141186.22989336771</v>
      </c>
      <c r="AD63" s="398">
        <v>146700.98070771378</v>
      </c>
    </row>
    <row r="65" spans="4:30" ht="16.5" customHeight="1" thickBot="1">
      <c r="D65" s="4" t="s">
        <v>106</v>
      </c>
      <c r="R65" s="152"/>
      <c r="U65" s="152"/>
      <c r="AD65" s="152" t="s">
        <v>338</v>
      </c>
    </row>
    <row r="66" spans="4:30" ht="16.5" customHeight="1" thickBot="1">
      <c r="D66" s="125"/>
      <c r="E66" s="126"/>
      <c r="F66" s="380" t="s">
        <v>358</v>
      </c>
      <c r="G66" s="380" t="s">
        <v>359</v>
      </c>
      <c r="H66" s="380" t="s">
        <v>360</v>
      </c>
      <c r="I66" s="380" t="s">
        <v>361</v>
      </c>
      <c r="J66" s="380" t="s">
        <v>362</v>
      </c>
      <c r="K66" s="380" t="s">
        <v>258</v>
      </c>
      <c r="L66" s="380" t="s">
        <v>259</v>
      </c>
      <c r="M66" s="380" t="s">
        <v>260</v>
      </c>
      <c r="N66" s="380" t="s">
        <v>261</v>
      </c>
      <c r="O66" s="380" t="s">
        <v>262</v>
      </c>
      <c r="P66" s="380" t="s">
        <v>263</v>
      </c>
      <c r="Q66" s="380" t="s">
        <v>264</v>
      </c>
      <c r="R66" s="380" t="s">
        <v>265</v>
      </c>
      <c r="S66" s="380" t="s">
        <v>266</v>
      </c>
      <c r="T66" s="380" t="s">
        <v>267</v>
      </c>
      <c r="U66" s="380" t="s">
        <v>268</v>
      </c>
      <c r="V66" s="380" t="s">
        <v>269</v>
      </c>
      <c r="W66" s="380" t="s">
        <v>270</v>
      </c>
      <c r="X66" s="380" t="s">
        <v>272</v>
      </c>
      <c r="Y66" s="380" t="s">
        <v>273</v>
      </c>
      <c r="Z66" s="380" t="s">
        <v>274</v>
      </c>
      <c r="AA66" s="380" t="s">
        <v>275</v>
      </c>
      <c r="AB66" s="380" t="s">
        <v>276</v>
      </c>
      <c r="AC66" s="381" t="s">
        <v>277</v>
      </c>
      <c r="AD66" s="382" t="s">
        <v>279</v>
      </c>
    </row>
    <row r="67" spans="4:30" ht="16.5" customHeight="1">
      <c r="D67" s="2" t="s">
        <v>98</v>
      </c>
      <c r="E67" s="413"/>
      <c r="F67" s="42">
        <v>13.823829858142656</v>
      </c>
      <c r="G67" s="43">
        <v>14.401356477136304</v>
      </c>
      <c r="H67" s="43">
        <v>15.081479318399944</v>
      </c>
      <c r="I67" s="43">
        <v>15.271559019057603</v>
      </c>
      <c r="J67" s="43">
        <v>14.449420145018939</v>
      </c>
      <c r="K67" s="43">
        <v>13.1606883052791</v>
      </c>
      <c r="L67" s="43">
        <v>13.515379222724826</v>
      </c>
      <c r="M67" s="43">
        <v>13.855371713695936</v>
      </c>
      <c r="N67" s="43">
        <v>14.074739803316936</v>
      </c>
      <c r="O67" s="43">
        <v>15.89489119881849</v>
      </c>
      <c r="P67" s="43">
        <v>15.441476315764014</v>
      </c>
      <c r="Q67" s="43">
        <v>16.348806502927104</v>
      </c>
      <c r="R67" s="43">
        <v>16.151732698423086</v>
      </c>
      <c r="S67" s="43">
        <v>16.012107983859803</v>
      </c>
      <c r="T67" s="43">
        <v>15.306039043387971</v>
      </c>
      <c r="U67" s="43">
        <v>15.479511427069571</v>
      </c>
      <c r="V67" s="43">
        <v>16.097506234789599</v>
      </c>
      <c r="W67" s="43">
        <v>15.592328844762859</v>
      </c>
      <c r="X67" s="43">
        <v>15.048024234259948</v>
      </c>
      <c r="Y67" s="43">
        <v>14.604217360838955</v>
      </c>
      <c r="Z67" s="43">
        <v>14.981913466961187</v>
      </c>
      <c r="AA67" s="43">
        <v>14.360918654345971</v>
      </c>
      <c r="AB67" s="43">
        <v>13.690998984320919</v>
      </c>
      <c r="AC67" s="284">
        <v>13.302411300439614</v>
      </c>
      <c r="AD67" s="414">
        <v>13.146252265637328</v>
      </c>
    </row>
    <row r="68" spans="4:30" ht="16.5" customHeight="1">
      <c r="D68" s="5" t="s">
        <v>99</v>
      </c>
      <c r="E68" s="415"/>
      <c r="F68" s="48">
        <v>2.9064489392207897</v>
      </c>
      <c r="G68" s="49">
        <v>3.0719800479320569</v>
      </c>
      <c r="H68" s="49">
        <v>3.236245446484693</v>
      </c>
      <c r="I68" s="49">
        <v>3.2952122743773997</v>
      </c>
      <c r="J68" s="49">
        <v>3.392527780881899</v>
      </c>
      <c r="K68" s="49">
        <v>3.4881889053463526</v>
      </c>
      <c r="L68" s="49">
        <v>3.5083232136468081</v>
      </c>
      <c r="M68" s="49">
        <v>3.5631992754853159</v>
      </c>
      <c r="N68" s="49">
        <v>3.6023792370199472</v>
      </c>
      <c r="O68" s="49">
        <v>4.0059448000849196</v>
      </c>
      <c r="P68" s="49">
        <v>3.9446361726066348</v>
      </c>
      <c r="Q68" s="49">
        <v>3.9086214789698119</v>
      </c>
      <c r="R68" s="49">
        <v>4.135143485087637</v>
      </c>
      <c r="S68" s="49">
        <v>4.7309490868233626</v>
      </c>
      <c r="T68" s="49">
        <v>4.754677096579683</v>
      </c>
      <c r="U68" s="49">
        <v>4.6495820675421742</v>
      </c>
      <c r="V68" s="49">
        <v>4.615435626151883</v>
      </c>
      <c r="W68" s="49">
        <v>4.3603624114989117</v>
      </c>
      <c r="X68" s="49">
        <v>4.1711295310683028</v>
      </c>
      <c r="Y68" s="49">
        <v>3.9602455862401831</v>
      </c>
      <c r="Z68" s="49">
        <v>3.6687725930405342</v>
      </c>
      <c r="AA68" s="49">
        <v>3.6233219290294616</v>
      </c>
      <c r="AB68" s="49">
        <v>3.4612938289618667</v>
      </c>
      <c r="AC68" s="285">
        <v>3.3915524223690157</v>
      </c>
      <c r="AD68" s="416">
        <v>3.2535862929981252</v>
      </c>
    </row>
    <row r="69" spans="4:30" ht="16.5" customHeight="1">
      <c r="D69" s="2" t="s">
        <v>100</v>
      </c>
      <c r="E69" s="417"/>
      <c r="F69" s="38">
        <v>11.262863646415113</v>
      </c>
      <c r="G69" s="40">
        <v>13.071506173335537</v>
      </c>
      <c r="H69" s="40">
        <v>14.284389292527514</v>
      </c>
      <c r="I69" s="40">
        <v>14.468178914253</v>
      </c>
      <c r="J69" s="40">
        <v>14.991447877409353</v>
      </c>
      <c r="K69" s="40">
        <v>15.59676689387908</v>
      </c>
      <c r="L69" s="40">
        <v>15.82472192448771</v>
      </c>
      <c r="M69" s="40">
        <v>15.824356246312862</v>
      </c>
      <c r="N69" s="40">
        <v>16.642608019073666</v>
      </c>
      <c r="O69" s="40">
        <v>17.87265378885515</v>
      </c>
      <c r="P69" s="40">
        <v>17.143527211882095</v>
      </c>
      <c r="Q69" s="40">
        <v>17.516827296155054</v>
      </c>
      <c r="R69" s="40">
        <v>18.491442286215705</v>
      </c>
      <c r="S69" s="40">
        <v>18.760150526224866</v>
      </c>
      <c r="T69" s="40">
        <v>18.477133416830604</v>
      </c>
      <c r="U69" s="40">
        <v>18.310341110892995</v>
      </c>
      <c r="V69" s="40">
        <v>19.193972887021907</v>
      </c>
      <c r="W69" s="40">
        <v>20.002281750445245</v>
      </c>
      <c r="X69" s="40">
        <v>20.45465814935881</v>
      </c>
      <c r="Y69" s="40">
        <v>21.675768506117496</v>
      </c>
      <c r="Z69" s="40">
        <v>22.763732171950615</v>
      </c>
      <c r="AA69" s="40">
        <v>22.648952589284487</v>
      </c>
      <c r="AB69" s="40">
        <v>22.943996297543933</v>
      </c>
      <c r="AC69" s="286">
        <v>24.492119398695262</v>
      </c>
      <c r="AD69" s="418">
        <v>25.185229724955249</v>
      </c>
    </row>
    <row r="70" spans="4:30" ht="16.5" customHeight="1">
      <c r="D70" s="5" t="s">
        <v>282</v>
      </c>
      <c r="E70" s="419"/>
      <c r="F70" s="48">
        <v>0</v>
      </c>
      <c r="G70" s="49">
        <v>0</v>
      </c>
      <c r="H70" s="49">
        <v>0</v>
      </c>
      <c r="I70" s="49">
        <v>0</v>
      </c>
      <c r="J70" s="49">
        <v>0</v>
      </c>
      <c r="K70" s="49">
        <v>1.0900593681912976</v>
      </c>
      <c r="L70" s="49">
        <v>1.076926450649766</v>
      </c>
      <c r="M70" s="49">
        <v>1.1547746816843587</v>
      </c>
      <c r="N70" s="49">
        <v>1.2958254830625406</v>
      </c>
      <c r="O70" s="49">
        <v>1.4363895970198499</v>
      </c>
      <c r="P70" s="49">
        <v>1.607680758135946</v>
      </c>
      <c r="Q70" s="49">
        <v>1.9800787025133904</v>
      </c>
      <c r="R70" s="49">
        <v>2.1642951756884923</v>
      </c>
      <c r="S70" s="49">
        <v>2.5349906933695392</v>
      </c>
      <c r="T70" s="49">
        <v>2.8104780894294503</v>
      </c>
      <c r="U70" s="49">
        <v>3.3609576597217341</v>
      </c>
      <c r="V70" s="49">
        <v>4.2468703875067559</v>
      </c>
      <c r="W70" s="49">
        <v>4.8265290853546707</v>
      </c>
      <c r="X70" s="49">
        <v>5.3735870413593938</v>
      </c>
      <c r="Y70" s="49">
        <v>5.9715373317655418</v>
      </c>
      <c r="Z70" s="49">
        <v>7.0305184672057441</v>
      </c>
      <c r="AA70" s="49">
        <v>7.8181282082113537</v>
      </c>
      <c r="AB70" s="49">
        <v>8.579068815269661</v>
      </c>
      <c r="AC70" s="285">
        <v>8.6082814231807223</v>
      </c>
      <c r="AD70" s="416">
        <v>8.8604554225154697</v>
      </c>
    </row>
    <row r="71" spans="4:30" ht="16.5" customHeight="1">
      <c r="D71" s="400" t="s">
        <v>101</v>
      </c>
      <c r="E71" s="131"/>
      <c r="F71" s="38">
        <v>6.7897233375264561</v>
      </c>
      <c r="G71" s="40">
        <v>6.9727401161358342</v>
      </c>
      <c r="H71" s="40">
        <v>7.1925733855283678</v>
      </c>
      <c r="I71" s="40">
        <v>7.1348831916655495</v>
      </c>
      <c r="J71" s="40">
        <v>7.255626765110617</v>
      </c>
      <c r="K71" s="40">
        <v>7.4133605211831872</v>
      </c>
      <c r="L71" s="40">
        <v>7.0798886323556607</v>
      </c>
      <c r="M71" s="40">
        <v>6.7786302046915177</v>
      </c>
      <c r="N71" s="40">
        <v>6.7413608518550054</v>
      </c>
      <c r="O71" s="40">
        <v>7.2554932720811873</v>
      </c>
      <c r="P71" s="40">
        <v>6.9148608965247673</v>
      </c>
      <c r="Q71" s="40">
        <v>6.914596828346423</v>
      </c>
      <c r="R71" s="40">
        <v>7.5736823189880011</v>
      </c>
      <c r="S71" s="40">
        <v>7.4903020230037969</v>
      </c>
      <c r="T71" s="40">
        <v>7.3321332797130196</v>
      </c>
      <c r="U71" s="40">
        <v>6.9651901077497449</v>
      </c>
      <c r="V71" s="40">
        <v>6.9690478952009736</v>
      </c>
      <c r="W71" s="40">
        <v>6.7028182467515434</v>
      </c>
      <c r="X71" s="40">
        <v>6.3462023806879504</v>
      </c>
      <c r="Y71" s="40">
        <v>5.8587534769665552</v>
      </c>
      <c r="Z71" s="40">
        <v>5.7791433683656592</v>
      </c>
      <c r="AA71" s="40">
        <v>5.7439218147234739</v>
      </c>
      <c r="AB71" s="40">
        <v>5.6482343250877376</v>
      </c>
      <c r="AC71" s="286">
        <v>5.5697796859673012</v>
      </c>
      <c r="AD71" s="418">
        <v>5.3664951399919589</v>
      </c>
    </row>
    <row r="72" spans="4:30" ht="16.5" customHeight="1">
      <c r="D72" s="403" t="s">
        <v>102</v>
      </c>
      <c r="E72" s="419"/>
      <c r="F72" s="48">
        <v>32.885323555105224</v>
      </c>
      <c r="G72" s="49">
        <v>29.030155677883755</v>
      </c>
      <c r="H72" s="49">
        <v>27.30868686590377</v>
      </c>
      <c r="I72" s="49">
        <v>28.233525304824099</v>
      </c>
      <c r="J72" s="49">
        <v>28.205845730977906</v>
      </c>
      <c r="K72" s="49">
        <v>27.100389832046702</v>
      </c>
      <c r="L72" s="49">
        <v>27.608070341688627</v>
      </c>
      <c r="M72" s="49">
        <v>27.289183658038251</v>
      </c>
      <c r="N72" s="49">
        <v>26.626769177787235</v>
      </c>
      <c r="O72" s="49">
        <v>22.534968928636765</v>
      </c>
      <c r="P72" s="49">
        <v>25.225552633746322</v>
      </c>
      <c r="Q72" s="49">
        <v>22.865869589462175</v>
      </c>
      <c r="R72" s="49">
        <v>19.331525633600361</v>
      </c>
      <c r="S72" s="49">
        <v>18.226861898468865</v>
      </c>
      <c r="T72" s="49">
        <v>18.64419969224457</v>
      </c>
      <c r="U72" s="49">
        <v>19.027857434240271</v>
      </c>
      <c r="V72" s="49">
        <v>17.291062418487108</v>
      </c>
      <c r="W72" s="49">
        <v>17.720663095343721</v>
      </c>
      <c r="X72" s="49">
        <v>17.615453385124002</v>
      </c>
      <c r="Y72" s="49">
        <v>16.556262184363565</v>
      </c>
      <c r="Z72" s="49">
        <v>16.062989572469469</v>
      </c>
      <c r="AA72" s="49">
        <v>16.876025860228733</v>
      </c>
      <c r="AB72" s="49">
        <v>17.047158502234772</v>
      </c>
      <c r="AC72" s="285">
        <v>15.937844729645656</v>
      </c>
      <c r="AD72" s="416">
        <v>15.073661005075857</v>
      </c>
    </row>
    <row r="73" spans="4:30" ht="16.5" customHeight="1">
      <c r="D73" s="403" t="s">
        <v>103</v>
      </c>
      <c r="E73" s="419"/>
      <c r="F73" s="48">
        <v>16.086914074552858</v>
      </c>
      <c r="G73" s="49">
        <v>16.557121175269131</v>
      </c>
      <c r="H73" s="49">
        <v>16.426155568940114</v>
      </c>
      <c r="I73" s="49">
        <v>16.096692518175008</v>
      </c>
      <c r="J73" s="49">
        <v>16.212229083059309</v>
      </c>
      <c r="K73" s="49">
        <v>16.534477530403837</v>
      </c>
      <c r="L73" s="49">
        <v>15.82524986639797</v>
      </c>
      <c r="M73" s="49">
        <v>15.35447221770467</v>
      </c>
      <c r="N73" s="49">
        <v>14.660713910488209</v>
      </c>
      <c r="O73" s="49">
        <v>14.317188977609373</v>
      </c>
      <c r="P73" s="49">
        <v>13.957849211201969</v>
      </c>
      <c r="Q73" s="49">
        <v>13.794656475253577</v>
      </c>
      <c r="R73" s="49">
        <v>14.660839635624331</v>
      </c>
      <c r="S73" s="49">
        <v>14.346121730971394</v>
      </c>
      <c r="T73" s="49">
        <v>14.160888067056481</v>
      </c>
      <c r="U73" s="49">
        <v>13.913056384318793</v>
      </c>
      <c r="V73" s="49">
        <v>14.143817022163436</v>
      </c>
      <c r="W73" s="49">
        <v>13.672393993261677</v>
      </c>
      <c r="X73" s="49">
        <v>13.51770352645357</v>
      </c>
      <c r="Y73" s="49">
        <v>13.930473128763053</v>
      </c>
      <c r="Z73" s="49">
        <v>12.331432332894584</v>
      </c>
      <c r="AA73" s="49">
        <v>12.093311654965122</v>
      </c>
      <c r="AB73" s="49">
        <v>12.156335894849414</v>
      </c>
      <c r="AC73" s="285">
        <v>11.774455521543214</v>
      </c>
      <c r="AD73" s="416">
        <v>11.383319391697267</v>
      </c>
    </row>
    <row r="74" spans="4:30" ht="16.5" customHeight="1">
      <c r="D74" s="403" t="s">
        <v>104</v>
      </c>
      <c r="E74" s="419"/>
      <c r="F74" s="48">
        <v>3.271330807708726</v>
      </c>
      <c r="G74" s="49">
        <v>3.2954988712252451</v>
      </c>
      <c r="H74" s="49">
        <v>2.2281478019282042</v>
      </c>
      <c r="I74" s="49">
        <v>1.3969364990065336</v>
      </c>
      <c r="J74" s="49">
        <v>1.0743642409987113</v>
      </c>
      <c r="K74" s="49">
        <v>0.76446694935428827</v>
      </c>
      <c r="L74" s="49">
        <v>0.58998250208530512</v>
      </c>
      <c r="M74" s="49">
        <v>0.94180607921042703</v>
      </c>
      <c r="N74" s="49">
        <v>0.90667259398061528</v>
      </c>
      <c r="O74" s="49">
        <v>0.7765453554099816</v>
      </c>
      <c r="P74" s="49">
        <v>0.67261855176066476</v>
      </c>
      <c r="Q74" s="49">
        <v>0.63719451562494722</v>
      </c>
      <c r="R74" s="49">
        <v>0.7395658695516989</v>
      </c>
      <c r="S74" s="49">
        <v>0.85845198123835575</v>
      </c>
      <c r="T74" s="49">
        <v>0.71320788235978638</v>
      </c>
      <c r="U74" s="49">
        <v>0.63049866821273026</v>
      </c>
      <c r="V74" s="49">
        <v>0.68170082720854019</v>
      </c>
      <c r="W74" s="49">
        <v>0.58778226287738422</v>
      </c>
      <c r="X74" s="49">
        <v>0.55196273804065543</v>
      </c>
      <c r="Y74" s="49">
        <v>0.49271225084451187</v>
      </c>
      <c r="Z74" s="49">
        <v>0.54294607436105913</v>
      </c>
      <c r="AA74" s="49">
        <v>0.96576761064228256</v>
      </c>
      <c r="AB74" s="49">
        <v>0.97155806074798834</v>
      </c>
      <c r="AC74" s="285">
        <v>0.77555934514789193</v>
      </c>
      <c r="AD74" s="416">
        <v>0.94926495602273475</v>
      </c>
    </row>
    <row r="75" spans="4:30" ht="16.5" customHeight="1" thickBot="1">
      <c r="D75" s="400" t="s">
        <v>105</v>
      </c>
      <c r="E75" s="131"/>
      <c r="F75" s="38">
        <v>12.973565781328178</v>
      </c>
      <c r="G75" s="40">
        <v>13.599641461082136</v>
      </c>
      <c r="H75" s="40">
        <v>14.242322320287379</v>
      </c>
      <c r="I75" s="40">
        <v>14.10301227864082</v>
      </c>
      <c r="J75" s="40">
        <v>14.418538376543275</v>
      </c>
      <c r="K75" s="40">
        <v>14.851601694316162</v>
      </c>
      <c r="L75" s="40">
        <v>14.971457845963322</v>
      </c>
      <c r="M75" s="40">
        <v>15.238205923176663</v>
      </c>
      <c r="N75" s="40">
        <v>15.448930923415839</v>
      </c>
      <c r="O75" s="40">
        <v>15.905924081484288</v>
      </c>
      <c r="P75" s="40">
        <v>15.091798248377595</v>
      </c>
      <c r="Q75" s="40">
        <v>16.033348610747517</v>
      </c>
      <c r="R75" s="40">
        <v>16.751772896820686</v>
      </c>
      <c r="S75" s="40">
        <v>17.040064076040014</v>
      </c>
      <c r="T75" s="40">
        <v>17.801243432398433</v>
      </c>
      <c r="U75" s="40">
        <v>17.663005140251993</v>
      </c>
      <c r="V75" s="40">
        <v>16.760586701469798</v>
      </c>
      <c r="W75" s="40">
        <v>16.534840309703991</v>
      </c>
      <c r="X75" s="40">
        <v>16.921279013647371</v>
      </c>
      <c r="Y75" s="40">
        <v>16.950030174100156</v>
      </c>
      <c r="Z75" s="40">
        <v>16.838551952751136</v>
      </c>
      <c r="AA75" s="40">
        <v>15.869651678569118</v>
      </c>
      <c r="AB75" s="40">
        <v>15.501355290983717</v>
      </c>
      <c r="AC75" s="286">
        <v>16.147996173011332</v>
      </c>
      <c r="AD75" s="418">
        <v>16.781735801105995</v>
      </c>
    </row>
    <row r="76" spans="4:30" ht="16.5" customHeight="1" thickTop="1" thickBot="1">
      <c r="D76" s="396" t="s">
        <v>97</v>
      </c>
      <c r="E76" s="139"/>
      <c r="F76" s="69">
        <v>100</v>
      </c>
      <c r="G76" s="70">
        <v>100</v>
      </c>
      <c r="H76" s="70">
        <v>100</v>
      </c>
      <c r="I76" s="70">
        <v>100</v>
      </c>
      <c r="J76" s="70">
        <v>100</v>
      </c>
      <c r="K76" s="70">
        <v>100</v>
      </c>
      <c r="L76" s="70">
        <v>100.00000000000001</v>
      </c>
      <c r="M76" s="70">
        <v>100</v>
      </c>
      <c r="N76" s="70">
        <v>100</v>
      </c>
      <c r="O76" s="70">
        <v>100.00000000000001</v>
      </c>
      <c r="P76" s="70">
        <v>99.999999999999986</v>
      </c>
      <c r="Q76" s="70">
        <v>100</v>
      </c>
      <c r="R76" s="70">
        <v>100</v>
      </c>
      <c r="S76" s="70">
        <v>100</v>
      </c>
      <c r="T76" s="70">
        <v>100</v>
      </c>
      <c r="U76" s="70">
        <v>100</v>
      </c>
      <c r="V76" s="70">
        <v>100</v>
      </c>
      <c r="W76" s="70">
        <v>100</v>
      </c>
      <c r="X76" s="70">
        <v>100</v>
      </c>
      <c r="Y76" s="70">
        <v>100</v>
      </c>
      <c r="Z76" s="70">
        <v>100</v>
      </c>
      <c r="AA76" s="70">
        <v>100</v>
      </c>
      <c r="AB76" s="70">
        <v>100</v>
      </c>
      <c r="AC76" s="287">
        <v>100</v>
      </c>
      <c r="AD76" s="420">
        <v>100</v>
      </c>
    </row>
    <row r="78" spans="4:30" ht="16.5" customHeight="1" thickBot="1">
      <c r="D78" s="4" t="s">
        <v>286</v>
      </c>
      <c r="S78" s="152"/>
      <c r="T78" s="152"/>
      <c r="U78" s="152"/>
      <c r="V78" s="152"/>
      <c r="W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26"/>
      <c r="F79" s="380" t="s">
        <v>358</v>
      </c>
      <c r="G79" s="380" t="s">
        <v>359</v>
      </c>
      <c r="H79" s="380" t="s">
        <v>360</v>
      </c>
      <c r="I79" s="380" t="s">
        <v>361</v>
      </c>
      <c r="J79" s="380" t="s">
        <v>362</v>
      </c>
      <c r="K79" s="380" t="s">
        <v>258</v>
      </c>
      <c r="L79" s="380" t="s">
        <v>259</v>
      </c>
      <c r="M79" s="380" t="s">
        <v>260</v>
      </c>
      <c r="N79" s="380" t="s">
        <v>261</v>
      </c>
      <c r="O79" s="380" t="s">
        <v>262</v>
      </c>
      <c r="P79" s="380" t="s">
        <v>263</v>
      </c>
      <c r="Q79" s="380" t="s">
        <v>264</v>
      </c>
      <c r="R79" s="380" t="s">
        <v>265</v>
      </c>
      <c r="S79" s="380" t="s">
        <v>266</v>
      </c>
      <c r="T79" s="380" t="s">
        <v>267</v>
      </c>
      <c r="U79" s="380" t="s">
        <v>268</v>
      </c>
      <c r="V79" s="380" t="s">
        <v>269</v>
      </c>
      <c r="W79" s="380" t="s">
        <v>270</v>
      </c>
      <c r="X79" s="380" t="s">
        <v>272</v>
      </c>
      <c r="Y79" s="380" t="s">
        <v>273</v>
      </c>
      <c r="Z79" s="380" t="s">
        <v>274</v>
      </c>
      <c r="AA79" s="380" t="s">
        <v>275</v>
      </c>
      <c r="AB79" s="380" t="s">
        <v>276</v>
      </c>
      <c r="AC79" s="381" t="s">
        <v>277</v>
      </c>
      <c r="AD79" s="382" t="s">
        <v>279</v>
      </c>
    </row>
    <row r="80" spans="4:30" ht="16.5" customHeight="1">
      <c r="D80" s="2" t="s">
        <v>98</v>
      </c>
      <c r="E80" s="413"/>
      <c r="F80" s="42">
        <v>93.084905795954313</v>
      </c>
      <c r="G80" s="43">
        <v>93.917914849894373</v>
      </c>
      <c r="H80" s="43">
        <v>94.151830489868161</v>
      </c>
      <c r="I80" s="43">
        <v>95.732083985930515</v>
      </c>
      <c r="J80" s="43">
        <v>91.031980502462417</v>
      </c>
      <c r="K80" s="43">
        <v>81.994829057320075</v>
      </c>
      <c r="L80" s="43">
        <v>86.271924786936466</v>
      </c>
      <c r="M80" s="43">
        <v>90.392781535135853</v>
      </c>
      <c r="N80" s="43">
        <v>89.321395098410676</v>
      </c>
      <c r="O80" s="43">
        <v>89.381531147588092</v>
      </c>
      <c r="P80" s="43">
        <v>87.474172302146783</v>
      </c>
      <c r="Q80" s="43">
        <v>87.574826100649574</v>
      </c>
      <c r="R80" s="43">
        <v>83.754738721789224</v>
      </c>
      <c r="S80" s="43">
        <v>85.197602846513931</v>
      </c>
      <c r="T80" s="43">
        <v>86.366222969274801</v>
      </c>
      <c r="U80" s="43">
        <v>91.092762696666199</v>
      </c>
      <c r="V80" s="43">
        <v>96.435457408849246</v>
      </c>
      <c r="W80" s="43">
        <v>97.535290937381532</v>
      </c>
      <c r="X80" s="43">
        <v>97.926091703798647</v>
      </c>
      <c r="Y80" s="43">
        <v>96.692517295241373</v>
      </c>
      <c r="Z80" s="43">
        <v>100</v>
      </c>
      <c r="AA80" s="43">
        <v>103.5353100989237</v>
      </c>
      <c r="AB80" s="43">
        <v>105.33462903978504</v>
      </c>
      <c r="AC80" s="284">
        <v>104.61518554444346</v>
      </c>
      <c r="AD80" s="414">
        <v>107.42540394926068</v>
      </c>
    </row>
    <row r="81" spans="4:30" ht="16.5" customHeight="1">
      <c r="D81" s="5" t="s">
        <v>99</v>
      </c>
      <c r="E81" s="415"/>
      <c r="F81" s="48">
        <v>79.920846013673952</v>
      </c>
      <c r="G81" s="49">
        <v>81.81066506590517</v>
      </c>
      <c r="H81" s="49">
        <v>82.503575213460763</v>
      </c>
      <c r="I81" s="49">
        <v>84.353678517624502</v>
      </c>
      <c r="J81" s="49">
        <v>87.279746492514846</v>
      </c>
      <c r="K81" s="49">
        <v>88.747136474092301</v>
      </c>
      <c r="L81" s="49">
        <v>91.450764414416781</v>
      </c>
      <c r="M81" s="49">
        <v>94.929713816872194</v>
      </c>
      <c r="N81" s="49">
        <v>93.357893709648778</v>
      </c>
      <c r="O81" s="49">
        <v>91.990225285647441</v>
      </c>
      <c r="P81" s="49">
        <v>91.252435887841457</v>
      </c>
      <c r="Q81" s="49">
        <v>85.499452827995555</v>
      </c>
      <c r="R81" s="49">
        <v>87.564353273626267</v>
      </c>
      <c r="S81" s="49">
        <v>102.79538815092258</v>
      </c>
      <c r="T81" s="49">
        <v>109.55914382309797</v>
      </c>
      <c r="U81" s="49">
        <v>111.73443403125533</v>
      </c>
      <c r="V81" s="49">
        <v>112.91128034154634</v>
      </c>
      <c r="W81" s="49">
        <v>111.38324764270203</v>
      </c>
      <c r="X81" s="49">
        <v>110.84576573486302</v>
      </c>
      <c r="Y81" s="49">
        <v>107.07379327020514</v>
      </c>
      <c r="Z81" s="49">
        <v>100</v>
      </c>
      <c r="AA81" s="49">
        <v>106.67427013214245</v>
      </c>
      <c r="AB81" s="49">
        <v>108.74792805944897</v>
      </c>
      <c r="AC81" s="285">
        <v>108.92043907510985</v>
      </c>
      <c r="AD81" s="416">
        <v>108.5710041828917</v>
      </c>
    </row>
    <row r="82" spans="4:30" ht="16.5" customHeight="1">
      <c r="D82" s="2" t="s">
        <v>100</v>
      </c>
      <c r="E82" s="417"/>
      <c r="F82" s="653">
        <v>49.914132448109655</v>
      </c>
      <c r="G82" s="39">
        <v>56.104085880382982</v>
      </c>
      <c r="H82" s="39">
        <v>58.69083923640293</v>
      </c>
      <c r="I82" s="39">
        <v>59.691408387323229</v>
      </c>
      <c r="J82" s="39">
        <v>62.159994647598424</v>
      </c>
      <c r="K82" s="39">
        <v>63.953786045079305</v>
      </c>
      <c r="L82" s="39">
        <v>66.4815530029814</v>
      </c>
      <c r="M82" s="39">
        <v>67.946241358483505</v>
      </c>
      <c r="N82" s="39">
        <v>69.512086437619317</v>
      </c>
      <c r="O82" s="39">
        <v>66.145924430322083</v>
      </c>
      <c r="P82" s="39">
        <v>63.916799483823198</v>
      </c>
      <c r="Q82" s="39">
        <v>61.755052474615027</v>
      </c>
      <c r="R82" s="39">
        <v>63.108066270796684</v>
      </c>
      <c r="S82" s="39">
        <v>65.696011086070101</v>
      </c>
      <c r="T82" s="39">
        <v>68.61823170949657</v>
      </c>
      <c r="U82" s="39">
        <v>70.916431964468842</v>
      </c>
      <c r="V82" s="39">
        <v>75.677510473385084</v>
      </c>
      <c r="W82" s="39">
        <v>82.348208549361686</v>
      </c>
      <c r="X82" s="39">
        <v>87.606228215771438</v>
      </c>
      <c r="Y82" s="39">
        <v>94.452378748399553</v>
      </c>
      <c r="Z82" s="39">
        <v>99.999999999999986</v>
      </c>
      <c r="AA82" s="39">
        <v>107.46776232037605</v>
      </c>
      <c r="AB82" s="39">
        <v>116.17934211286051</v>
      </c>
      <c r="AC82" s="421">
        <v>126.76943155479016</v>
      </c>
      <c r="AD82" s="422">
        <v>135.44867697614973</v>
      </c>
    </row>
    <row r="83" spans="4:30" ht="16.5" customHeight="1">
      <c r="D83" s="5" t="s">
        <v>282</v>
      </c>
      <c r="E83" s="419"/>
      <c r="F83" s="48">
        <v>0</v>
      </c>
      <c r="G83" s="49">
        <v>0</v>
      </c>
      <c r="H83" s="49">
        <v>0</v>
      </c>
      <c r="I83" s="49">
        <v>0</v>
      </c>
      <c r="J83" s="49">
        <v>0</v>
      </c>
      <c r="K83" s="49">
        <v>14.472312909278759</v>
      </c>
      <c r="L83" s="49">
        <v>14.648974619019405</v>
      </c>
      <c r="M83" s="49">
        <v>16.054350984548069</v>
      </c>
      <c r="N83" s="49">
        <v>17.524335942841518</v>
      </c>
      <c r="O83" s="49">
        <v>17.212438940547276</v>
      </c>
      <c r="P83" s="49">
        <v>19.407552380084173</v>
      </c>
      <c r="Q83" s="49">
        <v>22.60245500782473</v>
      </c>
      <c r="R83" s="49">
        <v>23.915897963292164</v>
      </c>
      <c r="S83" s="49">
        <v>28.743203218773267</v>
      </c>
      <c r="T83" s="49">
        <v>33.794128036829399</v>
      </c>
      <c r="U83" s="49">
        <v>42.147284326237909</v>
      </c>
      <c r="V83" s="49">
        <v>54.215951046082324</v>
      </c>
      <c r="W83" s="49">
        <v>64.337718598538373</v>
      </c>
      <c r="X83" s="49">
        <v>74.518337777473917</v>
      </c>
      <c r="Y83" s="49">
        <v>84.252085802300329</v>
      </c>
      <c r="Z83" s="49">
        <v>100</v>
      </c>
      <c r="AA83" s="49">
        <v>120.11271546484952</v>
      </c>
      <c r="AB83" s="49">
        <v>140.65530419572454</v>
      </c>
      <c r="AC83" s="285">
        <v>144.26492205661154</v>
      </c>
      <c r="AD83" s="416">
        <v>154.29114770879866</v>
      </c>
    </row>
    <row r="84" spans="4:30" ht="16.5" customHeight="1">
      <c r="D84" s="400" t="s">
        <v>101</v>
      </c>
      <c r="E84" s="131"/>
      <c r="F84" s="38">
        <v>118.52413044200274</v>
      </c>
      <c r="G84" s="40">
        <v>117.88331381487842</v>
      </c>
      <c r="H84" s="40">
        <v>116.40535041523047</v>
      </c>
      <c r="I84" s="40">
        <v>115.94841640589915</v>
      </c>
      <c r="J84" s="40">
        <v>118.50108374355786</v>
      </c>
      <c r="K84" s="40">
        <v>119.73656583976771</v>
      </c>
      <c r="L84" s="40">
        <v>117.15787710449136</v>
      </c>
      <c r="M84" s="40">
        <v>114.64663895094202</v>
      </c>
      <c r="N84" s="40">
        <v>110.90892944042444</v>
      </c>
      <c r="O84" s="40">
        <v>105.769631209504</v>
      </c>
      <c r="P84" s="40">
        <v>101.54961610496356</v>
      </c>
      <c r="Q84" s="40">
        <v>96.020487879544902</v>
      </c>
      <c r="R84" s="40">
        <v>101.81251597456776</v>
      </c>
      <c r="S84" s="40">
        <v>103.31943215014434</v>
      </c>
      <c r="T84" s="40">
        <v>107.25443930530666</v>
      </c>
      <c r="U84" s="40">
        <v>106.25843493278771</v>
      </c>
      <c r="V84" s="40">
        <v>108.23193122957602</v>
      </c>
      <c r="W84" s="40">
        <v>108.69562329333856</v>
      </c>
      <c r="X84" s="40">
        <v>107.0623257237833</v>
      </c>
      <c r="Y84" s="40">
        <v>100.55961889193901</v>
      </c>
      <c r="Z84" s="40">
        <v>100</v>
      </c>
      <c r="AA84" s="40">
        <v>107.35409172759265</v>
      </c>
      <c r="AB84" s="40">
        <v>112.65553994400057</v>
      </c>
      <c r="AC84" s="286">
        <v>113.55498142233779</v>
      </c>
      <c r="AD84" s="418">
        <v>113.68406384339799</v>
      </c>
    </row>
    <row r="85" spans="4:30" ht="16.5" customHeight="1">
      <c r="D85" s="403" t="s">
        <v>102</v>
      </c>
      <c r="E85" s="419"/>
      <c r="F85" s="48">
        <v>206.53511924445391</v>
      </c>
      <c r="G85" s="49">
        <v>176.57747934662518</v>
      </c>
      <c r="H85" s="49">
        <v>159.01077329071782</v>
      </c>
      <c r="I85" s="49">
        <v>165.07456204039212</v>
      </c>
      <c r="J85" s="49">
        <v>165.73857683876273</v>
      </c>
      <c r="K85" s="49">
        <v>157.47960119627606</v>
      </c>
      <c r="L85" s="49">
        <v>164.36835598799149</v>
      </c>
      <c r="M85" s="49">
        <v>166.05311235181301</v>
      </c>
      <c r="N85" s="49">
        <v>157.60663734250684</v>
      </c>
      <c r="O85" s="49">
        <v>118.19200527429638</v>
      </c>
      <c r="P85" s="49">
        <v>133.28234292641881</v>
      </c>
      <c r="Q85" s="49">
        <v>114.24096396183202</v>
      </c>
      <c r="R85" s="49">
        <v>93.496920339784808</v>
      </c>
      <c r="S85" s="49">
        <v>90.454811951227285</v>
      </c>
      <c r="T85" s="49">
        <v>98.121857963384883</v>
      </c>
      <c r="U85" s="49">
        <v>104.43772919511649</v>
      </c>
      <c r="V85" s="49">
        <v>96.614147967600886</v>
      </c>
      <c r="W85" s="49">
        <v>103.38836657087344</v>
      </c>
      <c r="X85" s="49">
        <v>106.91870065900129</v>
      </c>
      <c r="Y85" s="49">
        <v>102.23927963668034</v>
      </c>
      <c r="Z85" s="49">
        <v>100</v>
      </c>
      <c r="AA85" s="49">
        <v>113.47948482094172</v>
      </c>
      <c r="AB85" s="49">
        <v>122.32886266749409</v>
      </c>
      <c r="AC85" s="285">
        <v>116.9054764728065</v>
      </c>
      <c r="AD85" s="416">
        <v>114.88535872568232</v>
      </c>
    </row>
    <row r="86" spans="4:30" ht="16.5" customHeight="1">
      <c r="D86" s="403" t="s">
        <v>103</v>
      </c>
      <c r="E86" s="419"/>
      <c r="F86" s="48">
        <v>131.60651408748572</v>
      </c>
      <c r="G86" s="49">
        <v>131.18483357797706</v>
      </c>
      <c r="H86" s="49">
        <v>124.58751308657818</v>
      </c>
      <c r="I86" s="49">
        <v>122.59268207346894</v>
      </c>
      <c r="J86" s="49">
        <v>124.09093708358969</v>
      </c>
      <c r="K86" s="49">
        <v>125.15612194694448</v>
      </c>
      <c r="L86" s="49">
        <v>122.72854562520851</v>
      </c>
      <c r="M86" s="49">
        <v>121.70382341257357</v>
      </c>
      <c r="N86" s="49">
        <v>113.0378795107667</v>
      </c>
      <c r="O86" s="49">
        <v>97.814164161014176</v>
      </c>
      <c r="P86" s="49">
        <v>96.064579175574337</v>
      </c>
      <c r="Q86" s="49">
        <v>89.775509775936129</v>
      </c>
      <c r="R86" s="49">
        <v>92.364029860745973</v>
      </c>
      <c r="S86" s="49">
        <v>92.740009704539418</v>
      </c>
      <c r="T86" s="49">
        <v>97.079014847133223</v>
      </c>
      <c r="U86" s="49">
        <v>99.472476396787087</v>
      </c>
      <c r="V86" s="49">
        <v>102.94340575193601</v>
      </c>
      <c r="W86" s="49">
        <v>103.9080329088105</v>
      </c>
      <c r="X86" s="49">
        <v>106.87487437900084</v>
      </c>
      <c r="Y86" s="49">
        <v>112.05576523406282</v>
      </c>
      <c r="Z86" s="49">
        <v>100</v>
      </c>
      <c r="AA86" s="49">
        <v>105.92665831561951</v>
      </c>
      <c r="AB86" s="49">
        <v>113.62986318223624</v>
      </c>
      <c r="AC86" s="285">
        <v>112.50166541359225</v>
      </c>
      <c r="AD86" s="416">
        <v>113.01282085184235</v>
      </c>
    </row>
    <row r="87" spans="4:30" ht="16.5" customHeight="1">
      <c r="D87" s="403" t="s">
        <v>104</v>
      </c>
      <c r="E87" s="419"/>
      <c r="F87" s="48">
        <v>607.83532250751227</v>
      </c>
      <c r="G87" s="49">
        <v>593.03017960206273</v>
      </c>
      <c r="H87" s="49">
        <v>383.83043474919492</v>
      </c>
      <c r="I87" s="49">
        <v>241.63586200536423</v>
      </c>
      <c r="J87" s="49">
        <v>186.76939156631136</v>
      </c>
      <c r="K87" s="49">
        <v>131.42475080886251</v>
      </c>
      <c r="L87" s="49">
        <v>103.91804551148547</v>
      </c>
      <c r="M87" s="49">
        <v>169.54603791855271</v>
      </c>
      <c r="N87" s="49">
        <v>158.77283451556627</v>
      </c>
      <c r="O87" s="49">
        <v>120.49461654921187</v>
      </c>
      <c r="P87" s="49">
        <v>105.14059990316704</v>
      </c>
      <c r="Q87" s="49">
        <v>94.183721305554059</v>
      </c>
      <c r="R87" s="49">
        <v>105.82242681811545</v>
      </c>
      <c r="S87" s="49">
        <v>126.03914817746561</v>
      </c>
      <c r="T87" s="49">
        <v>111.04725601555477</v>
      </c>
      <c r="U87" s="49">
        <v>102.38147570338379</v>
      </c>
      <c r="V87" s="49">
        <v>112.68926614458849</v>
      </c>
      <c r="W87" s="49">
        <v>101.45602938803114</v>
      </c>
      <c r="X87" s="49">
        <v>99.11497759777437</v>
      </c>
      <c r="Y87" s="49">
        <v>90.015754566903112</v>
      </c>
      <c r="Z87" s="49">
        <v>100</v>
      </c>
      <c r="AA87" s="49">
        <v>192.12748134428725</v>
      </c>
      <c r="AB87" s="49">
        <v>206.26017322338438</v>
      </c>
      <c r="AC87" s="285">
        <v>168.30227250021133</v>
      </c>
      <c r="AD87" s="416">
        <v>214.04400519516446</v>
      </c>
    </row>
    <row r="88" spans="4:30" ht="16.5" customHeight="1" thickBot="1">
      <c r="D88" s="400" t="s">
        <v>105</v>
      </c>
      <c r="E88" s="131"/>
      <c r="F88" s="38">
        <v>77.727157364242615</v>
      </c>
      <c r="G88" s="40">
        <v>78.910545064478285</v>
      </c>
      <c r="H88" s="40">
        <v>79.109415970165841</v>
      </c>
      <c r="I88" s="40">
        <v>78.659026175360154</v>
      </c>
      <c r="J88" s="40">
        <v>80.821583105979258</v>
      </c>
      <c r="K88" s="40">
        <v>82.327266862929037</v>
      </c>
      <c r="L88" s="40">
        <v>85.029159588413009</v>
      </c>
      <c r="M88" s="40">
        <v>88.452874355386825</v>
      </c>
      <c r="N88" s="40">
        <v>87.23205370599824</v>
      </c>
      <c r="O88" s="40">
        <v>79.581419043305402</v>
      </c>
      <c r="P88" s="40">
        <v>76.066696564787222</v>
      </c>
      <c r="Q88" s="40">
        <v>76.415244750676891</v>
      </c>
      <c r="R88" s="40">
        <v>77.288270531833845</v>
      </c>
      <c r="S88" s="40">
        <v>80.670106784264831</v>
      </c>
      <c r="T88" s="40">
        <v>89.370459867224795</v>
      </c>
      <c r="U88" s="40">
        <v>92.48126531198676</v>
      </c>
      <c r="V88" s="40">
        <v>89.336699341654878</v>
      </c>
      <c r="W88" s="40">
        <v>92.026593501019519</v>
      </c>
      <c r="X88" s="40">
        <v>97.974864069528053</v>
      </c>
      <c r="Y88" s="40">
        <v>99.849891544559412</v>
      </c>
      <c r="Z88" s="40">
        <v>100</v>
      </c>
      <c r="AA88" s="40">
        <v>101.79728707513567</v>
      </c>
      <c r="AB88" s="40">
        <v>106.1129150811271</v>
      </c>
      <c r="AC88" s="286">
        <v>112.99143879261813</v>
      </c>
      <c r="AD88" s="418">
        <v>122.01253669264109</v>
      </c>
    </row>
    <row r="89" spans="4:30" ht="16.5" customHeight="1" thickTop="1" thickBot="1">
      <c r="D89" s="396" t="s">
        <v>97</v>
      </c>
      <c r="E89" s="139"/>
      <c r="F89" s="69">
        <v>100.88304167703319</v>
      </c>
      <c r="G89" s="70">
        <v>97.703995836254805</v>
      </c>
      <c r="H89" s="70">
        <v>93.530253059078305</v>
      </c>
      <c r="I89" s="70">
        <v>93.916396911359882</v>
      </c>
      <c r="J89" s="70">
        <v>94.386711779858928</v>
      </c>
      <c r="K89" s="70">
        <v>93.341579496437475</v>
      </c>
      <c r="L89" s="70">
        <v>95.633166519872347</v>
      </c>
      <c r="M89" s="70">
        <v>97.742367291283799</v>
      </c>
      <c r="N89" s="70">
        <v>95.078518737324757</v>
      </c>
      <c r="O89" s="70">
        <v>84.247595560591222</v>
      </c>
      <c r="P89" s="70">
        <v>84.870802067475339</v>
      </c>
      <c r="Q89" s="70">
        <v>80.252859209581899</v>
      </c>
      <c r="R89" s="70">
        <v>77.688646252813356</v>
      </c>
      <c r="S89" s="70">
        <v>79.716119496922673</v>
      </c>
      <c r="T89" s="70">
        <v>84.53730421868444</v>
      </c>
      <c r="U89" s="70">
        <v>88.164532493015699</v>
      </c>
      <c r="V89" s="70">
        <v>89.752267026538263</v>
      </c>
      <c r="W89" s="70">
        <v>93.716936279825987</v>
      </c>
      <c r="X89" s="70">
        <v>97.495871167180454</v>
      </c>
      <c r="Y89" s="70">
        <v>99.19319133830912</v>
      </c>
      <c r="Z89" s="70">
        <v>100</v>
      </c>
      <c r="AA89" s="70">
        <v>108.01238374869904</v>
      </c>
      <c r="AB89" s="70">
        <v>115.26655572436972</v>
      </c>
      <c r="AC89" s="287">
        <v>117.82342477300666</v>
      </c>
      <c r="AD89" s="420">
        <v>122.425621660102</v>
      </c>
    </row>
  </sheetData>
  <phoneticPr fontId="4"/>
  <pageMargins left="0.74803149606299213" right="0.78740157480314965" top="0.98425196850393704" bottom="0.98425196850393704" header="0.51181102362204722" footer="0.51181102362204722"/>
  <pageSetup paperSize="9" scale="48" orientation="portrait" r:id="rId1"/>
  <headerFooter alignWithMargins="0">
    <oddHeader>&amp;L&amp;D&amp;R&amp;A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D2:AD92"/>
  <sheetViews>
    <sheetView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2.453125" style="140" customWidth="1"/>
    <col min="6" max="10" width="9" style="140" customWidth="1"/>
    <col min="11" max="21" width="8.453125" style="140" customWidth="1"/>
    <col min="22" max="25" width="9" style="140"/>
    <col min="26" max="30" width="8.6328125" style="140" customWidth="1"/>
    <col min="31" max="16384" width="9" style="140"/>
  </cols>
  <sheetData>
    <row r="2" spans="4:30" ht="16.5" customHeight="1">
      <c r="D2" s="93" t="s">
        <v>108</v>
      </c>
      <c r="U2" s="694"/>
    </row>
    <row r="3" spans="4:30" ht="16.5" customHeight="1" thickBot="1">
      <c r="K3" s="151"/>
      <c r="L3" s="151"/>
      <c r="M3" s="151"/>
      <c r="N3" s="152"/>
      <c r="O3" s="152"/>
      <c r="P3" s="152"/>
      <c r="Q3" s="152"/>
      <c r="R3" s="152"/>
      <c r="S3" s="152"/>
      <c r="T3" s="152"/>
      <c r="X3" s="152"/>
      <c r="Y3" s="152"/>
      <c r="Z3" s="152"/>
      <c r="AA3" s="152"/>
      <c r="AB3" s="152"/>
      <c r="AC3" s="152"/>
      <c r="AD3" s="152" t="s">
        <v>339</v>
      </c>
    </row>
    <row r="4" spans="4:30" ht="16.5" customHeight="1" thickBot="1">
      <c r="D4" s="125"/>
      <c r="E4" s="126"/>
      <c r="F4" s="380" t="s">
        <v>358</v>
      </c>
      <c r="G4" s="380" t="s">
        <v>359</v>
      </c>
      <c r="H4" s="380" t="s">
        <v>360</v>
      </c>
      <c r="I4" s="380" t="s">
        <v>361</v>
      </c>
      <c r="J4" s="380" t="s">
        <v>362</v>
      </c>
      <c r="K4" s="380" t="s">
        <v>258</v>
      </c>
      <c r="L4" s="380" t="s">
        <v>259</v>
      </c>
      <c r="M4" s="380" t="s">
        <v>260</v>
      </c>
      <c r="N4" s="380" t="s">
        <v>261</v>
      </c>
      <c r="O4" s="380" t="s">
        <v>262</v>
      </c>
      <c r="P4" s="380" t="s">
        <v>263</v>
      </c>
      <c r="Q4" s="380" t="s">
        <v>264</v>
      </c>
      <c r="R4" s="380" t="s">
        <v>265</v>
      </c>
      <c r="S4" s="380" t="s">
        <v>266</v>
      </c>
      <c r="T4" s="380" t="s">
        <v>267</v>
      </c>
      <c r="U4" s="380" t="s">
        <v>268</v>
      </c>
      <c r="V4" s="380" t="s">
        <v>269</v>
      </c>
      <c r="W4" s="380" t="s">
        <v>270</v>
      </c>
      <c r="X4" s="380" t="s">
        <v>272</v>
      </c>
      <c r="Y4" s="380" t="s">
        <v>273</v>
      </c>
      <c r="Z4" s="380" t="s">
        <v>274</v>
      </c>
      <c r="AA4" s="380" t="s">
        <v>275</v>
      </c>
      <c r="AB4" s="380" t="s">
        <v>276</v>
      </c>
      <c r="AC4" s="381" t="s">
        <v>277</v>
      </c>
      <c r="AD4" s="382" t="s">
        <v>279</v>
      </c>
    </row>
    <row r="5" spans="4:30" ht="16.5" customHeight="1">
      <c r="D5" s="1" t="s">
        <v>73</v>
      </c>
      <c r="E5" s="127"/>
      <c r="F5" s="95">
        <v>11514.102000000001</v>
      </c>
      <c r="G5" s="95">
        <v>12462.027</v>
      </c>
      <c r="H5" s="95">
        <v>13174.772000000001</v>
      </c>
      <c r="I5" s="95">
        <v>13597.701999999999</v>
      </c>
      <c r="J5" s="95">
        <v>12851.608</v>
      </c>
      <c r="K5" s="95">
        <v>11161.724</v>
      </c>
      <c r="L5" s="95">
        <v>12148.573</v>
      </c>
      <c r="M5" s="95">
        <v>13111.851000000001</v>
      </c>
      <c r="N5" s="95">
        <v>13271.025</v>
      </c>
      <c r="O5" s="95">
        <v>13671.857</v>
      </c>
      <c r="P5" s="95">
        <v>14001.537</v>
      </c>
      <c r="Q5" s="95">
        <v>14229.964</v>
      </c>
      <c r="R5" s="95">
        <v>13495.722</v>
      </c>
      <c r="S5" s="95">
        <v>13651.62</v>
      </c>
      <c r="T5" s="95">
        <v>13401.162</v>
      </c>
      <c r="U5" s="95">
        <v>15522.370999999999</v>
      </c>
      <c r="V5" s="95">
        <v>16813.468000000001</v>
      </c>
      <c r="W5" s="95">
        <v>17147.129000000001</v>
      </c>
      <c r="X5" s="95">
        <v>17157.057000000001</v>
      </c>
      <c r="Y5" s="95">
        <v>17360.223000000002</v>
      </c>
      <c r="Z5" s="95">
        <v>17952.626</v>
      </c>
      <c r="AA5" s="95">
        <v>19530.96</v>
      </c>
      <c r="AB5" s="95">
        <v>21694.008000000002</v>
      </c>
      <c r="AC5" s="275">
        <v>23016.904999999999</v>
      </c>
      <c r="AD5" s="383">
        <v>23401.51</v>
      </c>
    </row>
    <row r="6" spans="4:30" ht="16.5" customHeight="1">
      <c r="D6" s="128"/>
      <c r="E6" s="129" t="s">
        <v>112</v>
      </c>
      <c r="F6" s="96">
        <v>8483.0910000000003</v>
      </c>
      <c r="G6" s="96">
        <v>9231.9709999999995</v>
      </c>
      <c r="H6" s="96">
        <v>9840.5619999999999</v>
      </c>
      <c r="I6" s="96">
        <v>9989.9689999999991</v>
      </c>
      <c r="J6" s="96">
        <v>8943.2440000000006</v>
      </c>
      <c r="K6" s="96">
        <v>6880.2240000000002</v>
      </c>
      <c r="L6" s="96">
        <v>7109.7659999999996</v>
      </c>
      <c r="M6" s="96">
        <v>7640.2250000000004</v>
      </c>
      <c r="N6" s="96">
        <v>7642.5159999999996</v>
      </c>
      <c r="O6" s="96">
        <v>7745.0389999999998</v>
      </c>
      <c r="P6" s="96">
        <v>7348.5330000000004</v>
      </c>
      <c r="Q6" s="96">
        <v>6950.0290000000005</v>
      </c>
      <c r="R6" s="96">
        <v>6220.0810000000001</v>
      </c>
      <c r="S6" s="96">
        <v>6276.9129999999996</v>
      </c>
      <c r="T6" s="96">
        <v>6324.9570000000003</v>
      </c>
      <c r="U6" s="96">
        <v>7124.5529999999999</v>
      </c>
      <c r="V6" s="96">
        <v>7881.9759999999997</v>
      </c>
      <c r="W6" s="96">
        <v>7880.4930000000004</v>
      </c>
      <c r="X6" s="96">
        <v>7532.98</v>
      </c>
      <c r="Y6" s="96">
        <v>7206.982</v>
      </c>
      <c r="Z6" s="96">
        <v>7163.4089999999997</v>
      </c>
      <c r="AA6" s="96">
        <v>8790.1579999999994</v>
      </c>
      <c r="AB6" s="96">
        <v>8296.0490000000009</v>
      </c>
      <c r="AC6" s="276">
        <v>8560.866</v>
      </c>
      <c r="AD6" s="384">
        <v>8605.4079999999994</v>
      </c>
    </row>
    <row r="7" spans="4:30" ht="16.5" customHeight="1">
      <c r="D7" s="128"/>
      <c r="E7" s="129" t="s">
        <v>113</v>
      </c>
      <c r="F7" s="96">
        <v>2823.5729999999999</v>
      </c>
      <c r="G7" s="96">
        <v>3021.5749999999998</v>
      </c>
      <c r="H7" s="96">
        <v>3087.4569999999999</v>
      </c>
      <c r="I7" s="96">
        <v>3358.9609999999998</v>
      </c>
      <c r="J7" s="96">
        <v>3647.2020000000002</v>
      </c>
      <c r="K7" s="96">
        <v>4005.4690000000001</v>
      </c>
      <c r="L7" s="96">
        <v>4739.2430000000004</v>
      </c>
      <c r="M7" s="96">
        <v>5152.2030000000004</v>
      </c>
      <c r="N7" s="96">
        <v>5292.5050000000001</v>
      </c>
      <c r="O7" s="96">
        <v>5578.6189999999997</v>
      </c>
      <c r="P7" s="96">
        <v>6285.2460000000001</v>
      </c>
      <c r="Q7" s="96">
        <v>6890.2759999999998</v>
      </c>
      <c r="R7" s="96">
        <v>6861.241</v>
      </c>
      <c r="S7" s="96">
        <v>6929.4070000000002</v>
      </c>
      <c r="T7" s="96">
        <v>6621.5290000000005</v>
      </c>
      <c r="U7" s="96">
        <v>7918.1120000000001</v>
      </c>
      <c r="V7" s="96">
        <v>8257.3819999999996</v>
      </c>
      <c r="W7" s="96">
        <v>8411.1260000000002</v>
      </c>
      <c r="X7" s="96">
        <v>8573.9110000000001</v>
      </c>
      <c r="Y7" s="96">
        <v>8605.8719999999994</v>
      </c>
      <c r="Z7" s="96">
        <v>9087.4689999999991</v>
      </c>
      <c r="AA7" s="96">
        <v>9046.0750000000007</v>
      </c>
      <c r="AB7" s="96">
        <v>11710.647000000001</v>
      </c>
      <c r="AC7" s="276">
        <v>12311.689</v>
      </c>
      <c r="AD7" s="384">
        <v>12640.594999999999</v>
      </c>
    </row>
    <row r="8" spans="4:30" ht="16.5" customHeight="1">
      <c r="D8" s="130"/>
      <c r="E8" s="101" t="s">
        <v>281</v>
      </c>
      <c r="F8" s="97">
        <v>207.43799999999999</v>
      </c>
      <c r="G8" s="97">
        <v>208.48099999999999</v>
      </c>
      <c r="H8" s="97">
        <v>246.75299999999999</v>
      </c>
      <c r="I8" s="97">
        <v>248.77199999999999</v>
      </c>
      <c r="J8" s="97">
        <v>261.16199999999998</v>
      </c>
      <c r="K8" s="97">
        <v>276.03100000000001</v>
      </c>
      <c r="L8" s="97">
        <v>299.56400000000002</v>
      </c>
      <c r="M8" s="97">
        <v>319.423</v>
      </c>
      <c r="N8" s="97">
        <v>336.00400000000002</v>
      </c>
      <c r="O8" s="97">
        <v>348.19900000000001</v>
      </c>
      <c r="P8" s="97">
        <v>367.75799999999998</v>
      </c>
      <c r="Q8" s="97">
        <v>389.65899999999999</v>
      </c>
      <c r="R8" s="97">
        <v>414.4</v>
      </c>
      <c r="S8" s="97">
        <v>445.3</v>
      </c>
      <c r="T8" s="97">
        <v>454.67599999999999</v>
      </c>
      <c r="U8" s="97">
        <v>479.70600000000002</v>
      </c>
      <c r="V8" s="97">
        <v>674.11</v>
      </c>
      <c r="W8" s="97">
        <v>855.51</v>
      </c>
      <c r="X8" s="97">
        <v>1050.1659999999999</v>
      </c>
      <c r="Y8" s="97">
        <v>1547.3689999999999</v>
      </c>
      <c r="Z8" s="97">
        <v>1701.748</v>
      </c>
      <c r="AA8" s="97">
        <v>1694.7270000000001</v>
      </c>
      <c r="AB8" s="97">
        <v>1687.3119999999999</v>
      </c>
      <c r="AC8" s="277">
        <v>2144.35</v>
      </c>
      <c r="AD8" s="385">
        <v>2155.5070000000001</v>
      </c>
    </row>
    <row r="9" spans="4:30" ht="16.5" customHeight="1">
      <c r="D9" s="2" t="s">
        <v>74</v>
      </c>
      <c r="E9" s="131"/>
      <c r="F9" s="98">
        <v>3761.8339999999998</v>
      </c>
      <c r="G9" s="98">
        <v>3823.2489999999998</v>
      </c>
      <c r="H9" s="98">
        <v>4034.1849999999999</v>
      </c>
      <c r="I9" s="98">
        <v>4144.5860000000002</v>
      </c>
      <c r="J9" s="98">
        <v>4182.0690000000004</v>
      </c>
      <c r="K9" s="98">
        <v>4232.835</v>
      </c>
      <c r="L9" s="98">
        <v>4326.3670000000002</v>
      </c>
      <c r="M9" s="98">
        <v>4485.3280000000004</v>
      </c>
      <c r="N9" s="98">
        <v>4472.7849999999999</v>
      </c>
      <c r="O9" s="98">
        <v>4623.0619999999999</v>
      </c>
      <c r="P9" s="98">
        <v>4555.8149999999996</v>
      </c>
      <c r="Q9" s="98">
        <v>4197.2470000000003</v>
      </c>
      <c r="R9" s="98">
        <v>4225.366</v>
      </c>
      <c r="S9" s="98">
        <v>4934.0209999999997</v>
      </c>
      <c r="T9" s="98">
        <v>5163.759</v>
      </c>
      <c r="U9" s="98">
        <v>5156.8270000000002</v>
      </c>
      <c r="V9" s="98">
        <v>5094.9089999999997</v>
      </c>
      <c r="W9" s="98">
        <v>4986.8190000000004</v>
      </c>
      <c r="X9" s="98">
        <v>4957.5069999999996</v>
      </c>
      <c r="Y9" s="98">
        <v>4746.7030000000004</v>
      </c>
      <c r="Z9" s="98">
        <v>4396.241</v>
      </c>
      <c r="AA9" s="98">
        <v>4456.5119999999997</v>
      </c>
      <c r="AB9" s="98">
        <v>4453.7169999999996</v>
      </c>
      <c r="AC9" s="278">
        <v>4498.8490000000002</v>
      </c>
      <c r="AD9" s="386">
        <v>4495.0159999999996</v>
      </c>
    </row>
    <row r="10" spans="4:30" ht="16.5" customHeight="1">
      <c r="D10" s="128"/>
      <c r="E10" s="129" t="s">
        <v>115</v>
      </c>
      <c r="F10" s="96">
        <v>756.57799999999997</v>
      </c>
      <c r="G10" s="96">
        <v>759.78</v>
      </c>
      <c r="H10" s="96">
        <v>762.51199999999994</v>
      </c>
      <c r="I10" s="96">
        <v>763.70500000000004</v>
      </c>
      <c r="J10" s="96">
        <v>758.07399999999996</v>
      </c>
      <c r="K10" s="96">
        <v>724.53499999999997</v>
      </c>
      <c r="L10" s="96">
        <v>723.59400000000005</v>
      </c>
      <c r="M10" s="96">
        <v>731.11300000000006</v>
      </c>
      <c r="N10" s="96">
        <v>714.60500000000002</v>
      </c>
      <c r="O10" s="96">
        <v>709.41099999999994</v>
      </c>
      <c r="P10" s="96">
        <v>720.37699999999995</v>
      </c>
      <c r="Q10" s="96">
        <v>737.34400000000005</v>
      </c>
      <c r="R10" s="96">
        <v>732.55100000000004</v>
      </c>
      <c r="S10" s="96">
        <v>751.93100000000004</v>
      </c>
      <c r="T10" s="96">
        <v>826.16200000000003</v>
      </c>
      <c r="U10" s="96">
        <v>839.41899999999998</v>
      </c>
      <c r="V10" s="96">
        <v>860.31899999999996</v>
      </c>
      <c r="W10" s="96">
        <v>881.59100000000001</v>
      </c>
      <c r="X10" s="96">
        <v>909.05899999999997</v>
      </c>
      <c r="Y10" s="96">
        <v>918.41899999999998</v>
      </c>
      <c r="Z10" s="96">
        <v>900.39</v>
      </c>
      <c r="AA10" s="96">
        <v>904.96900000000005</v>
      </c>
      <c r="AB10" s="96">
        <v>895.779</v>
      </c>
      <c r="AC10" s="276">
        <v>877.053</v>
      </c>
      <c r="AD10" s="384">
        <v>896.54300000000001</v>
      </c>
    </row>
    <row r="11" spans="4:30" ht="16.5" customHeight="1">
      <c r="D11" s="128"/>
      <c r="E11" s="129" t="s">
        <v>116</v>
      </c>
      <c r="F11" s="96">
        <v>2639.652</v>
      </c>
      <c r="G11" s="96">
        <v>2687.9589999999998</v>
      </c>
      <c r="H11" s="96">
        <v>2860.8220000000001</v>
      </c>
      <c r="I11" s="96">
        <v>2935.8530000000001</v>
      </c>
      <c r="J11" s="96">
        <v>2954.7689999999998</v>
      </c>
      <c r="K11" s="96">
        <v>3002.0940000000001</v>
      </c>
      <c r="L11" s="96">
        <v>3051.596</v>
      </c>
      <c r="M11" s="96">
        <v>3121.0709999999999</v>
      </c>
      <c r="N11" s="96">
        <v>3093.1379999999999</v>
      </c>
      <c r="O11" s="96">
        <v>3205.4720000000002</v>
      </c>
      <c r="P11" s="96">
        <v>3074.1469999999999</v>
      </c>
      <c r="Q11" s="96">
        <v>2700.2539999999999</v>
      </c>
      <c r="R11" s="96">
        <v>2562.8620000000001</v>
      </c>
      <c r="S11" s="96">
        <v>3055.6019999999999</v>
      </c>
      <c r="T11" s="96">
        <v>3022.0929999999998</v>
      </c>
      <c r="U11" s="96">
        <v>2819.2869999999998</v>
      </c>
      <c r="V11" s="96">
        <v>2826.4679999999998</v>
      </c>
      <c r="W11" s="96">
        <v>2794.0920000000001</v>
      </c>
      <c r="X11" s="96">
        <v>2808.7460000000001</v>
      </c>
      <c r="Y11" s="96">
        <v>2696.4470000000001</v>
      </c>
      <c r="Z11" s="96">
        <v>2450.3719999999998</v>
      </c>
      <c r="AA11" s="96">
        <v>2427.212</v>
      </c>
      <c r="AB11" s="96">
        <v>2370.3980000000001</v>
      </c>
      <c r="AC11" s="276">
        <v>2376.4259999999999</v>
      </c>
      <c r="AD11" s="384">
        <v>2366.4969999999998</v>
      </c>
    </row>
    <row r="12" spans="4:30" ht="16.5" customHeight="1">
      <c r="D12" s="130"/>
      <c r="E12" s="101" t="s">
        <v>117</v>
      </c>
      <c r="F12" s="97">
        <v>365.60399999999998</v>
      </c>
      <c r="G12" s="97">
        <v>375.51</v>
      </c>
      <c r="H12" s="97">
        <v>410.851</v>
      </c>
      <c r="I12" s="97">
        <v>445.02800000000002</v>
      </c>
      <c r="J12" s="97">
        <v>469.226</v>
      </c>
      <c r="K12" s="97">
        <v>506.20600000000002</v>
      </c>
      <c r="L12" s="97">
        <v>551.17700000000002</v>
      </c>
      <c r="M12" s="97">
        <v>633.14400000000001</v>
      </c>
      <c r="N12" s="97">
        <v>665.04200000000003</v>
      </c>
      <c r="O12" s="97">
        <v>708.17899999999997</v>
      </c>
      <c r="P12" s="97">
        <v>761.29100000000005</v>
      </c>
      <c r="Q12" s="97">
        <v>759.649</v>
      </c>
      <c r="R12" s="97">
        <v>929.95299999999997</v>
      </c>
      <c r="S12" s="97">
        <v>1126.4880000000001</v>
      </c>
      <c r="T12" s="97">
        <v>1315.5039999999999</v>
      </c>
      <c r="U12" s="97">
        <v>1498.1210000000001</v>
      </c>
      <c r="V12" s="97">
        <v>1408.1220000000001</v>
      </c>
      <c r="W12" s="97">
        <v>1311.136</v>
      </c>
      <c r="X12" s="97">
        <v>1239.702</v>
      </c>
      <c r="Y12" s="97">
        <v>1131.837</v>
      </c>
      <c r="Z12" s="97">
        <v>1045.479</v>
      </c>
      <c r="AA12" s="97">
        <v>1124.3309999999999</v>
      </c>
      <c r="AB12" s="97">
        <v>1187.54</v>
      </c>
      <c r="AC12" s="277">
        <v>1245.3699999999999</v>
      </c>
      <c r="AD12" s="385">
        <v>1231.9760000000001</v>
      </c>
    </row>
    <row r="13" spans="4:30" ht="16.5" customHeight="1">
      <c r="D13" s="3" t="s">
        <v>75</v>
      </c>
      <c r="E13" s="132"/>
      <c r="F13" s="99">
        <v>13392.164000000001</v>
      </c>
      <c r="G13" s="99">
        <v>15343.329</v>
      </c>
      <c r="H13" s="99">
        <v>16322.12</v>
      </c>
      <c r="I13" s="99">
        <v>17103.766</v>
      </c>
      <c r="J13" s="99">
        <v>17882.989000000001</v>
      </c>
      <c r="K13" s="99">
        <v>18492.078000000001</v>
      </c>
      <c r="L13" s="99">
        <v>19090.150000000001</v>
      </c>
      <c r="M13" s="99">
        <v>19417.271000000001</v>
      </c>
      <c r="N13" s="99">
        <v>19765.968000000001</v>
      </c>
      <c r="O13" s="99">
        <v>19154.780999999999</v>
      </c>
      <c r="P13" s="99">
        <v>18570.226999999999</v>
      </c>
      <c r="Q13" s="99">
        <v>18064.27</v>
      </c>
      <c r="R13" s="99">
        <v>18576.455999999998</v>
      </c>
      <c r="S13" s="99">
        <v>19527.330000000002</v>
      </c>
      <c r="T13" s="99">
        <v>19938.175999999999</v>
      </c>
      <c r="U13" s="99">
        <v>20555.864000000001</v>
      </c>
      <c r="V13" s="99">
        <v>21611.96</v>
      </c>
      <c r="W13" s="99">
        <v>23218.975999999999</v>
      </c>
      <c r="X13" s="99">
        <v>24359.733</v>
      </c>
      <c r="Y13" s="99">
        <v>25872.127</v>
      </c>
      <c r="Z13" s="99">
        <v>27277.474999999999</v>
      </c>
      <c r="AA13" s="99">
        <v>29299.821</v>
      </c>
      <c r="AB13" s="99">
        <v>31895.629000000001</v>
      </c>
      <c r="AC13" s="279">
        <v>33916.112000000001</v>
      </c>
      <c r="AD13" s="388">
        <v>35245.275999999998</v>
      </c>
    </row>
    <row r="14" spans="4:30" ht="16.5" customHeight="1">
      <c r="D14" s="128"/>
      <c r="E14" s="129" t="s">
        <v>8</v>
      </c>
      <c r="F14" s="96">
        <v>8941.9989999999998</v>
      </c>
      <c r="G14" s="96">
        <v>10240.683999999999</v>
      </c>
      <c r="H14" s="96">
        <v>10544.245000000001</v>
      </c>
      <c r="I14" s="96">
        <v>10776.808999999999</v>
      </c>
      <c r="J14" s="96">
        <v>10902.451999999999</v>
      </c>
      <c r="K14" s="96">
        <v>10993.523999999999</v>
      </c>
      <c r="L14" s="96">
        <v>11596.868</v>
      </c>
      <c r="M14" s="96">
        <v>11721.954</v>
      </c>
      <c r="N14" s="96">
        <v>11837.987999999999</v>
      </c>
      <c r="O14" s="96">
        <v>11340.093999999999</v>
      </c>
      <c r="P14" s="96">
        <v>10908.877</v>
      </c>
      <c r="Q14" s="96">
        <v>10664.587</v>
      </c>
      <c r="R14" s="96">
        <v>12071.871999999999</v>
      </c>
      <c r="S14" s="96">
        <v>13655.277</v>
      </c>
      <c r="T14" s="96">
        <v>14751.704</v>
      </c>
      <c r="U14" s="96">
        <v>16098.552</v>
      </c>
      <c r="V14" s="96">
        <v>16899.936000000002</v>
      </c>
      <c r="W14" s="96">
        <v>18322.717000000001</v>
      </c>
      <c r="X14" s="96">
        <v>19283.466</v>
      </c>
      <c r="Y14" s="96">
        <v>20566.188999999998</v>
      </c>
      <c r="Z14" s="96">
        <v>21872.022000000001</v>
      </c>
      <c r="AA14" s="96">
        <v>23644.129000000001</v>
      </c>
      <c r="AB14" s="96">
        <v>26107.937000000002</v>
      </c>
      <c r="AC14" s="276">
        <v>27876.113000000001</v>
      </c>
      <c r="AD14" s="384">
        <v>29133.504000000001</v>
      </c>
    </row>
    <row r="15" spans="4:30" ht="16.5" customHeight="1">
      <c r="D15" s="133"/>
      <c r="E15" s="101" t="s">
        <v>76</v>
      </c>
      <c r="F15" s="97">
        <v>4450.165</v>
      </c>
      <c r="G15" s="97">
        <v>5102.6450000000004</v>
      </c>
      <c r="H15" s="97">
        <v>5777.875</v>
      </c>
      <c r="I15" s="97">
        <v>6326.9570000000003</v>
      </c>
      <c r="J15" s="97">
        <v>6980.5370000000003</v>
      </c>
      <c r="K15" s="97">
        <v>7498.5540000000001</v>
      </c>
      <c r="L15" s="97">
        <v>7493.2820000000002</v>
      </c>
      <c r="M15" s="97">
        <v>7695.317</v>
      </c>
      <c r="N15" s="97">
        <v>7927.98</v>
      </c>
      <c r="O15" s="97">
        <v>7814.6869999999999</v>
      </c>
      <c r="P15" s="97">
        <v>7661.35</v>
      </c>
      <c r="Q15" s="97">
        <v>7399.683</v>
      </c>
      <c r="R15" s="97">
        <v>6504.5839999999998</v>
      </c>
      <c r="S15" s="97">
        <v>5872.0529999999999</v>
      </c>
      <c r="T15" s="97">
        <v>5186.4719999999998</v>
      </c>
      <c r="U15" s="97">
        <v>4457.3119999999999</v>
      </c>
      <c r="V15" s="97">
        <v>4712.0240000000003</v>
      </c>
      <c r="W15" s="97">
        <v>4896.259</v>
      </c>
      <c r="X15" s="97">
        <v>5076.2669999999998</v>
      </c>
      <c r="Y15" s="97">
        <v>5305.9380000000001</v>
      </c>
      <c r="Z15" s="97">
        <v>5405.4530000000004</v>
      </c>
      <c r="AA15" s="97">
        <v>5655.692</v>
      </c>
      <c r="AB15" s="97">
        <v>5787.692</v>
      </c>
      <c r="AC15" s="277">
        <v>6039.9989999999998</v>
      </c>
      <c r="AD15" s="385">
        <v>6111.7719999999999</v>
      </c>
    </row>
    <row r="16" spans="4:30" ht="16.5" customHeight="1">
      <c r="D16" s="2" t="s">
        <v>282</v>
      </c>
      <c r="E16" s="147"/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1149.94</v>
      </c>
      <c r="L16" s="100">
        <v>1192.2370000000001</v>
      </c>
      <c r="M16" s="100">
        <v>1344.895</v>
      </c>
      <c r="N16" s="100">
        <v>1480.9739999999999</v>
      </c>
      <c r="O16" s="100">
        <v>1365.692</v>
      </c>
      <c r="P16" s="100">
        <v>1613.498</v>
      </c>
      <c r="Q16" s="100">
        <v>1924.1510000000001</v>
      </c>
      <c r="R16" s="100">
        <v>1980.7249999999999</v>
      </c>
      <c r="S16" s="100">
        <v>2393.8620000000001</v>
      </c>
      <c r="T16" s="100">
        <v>2870.846</v>
      </c>
      <c r="U16" s="100">
        <v>3560.1990000000001</v>
      </c>
      <c r="V16" s="100">
        <v>4368.143</v>
      </c>
      <c r="W16" s="100">
        <v>5270.6419999999998</v>
      </c>
      <c r="X16" s="100">
        <v>6343.12</v>
      </c>
      <c r="Y16" s="100">
        <v>7068.741</v>
      </c>
      <c r="Z16" s="100">
        <v>8424.5759999999991</v>
      </c>
      <c r="AA16" s="100">
        <v>10024.325999999999</v>
      </c>
      <c r="AB16" s="100">
        <v>11743.960999999999</v>
      </c>
      <c r="AC16" s="389">
        <v>11848.630999999999</v>
      </c>
      <c r="AD16" s="390">
        <v>12392.239</v>
      </c>
    </row>
    <row r="17" spans="4:30" ht="16.5" customHeight="1">
      <c r="D17" s="130"/>
      <c r="E17" s="101" t="s">
        <v>204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1149.94</v>
      </c>
      <c r="L17" s="102">
        <v>1192.2370000000001</v>
      </c>
      <c r="M17" s="102">
        <v>1344.895</v>
      </c>
      <c r="N17" s="102">
        <v>1480.9739999999999</v>
      </c>
      <c r="O17" s="102">
        <v>1365.692</v>
      </c>
      <c r="P17" s="102">
        <v>1613.498</v>
      </c>
      <c r="Q17" s="102">
        <v>1924.1510000000001</v>
      </c>
      <c r="R17" s="102">
        <v>1980.7249999999999</v>
      </c>
      <c r="S17" s="102">
        <v>2393.8620000000001</v>
      </c>
      <c r="T17" s="102">
        <v>2870.846</v>
      </c>
      <c r="U17" s="102">
        <v>3560.1990000000001</v>
      </c>
      <c r="V17" s="102">
        <v>4368.143</v>
      </c>
      <c r="W17" s="102">
        <v>5270.6419999999998</v>
      </c>
      <c r="X17" s="102">
        <v>6343.12</v>
      </c>
      <c r="Y17" s="102">
        <v>7068.741</v>
      </c>
      <c r="Z17" s="102">
        <v>8424.5759999999991</v>
      </c>
      <c r="AA17" s="102">
        <v>10024.325999999999</v>
      </c>
      <c r="AB17" s="102">
        <v>11743.960999999999</v>
      </c>
      <c r="AC17" s="391">
        <v>11848.630999999999</v>
      </c>
      <c r="AD17" s="392">
        <v>12392.239</v>
      </c>
    </row>
    <row r="18" spans="4:30" ht="16.5" customHeight="1">
      <c r="D18" s="2" t="s">
        <v>118</v>
      </c>
      <c r="E18" s="131"/>
      <c r="F18" s="98">
        <v>9987.4539999999997</v>
      </c>
      <c r="G18" s="98">
        <v>9847.7540000000008</v>
      </c>
      <c r="H18" s="98">
        <v>9641.0049999999992</v>
      </c>
      <c r="I18" s="98">
        <v>9563.2019999999993</v>
      </c>
      <c r="J18" s="98">
        <v>9723.4750000000004</v>
      </c>
      <c r="K18" s="98">
        <v>9735.2209999999995</v>
      </c>
      <c r="L18" s="98">
        <v>9379.625</v>
      </c>
      <c r="M18" s="98">
        <v>9028.6759999999995</v>
      </c>
      <c r="N18" s="98">
        <v>8594.5990000000002</v>
      </c>
      <c r="O18" s="98">
        <v>8024.5749999999998</v>
      </c>
      <c r="P18" s="98">
        <v>7594.0780000000004</v>
      </c>
      <c r="Q18" s="98">
        <v>7078.0959999999995</v>
      </c>
      <c r="R18" s="98">
        <v>7657.3339999999998</v>
      </c>
      <c r="S18" s="98">
        <v>7822.9340000000002</v>
      </c>
      <c r="T18" s="98">
        <v>7968.46</v>
      </c>
      <c r="U18" s="98">
        <v>7622.509</v>
      </c>
      <c r="V18" s="98">
        <v>7814.7520000000004</v>
      </c>
      <c r="W18" s="98">
        <v>7795.366</v>
      </c>
      <c r="X18" s="98">
        <v>7605.7430000000004</v>
      </c>
      <c r="Y18" s="98">
        <v>6966.5619999999999</v>
      </c>
      <c r="Z18" s="98">
        <v>6925.07</v>
      </c>
      <c r="AA18" s="98">
        <v>7397.51</v>
      </c>
      <c r="AB18" s="98">
        <v>7731.5</v>
      </c>
      <c r="AC18" s="278">
        <v>7665.7529999999997</v>
      </c>
      <c r="AD18" s="386">
        <v>7581.6639999999998</v>
      </c>
    </row>
    <row r="19" spans="4:30" ht="16.5" customHeight="1">
      <c r="D19" s="128"/>
      <c r="E19" s="134" t="s">
        <v>119</v>
      </c>
      <c r="F19" s="96">
        <v>3412.8809999999999</v>
      </c>
      <c r="G19" s="96">
        <v>3353.87</v>
      </c>
      <c r="H19" s="96">
        <v>3178.5650000000001</v>
      </c>
      <c r="I19" s="96">
        <v>3193.547</v>
      </c>
      <c r="J19" s="96">
        <v>3279.5010000000002</v>
      </c>
      <c r="K19" s="96">
        <v>3224.0630000000001</v>
      </c>
      <c r="L19" s="96">
        <v>3111.3879999999999</v>
      </c>
      <c r="M19" s="96">
        <v>2993.473</v>
      </c>
      <c r="N19" s="96">
        <v>2874.4360000000001</v>
      </c>
      <c r="O19" s="96">
        <v>2743.9989999999998</v>
      </c>
      <c r="P19" s="96">
        <v>2700.5830000000001</v>
      </c>
      <c r="Q19" s="96">
        <v>2576.1089999999999</v>
      </c>
      <c r="R19" s="96">
        <v>3031.0050000000001</v>
      </c>
      <c r="S19" s="96">
        <v>3178.0709999999999</v>
      </c>
      <c r="T19" s="96">
        <v>3401.8789999999999</v>
      </c>
      <c r="U19" s="96">
        <v>3383.5129999999999</v>
      </c>
      <c r="V19" s="96">
        <v>3640.2809999999999</v>
      </c>
      <c r="W19" s="96">
        <v>3774.0349999999999</v>
      </c>
      <c r="X19" s="96">
        <v>3730.8960000000002</v>
      </c>
      <c r="Y19" s="96">
        <v>3185.9380000000001</v>
      </c>
      <c r="Z19" s="96">
        <v>3232.5729999999999</v>
      </c>
      <c r="AA19" s="96">
        <v>3658.0889999999999</v>
      </c>
      <c r="AB19" s="96">
        <v>4131.3270000000002</v>
      </c>
      <c r="AC19" s="276">
        <v>4185.3050000000003</v>
      </c>
      <c r="AD19" s="384">
        <v>4258.9369999999999</v>
      </c>
    </row>
    <row r="20" spans="4:30" ht="16.5" customHeight="1">
      <c r="D20" s="128"/>
      <c r="E20" s="129" t="s">
        <v>78</v>
      </c>
      <c r="F20" s="96">
        <v>2821.5349999999999</v>
      </c>
      <c r="G20" s="96">
        <v>2785.74</v>
      </c>
      <c r="H20" s="96">
        <v>2683.4</v>
      </c>
      <c r="I20" s="96">
        <v>2647.902</v>
      </c>
      <c r="J20" s="96">
        <v>2644.2069999999999</v>
      </c>
      <c r="K20" s="96">
        <v>2639.5390000000002</v>
      </c>
      <c r="L20" s="96">
        <v>2492.0740000000001</v>
      </c>
      <c r="M20" s="96">
        <v>2339.9580000000001</v>
      </c>
      <c r="N20" s="96">
        <v>2175.3290000000002</v>
      </c>
      <c r="O20" s="96">
        <v>1975.3869999999999</v>
      </c>
      <c r="P20" s="96">
        <v>1797.163</v>
      </c>
      <c r="Q20" s="96">
        <v>1613.748</v>
      </c>
      <c r="R20" s="96">
        <v>1774.41</v>
      </c>
      <c r="S20" s="96">
        <v>1898.02</v>
      </c>
      <c r="T20" s="96">
        <v>1921.9860000000001</v>
      </c>
      <c r="U20" s="96">
        <v>1956.9670000000001</v>
      </c>
      <c r="V20" s="96">
        <v>1890.85</v>
      </c>
      <c r="W20" s="96">
        <v>1799.489</v>
      </c>
      <c r="X20" s="96">
        <v>1678.203</v>
      </c>
      <c r="Y20" s="96">
        <v>1565.9359999999999</v>
      </c>
      <c r="Z20" s="96">
        <v>1391.15</v>
      </c>
      <c r="AA20" s="96">
        <v>1320.9880000000001</v>
      </c>
      <c r="AB20" s="96">
        <v>1217.231</v>
      </c>
      <c r="AC20" s="276">
        <v>1140.0329999999999</v>
      </c>
      <c r="AD20" s="384">
        <v>1064.654</v>
      </c>
    </row>
    <row r="21" spans="4:30" ht="16.5" customHeight="1">
      <c r="D21" s="128"/>
      <c r="E21" s="129" t="s">
        <v>79</v>
      </c>
      <c r="F21" s="96">
        <v>2939.538</v>
      </c>
      <c r="G21" s="96">
        <v>2930.4490000000001</v>
      </c>
      <c r="H21" s="96">
        <v>3041.49</v>
      </c>
      <c r="I21" s="96">
        <v>3047.248</v>
      </c>
      <c r="J21" s="96">
        <v>3206.2220000000002</v>
      </c>
      <c r="K21" s="96">
        <v>3251.2869999999998</v>
      </c>
      <c r="L21" s="96">
        <v>3138.5189999999998</v>
      </c>
      <c r="M21" s="96">
        <v>3041.1</v>
      </c>
      <c r="N21" s="96">
        <v>2867.846</v>
      </c>
      <c r="O21" s="96">
        <v>2608.3330000000001</v>
      </c>
      <c r="P21" s="96">
        <v>2383.7849999999999</v>
      </c>
      <c r="Q21" s="96">
        <v>2155.6370000000002</v>
      </c>
      <c r="R21" s="96">
        <v>2181.1320000000001</v>
      </c>
      <c r="S21" s="96">
        <v>2214.1779999999999</v>
      </c>
      <c r="T21" s="96">
        <v>2214.3969999999999</v>
      </c>
      <c r="U21" s="96">
        <v>2164.6</v>
      </c>
      <c r="V21" s="96">
        <v>2162.54</v>
      </c>
      <c r="W21" s="96">
        <v>2092.904</v>
      </c>
      <c r="X21" s="96">
        <v>2064.4180000000001</v>
      </c>
      <c r="Y21" s="96">
        <v>2066.7579999999998</v>
      </c>
      <c r="Z21" s="96">
        <v>2176.634</v>
      </c>
      <c r="AA21" s="96">
        <v>2287.1790000000001</v>
      </c>
      <c r="AB21" s="96">
        <v>2275.5349999999999</v>
      </c>
      <c r="AC21" s="276">
        <v>2261.0390000000002</v>
      </c>
      <c r="AD21" s="384">
        <v>2177.3009999999999</v>
      </c>
    </row>
    <row r="22" spans="4:30" ht="16.5" customHeight="1">
      <c r="D22" s="130"/>
      <c r="E22" s="101" t="s">
        <v>80</v>
      </c>
      <c r="F22" s="97">
        <v>813.5</v>
      </c>
      <c r="G22" s="97">
        <v>777.69500000000005</v>
      </c>
      <c r="H22" s="97">
        <v>737.55</v>
      </c>
      <c r="I22" s="97">
        <v>674.505</v>
      </c>
      <c r="J22" s="97">
        <v>593.54499999999996</v>
      </c>
      <c r="K22" s="97">
        <v>620.33199999999999</v>
      </c>
      <c r="L22" s="97">
        <v>637.64400000000001</v>
      </c>
      <c r="M22" s="97">
        <v>654.14499999999998</v>
      </c>
      <c r="N22" s="97">
        <v>676.98800000000006</v>
      </c>
      <c r="O22" s="97">
        <v>696.85599999999999</v>
      </c>
      <c r="P22" s="97">
        <v>712.54700000000003</v>
      </c>
      <c r="Q22" s="97">
        <v>732.60199999999998</v>
      </c>
      <c r="R22" s="97">
        <v>670.78700000000003</v>
      </c>
      <c r="S22" s="97">
        <v>532.66499999999996</v>
      </c>
      <c r="T22" s="97">
        <v>430.19799999999998</v>
      </c>
      <c r="U22" s="97">
        <v>117.429</v>
      </c>
      <c r="V22" s="97">
        <v>121.081</v>
      </c>
      <c r="W22" s="97">
        <v>128.93799999999999</v>
      </c>
      <c r="X22" s="97">
        <v>132.226</v>
      </c>
      <c r="Y22" s="97">
        <v>147.93</v>
      </c>
      <c r="Z22" s="97">
        <v>124.71299999999999</v>
      </c>
      <c r="AA22" s="97">
        <v>131.25399999999999</v>
      </c>
      <c r="AB22" s="97">
        <v>107.407</v>
      </c>
      <c r="AC22" s="277">
        <v>79.376000000000005</v>
      </c>
      <c r="AD22" s="385">
        <v>80.772000000000006</v>
      </c>
    </row>
    <row r="23" spans="4:30" ht="16.5" customHeight="1">
      <c r="D23" s="2" t="s">
        <v>120</v>
      </c>
      <c r="E23" s="131"/>
      <c r="F23" s="98">
        <v>19401.589</v>
      </c>
      <c r="G23" s="98">
        <v>17437.894</v>
      </c>
      <c r="H23" s="98">
        <v>17105.61</v>
      </c>
      <c r="I23" s="98">
        <v>18724.940999999999</v>
      </c>
      <c r="J23" s="98">
        <v>19627.718000000001</v>
      </c>
      <c r="K23" s="98">
        <v>19771.59</v>
      </c>
      <c r="L23" s="98">
        <v>21963.843000000001</v>
      </c>
      <c r="M23" s="98">
        <v>23026.612000000001</v>
      </c>
      <c r="N23" s="98">
        <v>23018.472000000002</v>
      </c>
      <c r="O23" s="98">
        <v>17985.664000000001</v>
      </c>
      <c r="P23" s="98">
        <v>21456.396000000001</v>
      </c>
      <c r="Q23" s="98">
        <v>19470.192999999999</v>
      </c>
      <c r="R23" s="98">
        <v>16951.696</v>
      </c>
      <c r="S23" s="98">
        <v>16775.030999999999</v>
      </c>
      <c r="T23" s="98">
        <v>18332.237000000001</v>
      </c>
      <c r="U23" s="98">
        <v>19745.417000000001</v>
      </c>
      <c r="V23" s="98">
        <v>18711.303</v>
      </c>
      <c r="W23" s="98">
        <v>19675.573</v>
      </c>
      <c r="X23" s="98">
        <v>20204.260999999999</v>
      </c>
      <c r="Y23" s="98">
        <v>19782.814999999999</v>
      </c>
      <c r="Z23" s="98">
        <v>19248.064999999999</v>
      </c>
      <c r="AA23" s="98">
        <v>21308.679</v>
      </c>
      <c r="AB23" s="98">
        <v>21993.8</v>
      </c>
      <c r="AC23" s="278">
        <v>20072.497078842247</v>
      </c>
      <c r="AD23" s="386">
        <v>19819.436940432373</v>
      </c>
    </row>
    <row r="24" spans="4:30" ht="16.5" customHeight="1">
      <c r="D24" s="128"/>
      <c r="E24" s="129" t="s">
        <v>81</v>
      </c>
      <c r="F24" s="96">
        <v>244.87100000000001</v>
      </c>
      <c r="G24" s="96">
        <v>296.50299999999999</v>
      </c>
      <c r="H24" s="96">
        <v>250.93100000000001</v>
      </c>
      <c r="I24" s="96">
        <v>251.55</v>
      </c>
      <c r="J24" s="96">
        <v>181.23</v>
      </c>
      <c r="K24" s="96">
        <v>167.50399999999999</v>
      </c>
      <c r="L24" s="96">
        <v>205.30199999999999</v>
      </c>
      <c r="M24" s="96">
        <v>206.76900000000001</v>
      </c>
      <c r="N24" s="96">
        <v>210.542</v>
      </c>
      <c r="O24" s="96">
        <v>198.155</v>
      </c>
      <c r="P24" s="96">
        <v>245.208</v>
      </c>
      <c r="Q24" s="96">
        <v>222.66800000000001</v>
      </c>
      <c r="R24" s="96">
        <v>245.381</v>
      </c>
      <c r="S24" s="96">
        <v>237.14599999999999</v>
      </c>
      <c r="T24" s="96">
        <v>238.54599999999999</v>
      </c>
      <c r="U24" s="96">
        <v>276.37799999999999</v>
      </c>
      <c r="V24" s="96">
        <v>245.881</v>
      </c>
      <c r="W24" s="96">
        <v>219.79400000000001</v>
      </c>
      <c r="X24" s="96">
        <v>229.54599999999999</v>
      </c>
      <c r="Y24" s="96">
        <v>205.56</v>
      </c>
      <c r="Z24" s="96">
        <v>233.011</v>
      </c>
      <c r="AA24" s="96">
        <v>268.99799999999999</v>
      </c>
      <c r="AB24" s="96">
        <v>287.32900000000001</v>
      </c>
      <c r="AC24" s="276">
        <v>198.36382938249028</v>
      </c>
      <c r="AD24" s="384">
        <v>179.04120020825167</v>
      </c>
    </row>
    <row r="25" spans="4:30" ht="16.5" customHeight="1">
      <c r="D25" s="128"/>
      <c r="E25" s="129" t="s">
        <v>82</v>
      </c>
      <c r="F25" s="96">
        <v>1997.7650000000001</v>
      </c>
      <c r="G25" s="96">
        <v>1467.38</v>
      </c>
      <c r="H25" s="96">
        <v>1183.24</v>
      </c>
      <c r="I25" s="96">
        <v>1040.577</v>
      </c>
      <c r="J25" s="96">
        <v>1000.605</v>
      </c>
      <c r="K25" s="96">
        <v>905.07100000000003</v>
      </c>
      <c r="L25" s="96">
        <v>899.15499999999997</v>
      </c>
      <c r="M25" s="96">
        <v>866.11099999999999</v>
      </c>
      <c r="N25" s="96">
        <v>907.81899999999996</v>
      </c>
      <c r="O25" s="96">
        <v>668.43799999999999</v>
      </c>
      <c r="P25" s="96">
        <v>688.71500000000003</v>
      </c>
      <c r="Q25" s="96">
        <v>643.95799999999997</v>
      </c>
      <c r="R25" s="96">
        <v>687.35500000000002</v>
      </c>
      <c r="S25" s="96">
        <v>660.44299999999998</v>
      </c>
      <c r="T25" s="96">
        <v>565.077</v>
      </c>
      <c r="U25" s="96">
        <v>564.38400000000001</v>
      </c>
      <c r="V25" s="96">
        <v>508.62200000000001</v>
      </c>
      <c r="W25" s="96">
        <v>502.39699999999999</v>
      </c>
      <c r="X25" s="96">
        <v>574.71199999999999</v>
      </c>
      <c r="Y25" s="96">
        <v>559.899</v>
      </c>
      <c r="Z25" s="96">
        <v>585.84699999999998</v>
      </c>
      <c r="AA25" s="96">
        <v>624.58199999999999</v>
      </c>
      <c r="AB25" s="96">
        <v>657.48</v>
      </c>
      <c r="AC25" s="276">
        <v>568.85743699999989</v>
      </c>
      <c r="AD25" s="384">
        <v>492.69732699999992</v>
      </c>
    </row>
    <row r="26" spans="4:30" ht="16.5" customHeight="1">
      <c r="D26" s="128"/>
      <c r="E26" s="129" t="s">
        <v>83</v>
      </c>
      <c r="F26" s="96">
        <v>1403.827</v>
      </c>
      <c r="G26" s="96">
        <v>1176.9390000000001</v>
      </c>
      <c r="H26" s="96">
        <v>1127.2380000000001</v>
      </c>
      <c r="I26" s="96">
        <v>1417.6969999999999</v>
      </c>
      <c r="J26" s="96">
        <v>1344.489</v>
      </c>
      <c r="K26" s="96">
        <v>1374.1320000000001</v>
      </c>
      <c r="L26" s="96">
        <v>1595.1859999999999</v>
      </c>
      <c r="M26" s="96">
        <v>1826.223</v>
      </c>
      <c r="N26" s="96">
        <v>1793.384</v>
      </c>
      <c r="O26" s="96">
        <v>1378.117</v>
      </c>
      <c r="P26" s="96">
        <v>1538.5360000000001</v>
      </c>
      <c r="Q26" s="96">
        <v>1531.3320000000001</v>
      </c>
      <c r="R26" s="96">
        <v>1572.229</v>
      </c>
      <c r="S26" s="96">
        <v>1494.346</v>
      </c>
      <c r="T26" s="96">
        <v>1511.34</v>
      </c>
      <c r="U26" s="96">
        <v>1589.5350000000001</v>
      </c>
      <c r="V26" s="96">
        <v>1659.624</v>
      </c>
      <c r="W26" s="96">
        <v>1579.579</v>
      </c>
      <c r="X26" s="96">
        <v>1580.672</v>
      </c>
      <c r="Y26" s="96">
        <v>1628.806</v>
      </c>
      <c r="Z26" s="96">
        <v>1527.921</v>
      </c>
      <c r="AA26" s="96">
        <v>1473.002</v>
      </c>
      <c r="AB26" s="96">
        <v>1314.58</v>
      </c>
      <c r="AC26" s="276">
        <v>1389.3164659990553</v>
      </c>
      <c r="AD26" s="384">
        <v>1281.4165051630773</v>
      </c>
    </row>
    <row r="27" spans="4:30" ht="16.5" customHeight="1">
      <c r="D27" s="128"/>
      <c r="E27" s="129" t="s">
        <v>121</v>
      </c>
      <c r="F27" s="96">
        <v>439.54500000000002</v>
      </c>
      <c r="G27" s="96">
        <v>457.23</v>
      </c>
      <c r="H27" s="96">
        <v>353.03699999999998</v>
      </c>
      <c r="I27" s="96">
        <v>395.06400000000002</v>
      </c>
      <c r="J27" s="96">
        <v>431.12799999999999</v>
      </c>
      <c r="K27" s="96">
        <v>384.16699999999997</v>
      </c>
      <c r="L27" s="96">
        <v>422.56799999999998</v>
      </c>
      <c r="M27" s="96">
        <v>491.12299999999999</v>
      </c>
      <c r="N27" s="96">
        <v>536.72400000000005</v>
      </c>
      <c r="O27" s="96">
        <v>527.101</v>
      </c>
      <c r="P27" s="96">
        <v>534.61500000000001</v>
      </c>
      <c r="Q27" s="96">
        <v>469.66300000000001</v>
      </c>
      <c r="R27" s="96">
        <v>484.20299999999997</v>
      </c>
      <c r="S27" s="96">
        <v>462.28800000000001</v>
      </c>
      <c r="T27" s="96">
        <v>472.82100000000003</v>
      </c>
      <c r="U27" s="96">
        <v>408.38799999999998</v>
      </c>
      <c r="V27" s="96">
        <v>445.24299999999999</v>
      </c>
      <c r="W27" s="96">
        <v>450.89699999999999</v>
      </c>
      <c r="X27" s="96">
        <v>457.78500000000003</v>
      </c>
      <c r="Y27" s="96">
        <v>489.68900000000002</v>
      </c>
      <c r="Z27" s="96">
        <v>466.75299999999999</v>
      </c>
      <c r="AA27" s="96">
        <v>501.048</v>
      </c>
      <c r="AB27" s="96">
        <v>526.42999999999995</v>
      </c>
      <c r="AC27" s="276">
        <v>456.96466965114041</v>
      </c>
      <c r="AD27" s="384">
        <v>465.81949400000002</v>
      </c>
    </row>
    <row r="28" spans="4:30" ht="16.5" customHeight="1">
      <c r="D28" s="128"/>
      <c r="E28" s="129" t="s">
        <v>84</v>
      </c>
      <c r="F28" s="96">
        <v>301.86900000000003</v>
      </c>
      <c r="G28" s="96">
        <v>313.79199999999997</v>
      </c>
      <c r="H28" s="96">
        <v>398.584</v>
      </c>
      <c r="I28" s="96">
        <v>545.87199999999996</v>
      </c>
      <c r="J28" s="96">
        <v>642.91499999999996</v>
      </c>
      <c r="K28" s="96">
        <v>659.32299999999998</v>
      </c>
      <c r="L28" s="96">
        <v>776.84</v>
      </c>
      <c r="M28" s="96">
        <v>932.26400000000001</v>
      </c>
      <c r="N28" s="96">
        <v>1083.405</v>
      </c>
      <c r="O28" s="96">
        <v>1111.48</v>
      </c>
      <c r="P28" s="96">
        <v>1507.1310000000001</v>
      </c>
      <c r="Q28" s="96">
        <v>1167.559</v>
      </c>
      <c r="R28" s="96">
        <v>699.57500000000005</v>
      </c>
      <c r="S28" s="96">
        <v>584.04100000000005</v>
      </c>
      <c r="T28" s="96">
        <v>522.90899999999999</v>
      </c>
      <c r="U28" s="96">
        <v>537.07899999999995</v>
      </c>
      <c r="V28" s="96">
        <v>415.04500000000002</v>
      </c>
      <c r="W28" s="96">
        <v>411.48700000000002</v>
      </c>
      <c r="X28" s="96">
        <v>364.48</v>
      </c>
      <c r="Y28" s="96">
        <v>333.935</v>
      </c>
      <c r="Z28" s="96">
        <v>292.75099999999998</v>
      </c>
      <c r="AA28" s="96">
        <v>309.37200000000001</v>
      </c>
      <c r="AB28" s="96">
        <v>337.87700000000001</v>
      </c>
      <c r="AC28" s="276">
        <v>270.58588563308467</v>
      </c>
      <c r="AD28" s="384">
        <v>348.13746999999995</v>
      </c>
    </row>
    <row r="29" spans="4:30" ht="16.5" customHeight="1">
      <c r="D29" s="128"/>
      <c r="E29" s="129" t="s">
        <v>85</v>
      </c>
      <c r="F29" s="96">
        <v>1379.6469999999999</v>
      </c>
      <c r="G29" s="96">
        <v>1246.066</v>
      </c>
      <c r="H29" s="96">
        <v>1290.028</v>
      </c>
      <c r="I29" s="96">
        <v>1402.12</v>
      </c>
      <c r="J29" s="96">
        <v>1270.481</v>
      </c>
      <c r="K29" s="96">
        <v>1101.82</v>
      </c>
      <c r="L29" s="96">
        <v>1172.3900000000001</v>
      </c>
      <c r="M29" s="96">
        <v>926.505</v>
      </c>
      <c r="N29" s="96">
        <v>736.17399999999998</v>
      </c>
      <c r="O29" s="96">
        <v>554.30600000000004</v>
      </c>
      <c r="P29" s="96">
        <v>543.61</v>
      </c>
      <c r="Q29" s="96">
        <v>431.33600000000001</v>
      </c>
      <c r="R29" s="96">
        <v>211.929</v>
      </c>
      <c r="S29" s="96">
        <v>227.964</v>
      </c>
      <c r="T29" s="96">
        <v>287.60500000000002</v>
      </c>
      <c r="U29" s="96">
        <v>334.89699999999999</v>
      </c>
      <c r="V29" s="96">
        <v>270.38299999999998</v>
      </c>
      <c r="W29" s="96">
        <v>254.42400000000001</v>
      </c>
      <c r="X29" s="96">
        <v>250.81399999999999</v>
      </c>
      <c r="Y29" s="96">
        <v>237.90899999999999</v>
      </c>
      <c r="Z29" s="96">
        <v>189.203</v>
      </c>
      <c r="AA29" s="96">
        <v>323.202</v>
      </c>
      <c r="AB29" s="96">
        <v>376.53399999999999</v>
      </c>
      <c r="AC29" s="276">
        <v>324.01116221202807</v>
      </c>
      <c r="AD29" s="384">
        <v>51.652419000000002</v>
      </c>
    </row>
    <row r="30" spans="4:30" ht="16.5" customHeight="1">
      <c r="D30" s="128"/>
      <c r="E30" s="129" t="s">
        <v>86</v>
      </c>
      <c r="F30" s="96">
        <v>2114.71</v>
      </c>
      <c r="G30" s="96">
        <v>2221.5070000000001</v>
      </c>
      <c r="H30" s="96">
        <v>2021.7170000000001</v>
      </c>
      <c r="I30" s="96">
        <v>2048.0079999999998</v>
      </c>
      <c r="J30" s="96">
        <v>2099.0030000000002</v>
      </c>
      <c r="K30" s="96">
        <v>1976.1890000000001</v>
      </c>
      <c r="L30" s="96">
        <v>1994.4290000000001</v>
      </c>
      <c r="M30" s="96">
        <v>2307.518</v>
      </c>
      <c r="N30" s="96">
        <v>2192.7820000000002</v>
      </c>
      <c r="O30" s="96">
        <v>1780.6890000000001</v>
      </c>
      <c r="P30" s="96">
        <v>1908.817</v>
      </c>
      <c r="Q30" s="96">
        <v>1788.1759999999999</v>
      </c>
      <c r="R30" s="96">
        <v>1664.04</v>
      </c>
      <c r="S30" s="96">
        <v>1607.491</v>
      </c>
      <c r="T30" s="96">
        <v>1693.077</v>
      </c>
      <c r="U30" s="96">
        <v>1747.4280000000001</v>
      </c>
      <c r="V30" s="96">
        <v>1539.1890000000001</v>
      </c>
      <c r="W30" s="96">
        <v>1628.3019999999999</v>
      </c>
      <c r="X30" s="96">
        <v>1762.4169999999999</v>
      </c>
      <c r="Y30" s="96">
        <v>1926.732</v>
      </c>
      <c r="Z30" s="96">
        <v>1726.9839999999999</v>
      </c>
      <c r="AA30" s="96">
        <v>1723.8820000000001</v>
      </c>
      <c r="AB30" s="96">
        <v>1668.5889999999999</v>
      </c>
      <c r="AC30" s="276">
        <v>1623.9337914498556</v>
      </c>
      <c r="AD30" s="384">
        <v>1721.7313527787794</v>
      </c>
    </row>
    <row r="31" spans="4:30" ht="16.5" customHeight="1">
      <c r="D31" s="128"/>
      <c r="E31" s="129" t="s">
        <v>87</v>
      </c>
      <c r="F31" s="96">
        <v>635.88400000000001</v>
      </c>
      <c r="G31" s="96">
        <v>538.625</v>
      </c>
      <c r="H31" s="96">
        <v>533.32399999999996</v>
      </c>
      <c r="I31" s="96">
        <v>642.07399999999996</v>
      </c>
      <c r="J31" s="96">
        <v>677.54600000000005</v>
      </c>
      <c r="K31" s="96">
        <v>676.75</v>
      </c>
      <c r="L31" s="96">
        <v>717.42700000000002</v>
      </c>
      <c r="M31" s="96">
        <v>797.74099999999999</v>
      </c>
      <c r="N31" s="96">
        <v>1007.32</v>
      </c>
      <c r="O31" s="96">
        <v>843.94500000000005</v>
      </c>
      <c r="P31" s="96">
        <v>979.55200000000002</v>
      </c>
      <c r="Q31" s="96">
        <v>916.34</v>
      </c>
      <c r="R31" s="96">
        <v>769.678</v>
      </c>
      <c r="S31" s="96">
        <v>821.25</v>
      </c>
      <c r="T31" s="96">
        <v>874.17700000000002</v>
      </c>
      <c r="U31" s="96">
        <v>735.76400000000001</v>
      </c>
      <c r="V31" s="96">
        <v>680.21699999999998</v>
      </c>
      <c r="W31" s="96">
        <v>717.15599999999995</v>
      </c>
      <c r="X31" s="96">
        <v>731.71799999999996</v>
      </c>
      <c r="Y31" s="96">
        <v>719.16899999999998</v>
      </c>
      <c r="Z31" s="96">
        <v>742.22299999999996</v>
      </c>
      <c r="AA31" s="96">
        <v>873.29300000000001</v>
      </c>
      <c r="AB31" s="96">
        <v>899.74300000000005</v>
      </c>
      <c r="AC31" s="276">
        <v>879.41534743173361</v>
      </c>
      <c r="AD31" s="384">
        <v>922.59741551489844</v>
      </c>
    </row>
    <row r="32" spans="4:30" ht="16.5" customHeight="1">
      <c r="D32" s="128"/>
      <c r="E32" s="129" t="s">
        <v>88</v>
      </c>
      <c r="F32" s="96">
        <v>1898.6010000000001</v>
      </c>
      <c r="G32" s="96">
        <v>1776.115</v>
      </c>
      <c r="H32" s="96">
        <v>1737.269</v>
      </c>
      <c r="I32" s="96">
        <v>2008.3589999999999</v>
      </c>
      <c r="J32" s="96">
        <v>2189.6379999999999</v>
      </c>
      <c r="K32" s="96">
        <v>2240.9949999999999</v>
      </c>
      <c r="L32" s="96">
        <v>2524.0839999999998</v>
      </c>
      <c r="M32" s="96">
        <v>2748.1460000000002</v>
      </c>
      <c r="N32" s="96">
        <v>2484.2489999999998</v>
      </c>
      <c r="O32" s="96">
        <v>2046.799</v>
      </c>
      <c r="P32" s="96">
        <v>2559.9969999999998</v>
      </c>
      <c r="Q32" s="96">
        <v>2449.6439999999998</v>
      </c>
      <c r="R32" s="96">
        <v>2211.203</v>
      </c>
      <c r="S32" s="96">
        <v>2215.1179999999999</v>
      </c>
      <c r="T32" s="96">
        <v>2649.8490000000002</v>
      </c>
      <c r="U32" s="96">
        <v>3083.864</v>
      </c>
      <c r="V32" s="96">
        <v>3012.424</v>
      </c>
      <c r="W32" s="96">
        <v>2827.9639999999999</v>
      </c>
      <c r="X32" s="96">
        <v>3193.192</v>
      </c>
      <c r="Y32" s="96">
        <v>3699.92</v>
      </c>
      <c r="Z32" s="96">
        <v>3517.2979999999998</v>
      </c>
      <c r="AA32" s="96">
        <v>4232.2960000000003</v>
      </c>
      <c r="AB32" s="96">
        <v>4281.5169999999998</v>
      </c>
      <c r="AC32" s="276">
        <v>4387.018258881445</v>
      </c>
      <c r="AD32" s="384">
        <v>4710.0299582864291</v>
      </c>
    </row>
    <row r="33" spans="4:30" ht="16.5" customHeight="1">
      <c r="D33" s="128"/>
      <c r="E33" s="129" t="s">
        <v>89</v>
      </c>
      <c r="F33" s="96">
        <v>285.08</v>
      </c>
      <c r="G33" s="96">
        <v>382.51</v>
      </c>
      <c r="H33" s="96">
        <v>317.92500000000001</v>
      </c>
      <c r="I33" s="96">
        <v>500.34300000000002</v>
      </c>
      <c r="J33" s="96">
        <v>587.32399999999996</v>
      </c>
      <c r="K33" s="96">
        <v>775.78899999999999</v>
      </c>
      <c r="L33" s="96">
        <v>1178.6410000000001</v>
      </c>
      <c r="M33" s="96">
        <v>1156.6769999999999</v>
      </c>
      <c r="N33" s="96">
        <v>1275.354</v>
      </c>
      <c r="O33" s="96">
        <v>983.43299999999999</v>
      </c>
      <c r="P33" s="96">
        <v>1327.807</v>
      </c>
      <c r="Q33" s="96">
        <v>1275.6780000000001</v>
      </c>
      <c r="R33" s="96">
        <v>994.47699999999998</v>
      </c>
      <c r="S33" s="96">
        <v>940.90899999999999</v>
      </c>
      <c r="T33" s="96">
        <v>1650.1079999999999</v>
      </c>
      <c r="U33" s="96">
        <v>2047.231</v>
      </c>
      <c r="V33" s="96">
        <v>1569.0730000000001</v>
      </c>
      <c r="W33" s="96">
        <v>1675.2239999999999</v>
      </c>
      <c r="X33" s="96">
        <v>1329.0309999999999</v>
      </c>
      <c r="Y33" s="96">
        <v>1206.8920000000001</v>
      </c>
      <c r="Z33" s="96">
        <v>1024.03</v>
      </c>
      <c r="AA33" s="96">
        <v>1064.009</v>
      </c>
      <c r="AB33" s="96">
        <v>959.60699999999997</v>
      </c>
      <c r="AC33" s="276">
        <v>708.51903673431525</v>
      </c>
      <c r="AD33" s="384">
        <v>642.9222965903009</v>
      </c>
    </row>
    <row r="34" spans="4:30" ht="16.5" customHeight="1">
      <c r="D34" s="128"/>
      <c r="E34" s="129" t="s">
        <v>223</v>
      </c>
      <c r="F34" s="96">
        <v>121.301</v>
      </c>
      <c r="G34" s="96">
        <v>107.7</v>
      </c>
      <c r="H34" s="96">
        <v>113.874</v>
      </c>
      <c r="I34" s="96">
        <v>121.211</v>
      </c>
      <c r="J34" s="96">
        <v>110.724</v>
      </c>
      <c r="K34" s="96">
        <v>90.509</v>
      </c>
      <c r="L34" s="96">
        <v>140.947</v>
      </c>
      <c r="M34" s="96">
        <v>143.65</v>
      </c>
      <c r="N34" s="96">
        <v>177.07499999999999</v>
      </c>
      <c r="O34" s="96">
        <v>137.357</v>
      </c>
      <c r="P34" s="96">
        <v>115.93899999999999</v>
      </c>
      <c r="Q34" s="96">
        <v>163.97200000000001</v>
      </c>
      <c r="R34" s="96">
        <v>90.174000000000007</v>
      </c>
      <c r="S34" s="96">
        <v>78.503</v>
      </c>
      <c r="T34" s="96">
        <v>53.003</v>
      </c>
      <c r="U34" s="96">
        <v>56.078000000000003</v>
      </c>
      <c r="V34" s="96">
        <v>58.887999999999998</v>
      </c>
      <c r="W34" s="96">
        <v>68.058000000000007</v>
      </c>
      <c r="X34" s="96">
        <v>87.265000000000001</v>
      </c>
      <c r="Y34" s="96">
        <v>86.897000000000006</v>
      </c>
      <c r="Z34" s="96">
        <v>86.084000000000003</v>
      </c>
      <c r="AA34" s="96">
        <v>92.847999999999999</v>
      </c>
      <c r="AB34" s="96">
        <v>91.772999999999996</v>
      </c>
      <c r="AC34" s="276">
        <v>66.198596000000009</v>
      </c>
      <c r="AD34" s="384">
        <v>68.178527999999986</v>
      </c>
    </row>
    <row r="35" spans="4:30" ht="16.5" customHeight="1">
      <c r="D35" s="128"/>
      <c r="E35" s="129" t="s">
        <v>283</v>
      </c>
      <c r="F35" s="96">
        <v>1432.865</v>
      </c>
      <c r="G35" s="96">
        <v>1253.252</v>
      </c>
      <c r="H35" s="96">
        <v>1368.3340000000001</v>
      </c>
      <c r="I35" s="96">
        <v>1532.0619999999999</v>
      </c>
      <c r="J35" s="96">
        <v>1671.0409999999999</v>
      </c>
      <c r="K35" s="96">
        <v>1731.19</v>
      </c>
      <c r="L35" s="96">
        <v>1984.973</v>
      </c>
      <c r="M35" s="96">
        <v>2029.329</v>
      </c>
      <c r="N35" s="96">
        <v>1984.77</v>
      </c>
      <c r="O35" s="96">
        <v>1423.1410000000001</v>
      </c>
      <c r="P35" s="96">
        <v>1801.5150000000001</v>
      </c>
      <c r="Q35" s="96">
        <v>1578.9839999999999</v>
      </c>
      <c r="R35" s="96">
        <v>1291.079</v>
      </c>
      <c r="S35" s="96">
        <v>1260.54</v>
      </c>
      <c r="T35" s="96">
        <v>1290.8810000000001</v>
      </c>
      <c r="U35" s="96">
        <v>1358.097</v>
      </c>
      <c r="V35" s="96">
        <v>1402.202</v>
      </c>
      <c r="W35" s="96">
        <v>1658.3489999999999</v>
      </c>
      <c r="X35" s="96">
        <v>1760.018</v>
      </c>
      <c r="Y35" s="96">
        <v>1589.289</v>
      </c>
      <c r="Z35" s="96">
        <v>1671.4870000000001</v>
      </c>
      <c r="AA35" s="96">
        <v>1883.8150000000001</v>
      </c>
      <c r="AB35" s="96">
        <v>2022.1880000000001</v>
      </c>
      <c r="AC35" s="276">
        <v>1743.3609409999999</v>
      </c>
      <c r="AD35" s="384">
        <v>1683.1874089999999</v>
      </c>
    </row>
    <row r="36" spans="4:30" ht="16.5" customHeight="1">
      <c r="D36" s="128"/>
      <c r="E36" s="129" t="s">
        <v>90</v>
      </c>
      <c r="F36" s="96">
        <v>4949.8459999999995</v>
      </c>
      <c r="G36" s="96">
        <v>4329.3680000000004</v>
      </c>
      <c r="H36" s="96">
        <v>4726.9229999999998</v>
      </c>
      <c r="I36" s="96">
        <v>5292.5209999999997</v>
      </c>
      <c r="J36" s="96">
        <v>5772.6260000000002</v>
      </c>
      <c r="K36" s="96">
        <v>5980.4120000000003</v>
      </c>
      <c r="L36" s="96">
        <v>6857.1080000000002</v>
      </c>
      <c r="M36" s="96">
        <v>7010.335</v>
      </c>
      <c r="N36" s="96">
        <v>6856.4080000000004</v>
      </c>
      <c r="O36" s="96">
        <v>4916.2529999999997</v>
      </c>
      <c r="P36" s="96">
        <v>6223.348</v>
      </c>
      <c r="Q36" s="96">
        <v>5454.6139999999996</v>
      </c>
      <c r="R36" s="96">
        <v>4718.6480000000001</v>
      </c>
      <c r="S36" s="96">
        <v>4886.5780000000004</v>
      </c>
      <c r="T36" s="96">
        <v>5264.8810000000003</v>
      </c>
      <c r="U36" s="96">
        <v>5786.2340000000004</v>
      </c>
      <c r="V36" s="96">
        <v>5730.8119999999999</v>
      </c>
      <c r="W36" s="96">
        <v>6562.8429999999998</v>
      </c>
      <c r="X36" s="96">
        <v>6756.2039999999997</v>
      </c>
      <c r="Y36" s="96">
        <v>5831.7629999999999</v>
      </c>
      <c r="Z36" s="96">
        <v>5944.2629999999999</v>
      </c>
      <c r="AA36" s="96">
        <v>6696.6369999999997</v>
      </c>
      <c r="AB36" s="96">
        <v>7184.7030000000004</v>
      </c>
      <c r="AC36" s="276">
        <v>6194.5329717546874</v>
      </c>
      <c r="AD36" s="384">
        <v>5999.2061841132772</v>
      </c>
    </row>
    <row r="37" spans="4:30" ht="16.5" customHeight="1">
      <c r="D37" s="128"/>
      <c r="E37" s="129" t="s">
        <v>91</v>
      </c>
      <c r="F37" s="96">
        <v>1954.6510000000001</v>
      </c>
      <c r="G37" s="96">
        <v>1681.742</v>
      </c>
      <c r="H37" s="96">
        <v>1521.44</v>
      </c>
      <c r="I37" s="96">
        <v>1352.913</v>
      </c>
      <c r="J37" s="96">
        <v>1471.2639999999999</v>
      </c>
      <c r="K37" s="96">
        <v>1523.5429999999999</v>
      </c>
      <c r="L37" s="96">
        <v>1315.2860000000001</v>
      </c>
      <c r="M37" s="96">
        <v>1421.1890000000001</v>
      </c>
      <c r="N37" s="96">
        <v>1618.6790000000001</v>
      </c>
      <c r="O37" s="96">
        <v>1281.223</v>
      </c>
      <c r="P37" s="96">
        <v>1356.981</v>
      </c>
      <c r="Q37" s="96">
        <v>1260.703</v>
      </c>
      <c r="R37" s="96">
        <v>1179.0989999999999</v>
      </c>
      <c r="S37" s="96">
        <v>1158.356</v>
      </c>
      <c r="T37" s="96">
        <v>1111.9290000000001</v>
      </c>
      <c r="U37" s="96">
        <v>1065.5609999999999</v>
      </c>
      <c r="V37" s="96">
        <v>999.43700000000001</v>
      </c>
      <c r="W37" s="96">
        <v>894.12599999999998</v>
      </c>
      <c r="X37" s="96">
        <v>852.11300000000006</v>
      </c>
      <c r="Y37" s="96">
        <v>975.274</v>
      </c>
      <c r="Z37" s="96">
        <v>876.48800000000006</v>
      </c>
      <c r="AA37" s="96">
        <v>829.33100000000002</v>
      </c>
      <c r="AB37" s="96">
        <v>1018.609</v>
      </c>
      <c r="AC37" s="276">
        <v>1009.6868810000001</v>
      </c>
      <c r="AD37" s="384">
        <v>1033.163585</v>
      </c>
    </row>
    <row r="38" spans="4:30" ht="16.5" customHeight="1">
      <c r="D38" s="130"/>
      <c r="E38" s="101" t="s">
        <v>92</v>
      </c>
      <c r="F38" s="96">
        <v>241.12700000000001</v>
      </c>
      <c r="G38" s="96">
        <v>189.16499999999999</v>
      </c>
      <c r="H38" s="96">
        <v>161.74600000000001</v>
      </c>
      <c r="I38" s="96">
        <v>174.57</v>
      </c>
      <c r="J38" s="96">
        <v>177.70400000000001</v>
      </c>
      <c r="K38" s="96">
        <v>184.196</v>
      </c>
      <c r="L38" s="96">
        <v>179.50700000000001</v>
      </c>
      <c r="M38" s="96">
        <v>163.03200000000001</v>
      </c>
      <c r="N38" s="96">
        <v>153.78700000000001</v>
      </c>
      <c r="O38" s="96">
        <v>135.227</v>
      </c>
      <c r="P38" s="96">
        <v>124.625</v>
      </c>
      <c r="Q38" s="96">
        <v>115.566</v>
      </c>
      <c r="R38" s="96">
        <v>132.626</v>
      </c>
      <c r="S38" s="96">
        <v>140.05799999999999</v>
      </c>
      <c r="T38" s="96">
        <v>146.03399999999999</v>
      </c>
      <c r="U38" s="96">
        <v>154.499</v>
      </c>
      <c r="V38" s="96">
        <v>174.26300000000001</v>
      </c>
      <c r="W38" s="96">
        <v>224.97300000000001</v>
      </c>
      <c r="X38" s="96">
        <v>274.29399999999998</v>
      </c>
      <c r="Y38" s="96">
        <v>291.08100000000002</v>
      </c>
      <c r="Z38" s="96">
        <v>363.72199999999998</v>
      </c>
      <c r="AA38" s="96">
        <v>412.36399999999998</v>
      </c>
      <c r="AB38" s="96">
        <v>366.84100000000001</v>
      </c>
      <c r="AC38" s="276">
        <v>251.73180471241</v>
      </c>
      <c r="AD38" s="384">
        <v>219.65579577736011</v>
      </c>
    </row>
    <row r="39" spans="4:30" ht="16.5" customHeight="1">
      <c r="D39" s="2" t="s">
        <v>122</v>
      </c>
      <c r="E39" s="131"/>
      <c r="F39" s="98">
        <v>16661.599999999999</v>
      </c>
      <c r="G39" s="98">
        <v>16776.396000000001</v>
      </c>
      <c r="H39" s="98">
        <v>16224.058000000001</v>
      </c>
      <c r="I39" s="98">
        <v>16308.038</v>
      </c>
      <c r="J39" s="98">
        <v>16701.334999999999</v>
      </c>
      <c r="K39" s="98">
        <v>17081.909</v>
      </c>
      <c r="L39" s="98">
        <v>16982.264999999999</v>
      </c>
      <c r="M39" s="98">
        <v>17019.576000000001</v>
      </c>
      <c r="N39" s="98">
        <v>16162.584000000001</v>
      </c>
      <c r="O39" s="98">
        <v>14583.471</v>
      </c>
      <c r="P39" s="98">
        <v>14707.662</v>
      </c>
      <c r="Q39" s="98">
        <v>13834.239</v>
      </c>
      <c r="R39" s="98">
        <v>14444.942999999999</v>
      </c>
      <c r="S39" s="98">
        <v>14806.084000000001</v>
      </c>
      <c r="T39" s="98">
        <v>15184.772999999999</v>
      </c>
      <c r="U39" s="98">
        <v>15013.12</v>
      </c>
      <c r="V39" s="98">
        <v>15432.849</v>
      </c>
      <c r="W39" s="98">
        <v>15515.457</v>
      </c>
      <c r="X39" s="98">
        <v>15890.866</v>
      </c>
      <c r="Y39" s="98">
        <v>16513.096000000001</v>
      </c>
      <c r="Z39" s="98">
        <v>14776.59</v>
      </c>
      <c r="AA39" s="98">
        <v>15124.276</v>
      </c>
      <c r="AB39" s="98">
        <v>15829.924999999999</v>
      </c>
      <c r="AC39" s="278">
        <v>15323.674296212297</v>
      </c>
      <c r="AD39" s="386">
        <v>14875.091165</v>
      </c>
    </row>
    <row r="40" spans="4:30" ht="16.5" customHeight="1">
      <c r="D40" s="128"/>
      <c r="E40" s="129" t="s">
        <v>93</v>
      </c>
      <c r="F40" s="96">
        <v>692.27800000000002</v>
      </c>
      <c r="G40" s="96">
        <v>814.68700000000001</v>
      </c>
      <c r="H40" s="96">
        <v>890.96600000000001</v>
      </c>
      <c r="I40" s="96">
        <v>916.38</v>
      </c>
      <c r="J40" s="96">
        <v>1073.4680000000001</v>
      </c>
      <c r="K40" s="96">
        <v>1189.326</v>
      </c>
      <c r="L40" s="96">
        <v>1187.7080000000001</v>
      </c>
      <c r="M40" s="96">
        <v>1214.3330000000001</v>
      </c>
      <c r="N40" s="96">
        <v>1094.954</v>
      </c>
      <c r="O40" s="96">
        <v>929.19100000000003</v>
      </c>
      <c r="P40" s="96">
        <v>962.75099999999998</v>
      </c>
      <c r="Q40" s="96">
        <v>985.56200000000001</v>
      </c>
      <c r="R40" s="96">
        <v>1156.4190000000001</v>
      </c>
      <c r="S40" s="96">
        <v>1255.7909999999999</v>
      </c>
      <c r="T40" s="96">
        <v>1299.423</v>
      </c>
      <c r="U40" s="96">
        <v>1295.4159999999999</v>
      </c>
      <c r="V40" s="96">
        <v>1243.595</v>
      </c>
      <c r="W40" s="96">
        <v>1197.509</v>
      </c>
      <c r="X40" s="96">
        <v>1178.077</v>
      </c>
      <c r="Y40" s="96">
        <v>1307.473</v>
      </c>
      <c r="Z40" s="96">
        <v>1188.9970000000001</v>
      </c>
      <c r="AA40" s="96">
        <v>1094.8489999999999</v>
      </c>
      <c r="AB40" s="96">
        <v>980.14599999999996</v>
      </c>
      <c r="AC40" s="276">
        <v>1029.2139999999999</v>
      </c>
      <c r="AD40" s="384">
        <v>1098.924</v>
      </c>
    </row>
    <row r="41" spans="4:30" ht="16.5" customHeight="1">
      <c r="D41" s="128"/>
      <c r="E41" s="129" t="s">
        <v>94</v>
      </c>
      <c r="F41" s="96">
        <v>7994.18</v>
      </c>
      <c r="G41" s="96">
        <v>7946.6660000000002</v>
      </c>
      <c r="H41" s="96">
        <v>7589.9570000000003</v>
      </c>
      <c r="I41" s="96">
        <v>7702.1890000000003</v>
      </c>
      <c r="J41" s="96">
        <v>7942.82</v>
      </c>
      <c r="K41" s="96">
        <v>8218.9570000000003</v>
      </c>
      <c r="L41" s="96">
        <v>8093.7780000000002</v>
      </c>
      <c r="M41" s="96">
        <v>8030.86</v>
      </c>
      <c r="N41" s="96">
        <v>7498.9110000000001</v>
      </c>
      <c r="O41" s="96">
        <v>6386.72</v>
      </c>
      <c r="P41" s="96">
        <v>6359.5320000000002</v>
      </c>
      <c r="Q41" s="96">
        <v>6208.6469999999999</v>
      </c>
      <c r="R41" s="96">
        <v>6708.3590000000004</v>
      </c>
      <c r="S41" s="96">
        <v>6878.2910000000002</v>
      </c>
      <c r="T41" s="96">
        <v>7348.9350000000004</v>
      </c>
      <c r="U41" s="96">
        <v>7191.3969999999999</v>
      </c>
      <c r="V41" s="96">
        <v>7733.1289999999999</v>
      </c>
      <c r="W41" s="96">
        <v>8129.5820000000003</v>
      </c>
      <c r="X41" s="96">
        <v>8462.8230000000003</v>
      </c>
      <c r="Y41" s="96">
        <v>8755.6309999999994</v>
      </c>
      <c r="Z41" s="96">
        <v>8220.7639999999992</v>
      </c>
      <c r="AA41" s="96">
        <v>8350.5040000000008</v>
      </c>
      <c r="AB41" s="96">
        <v>8034.56</v>
      </c>
      <c r="AC41" s="276">
        <v>7959.527</v>
      </c>
      <c r="AD41" s="384">
        <v>7829.192</v>
      </c>
    </row>
    <row r="42" spans="4:30" ht="16.5" customHeight="1">
      <c r="D42" s="128"/>
      <c r="E42" s="135" t="s">
        <v>95</v>
      </c>
      <c r="F42" s="96">
        <v>6898.72</v>
      </c>
      <c r="G42" s="96">
        <v>6805.9920000000002</v>
      </c>
      <c r="H42" s="96">
        <v>6580.4430000000002</v>
      </c>
      <c r="I42" s="96">
        <v>6465.4960000000001</v>
      </c>
      <c r="J42" s="96">
        <v>6409.6</v>
      </c>
      <c r="K42" s="96">
        <v>6411.1450000000004</v>
      </c>
      <c r="L42" s="96">
        <v>6427.348</v>
      </c>
      <c r="M42" s="96">
        <v>6522.0820000000003</v>
      </c>
      <c r="N42" s="96">
        <v>6333.7569999999996</v>
      </c>
      <c r="O42" s="96">
        <v>5989.7139999999999</v>
      </c>
      <c r="P42" s="96">
        <v>6075.2790000000005</v>
      </c>
      <c r="Q42" s="96">
        <v>5503.2560000000003</v>
      </c>
      <c r="R42" s="96">
        <v>5361.4350000000004</v>
      </c>
      <c r="S42" s="96">
        <v>5391.0730000000003</v>
      </c>
      <c r="T42" s="96">
        <v>5247.4620000000004</v>
      </c>
      <c r="U42" s="96">
        <v>5279.7749999999996</v>
      </c>
      <c r="V42" s="96">
        <v>5027.2110000000002</v>
      </c>
      <c r="W42" s="96">
        <v>4625.8819999999996</v>
      </c>
      <c r="X42" s="96">
        <v>4542.6949999999997</v>
      </c>
      <c r="Y42" s="96">
        <v>4449.3180000000002</v>
      </c>
      <c r="Z42" s="96">
        <v>4087.529</v>
      </c>
      <c r="AA42" s="96">
        <v>4446.46</v>
      </c>
      <c r="AB42" s="96">
        <v>4667.3609999999999</v>
      </c>
      <c r="AC42" s="276">
        <v>4129.2682962122981</v>
      </c>
      <c r="AD42" s="384">
        <v>3617.4631650000001</v>
      </c>
    </row>
    <row r="43" spans="4:30" ht="16.5" customHeight="1">
      <c r="D43" s="128"/>
      <c r="E43" s="135" t="s">
        <v>284</v>
      </c>
      <c r="F43" s="96">
        <v>220.51599999999999</v>
      </c>
      <c r="G43" s="96">
        <v>247.68700000000001</v>
      </c>
      <c r="H43" s="96">
        <v>238.18899999999999</v>
      </c>
      <c r="I43" s="96">
        <v>250.744</v>
      </c>
      <c r="J43" s="96">
        <v>261.28899999999999</v>
      </c>
      <c r="K43" s="96">
        <v>258.63200000000001</v>
      </c>
      <c r="L43" s="96">
        <v>260.87599999999998</v>
      </c>
      <c r="M43" s="96">
        <v>256.54700000000003</v>
      </c>
      <c r="N43" s="96">
        <v>252.995</v>
      </c>
      <c r="O43" s="96">
        <v>261.77999999999997</v>
      </c>
      <c r="P43" s="96">
        <v>268.38799999999998</v>
      </c>
      <c r="Q43" s="96">
        <v>232.88</v>
      </c>
      <c r="R43" s="96">
        <v>259.14699999999999</v>
      </c>
      <c r="S43" s="96">
        <v>281.49299999999999</v>
      </c>
      <c r="T43" s="96">
        <v>292.83600000000001</v>
      </c>
      <c r="U43" s="96">
        <v>292.89699999999999</v>
      </c>
      <c r="V43" s="96">
        <v>313.78500000000003</v>
      </c>
      <c r="W43" s="96">
        <v>323.85399999999998</v>
      </c>
      <c r="X43" s="96">
        <v>336.97399999999999</v>
      </c>
      <c r="Y43" s="96">
        <v>386.75299999999999</v>
      </c>
      <c r="Z43" s="96">
        <v>191.75</v>
      </c>
      <c r="AA43" s="96">
        <v>172.69800000000001</v>
      </c>
      <c r="AB43" s="96">
        <v>298.58600000000001</v>
      </c>
      <c r="AC43" s="276">
        <v>295.81700000000001</v>
      </c>
      <c r="AD43" s="384">
        <v>272.75299999999999</v>
      </c>
    </row>
    <row r="44" spans="4:30" ht="16.5" customHeight="1">
      <c r="D44" s="130"/>
      <c r="E44" s="101" t="s">
        <v>96</v>
      </c>
      <c r="F44" s="96">
        <v>855.90599999999995</v>
      </c>
      <c r="G44" s="96">
        <v>961.36400000000003</v>
      </c>
      <c r="H44" s="96">
        <v>924.50300000000004</v>
      </c>
      <c r="I44" s="96">
        <v>973.22900000000004</v>
      </c>
      <c r="J44" s="96">
        <v>1014.158</v>
      </c>
      <c r="K44" s="96">
        <v>1003.849</v>
      </c>
      <c r="L44" s="96">
        <v>1012.5549999999999</v>
      </c>
      <c r="M44" s="96">
        <v>995.75400000000002</v>
      </c>
      <c r="N44" s="96">
        <v>981.96699999999998</v>
      </c>
      <c r="O44" s="96">
        <v>1016.066</v>
      </c>
      <c r="P44" s="96">
        <v>1041.712</v>
      </c>
      <c r="Q44" s="96">
        <v>903.89400000000001</v>
      </c>
      <c r="R44" s="96">
        <v>959.58299999999997</v>
      </c>
      <c r="S44" s="96">
        <v>999.43600000000004</v>
      </c>
      <c r="T44" s="96">
        <v>996.11699999999996</v>
      </c>
      <c r="U44" s="96">
        <v>953.63499999999999</v>
      </c>
      <c r="V44" s="96">
        <v>1115.1289999999999</v>
      </c>
      <c r="W44" s="96">
        <v>1238.6300000000001</v>
      </c>
      <c r="X44" s="96">
        <v>1370.297</v>
      </c>
      <c r="Y44" s="96">
        <v>1613.921</v>
      </c>
      <c r="Z44" s="96">
        <v>1087.55</v>
      </c>
      <c r="AA44" s="96">
        <v>1059.7650000000001</v>
      </c>
      <c r="AB44" s="96">
        <v>1849.2719999999999</v>
      </c>
      <c r="AC44" s="276">
        <v>1909.848</v>
      </c>
      <c r="AD44" s="384">
        <v>2056.759</v>
      </c>
    </row>
    <row r="45" spans="4:30" ht="16.5" customHeight="1">
      <c r="D45" s="2" t="s">
        <v>123</v>
      </c>
      <c r="E45" s="131"/>
      <c r="F45" s="98">
        <v>4769.4979999999996</v>
      </c>
      <c r="G45" s="98">
        <v>4705.0439999999999</v>
      </c>
      <c r="H45" s="98">
        <v>3081.471</v>
      </c>
      <c r="I45" s="98">
        <v>1932.4570000000001</v>
      </c>
      <c r="J45" s="98">
        <v>1465.069</v>
      </c>
      <c r="K45" s="98">
        <v>997.02</v>
      </c>
      <c r="L45" s="98">
        <v>755.74800000000005</v>
      </c>
      <c r="M45" s="98">
        <v>1198.018</v>
      </c>
      <c r="N45" s="98">
        <v>1101.482</v>
      </c>
      <c r="O45" s="98">
        <v>847.27800000000002</v>
      </c>
      <c r="P45" s="98">
        <v>737.60599999999999</v>
      </c>
      <c r="Q45" s="98">
        <v>680.91899999999998</v>
      </c>
      <c r="R45" s="98">
        <v>775.745</v>
      </c>
      <c r="S45" s="98">
        <v>905.803</v>
      </c>
      <c r="T45" s="98">
        <v>774.80399999999997</v>
      </c>
      <c r="U45" s="98">
        <v>718.721</v>
      </c>
      <c r="V45" s="98">
        <v>785.94200000000001</v>
      </c>
      <c r="W45" s="98">
        <v>696.41600000000005</v>
      </c>
      <c r="X45" s="98">
        <v>664.423</v>
      </c>
      <c r="Y45" s="98">
        <v>587.13800000000003</v>
      </c>
      <c r="Z45" s="98">
        <v>650.60500000000002</v>
      </c>
      <c r="AA45" s="98">
        <v>1210.9929999999999</v>
      </c>
      <c r="AB45" s="98">
        <v>1229.934</v>
      </c>
      <c r="AC45" s="278">
        <v>983.78700000000003</v>
      </c>
      <c r="AD45" s="386">
        <v>1196.2059999999999</v>
      </c>
    </row>
    <row r="46" spans="4:30" ht="16.5" customHeight="1">
      <c r="D46" s="128"/>
      <c r="E46" s="135" t="s">
        <v>124</v>
      </c>
      <c r="F46" s="103">
        <v>4769.4979999999996</v>
      </c>
      <c r="G46" s="103">
        <v>4705.0439999999999</v>
      </c>
      <c r="H46" s="103">
        <v>3081.471</v>
      </c>
      <c r="I46" s="103">
        <v>1932.4570000000001</v>
      </c>
      <c r="J46" s="103">
        <v>1465.069</v>
      </c>
      <c r="K46" s="103">
        <v>997.02</v>
      </c>
      <c r="L46" s="103">
        <v>755.74800000000005</v>
      </c>
      <c r="M46" s="103">
        <v>1198.018</v>
      </c>
      <c r="N46" s="103">
        <v>1101.482</v>
      </c>
      <c r="O46" s="103">
        <v>847.27800000000002</v>
      </c>
      <c r="P46" s="103">
        <v>737.60599999999999</v>
      </c>
      <c r="Q46" s="103">
        <v>680.91899999999998</v>
      </c>
      <c r="R46" s="103">
        <v>775.745</v>
      </c>
      <c r="S46" s="103">
        <v>905.803</v>
      </c>
      <c r="T46" s="103">
        <v>774.80399999999997</v>
      </c>
      <c r="U46" s="103">
        <v>718.721</v>
      </c>
      <c r="V46" s="103">
        <v>785.94200000000001</v>
      </c>
      <c r="W46" s="103">
        <v>696.41600000000005</v>
      </c>
      <c r="X46" s="103">
        <v>664.423</v>
      </c>
      <c r="Y46" s="103">
        <v>587.13800000000003</v>
      </c>
      <c r="Z46" s="103">
        <v>650.60500000000002</v>
      </c>
      <c r="AA46" s="103">
        <v>1210.9929999999999</v>
      </c>
      <c r="AB46" s="103">
        <v>1229.934</v>
      </c>
      <c r="AC46" s="280">
        <v>983.78700000000003</v>
      </c>
      <c r="AD46" s="393">
        <v>1196.2059999999999</v>
      </c>
    </row>
    <row r="47" spans="4:30" ht="16.5" customHeight="1">
      <c r="D47" s="3" t="s">
        <v>125</v>
      </c>
      <c r="E47" s="132"/>
      <c r="F47" s="104">
        <v>15220.936</v>
      </c>
      <c r="G47" s="104">
        <v>15509.101000000001</v>
      </c>
      <c r="H47" s="104">
        <v>15668.483</v>
      </c>
      <c r="I47" s="104">
        <v>15705.356</v>
      </c>
      <c r="J47" s="104">
        <v>16225.276</v>
      </c>
      <c r="K47" s="104">
        <v>16605.675999999999</v>
      </c>
      <c r="L47" s="104">
        <v>17250.487000000001</v>
      </c>
      <c r="M47" s="104">
        <v>18013.699000000001</v>
      </c>
      <c r="N47" s="104">
        <v>17905.858</v>
      </c>
      <c r="O47" s="104">
        <v>16331.897999999999</v>
      </c>
      <c r="P47" s="104">
        <v>15849.048000000001</v>
      </c>
      <c r="Q47" s="104">
        <v>16134.795</v>
      </c>
      <c r="R47" s="104">
        <v>16425.079000000002</v>
      </c>
      <c r="S47" s="104">
        <v>17263.585999999999</v>
      </c>
      <c r="T47" s="104">
        <v>19167.689999999999</v>
      </c>
      <c r="U47" s="104">
        <v>19173.774000000001</v>
      </c>
      <c r="V47" s="104">
        <v>18513.300999999999</v>
      </c>
      <c r="W47" s="104">
        <v>18935.86</v>
      </c>
      <c r="X47" s="104">
        <v>19939.685000000001</v>
      </c>
      <c r="Y47" s="104">
        <v>20184.507000000001</v>
      </c>
      <c r="Z47" s="104">
        <v>20177.411</v>
      </c>
      <c r="AA47" s="104">
        <v>20580.405999999999</v>
      </c>
      <c r="AB47" s="104">
        <v>20917.522000000001</v>
      </c>
      <c r="AC47" s="281">
        <v>21589.628000000001</v>
      </c>
      <c r="AD47" s="394">
        <v>22691.89</v>
      </c>
    </row>
    <row r="48" spans="4:30" ht="16.5" customHeight="1" thickBot="1">
      <c r="D48" s="136"/>
      <c r="E48" s="137" t="s">
        <v>126</v>
      </c>
      <c r="F48" s="105">
        <v>15220.936</v>
      </c>
      <c r="G48" s="105">
        <v>15509.101000000001</v>
      </c>
      <c r="H48" s="105">
        <v>15668.483</v>
      </c>
      <c r="I48" s="105">
        <v>15705.356</v>
      </c>
      <c r="J48" s="105">
        <v>16225.276</v>
      </c>
      <c r="K48" s="105">
        <v>16605.675999999999</v>
      </c>
      <c r="L48" s="105">
        <v>17250.487000000001</v>
      </c>
      <c r="M48" s="105">
        <v>18013.699000000001</v>
      </c>
      <c r="N48" s="105">
        <v>17905.858</v>
      </c>
      <c r="O48" s="105">
        <v>16331.897999999999</v>
      </c>
      <c r="P48" s="105">
        <v>15849.048000000001</v>
      </c>
      <c r="Q48" s="105">
        <v>16134.795</v>
      </c>
      <c r="R48" s="105">
        <v>16425.079000000002</v>
      </c>
      <c r="S48" s="105">
        <v>17263.585999999999</v>
      </c>
      <c r="T48" s="105">
        <v>19167.689999999999</v>
      </c>
      <c r="U48" s="105">
        <v>19173.774000000001</v>
      </c>
      <c r="V48" s="105">
        <v>18513.300999999999</v>
      </c>
      <c r="W48" s="105">
        <v>18935.86</v>
      </c>
      <c r="X48" s="105">
        <v>19939.685000000001</v>
      </c>
      <c r="Y48" s="105">
        <v>20184.507000000001</v>
      </c>
      <c r="Z48" s="105">
        <v>20177.411</v>
      </c>
      <c r="AA48" s="105">
        <v>20580.405999999999</v>
      </c>
      <c r="AB48" s="105">
        <v>20917.522000000001</v>
      </c>
      <c r="AC48" s="282">
        <v>21589.628000000001</v>
      </c>
      <c r="AD48" s="395">
        <v>22691.89</v>
      </c>
    </row>
    <row r="49" spans="4:30" ht="16.5" customHeight="1" thickTop="1" thickBot="1">
      <c r="D49" s="396" t="s">
        <v>97</v>
      </c>
      <c r="E49" s="139"/>
      <c r="F49" s="106">
        <v>94709.176999999996</v>
      </c>
      <c r="G49" s="106">
        <v>95904.793999999994</v>
      </c>
      <c r="H49" s="106">
        <v>95251.703999999998</v>
      </c>
      <c r="I49" s="106">
        <v>97080.047999999995</v>
      </c>
      <c r="J49" s="106">
        <v>98659.539000000004</v>
      </c>
      <c r="K49" s="106">
        <v>99227.993000000002</v>
      </c>
      <c r="L49" s="106">
        <v>103089.295</v>
      </c>
      <c r="M49" s="106">
        <v>106645.92600000001</v>
      </c>
      <c r="N49" s="106">
        <v>105773.747</v>
      </c>
      <c r="O49" s="106">
        <v>96588.278000000006</v>
      </c>
      <c r="P49" s="106">
        <v>99085.866999999998</v>
      </c>
      <c r="Q49" s="106">
        <v>95613.873999999996</v>
      </c>
      <c r="R49" s="106">
        <v>94533.066000000006</v>
      </c>
      <c r="S49" s="106">
        <v>98080.270999999993</v>
      </c>
      <c r="T49" s="106">
        <v>102801.90700000001</v>
      </c>
      <c r="U49" s="106">
        <v>107068.802</v>
      </c>
      <c r="V49" s="106">
        <v>109146.62699999999</v>
      </c>
      <c r="W49" s="106">
        <v>113242.238</v>
      </c>
      <c r="X49" s="106">
        <v>117122.395</v>
      </c>
      <c r="Y49" s="106">
        <v>119081.912</v>
      </c>
      <c r="Z49" s="106">
        <v>119828.659</v>
      </c>
      <c r="AA49" s="106">
        <v>128933.48299999999</v>
      </c>
      <c r="AB49" s="106">
        <v>137489.99600000001</v>
      </c>
      <c r="AC49" s="283">
        <v>138915.83637505452</v>
      </c>
      <c r="AD49" s="398">
        <v>141698.32910543235</v>
      </c>
    </row>
    <row r="50" spans="4:30" ht="16.5" customHeight="1">
      <c r="D50" s="399"/>
      <c r="F50" s="150"/>
      <c r="G50" s="150"/>
      <c r="H50" s="150"/>
      <c r="I50" s="150"/>
      <c r="J50" s="150"/>
      <c r="K50" s="150"/>
      <c r="L50" s="150"/>
      <c r="M50" s="150"/>
    </row>
    <row r="51" spans="4:30" ht="16.5" customHeight="1">
      <c r="D51" s="93" t="s">
        <v>346</v>
      </c>
      <c r="F51" s="324"/>
      <c r="G51" s="324"/>
      <c r="H51" s="324"/>
      <c r="I51" s="324"/>
      <c r="J51" s="324"/>
      <c r="K51" s="324"/>
      <c r="L51" s="324"/>
      <c r="M51" s="324"/>
    </row>
    <row r="52" spans="4:30" ht="16.5" customHeight="1" thickBot="1">
      <c r="N52" s="152"/>
      <c r="O52" s="152"/>
      <c r="P52" s="152"/>
      <c r="Q52" s="152"/>
      <c r="R52" s="152"/>
      <c r="S52" s="152"/>
      <c r="T52" s="152"/>
      <c r="Y52" s="151"/>
      <c r="Z52" s="151"/>
      <c r="AA52" s="151"/>
      <c r="AB52" s="151"/>
      <c r="AC52" s="151"/>
      <c r="AD52" s="152" t="s">
        <v>65</v>
      </c>
    </row>
    <row r="53" spans="4:30" ht="16.5" customHeight="1" thickBot="1">
      <c r="D53" s="125"/>
      <c r="E53" s="126"/>
      <c r="F53" s="380" t="s">
        <v>358</v>
      </c>
      <c r="G53" s="380" t="s">
        <v>359</v>
      </c>
      <c r="H53" s="380" t="s">
        <v>360</v>
      </c>
      <c r="I53" s="380" t="s">
        <v>361</v>
      </c>
      <c r="J53" s="380" t="s">
        <v>362</v>
      </c>
      <c r="K53" s="380" t="s">
        <v>258</v>
      </c>
      <c r="L53" s="380" t="s">
        <v>259</v>
      </c>
      <c r="M53" s="380" t="s">
        <v>260</v>
      </c>
      <c r="N53" s="380" t="s">
        <v>261</v>
      </c>
      <c r="O53" s="380" t="s">
        <v>262</v>
      </c>
      <c r="P53" s="380" t="s">
        <v>263</v>
      </c>
      <c r="Q53" s="380" t="s">
        <v>264</v>
      </c>
      <c r="R53" s="380" t="s">
        <v>265</v>
      </c>
      <c r="S53" s="380" t="s">
        <v>266</v>
      </c>
      <c r="T53" s="380" t="s">
        <v>267</v>
      </c>
      <c r="U53" s="380" t="s">
        <v>268</v>
      </c>
      <c r="V53" s="380" t="s">
        <v>269</v>
      </c>
      <c r="W53" s="380" t="s">
        <v>270</v>
      </c>
      <c r="X53" s="380" t="s">
        <v>272</v>
      </c>
      <c r="Y53" s="380" t="s">
        <v>273</v>
      </c>
      <c r="Z53" s="380" t="s">
        <v>274</v>
      </c>
      <c r="AA53" s="380" t="s">
        <v>275</v>
      </c>
      <c r="AB53" s="380" t="s">
        <v>276</v>
      </c>
      <c r="AC53" s="381" t="s">
        <v>277</v>
      </c>
      <c r="AD53" s="382" t="s">
        <v>279</v>
      </c>
    </row>
    <row r="54" spans="4:30" ht="16.5" customHeight="1">
      <c r="D54" s="400" t="s">
        <v>98</v>
      </c>
      <c r="E54" s="401"/>
      <c r="F54" s="649">
        <v>11514.102000000001</v>
      </c>
      <c r="G54" s="104">
        <v>12462.026999999998</v>
      </c>
      <c r="H54" s="104">
        <v>13174.772000000001</v>
      </c>
      <c r="I54" s="104">
        <v>13597.701999999999</v>
      </c>
      <c r="J54" s="104">
        <v>12851.608</v>
      </c>
      <c r="K54" s="104">
        <v>11161.724</v>
      </c>
      <c r="L54" s="104">
        <v>12148.573</v>
      </c>
      <c r="M54" s="104">
        <v>13111.851000000001</v>
      </c>
      <c r="N54" s="387">
        <v>13271.025000000001</v>
      </c>
      <c r="O54" s="104">
        <v>13671.857</v>
      </c>
      <c r="P54" s="402">
        <v>14001.537</v>
      </c>
      <c r="Q54" s="402">
        <v>14229.964</v>
      </c>
      <c r="R54" s="387">
        <v>13495.722</v>
      </c>
      <c r="S54" s="104">
        <v>13651.619999999999</v>
      </c>
      <c r="T54" s="387">
        <v>13401.162</v>
      </c>
      <c r="U54" s="104">
        <v>15522.371000000001</v>
      </c>
      <c r="V54" s="95">
        <v>16813.468000000001</v>
      </c>
      <c r="W54" s="387">
        <v>17147.129000000001</v>
      </c>
      <c r="X54" s="95">
        <v>17157.057000000001</v>
      </c>
      <c r="Y54" s="387">
        <v>17360.222999999998</v>
      </c>
      <c r="Z54" s="95">
        <v>17952.626</v>
      </c>
      <c r="AA54" s="95">
        <v>19530.96</v>
      </c>
      <c r="AB54" s="95">
        <v>21694.008000000002</v>
      </c>
      <c r="AC54" s="275">
        <v>23016.904999999999</v>
      </c>
      <c r="AD54" s="383">
        <v>23401.51</v>
      </c>
    </row>
    <row r="55" spans="4:30" ht="16.5" customHeight="1">
      <c r="D55" s="403" t="s">
        <v>99</v>
      </c>
      <c r="E55" s="404"/>
      <c r="F55" s="650">
        <v>3761.8339999999998</v>
      </c>
      <c r="G55" s="107">
        <v>3823.2489999999998</v>
      </c>
      <c r="H55" s="107">
        <v>4034.1849999999999</v>
      </c>
      <c r="I55" s="107">
        <v>4144.5860000000002</v>
      </c>
      <c r="J55" s="107">
        <v>4182.0690000000004</v>
      </c>
      <c r="K55" s="107">
        <v>4232.835</v>
      </c>
      <c r="L55" s="107">
        <v>4326.3670000000002</v>
      </c>
      <c r="M55" s="107">
        <v>4485.3280000000004</v>
      </c>
      <c r="N55" s="405">
        <v>4472.7849999999999</v>
      </c>
      <c r="O55" s="107">
        <v>4623.0619999999999</v>
      </c>
      <c r="P55" s="406">
        <v>4555.8149999999996</v>
      </c>
      <c r="Q55" s="406">
        <v>4197.2470000000003</v>
      </c>
      <c r="R55" s="405">
        <v>4225.366</v>
      </c>
      <c r="S55" s="107">
        <v>4934.0209999999997</v>
      </c>
      <c r="T55" s="405">
        <v>5163.759</v>
      </c>
      <c r="U55" s="107">
        <v>5156.8270000000002</v>
      </c>
      <c r="V55" s="107">
        <v>5094.9089999999997</v>
      </c>
      <c r="W55" s="405">
        <v>4986.8190000000004</v>
      </c>
      <c r="X55" s="107">
        <v>4957.5069999999996</v>
      </c>
      <c r="Y55" s="405">
        <v>4746.7030000000004</v>
      </c>
      <c r="Z55" s="107">
        <v>4396.241</v>
      </c>
      <c r="AA55" s="107">
        <v>4456.5119999999997</v>
      </c>
      <c r="AB55" s="107">
        <v>4453.7169999999996</v>
      </c>
      <c r="AC55" s="407">
        <v>4498.8490000000002</v>
      </c>
      <c r="AD55" s="408">
        <v>4495.0159999999996</v>
      </c>
    </row>
    <row r="56" spans="4:30" ht="16.5" customHeight="1">
      <c r="D56" s="403" t="s">
        <v>100</v>
      </c>
      <c r="E56" s="404"/>
      <c r="F56" s="650">
        <v>13392.164000000001</v>
      </c>
      <c r="G56" s="107">
        <v>15343.329</v>
      </c>
      <c r="H56" s="107">
        <v>16322.12</v>
      </c>
      <c r="I56" s="107">
        <v>17103.766</v>
      </c>
      <c r="J56" s="107">
        <v>17882.989000000001</v>
      </c>
      <c r="K56" s="107">
        <v>18492.078000000001</v>
      </c>
      <c r="L56" s="107">
        <v>19090.150000000001</v>
      </c>
      <c r="M56" s="107">
        <v>19417.271000000001</v>
      </c>
      <c r="N56" s="405">
        <v>19765.968000000001</v>
      </c>
      <c r="O56" s="107">
        <v>19154.780999999999</v>
      </c>
      <c r="P56" s="406">
        <v>18570.226999999999</v>
      </c>
      <c r="Q56" s="406">
        <v>18064.27</v>
      </c>
      <c r="R56" s="405">
        <v>18576.455999999998</v>
      </c>
      <c r="S56" s="107">
        <v>19527.330000000002</v>
      </c>
      <c r="T56" s="405">
        <v>19938.175999999999</v>
      </c>
      <c r="U56" s="107">
        <v>20555.864000000001</v>
      </c>
      <c r="V56" s="107">
        <v>21611.960000000003</v>
      </c>
      <c r="W56" s="405">
        <v>23218.976000000002</v>
      </c>
      <c r="X56" s="107">
        <v>24359.733</v>
      </c>
      <c r="Y56" s="405">
        <v>25872.127</v>
      </c>
      <c r="Z56" s="107">
        <v>27277.475000000002</v>
      </c>
      <c r="AA56" s="107">
        <v>29299.821</v>
      </c>
      <c r="AB56" s="107">
        <v>31895.629000000001</v>
      </c>
      <c r="AC56" s="407">
        <v>33916.112000000001</v>
      </c>
      <c r="AD56" s="408">
        <v>35245.275999999998</v>
      </c>
    </row>
    <row r="57" spans="4:30" ht="16.5" customHeight="1">
      <c r="D57" s="403" t="s">
        <v>282</v>
      </c>
      <c r="E57" s="409"/>
      <c r="F57" s="650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1149.94</v>
      </c>
      <c r="L57" s="107">
        <v>1192.2370000000001</v>
      </c>
      <c r="M57" s="107">
        <v>1344.895</v>
      </c>
      <c r="N57" s="405">
        <v>1480.9739999999999</v>
      </c>
      <c r="O57" s="107">
        <v>1365.692</v>
      </c>
      <c r="P57" s="406">
        <v>1613.498</v>
      </c>
      <c r="Q57" s="406">
        <v>1924.1510000000001</v>
      </c>
      <c r="R57" s="405">
        <v>1980.7249999999999</v>
      </c>
      <c r="S57" s="107">
        <v>2393.8620000000001</v>
      </c>
      <c r="T57" s="405">
        <v>2870.846</v>
      </c>
      <c r="U57" s="107">
        <v>3560.1990000000001</v>
      </c>
      <c r="V57" s="107">
        <v>4368.143</v>
      </c>
      <c r="W57" s="405">
        <v>5270.6419999999998</v>
      </c>
      <c r="X57" s="107">
        <v>6343.12</v>
      </c>
      <c r="Y57" s="405">
        <v>7068.741</v>
      </c>
      <c r="Z57" s="107">
        <v>8424.5759999999991</v>
      </c>
      <c r="AA57" s="107">
        <v>10024.325999999999</v>
      </c>
      <c r="AB57" s="107">
        <v>11743.960999999999</v>
      </c>
      <c r="AC57" s="407">
        <v>11848.630999999999</v>
      </c>
      <c r="AD57" s="408">
        <v>12392.239</v>
      </c>
    </row>
    <row r="58" spans="4:30" ht="16.5" customHeight="1">
      <c r="D58" s="403" t="s">
        <v>101</v>
      </c>
      <c r="E58" s="409"/>
      <c r="F58" s="650">
        <v>9987.4539999999997</v>
      </c>
      <c r="G58" s="107">
        <v>9847.753999999999</v>
      </c>
      <c r="H58" s="107">
        <v>9641.0049999999992</v>
      </c>
      <c r="I58" s="107">
        <v>9563.2019999999993</v>
      </c>
      <c r="J58" s="107">
        <v>9723.4750000000004</v>
      </c>
      <c r="K58" s="107">
        <v>9735.2210000000014</v>
      </c>
      <c r="L58" s="107">
        <v>9379.625</v>
      </c>
      <c r="M58" s="107">
        <v>9028.6760000000013</v>
      </c>
      <c r="N58" s="405">
        <v>8594.5990000000002</v>
      </c>
      <c r="O58" s="107">
        <v>8024.5749999999989</v>
      </c>
      <c r="P58" s="406">
        <v>7594.0779999999995</v>
      </c>
      <c r="Q58" s="406">
        <v>7078.0960000000005</v>
      </c>
      <c r="R58" s="405">
        <v>7657.3340000000007</v>
      </c>
      <c r="S58" s="107">
        <v>7822.9340000000002</v>
      </c>
      <c r="T58" s="405">
        <v>7968.46</v>
      </c>
      <c r="U58" s="107">
        <v>7622.509</v>
      </c>
      <c r="V58" s="107">
        <v>7814.7519999999995</v>
      </c>
      <c r="W58" s="405">
        <v>7795.366</v>
      </c>
      <c r="X58" s="107">
        <v>7605.7429999999995</v>
      </c>
      <c r="Y58" s="405">
        <v>6966.5619999999999</v>
      </c>
      <c r="Z58" s="107">
        <v>6925.07</v>
      </c>
      <c r="AA58" s="107">
        <v>7397.51</v>
      </c>
      <c r="AB58" s="107">
        <v>7731.5</v>
      </c>
      <c r="AC58" s="407">
        <v>7665.7530000000006</v>
      </c>
      <c r="AD58" s="408">
        <v>7581.6639999999998</v>
      </c>
    </row>
    <row r="59" spans="4:30" ht="16.5" customHeight="1">
      <c r="D59" s="403" t="s">
        <v>102</v>
      </c>
      <c r="E59" s="409"/>
      <c r="F59" s="650">
        <v>19401.589</v>
      </c>
      <c r="G59" s="107">
        <v>17437.894</v>
      </c>
      <c r="H59" s="107">
        <v>17105.609999999997</v>
      </c>
      <c r="I59" s="107">
        <v>18724.940999999999</v>
      </c>
      <c r="J59" s="107">
        <v>19627.718000000001</v>
      </c>
      <c r="K59" s="107">
        <v>19771.590000000004</v>
      </c>
      <c r="L59" s="107">
        <v>21963.843000000004</v>
      </c>
      <c r="M59" s="107">
        <v>23026.611999999997</v>
      </c>
      <c r="N59" s="405">
        <v>23018.472000000002</v>
      </c>
      <c r="O59" s="107">
        <v>17985.663999999997</v>
      </c>
      <c r="P59" s="406">
        <v>21456.396000000001</v>
      </c>
      <c r="Q59" s="406">
        <v>19470.192999999999</v>
      </c>
      <c r="R59" s="405">
        <v>16951.696</v>
      </c>
      <c r="S59" s="107">
        <v>16775.031000000003</v>
      </c>
      <c r="T59" s="405">
        <v>18332.237000000001</v>
      </c>
      <c r="U59" s="107">
        <v>19745.417000000001</v>
      </c>
      <c r="V59" s="107">
        <v>18711.303000000004</v>
      </c>
      <c r="W59" s="405">
        <v>19675.573000000004</v>
      </c>
      <c r="X59" s="107">
        <v>20204.261000000002</v>
      </c>
      <c r="Y59" s="405">
        <v>19782.815000000002</v>
      </c>
      <c r="Z59" s="107">
        <v>19248.065000000002</v>
      </c>
      <c r="AA59" s="107">
        <v>21308.679</v>
      </c>
      <c r="AB59" s="107">
        <v>21993.8</v>
      </c>
      <c r="AC59" s="407">
        <v>20072.497078842247</v>
      </c>
      <c r="AD59" s="408">
        <v>19819.436940432373</v>
      </c>
    </row>
    <row r="60" spans="4:30" ht="16.5" customHeight="1">
      <c r="D60" s="403" t="s">
        <v>103</v>
      </c>
      <c r="E60" s="409"/>
      <c r="F60" s="650">
        <v>16661.599999999999</v>
      </c>
      <c r="G60" s="107">
        <v>16776.396000000001</v>
      </c>
      <c r="H60" s="107">
        <v>16224.058000000003</v>
      </c>
      <c r="I60" s="107">
        <v>16308.037999999999</v>
      </c>
      <c r="J60" s="107">
        <v>16701.335000000003</v>
      </c>
      <c r="K60" s="107">
        <v>17081.909</v>
      </c>
      <c r="L60" s="107">
        <v>16982.264999999999</v>
      </c>
      <c r="M60" s="107">
        <v>17019.576000000001</v>
      </c>
      <c r="N60" s="405">
        <v>16162.584000000001</v>
      </c>
      <c r="O60" s="107">
        <v>14583.471000000001</v>
      </c>
      <c r="P60" s="406">
        <v>14707.662000000002</v>
      </c>
      <c r="Q60" s="406">
        <v>13834.239</v>
      </c>
      <c r="R60" s="405">
        <v>14444.943000000001</v>
      </c>
      <c r="S60" s="107">
        <v>14806.084000000001</v>
      </c>
      <c r="T60" s="405">
        <v>15184.772999999999</v>
      </c>
      <c r="U60" s="107">
        <v>15013.12</v>
      </c>
      <c r="V60" s="107">
        <v>15432.849000000002</v>
      </c>
      <c r="W60" s="405">
        <v>15515.456999999999</v>
      </c>
      <c r="X60" s="107">
        <v>15890.866</v>
      </c>
      <c r="Y60" s="405">
        <v>16513.095999999998</v>
      </c>
      <c r="Z60" s="107">
        <v>14776.589999999998</v>
      </c>
      <c r="AA60" s="107">
        <v>15124.276000000002</v>
      </c>
      <c r="AB60" s="107">
        <v>15829.924999999999</v>
      </c>
      <c r="AC60" s="407">
        <v>15323.674296212297</v>
      </c>
      <c r="AD60" s="408">
        <v>14875.091165</v>
      </c>
    </row>
    <row r="61" spans="4:30" ht="16.5" customHeight="1">
      <c r="D61" s="403" t="s">
        <v>104</v>
      </c>
      <c r="E61" s="409"/>
      <c r="F61" s="650">
        <v>4769.4979999999996</v>
      </c>
      <c r="G61" s="107">
        <v>4705.0439999999999</v>
      </c>
      <c r="H61" s="107">
        <v>3081.471</v>
      </c>
      <c r="I61" s="107">
        <v>1932.4570000000001</v>
      </c>
      <c r="J61" s="107">
        <v>1465.069</v>
      </c>
      <c r="K61" s="107">
        <v>997.02</v>
      </c>
      <c r="L61" s="107">
        <v>755.74800000000005</v>
      </c>
      <c r="M61" s="107">
        <v>1198.018</v>
      </c>
      <c r="N61" s="405">
        <v>1101.482</v>
      </c>
      <c r="O61" s="107">
        <v>847.27800000000002</v>
      </c>
      <c r="P61" s="406">
        <v>737.60599999999999</v>
      </c>
      <c r="Q61" s="406">
        <v>680.91899999999998</v>
      </c>
      <c r="R61" s="405">
        <v>775.745</v>
      </c>
      <c r="S61" s="107">
        <v>905.803</v>
      </c>
      <c r="T61" s="405">
        <v>774.80399999999997</v>
      </c>
      <c r="U61" s="107">
        <v>718.721</v>
      </c>
      <c r="V61" s="107">
        <v>785.94200000000001</v>
      </c>
      <c r="W61" s="405">
        <v>696.41600000000005</v>
      </c>
      <c r="X61" s="107">
        <v>664.423</v>
      </c>
      <c r="Y61" s="405">
        <v>587.13800000000003</v>
      </c>
      <c r="Z61" s="107">
        <v>650.60500000000002</v>
      </c>
      <c r="AA61" s="107">
        <v>1210.9929999999999</v>
      </c>
      <c r="AB61" s="107">
        <v>1229.934</v>
      </c>
      <c r="AC61" s="407">
        <v>983.78700000000003</v>
      </c>
      <c r="AD61" s="408">
        <v>1196.2059999999999</v>
      </c>
    </row>
    <row r="62" spans="4:30" ht="16.5" customHeight="1" thickBot="1">
      <c r="D62" s="400" t="s">
        <v>105</v>
      </c>
      <c r="E62" s="410"/>
      <c r="F62" s="651">
        <v>15220.936</v>
      </c>
      <c r="G62" s="98">
        <v>15509.101000000001</v>
      </c>
      <c r="H62" s="98">
        <v>15668.483</v>
      </c>
      <c r="I62" s="98">
        <v>15705.356</v>
      </c>
      <c r="J62" s="98">
        <v>16225.276</v>
      </c>
      <c r="K62" s="98">
        <v>16605.675999999999</v>
      </c>
      <c r="L62" s="98">
        <v>17250.487000000001</v>
      </c>
      <c r="M62" s="98">
        <v>18013.699000000001</v>
      </c>
      <c r="N62" s="150">
        <v>17905.858</v>
      </c>
      <c r="O62" s="98">
        <v>16331.897999999999</v>
      </c>
      <c r="P62" s="411">
        <v>15849.048000000001</v>
      </c>
      <c r="Q62" s="411">
        <v>16134.795</v>
      </c>
      <c r="R62" s="150">
        <v>16425.079000000002</v>
      </c>
      <c r="S62" s="98">
        <v>17263.585999999999</v>
      </c>
      <c r="T62" s="150">
        <v>19167.689999999999</v>
      </c>
      <c r="U62" s="98">
        <v>19173.774000000001</v>
      </c>
      <c r="V62" s="98">
        <v>18513.300999999999</v>
      </c>
      <c r="W62" s="150">
        <v>18935.86</v>
      </c>
      <c r="X62" s="98">
        <v>19939.685000000001</v>
      </c>
      <c r="Y62" s="150">
        <v>20184.507000000001</v>
      </c>
      <c r="Z62" s="98">
        <v>20177.411</v>
      </c>
      <c r="AA62" s="98">
        <v>20580.405999999999</v>
      </c>
      <c r="AB62" s="98">
        <v>20917.522000000001</v>
      </c>
      <c r="AC62" s="278">
        <v>21589.628000000001</v>
      </c>
      <c r="AD62" s="386">
        <v>22691.89</v>
      </c>
    </row>
    <row r="63" spans="4:30" ht="16.5" customHeight="1" thickTop="1" thickBot="1">
      <c r="D63" s="396" t="s">
        <v>97</v>
      </c>
      <c r="E63" s="139"/>
      <c r="F63" s="652">
        <v>94709.177000000011</v>
      </c>
      <c r="G63" s="106">
        <v>95904.793999999994</v>
      </c>
      <c r="H63" s="106">
        <v>95251.703999999998</v>
      </c>
      <c r="I63" s="106">
        <v>97080.047999999995</v>
      </c>
      <c r="J63" s="106">
        <v>98659.539000000004</v>
      </c>
      <c r="K63" s="106">
        <v>99227.993000000017</v>
      </c>
      <c r="L63" s="106">
        <v>103089.29500000001</v>
      </c>
      <c r="M63" s="106">
        <v>106645.92599999998</v>
      </c>
      <c r="N63" s="397">
        <v>105773.747</v>
      </c>
      <c r="O63" s="106">
        <v>96588.278000000006</v>
      </c>
      <c r="P63" s="412">
        <v>99085.866999999998</v>
      </c>
      <c r="Q63" s="412">
        <v>95613.873999999982</v>
      </c>
      <c r="R63" s="397">
        <v>94533.065999999992</v>
      </c>
      <c r="S63" s="106">
        <v>98080.271000000008</v>
      </c>
      <c r="T63" s="397">
        <v>102801.90700000001</v>
      </c>
      <c r="U63" s="106">
        <v>107068.80200000001</v>
      </c>
      <c r="V63" s="106">
        <v>109146.62700000001</v>
      </c>
      <c r="W63" s="397">
        <v>113242.238</v>
      </c>
      <c r="X63" s="106">
        <v>117122.39499999999</v>
      </c>
      <c r="Y63" s="397">
        <v>119081.912</v>
      </c>
      <c r="Z63" s="106">
        <v>119828.65900000001</v>
      </c>
      <c r="AA63" s="106">
        <v>128933.48300000001</v>
      </c>
      <c r="AB63" s="106">
        <v>137489.99600000001</v>
      </c>
      <c r="AC63" s="283">
        <v>138915.83637505455</v>
      </c>
      <c r="AD63" s="398">
        <v>141698.32910543238</v>
      </c>
    </row>
    <row r="65" spans="4:30" ht="16.5" customHeight="1" thickBot="1">
      <c r="D65" s="4" t="s">
        <v>106</v>
      </c>
      <c r="R65" s="152"/>
      <c r="U65" s="152"/>
      <c r="AD65" s="152" t="s">
        <v>107</v>
      </c>
    </row>
    <row r="66" spans="4:30" ht="16.5" customHeight="1" thickBot="1">
      <c r="D66" s="125"/>
      <c r="E66" s="126"/>
      <c r="F66" s="380" t="s">
        <v>358</v>
      </c>
      <c r="G66" s="380" t="s">
        <v>359</v>
      </c>
      <c r="H66" s="380" t="s">
        <v>360</v>
      </c>
      <c r="I66" s="380" t="s">
        <v>361</v>
      </c>
      <c r="J66" s="380" t="s">
        <v>362</v>
      </c>
      <c r="K66" s="380" t="s">
        <v>258</v>
      </c>
      <c r="L66" s="380" t="s">
        <v>259</v>
      </c>
      <c r="M66" s="380" t="s">
        <v>260</v>
      </c>
      <c r="N66" s="380" t="s">
        <v>261</v>
      </c>
      <c r="O66" s="380" t="s">
        <v>262</v>
      </c>
      <c r="P66" s="380" t="s">
        <v>263</v>
      </c>
      <c r="Q66" s="380" t="s">
        <v>264</v>
      </c>
      <c r="R66" s="380" t="s">
        <v>265</v>
      </c>
      <c r="S66" s="380" t="s">
        <v>266</v>
      </c>
      <c r="T66" s="380" t="s">
        <v>267</v>
      </c>
      <c r="U66" s="380" t="s">
        <v>268</v>
      </c>
      <c r="V66" s="380" t="s">
        <v>269</v>
      </c>
      <c r="W66" s="380" t="s">
        <v>270</v>
      </c>
      <c r="X66" s="380" t="s">
        <v>272</v>
      </c>
      <c r="Y66" s="380" t="s">
        <v>273</v>
      </c>
      <c r="Z66" s="380" t="s">
        <v>274</v>
      </c>
      <c r="AA66" s="380" t="s">
        <v>275</v>
      </c>
      <c r="AB66" s="380" t="s">
        <v>276</v>
      </c>
      <c r="AC66" s="381" t="s">
        <v>277</v>
      </c>
      <c r="AD66" s="382" t="s">
        <v>279</v>
      </c>
    </row>
    <row r="67" spans="4:30" ht="16.5" customHeight="1">
      <c r="D67" s="2" t="s">
        <v>98</v>
      </c>
      <c r="E67" s="413"/>
      <c r="F67" s="42">
        <v>12.157324521994315</v>
      </c>
      <c r="G67" s="43">
        <v>12.994164817245734</v>
      </c>
      <c r="H67" s="43">
        <v>13.831534184417322</v>
      </c>
      <c r="I67" s="43">
        <v>14.006690643581058</v>
      </c>
      <c r="J67" s="43">
        <v>13.026219390706864</v>
      </c>
      <c r="K67" s="43">
        <v>11.248563699156948</v>
      </c>
      <c r="L67" s="43">
        <v>11.784514580296625</v>
      </c>
      <c r="M67" s="43">
        <v>12.294750949980033</v>
      </c>
      <c r="N67" s="43">
        <v>12.546615182309843</v>
      </c>
      <c r="O67" s="43">
        <v>14.154778698922449</v>
      </c>
      <c r="P67" s="43">
        <v>14.130710487702549</v>
      </c>
      <c r="Q67" s="43">
        <v>14.882739716204787</v>
      </c>
      <c r="R67" s="43">
        <v>14.276191994026727</v>
      </c>
      <c r="S67" s="43">
        <v>13.918823694930451</v>
      </c>
      <c r="T67" s="43">
        <v>13.035907981745902</v>
      </c>
      <c r="U67" s="43">
        <v>14.497566714158246</v>
      </c>
      <c r="V67" s="43">
        <v>15.404477868106726</v>
      </c>
      <c r="W67" s="43">
        <v>15.141990570691478</v>
      </c>
      <c r="X67" s="43">
        <v>14.648826981381317</v>
      </c>
      <c r="Y67" s="43">
        <v>14.578387857930933</v>
      </c>
      <c r="Z67" s="43">
        <v>14.981913466961187</v>
      </c>
      <c r="AA67" s="43">
        <v>15.148089965117904</v>
      </c>
      <c r="AB67" s="43">
        <v>15.778608357803721</v>
      </c>
      <c r="AC67" s="284">
        <v>16.568956859502592</v>
      </c>
      <c r="AD67" s="414">
        <v>16.51502184093351</v>
      </c>
    </row>
    <row r="68" spans="4:30" ht="16.5" customHeight="1">
      <c r="D68" s="5" t="s">
        <v>99</v>
      </c>
      <c r="E68" s="415"/>
      <c r="F68" s="48">
        <v>3.9719846789503821</v>
      </c>
      <c r="G68" s="49">
        <v>3.9865045745262742</v>
      </c>
      <c r="H68" s="49">
        <v>4.235289061075485</v>
      </c>
      <c r="I68" s="49">
        <v>4.2692459319756422</v>
      </c>
      <c r="J68" s="49">
        <v>4.2388896627623609</v>
      </c>
      <c r="K68" s="49">
        <v>4.2657670199980755</v>
      </c>
      <c r="L68" s="49">
        <v>4.1967180006420639</v>
      </c>
      <c r="M68" s="49">
        <v>4.2058127940114671</v>
      </c>
      <c r="N68" s="49">
        <v>4.2286343510171758</v>
      </c>
      <c r="O68" s="49">
        <v>4.7863592722918193</v>
      </c>
      <c r="P68" s="49">
        <v>4.5978454222941796</v>
      </c>
      <c r="Q68" s="49">
        <v>4.3897886618421094</v>
      </c>
      <c r="R68" s="49">
        <v>4.469722795196339</v>
      </c>
      <c r="S68" s="49">
        <v>5.0305947869984982</v>
      </c>
      <c r="T68" s="49">
        <v>5.0230186877758989</v>
      </c>
      <c r="U68" s="49">
        <v>4.8163675166553181</v>
      </c>
      <c r="V68" s="49">
        <v>4.6679491066636434</v>
      </c>
      <c r="W68" s="49">
        <v>4.4036740072198155</v>
      </c>
      <c r="X68" s="49">
        <v>4.2327575353970524</v>
      </c>
      <c r="Y68" s="49">
        <v>3.9860822859478446</v>
      </c>
      <c r="Z68" s="49">
        <v>3.6687725930405342</v>
      </c>
      <c r="AA68" s="49">
        <v>3.4564427302409872</v>
      </c>
      <c r="AB68" s="49">
        <v>3.2393025889679996</v>
      </c>
      <c r="AC68" s="285">
        <v>3.2385429317458794</v>
      </c>
      <c r="AD68" s="416">
        <v>3.1722434755426283</v>
      </c>
    </row>
    <row r="69" spans="4:30" ht="16.5" customHeight="1">
      <c r="D69" s="2" t="s">
        <v>100</v>
      </c>
      <c r="E69" s="417"/>
      <c r="F69" s="38">
        <v>14.140302370064941</v>
      </c>
      <c r="G69" s="40">
        <v>15.998500554622952</v>
      </c>
      <c r="H69" s="40">
        <v>17.13577743449083</v>
      </c>
      <c r="I69" s="40">
        <v>17.618209253460609</v>
      </c>
      <c r="J69" s="40">
        <v>18.125960430445556</v>
      </c>
      <c r="K69" s="40">
        <v>18.63594882948</v>
      </c>
      <c r="L69" s="40">
        <v>18.518072123783561</v>
      </c>
      <c r="M69" s="40">
        <v>18.207231844937052</v>
      </c>
      <c r="N69" s="40">
        <v>18.687026375268715</v>
      </c>
      <c r="O69" s="40">
        <v>19.831372291366449</v>
      </c>
      <c r="P69" s="40">
        <v>18.741549690431633</v>
      </c>
      <c r="Q69" s="40">
        <v>18.892938068799516</v>
      </c>
      <c r="R69" s="40">
        <v>19.650749505998249</v>
      </c>
      <c r="S69" s="40">
        <v>19.909539197745488</v>
      </c>
      <c r="T69" s="40">
        <v>19.394753056477832</v>
      </c>
      <c r="U69" s="40">
        <v>19.198742879368353</v>
      </c>
      <c r="V69" s="40">
        <v>19.800850098647576</v>
      </c>
      <c r="W69" s="40">
        <v>20.503812367254699</v>
      </c>
      <c r="X69" s="40">
        <v>20.798527045147942</v>
      </c>
      <c r="Y69" s="40">
        <v>21.726328176524412</v>
      </c>
      <c r="Z69" s="40">
        <v>22.763732171950615</v>
      </c>
      <c r="AA69" s="40">
        <v>22.724757230051715</v>
      </c>
      <c r="AB69" s="40">
        <v>23.198508930060626</v>
      </c>
      <c r="AC69" s="286">
        <v>24.414863621762276</v>
      </c>
      <c r="AD69" s="418">
        <v>24.873459145573491</v>
      </c>
    </row>
    <row r="70" spans="4:30" ht="16.5" customHeight="1">
      <c r="D70" s="5" t="s">
        <v>282</v>
      </c>
      <c r="E70" s="419"/>
      <c r="F70" s="48">
        <v>0</v>
      </c>
      <c r="G70" s="49">
        <v>0</v>
      </c>
      <c r="H70" s="49">
        <v>0</v>
      </c>
      <c r="I70" s="49">
        <v>0</v>
      </c>
      <c r="J70" s="49">
        <v>0</v>
      </c>
      <c r="K70" s="49">
        <v>1.1588866863406173</v>
      </c>
      <c r="L70" s="49">
        <v>1.1565090245306267</v>
      </c>
      <c r="M70" s="49">
        <v>1.2610842724550024</v>
      </c>
      <c r="N70" s="49">
        <v>1.4001338158134833</v>
      </c>
      <c r="O70" s="49">
        <v>1.4139314089438473</v>
      </c>
      <c r="P70" s="49">
        <v>1.6283835917790377</v>
      </c>
      <c r="Q70" s="49">
        <v>2.0124181978025493</v>
      </c>
      <c r="R70" s="49">
        <v>2.0952721453041629</v>
      </c>
      <c r="S70" s="49">
        <v>2.4407171550331461</v>
      </c>
      <c r="T70" s="49">
        <v>2.7925999466138305</v>
      </c>
      <c r="U70" s="49">
        <v>3.3251506820819756</v>
      </c>
      <c r="V70" s="49">
        <v>4.0020870273893117</v>
      </c>
      <c r="W70" s="49">
        <v>4.6543075208386462</v>
      </c>
      <c r="X70" s="49">
        <v>5.4158045521524727</v>
      </c>
      <c r="Y70" s="49">
        <v>5.9360325017287261</v>
      </c>
      <c r="Z70" s="49">
        <v>7.0305184672057441</v>
      </c>
      <c r="AA70" s="49">
        <v>7.7748043151832</v>
      </c>
      <c r="AB70" s="49">
        <v>8.5416840073222478</v>
      </c>
      <c r="AC70" s="285">
        <v>8.5293594374728077</v>
      </c>
      <c r="AD70" s="416">
        <v>8.7455082062254963</v>
      </c>
    </row>
    <row r="71" spans="4:30" ht="16.5" customHeight="1">
      <c r="D71" s="400" t="s">
        <v>101</v>
      </c>
      <c r="E71" s="131"/>
      <c r="F71" s="38">
        <v>10.54539202679377</v>
      </c>
      <c r="G71" s="40">
        <v>10.268260416679484</v>
      </c>
      <c r="H71" s="40">
        <v>10.12160895305348</v>
      </c>
      <c r="I71" s="40">
        <v>9.8508418537246705</v>
      </c>
      <c r="J71" s="40">
        <v>9.8555852769593812</v>
      </c>
      <c r="K71" s="40">
        <v>9.8109623158456909</v>
      </c>
      <c r="L71" s="40">
        <v>9.0985441310855784</v>
      </c>
      <c r="M71" s="40">
        <v>8.4660299166045991</v>
      </c>
      <c r="N71" s="40">
        <v>8.1254557428130063</v>
      </c>
      <c r="O71" s="40">
        <v>8.3080216007163923</v>
      </c>
      <c r="P71" s="40">
        <v>7.6641384184487169</v>
      </c>
      <c r="Q71" s="40">
        <v>7.4027917747585485</v>
      </c>
      <c r="R71" s="40">
        <v>8.1001646556137317</v>
      </c>
      <c r="S71" s="40">
        <v>7.9760525947160152</v>
      </c>
      <c r="T71" s="40">
        <v>7.75127644276093</v>
      </c>
      <c r="U71" s="40">
        <v>7.119262434635254</v>
      </c>
      <c r="V71" s="40">
        <v>7.1598657831176027</v>
      </c>
      <c r="W71" s="40">
        <v>6.8837971923514969</v>
      </c>
      <c r="X71" s="40">
        <v>6.493841762713271</v>
      </c>
      <c r="Y71" s="40">
        <v>5.8502268589708235</v>
      </c>
      <c r="Z71" s="40">
        <v>5.7791433683656592</v>
      </c>
      <c r="AA71" s="40">
        <v>5.7374623161308689</v>
      </c>
      <c r="AB71" s="40">
        <v>5.6233182230945724</v>
      </c>
      <c r="AC71" s="286">
        <v>5.5182714944777587</v>
      </c>
      <c r="AD71" s="418">
        <v>5.350566974123435</v>
      </c>
    </row>
    <row r="72" spans="4:30" ht="16.5" customHeight="1">
      <c r="D72" s="403" t="s">
        <v>102</v>
      </c>
      <c r="E72" s="419"/>
      <c r="F72" s="48">
        <v>20.485437224314595</v>
      </c>
      <c r="G72" s="49">
        <v>18.182505037235156</v>
      </c>
      <c r="H72" s="49">
        <v>17.958324399109959</v>
      </c>
      <c r="I72" s="49">
        <v>19.288145593005886</v>
      </c>
      <c r="J72" s="49">
        <v>19.894394600809964</v>
      </c>
      <c r="K72" s="49">
        <v>19.925415603236075</v>
      </c>
      <c r="L72" s="49">
        <v>21.305648661192222</v>
      </c>
      <c r="M72" s="49">
        <v>21.591647110832909</v>
      </c>
      <c r="N72" s="49">
        <v>21.761989768595416</v>
      </c>
      <c r="O72" s="49">
        <v>18.620959367346828</v>
      </c>
      <c r="P72" s="49">
        <v>21.654345518316958</v>
      </c>
      <c r="Q72" s="49">
        <v>20.363355426849456</v>
      </c>
      <c r="R72" s="49">
        <v>17.932028143464638</v>
      </c>
      <c r="S72" s="49">
        <v>17.103369341220521</v>
      </c>
      <c r="T72" s="49">
        <v>17.832584564798005</v>
      </c>
      <c r="U72" s="49">
        <v>18.441802496305133</v>
      </c>
      <c r="V72" s="49">
        <v>17.143271866752237</v>
      </c>
      <c r="W72" s="49">
        <v>17.374765235565199</v>
      </c>
      <c r="X72" s="49">
        <v>17.250553149976145</v>
      </c>
      <c r="Y72" s="49">
        <v>16.612779109559479</v>
      </c>
      <c r="Z72" s="49">
        <v>16.062989572469469</v>
      </c>
      <c r="AA72" s="49">
        <v>16.526877661406228</v>
      </c>
      <c r="AB72" s="49">
        <v>15.99665476752214</v>
      </c>
      <c r="AC72" s="285">
        <v>14.449394397805829</v>
      </c>
      <c r="AD72" s="416">
        <v>13.98706467857181</v>
      </c>
    </row>
    <row r="73" spans="4:30" ht="16.5" customHeight="1">
      <c r="D73" s="403" t="s">
        <v>103</v>
      </c>
      <c r="E73" s="419"/>
      <c r="F73" s="48">
        <v>17.592381781545832</v>
      </c>
      <c r="G73" s="49">
        <v>17.492760580873572</v>
      </c>
      <c r="H73" s="49">
        <v>17.032827045277848</v>
      </c>
      <c r="I73" s="49">
        <v>16.798547524409958</v>
      </c>
      <c r="J73" s="49">
        <v>16.928251610824983</v>
      </c>
      <c r="K73" s="49">
        <v>17.214808526863983</v>
      </c>
      <c r="L73" s="49">
        <v>16.473354483605693</v>
      </c>
      <c r="M73" s="49">
        <v>15.958955619176681</v>
      </c>
      <c r="N73" s="49">
        <v>15.280336055410801</v>
      </c>
      <c r="O73" s="49">
        <v>15.098593019745108</v>
      </c>
      <c r="P73" s="49">
        <v>14.843349960292523</v>
      </c>
      <c r="Q73" s="49">
        <v>14.468861495979132</v>
      </c>
      <c r="R73" s="49">
        <v>15.280307315960748</v>
      </c>
      <c r="S73" s="49">
        <v>15.095884064186569</v>
      </c>
      <c r="T73" s="49">
        <v>14.770905952162927</v>
      </c>
      <c r="U73" s="49">
        <v>14.021937034468731</v>
      </c>
      <c r="V73" s="49">
        <v>14.139556506863011</v>
      </c>
      <c r="W73" s="49">
        <v>13.701121837595615</v>
      </c>
      <c r="X73" s="49">
        <v>13.567743385028971</v>
      </c>
      <c r="Y73" s="49">
        <v>13.86700609912948</v>
      </c>
      <c r="Z73" s="49">
        <v>12.331432332894584</v>
      </c>
      <c r="AA73" s="49">
        <v>11.730293518868175</v>
      </c>
      <c r="AB73" s="49">
        <v>11.513510408422732</v>
      </c>
      <c r="AC73" s="285">
        <v>11.030905256072018</v>
      </c>
      <c r="AD73" s="416">
        <v>10.497718116303266</v>
      </c>
    </row>
    <row r="74" spans="4:30" ht="16.5" customHeight="1">
      <c r="D74" s="403" t="s">
        <v>104</v>
      </c>
      <c r="E74" s="419"/>
      <c r="F74" s="48">
        <v>5.0359407093147883</v>
      </c>
      <c r="G74" s="49">
        <v>4.9059528765579747</v>
      </c>
      <c r="H74" s="49">
        <v>3.2350822826224714</v>
      </c>
      <c r="I74" s="49">
        <v>1.99058101001351</v>
      </c>
      <c r="J74" s="49">
        <v>1.4849745040872326</v>
      </c>
      <c r="K74" s="49">
        <v>1.0047769483758477</v>
      </c>
      <c r="L74" s="49">
        <v>0.73310036701676928</v>
      </c>
      <c r="M74" s="49">
        <v>1.1233603053903816</v>
      </c>
      <c r="N74" s="49">
        <v>1.0413566988413485</v>
      </c>
      <c r="O74" s="49">
        <v>0.87720582408560999</v>
      </c>
      <c r="P74" s="49">
        <v>0.74441090574501412</v>
      </c>
      <c r="Q74" s="49">
        <v>0.7121550163316257</v>
      </c>
      <c r="R74" s="49">
        <v>0.8206070455812785</v>
      </c>
      <c r="S74" s="49">
        <v>0.92353231772779254</v>
      </c>
      <c r="T74" s="49">
        <v>0.75368640778229912</v>
      </c>
      <c r="U74" s="49">
        <v>0.67127023612349745</v>
      </c>
      <c r="V74" s="49">
        <v>0.72007905475631406</v>
      </c>
      <c r="W74" s="49">
        <v>0.61497901516216946</v>
      </c>
      <c r="X74" s="49">
        <v>0.56728945817749044</v>
      </c>
      <c r="Y74" s="49">
        <v>0.49305389050185894</v>
      </c>
      <c r="Z74" s="49">
        <v>0.54294607436105913</v>
      </c>
      <c r="AA74" s="49">
        <v>0.93923856846401943</v>
      </c>
      <c r="AB74" s="49">
        <v>0.89456253966288557</v>
      </c>
      <c r="AC74" s="285">
        <v>0.70818923577863646</v>
      </c>
      <c r="AD74" s="416">
        <v>0.84419202932869319</v>
      </c>
    </row>
    <row r="75" spans="4:30" ht="16.5" customHeight="1" thickBot="1">
      <c r="D75" s="400" t="s">
        <v>105</v>
      </c>
      <c r="E75" s="131"/>
      <c r="F75" s="38">
        <v>16.071236687021361</v>
      </c>
      <c r="G75" s="40">
        <v>16.171351142258857</v>
      </c>
      <c r="H75" s="40">
        <v>16.449556639952604</v>
      </c>
      <c r="I75" s="40">
        <v>16.177738189828666</v>
      </c>
      <c r="J75" s="40">
        <v>16.445724523403662</v>
      </c>
      <c r="K75" s="40">
        <v>16.734870370702748</v>
      </c>
      <c r="L75" s="40">
        <v>16.733538627846858</v>
      </c>
      <c r="M75" s="40">
        <v>16.891127186611897</v>
      </c>
      <c r="N75" s="40">
        <v>16.928452009930215</v>
      </c>
      <c r="O75" s="40">
        <v>16.908778516581481</v>
      </c>
      <c r="P75" s="40">
        <v>15.995266004989391</v>
      </c>
      <c r="Q75" s="40">
        <v>16.874951641432293</v>
      </c>
      <c r="R75" s="40">
        <v>17.374956398854135</v>
      </c>
      <c r="S75" s="40">
        <v>17.601486847441517</v>
      </c>
      <c r="T75" s="40">
        <v>18.645266959882367</v>
      </c>
      <c r="U75" s="40">
        <v>17.907900006203487</v>
      </c>
      <c r="V75" s="40">
        <v>16.961862687703576</v>
      </c>
      <c r="W75" s="40">
        <v>16.721552253320887</v>
      </c>
      <c r="X75" s="40">
        <v>17.024656130025349</v>
      </c>
      <c r="Y75" s="40">
        <v>16.950103219706453</v>
      </c>
      <c r="Z75" s="40">
        <v>16.838551952751136</v>
      </c>
      <c r="AA75" s="40">
        <v>15.962033694536894</v>
      </c>
      <c r="AB75" s="40">
        <v>15.213850177143071</v>
      </c>
      <c r="AC75" s="286">
        <v>15.541516765382196</v>
      </c>
      <c r="AD75" s="418">
        <v>16.01422553339766</v>
      </c>
    </row>
    <row r="76" spans="4:30" ht="16.5" customHeight="1" thickTop="1" thickBot="1">
      <c r="D76" s="396" t="s">
        <v>97</v>
      </c>
      <c r="E76" s="139"/>
      <c r="F76" s="69">
        <v>100</v>
      </c>
      <c r="G76" s="70">
        <v>99.999999999999986</v>
      </c>
      <c r="H76" s="70">
        <v>100</v>
      </c>
      <c r="I76" s="70">
        <v>100</v>
      </c>
      <c r="J76" s="70">
        <v>100</v>
      </c>
      <c r="K76" s="70">
        <v>99.999999999999986</v>
      </c>
      <c r="L76" s="70">
        <v>100</v>
      </c>
      <c r="M76" s="70">
        <v>100</v>
      </c>
      <c r="N76" s="70">
        <v>100.00000000000001</v>
      </c>
      <c r="O76" s="70">
        <v>100</v>
      </c>
      <c r="P76" s="70">
        <v>100</v>
      </c>
      <c r="Q76" s="70">
        <v>100</v>
      </c>
      <c r="R76" s="70">
        <v>100</v>
      </c>
      <c r="S76" s="70">
        <v>100.00000000000001</v>
      </c>
      <c r="T76" s="70">
        <v>100</v>
      </c>
      <c r="U76" s="70">
        <v>100</v>
      </c>
      <c r="V76" s="70">
        <v>100</v>
      </c>
      <c r="W76" s="70">
        <v>99.999999999999986</v>
      </c>
      <c r="X76" s="70">
        <v>100</v>
      </c>
      <c r="Y76" s="70">
        <v>100</v>
      </c>
      <c r="Z76" s="70">
        <v>100</v>
      </c>
      <c r="AA76" s="70">
        <v>100</v>
      </c>
      <c r="AB76" s="70">
        <v>100</v>
      </c>
      <c r="AC76" s="287">
        <v>100</v>
      </c>
      <c r="AD76" s="420">
        <v>100</v>
      </c>
    </row>
    <row r="78" spans="4:30" ht="16.5" customHeight="1" thickBot="1">
      <c r="D78" s="4" t="s">
        <v>286</v>
      </c>
      <c r="S78" s="152"/>
      <c r="T78" s="152"/>
      <c r="U78" s="152"/>
      <c r="V78" s="152"/>
      <c r="W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26"/>
      <c r="F79" s="380" t="s">
        <v>358</v>
      </c>
      <c r="G79" s="380" t="s">
        <v>359</v>
      </c>
      <c r="H79" s="380" t="s">
        <v>360</v>
      </c>
      <c r="I79" s="380" t="s">
        <v>361</v>
      </c>
      <c r="J79" s="380" t="s">
        <v>362</v>
      </c>
      <c r="K79" s="380" t="s">
        <v>258</v>
      </c>
      <c r="L79" s="380" t="s">
        <v>259</v>
      </c>
      <c r="M79" s="380" t="s">
        <v>260</v>
      </c>
      <c r="N79" s="380" t="s">
        <v>261</v>
      </c>
      <c r="O79" s="380" t="s">
        <v>262</v>
      </c>
      <c r="P79" s="380" t="s">
        <v>263</v>
      </c>
      <c r="Q79" s="380" t="s">
        <v>264</v>
      </c>
      <c r="R79" s="380" t="s">
        <v>265</v>
      </c>
      <c r="S79" s="380" t="s">
        <v>266</v>
      </c>
      <c r="T79" s="380" t="s">
        <v>267</v>
      </c>
      <c r="U79" s="380" t="s">
        <v>268</v>
      </c>
      <c r="V79" s="380" t="s">
        <v>269</v>
      </c>
      <c r="W79" s="380" t="s">
        <v>270</v>
      </c>
      <c r="X79" s="380" t="s">
        <v>272</v>
      </c>
      <c r="Y79" s="380" t="s">
        <v>273</v>
      </c>
      <c r="Z79" s="380" t="s">
        <v>274</v>
      </c>
      <c r="AA79" s="380" t="s">
        <v>275</v>
      </c>
      <c r="AB79" s="380" t="s">
        <v>276</v>
      </c>
      <c r="AC79" s="381" t="s">
        <v>277</v>
      </c>
      <c r="AD79" s="382" t="s">
        <v>279</v>
      </c>
    </row>
    <row r="80" spans="4:30" ht="16.5" customHeight="1">
      <c r="D80" s="2" t="s">
        <v>98</v>
      </c>
      <c r="E80" s="413"/>
      <c r="F80" s="42">
        <v>64.136032243973673</v>
      </c>
      <c r="G80" s="43">
        <v>69.416179003561908</v>
      </c>
      <c r="H80" s="43">
        <v>73.386322424362888</v>
      </c>
      <c r="I80" s="43">
        <v>75.742133769176718</v>
      </c>
      <c r="J80" s="43">
        <v>71.586229223513044</v>
      </c>
      <c r="K80" s="43">
        <v>62.173210760364519</v>
      </c>
      <c r="L80" s="43">
        <v>67.670172597591019</v>
      </c>
      <c r="M80" s="43">
        <v>73.035838879504311</v>
      </c>
      <c r="N80" s="43">
        <v>73.922472400416524</v>
      </c>
      <c r="O80" s="43">
        <v>76.155193117708791</v>
      </c>
      <c r="P80" s="43">
        <v>77.991581844349682</v>
      </c>
      <c r="Q80" s="43">
        <v>79.263969516214502</v>
      </c>
      <c r="R80" s="43">
        <v>75.174083167554429</v>
      </c>
      <c r="S80" s="43">
        <v>76.042468661687707</v>
      </c>
      <c r="T80" s="43">
        <v>74.647363566756198</v>
      </c>
      <c r="U80" s="43">
        <v>86.462955335893483</v>
      </c>
      <c r="V80" s="43">
        <v>93.654644172947172</v>
      </c>
      <c r="W80" s="43">
        <v>95.513207928466855</v>
      </c>
      <c r="X80" s="43">
        <v>95.568509030378067</v>
      </c>
      <c r="Y80" s="43">
        <v>96.70018748232151</v>
      </c>
      <c r="Z80" s="43">
        <v>100</v>
      </c>
      <c r="AA80" s="43">
        <v>108.79166089685152</v>
      </c>
      <c r="AB80" s="43">
        <v>120.84030492252221</v>
      </c>
      <c r="AC80" s="284">
        <v>128.20912662025043</v>
      </c>
      <c r="AD80" s="414">
        <v>130.351459446657</v>
      </c>
    </row>
    <row r="81" spans="4:30" ht="16.5" customHeight="1">
      <c r="D81" s="5" t="s">
        <v>99</v>
      </c>
      <c r="E81" s="415"/>
      <c r="F81" s="48">
        <v>85.569330707756919</v>
      </c>
      <c r="G81" s="49">
        <v>86.966319635342998</v>
      </c>
      <c r="H81" s="49">
        <v>91.764418738645134</v>
      </c>
      <c r="I81" s="49">
        <v>94.27567778927498</v>
      </c>
      <c r="J81" s="49">
        <v>95.128292557209676</v>
      </c>
      <c r="K81" s="49">
        <v>96.283051816313076</v>
      </c>
      <c r="L81" s="49">
        <v>98.41059668930798</v>
      </c>
      <c r="M81" s="49">
        <v>102.02643576637405</v>
      </c>
      <c r="N81" s="49">
        <v>101.74112383738743</v>
      </c>
      <c r="O81" s="49">
        <v>105.15943052257599</v>
      </c>
      <c r="P81" s="49">
        <v>103.62978280763042</v>
      </c>
      <c r="Q81" s="49">
        <v>95.473542055587941</v>
      </c>
      <c r="R81" s="49">
        <v>96.113156671802116</v>
      </c>
      <c r="S81" s="49">
        <v>112.23272336525682</v>
      </c>
      <c r="T81" s="49">
        <v>117.45850602821821</v>
      </c>
      <c r="U81" s="49">
        <v>117.30082586464209</v>
      </c>
      <c r="V81" s="49">
        <v>115.8923953441133</v>
      </c>
      <c r="W81" s="49">
        <v>113.43370393024405</v>
      </c>
      <c r="X81" s="49">
        <v>112.76695249418763</v>
      </c>
      <c r="Y81" s="49">
        <v>107.97185595603153</v>
      </c>
      <c r="Z81" s="49">
        <v>100</v>
      </c>
      <c r="AA81" s="49">
        <v>101.37096669632078</v>
      </c>
      <c r="AB81" s="49">
        <v>101.30738965402487</v>
      </c>
      <c r="AC81" s="285">
        <v>102.33399397348781</v>
      </c>
      <c r="AD81" s="416">
        <v>102.24680585072565</v>
      </c>
    </row>
    <row r="82" spans="4:30" ht="16.5" customHeight="1">
      <c r="D82" s="2" t="s">
        <v>100</v>
      </c>
      <c r="E82" s="417"/>
      <c r="F82" s="653">
        <v>49.096054528507494</v>
      </c>
      <c r="G82" s="39">
        <v>56.249080972487363</v>
      </c>
      <c r="H82" s="39">
        <v>59.837356646830393</v>
      </c>
      <c r="I82" s="39">
        <v>62.702893138019547</v>
      </c>
      <c r="J82" s="39">
        <v>65.559546842220556</v>
      </c>
      <c r="K82" s="39">
        <v>67.792484458330549</v>
      </c>
      <c r="L82" s="39">
        <v>69.985033438762201</v>
      </c>
      <c r="M82" s="39">
        <v>71.184268338620043</v>
      </c>
      <c r="N82" s="39">
        <v>72.462601468794304</v>
      </c>
      <c r="O82" s="39">
        <v>70.221972524949607</v>
      </c>
      <c r="P82" s="39">
        <v>68.078980917405289</v>
      </c>
      <c r="Q82" s="39">
        <v>66.224128149691268</v>
      </c>
      <c r="R82" s="39">
        <v>68.101816608758682</v>
      </c>
      <c r="S82" s="39">
        <v>71.587747766243027</v>
      </c>
      <c r="T82" s="39">
        <v>73.093920899936663</v>
      </c>
      <c r="U82" s="39">
        <v>75.358382694879197</v>
      </c>
      <c r="V82" s="39">
        <v>79.230060700266435</v>
      </c>
      <c r="W82" s="39">
        <v>85.121427111563662</v>
      </c>
      <c r="X82" s="39">
        <v>89.30347475343666</v>
      </c>
      <c r="Y82" s="39">
        <v>94.847954218636431</v>
      </c>
      <c r="Z82" s="39">
        <v>99.999999999999986</v>
      </c>
      <c r="AA82" s="39">
        <v>107.41397801666027</v>
      </c>
      <c r="AB82" s="39">
        <v>116.93028405305108</v>
      </c>
      <c r="AC82" s="421">
        <v>124.33743225866763</v>
      </c>
      <c r="AD82" s="422">
        <v>129.21018532690431</v>
      </c>
    </row>
    <row r="83" spans="4:30" ht="16.5" customHeight="1">
      <c r="D83" s="5" t="s">
        <v>282</v>
      </c>
      <c r="E83" s="419"/>
      <c r="F83" s="48">
        <v>0</v>
      </c>
      <c r="G83" s="49">
        <v>0</v>
      </c>
      <c r="H83" s="49">
        <v>0</v>
      </c>
      <c r="I83" s="49">
        <v>0</v>
      </c>
      <c r="J83" s="49">
        <v>0</v>
      </c>
      <c r="K83" s="49">
        <v>13.649826412628958</v>
      </c>
      <c r="L83" s="49">
        <v>14.151893222875552</v>
      </c>
      <c r="M83" s="49">
        <v>15.963948808818392</v>
      </c>
      <c r="N83" s="49">
        <v>17.579211108072382</v>
      </c>
      <c r="O83" s="49">
        <v>16.21080989713904</v>
      </c>
      <c r="P83" s="49">
        <v>19.152275437956764</v>
      </c>
      <c r="Q83" s="49">
        <v>22.83973697904797</v>
      </c>
      <c r="R83" s="49">
        <v>23.511272258686969</v>
      </c>
      <c r="S83" s="49">
        <v>28.415222320980906</v>
      </c>
      <c r="T83" s="49">
        <v>34.077038417126275</v>
      </c>
      <c r="U83" s="49">
        <v>42.259681674187526</v>
      </c>
      <c r="V83" s="49">
        <v>51.850004083291552</v>
      </c>
      <c r="W83" s="49">
        <v>62.562697517358735</v>
      </c>
      <c r="X83" s="49">
        <v>75.293047388972468</v>
      </c>
      <c r="Y83" s="49">
        <v>83.906193023838838</v>
      </c>
      <c r="Z83" s="49">
        <v>100</v>
      </c>
      <c r="AA83" s="49">
        <v>118.98908621632708</v>
      </c>
      <c r="AB83" s="49">
        <v>139.40121140814682</v>
      </c>
      <c r="AC83" s="285">
        <v>140.64364782275095</v>
      </c>
      <c r="AD83" s="416">
        <v>147.09629303599374</v>
      </c>
    </row>
    <row r="84" spans="4:30" ht="16.5" customHeight="1">
      <c r="D84" s="400" t="s">
        <v>101</v>
      </c>
      <c r="E84" s="131"/>
      <c r="F84" s="38">
        <v>144.22170461814827</v>
      </c>
      <c r="G84" s="40">
        <v>142.20439648985496</v>
      </c>
      <c r="H84" s="40">
        <v>139.21888154199164</v>
      </c>
      <c r="I84" s="40">
        <v>138.09538387337602</v>
      </c>
      <c r="J84" s="40">
        <v>140.40977203118524</v>
      </c>
      <c r="K84" s="40">
        <v>140.57938764517905</v>
      </c>
      <c r="L84" s="40">
        <v>135.44447926158148</v>
      </c>
      <c r="M84" s="40">
        <v>130.37667489281699</v>
      </c>
      <c r="N84" s="40">
        <v>124.10847832585087</v>
      </c>
      <c r="O84" s="40">
        <v>115.87716802862641</v>
      </c>
      <c r="P84" s="40">
        <v>109.66066769000169</v>
      </c>
      <c r="Q84" s="40">
        <v>102.20973939613609</v>
      </c>
      <c r="R84" s="40">
        <v>110.57410250004693</v>
      </c>
      <c r="S84" s="40">
        <v>112.96541406801664</v>
      </c>
      <c r="T84" s="40">
        <v>115.06685130980625</v>
      </c>
      <c r="U84" s="40">
        <v>110.07121949669823</v>
      </c>
      <c r="V84" s="40">
        <v>112.84726363776828</v>
      </c>
      <c r="W84" s="40">
        <v>112.56732422921357</v>
      </c>
      <c r="X84" s="40">
        <v>109.82911364072854</v>
      </c>
      <c r="Y84" s="40">
        <v>100.59915639841907</v>
      </c>
      <c r="Z84" s="40">
        <v>100</v>
      </c>
      <c r="AA84" s="40">
        <v>106.82216930659185</v>
      </c>
      <c r="AB84" s="40">
        <v>111.64508084394815</v>
      </c>
      <c r="AC84" s="286">
        <v>110.69567527837265</v>
      </c>
      <c r="AD84" s="418">
        <v>109.48140596412745</v>
      </c>
    </row>
    <row r="85" spans="4:30" ht="16.5" customHeight="1">
      <c r="D85" s="403" t="s">
        <v>102</v>
      </c>
      <c r="E85" s="419"/>
      <c r="F85" s="48">
        <v>100.79760744781356</v>
      </c>
      <c r="G85" s="49">
        <v>90.595568957191261</v>
      </c>
      <c r="H85" s="49">
        <v>88.869244778630971</v>
      </c>
      <c r="I85" s="49">
        <v>97.282199535381849</v>
      </c>
      <c r="J85" s="49">
        <v>101.97242164342232</v>
      </c>
      <c r="K85" s="49">
        <v>102.71988379091614</v>
      </c>
      <c r="L85" s="49">
        <v>114.10935592746596</v>
      </c>
      <c r="M85" s="49">
        <v>119.63078886111406</v>
      </c>
      <c r="N85" s="49">
        <v>119.58849889586304</v>
      </c>
      <c r="O85" s="49">
        <v>93.441413461560913</v>
      </c>
      <c r="P85" s="49">
        <v>111.47300261091179</v>
      </c>
      <c r="Q85" s="49">
        <v>101.15402769057563</v>
      </c>
      <c r="R85" s="49">
        <v>88.069611153121102</v>
      </c>
      <c r="S85" s="49">
        <v>87.151778633332754</v>
      </c>
      <c r="T85" s="49">
        <v>95.241973673717325</v>
      </c>
      <c r="U85" s="49">
        <v>102.58390648618445</v>
      </c>
      <c r="V85" s="49">
        <v>97.211345659940363</v>
      </c>
      <c r="W85" s="49">
        <v>102.22104403741363</v>
      </c>
      <c r="X85" s="49">
        <v>104.96775130383236</v>
      </c>
      <c r="Y85" s="49">
        <v>102.77820134127768</v>
      </c>
      <c r="Z85" s="49">
        <v>100</v>
      </c>
      <c r="AA85" s="49">
        <v>110.70556442946341</v>
      </c>
      <c r="AB85" s="49">
        <v>114.26499235117919</v>
      </c>
      <c r="AC85" s="285">
        <v>104.28319459042892</v>
      </c>
      <c r="AD85" s="416">
        <v>102.96846431281466</v>
      </c>
    </row>
    <row r="86" spans="4:30" ht="16.5" customHeight="1">
      <c r="D86" s="403" t="s">
        <v>103</v>
      </c>
      <c r="E86" s="419"/>
      <c r="F86" s="48">
        <v>112.75673210124934</v>
      </c>
      <c r="G86" s="49">
        <v>113.53360958110093</v>
      </c>
      <c r="H86" s="49">
        <v>109.79568357787558</v>
      </c>
      <c r="I86" s="49">
        <v>110.36401497233123</v>
      </c>
      <c r="J86" s="49">
        <v>113.02563717339389</v>
      </c>
      <c r="K86" s="49">
        <v>115.60115696517262</v>
      </c>
      <c r="L86" s="49">
        <v>114.92682005794302</v>
      </c>
      <c r="M86" s="49">
        <v>115.17932080405562</v>
      </c>
      <c r="N86" s="49">
        <v>109.37966066595881</v>
      </c>
      <c r="O86" s="49">
        <v>98.693074653895138</v>
      </c>
      <c r="P86" s="49">
        <v>99.533532432042875</v>
      </c>
      <c r="Q86" s="49">
        <v>93.62267613840541</v>
      </c>
      <c r="R86" s="49">
        <v>97.755591784031381</v>
      </c>
      <c r="S86" s="49">
        <v>100.19959950164417</v>
      </c>
      <c r="T86" s="49">
        <v>102.76236262899627</v>
      </c>
      <c r="U86" s="49">
        <v>101.60070760574666</v>
      </c>
      <c r="V86" s="49">
        <v>104.44120734215406</v>
      </c>
      <c r="W86" s="49">
        <v>105.0002537797963</v>
      </c>
      <c r="X86" s="49">
        <v>107.54081963429995</v>
      </c>
      <c r="Y86" s="49">
        <v>111.75173703811231</v>
      </c>
      <c r="Z86" s="49">
        <v>100</v>
      </c>
      <c r="AA86" s="49">
        <v>102.35295152670544</v>
      </c>
      <c r="AB86" s="49">
        <v>107.12840377922106</v>
      </c>
      <c r="AC86" s="285">
        <v>103.70237176650566</v>
      </c>
      <c r="AD86" s="416">
        <v>100.66660281566993</v>
      </c>
    </row>
    <row r="87" spans="4:30" ht="16.5" customHeight="1">
      <c r="D87" s="403" t="s">
        <v>104</v>
      </c>
      <c r="E87" s="419"/>
      <c r="F87" s="48">
        <v>733.08658863673031</v>
      </c>
      <c r="G87" s="49">
        <v>723.17980956186932</v>
      </c>
      <c r="H87" s="49">
        <v>473.63161980003224</v>
      </c>
      <c r="I87" s="49">
        <v>297.02461555014179</v>
      </c>
      <c r="J87" s="49">
        <v>225.18563490904617</v>
      </c>
      <c r="K87" s="49">
        <v>153.24505652431199</v>
      </c>
      <c r="L87" s="49">
        <v>116.16080417457597</v>
      </c>
      <c r="M87" s="49">
        <v>184.13907055740427</v>
      </c>
      <c r="N87" s="49">
        <v>169.30118889341458</v>
      </c>
      <c r="O87" s="49">
        <v>130.22924816132678</v>
      </c>
      <c r="P87" s="49">
        <v>113.3723226842708</v>
      </c>
      <c r="Q87" s="49">
        <v>104.65935552293634</v>
      </c>
      <c r="R87" s="49">
        <v>119.23440490005456</v>
      </c>
      <c r="S87" s="49">
        <v>139.22472160527508</v>
      </c>
      <c r="T87" s="49">
        <v>119.08977029072939</v>
      </c>
      <c r="U87" s="49">
        <v>110.46963979680451</v>
      </c>
      <c r="V87" s="49">
        <v>120.80171532650378</v>
      </c>
      <c r="W87" s="49">
        <v>107.04129233559533</v>
      </c>
      <c r="X87" s="49">
        <v>102.1238693216314</v>
      </c>
      <c r="Y87" s="49">
        <v>90.244925876684007</v>
      </c>
      <c r="Z87" s="49">
        <v>100</v>
      </c>
      <c r="AA87" s="49">
        <v>186.13336817270078</v>
      </c>
      <c r="AB87" s="49">
        <v>189.04465843330436</v>
      </c>
      <c r="AC87" s="285">
        <v>151.21110351134712</v>
      </c>
      <c r="AD87" s="416">
        <v>183.86056055517554</v>
      </c>
    </row>
    <row r="88" spans="4:30" ht="16.5" customHeight="1" thickBot="1">
      <c r="D88" s="400" t="s">
        <v>105</v>
      </c>
      <c r="E88" s="131"/>
      <c r="F88" s="38">
        <v>75.435525400161595</v>
      </c>
      <c r="G88" s="40">
        <v>76.863681866816322</v>
      </c>
      <c r="H88" s="40">
        <v>77.653584991652295</v>
      </c>
      <c r="I88" s="40">
        <v>77.836328952212952</v>
      </c>
      <c r="J88" s="40">
        <v>80.413071825716401</v>
      </c>
      <c r="K88" s="40">
        <v>82.298348385726982</v>
      </c>
      <c r="L88" s="40">
        <v>85.494055704173348</v>
      </c>
      <c r="M88" s="40">
        <v>89.27656278597884</v>
      </c>
      <c r="N88" s="40">
        <v>88.742098775705173</v>
      </c>
      <c r="O88" s="40">
        <v>80.941494426613986</v>
      </c>
      <c r="P88" s="40">
        <v>78.54847185300433</v>
      </c>
      <c r="Q88" s="40">
        <v>79.964644621651416</v>
      </c>
      <c r="R88" s="40">
        <v>81.403302931183788</v>
      </c>
      <c r="S88" s="40">
        <v>85.558974835770542</v>
      </c>
      <c r="T88" s="40">
        <v>94.995785138142836</v>
      </c>
      <c r="U88" s="40">
        <v>95.025937668613679</v>
      </c>
      <c r="V88" s="40">
        <v>91.752608895164983</v>
      </c>
      <c r="W88" s="40">
        <v>93.846827028502318</v>
      </c>
      <c r="X88" s="40">
        <v>98.821821094886758</v>
      </c>
      <c r="Y88" s="40">
        <v>100.03516804014153</v>
      </c>
      <c r="Z88" s="40">
        <v>100</v>
      </c>
      <c r="AA88" s="40">
        <v>101.99725822108692</v>
      </c>
      <c r="AB88" s="40">
        <v>103.66801766589381</v>
      </c>
      <c r="AC88" s="286">
        <v>106.99900002036932</v>
      </c>
      <c r="AD88" s="418">
        <v>112.46185152297289</v>
      </c>
    </row>
    <row r="89" spans="4:30" ht="16.5" customHeight="1" thickTop="1" thickBot="1">
      <c r="D89" s="396" t="s">
        <v>97</v>
      </c>
      <c r="E89" s="139"/>
      <c r="F89" s="69">
        <v>79.037166726534096</v>
      </c>
      <c r="G89" s="70">
        <v>80.034938887198905</v>
      </c>
      <c r="H89" s="70">
        <v>79.489919018454501</v>
      </c>
      <c r="I89" s="70">
        <v>81.01571761726882</v>
      </c>
      <c r="J89" s="70">
        <v>82.333842190456281</v>
      </c>
      <c r="K89" s="70">
        <v>82.808231209530604</v>
      </c>
      <c r="L89" s="70">
        <v>86.030583885612884</v>
      </c>
      <c r="M89" s="70">
        <v>88.998681025045911</v>
      </c>
      <c r="N89" s="70">
        <v>88.270825929880431</v>
      </c>
      <c r="O89" s="70">
        <v>80.605323305837871</v>
      </c>
      <c r="P89" s="70">
        <v>82.689623523200723</v>
      </c>
      <c r="Q89" s="70">
        <v>79.792158902487571</v>
      </c>
      <c r="R89" s="70">
        <v>78.890197711383877</v>
      </c>
      <c r="S89" s="70">
        <v>81.850428619083516</v>
      </c>
      <c r="T89" s="70">
        <v>85.790751442858095</v>
      </c>
      <c r="U89" s="70">
        <v>89.351581577826053</v>
      </c>
      <c r="V89" s="70">
        <v>91.085578283906187</v>
      </c>
      <c r="W89" s="70">
        <v>94.50346765542956</v>
      </c>
      <c r="X89" s="70">
        <v>97.741555298553379</v>
      </c>
      <c r="Y89" s="70">
        <v>99.376821032437633</v>
      </c>
      <c r="Z89" s="70">
        <v>100</v>
      </c>
      <c r="AA89" s="70">
        <v>107.59820236325935</v>
      </c>
      <c r="AB89" s="70">
        <v>114.73882554256073</v>
      </c>
      <c r="AC89" s="287">
        <v>115.92872484290635</v>
      </c>
      <c r="AD89" s="420">
        <v>118.25078431815911</v>
      </c>
    </row>
    <row r="92" spans="4:30" ht="16.5" customHeight="1">
      <c r="K92" s="695"/>
      <c r="L92" s="695"/>
    </row>
  </sheetData>
  <phoneticPr fontId="3"/>
  <pageMargins left="0.74803149606299213" right="0.78740157480314965" top="0.98425196850393704" bottom="0.98425196850393704" header="0.51181102362204722" footer="0.51181102362204722"/>
  <pageSetup paperSize="9" scale="48" orientation="portrait" r:id="rId1"/>
  <headerFooter alignWithMargins="0">
    <oddHeader>&amp;L&amp;D&amp;R&amp;A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D2:AD92"/>
  <sheetViews>
    <sheetView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2.453125" style="140" customWidth="1"/>
    <col min="6" max="10" width="8.26953125" style="140" bestFit="1" customWidth="1"/>
    <col min="11" max="21" width="8.453125" style="140" customWidth="1"/>
    <col min="22" max="25" width="9" style="140"/>
    <col min="26" max="30" width="8.6328125" style="140" customWidth="1"/>
    <col min="31" max="16384" width="9" style="140"/>
  </cols>
  <sheetData>
    <row r="2" spans="4:30" ht="16.5" customHeight="1">
      <c r="D2" s="93" t="s">
        <v>110</v>
      </c>
      <c r="U2" s="694"/>
    </row>
    <row r="3" spans="4:30" ht="16.5" customHeight="1" thickBot="1">
      <c r="K3" s="151"/>
      <c r="L3" s="151"/>
      <c r="M3" s="151"/>
      <c r="N3" s="152"/>
      <c r="O3" s="152"/>
      <c r="P3" s="152"/>
      <c r="Q3" s="152"/>
      <c r="R3" s="152"/>
      <c r="S3" s="152"/>
      <c r="T3" s="152"/>
      <c r="X3" s="152"/>
      <c r="Y3" s="152"/>
      <c r="Z3" s="152"/>
      <c r="AA3" s="152"/>
      <c r="AB3" s="152"/>
      <c r="AC3" s="152"/>
      <c r="AD3" s="152" t="s">
        <v>65</v>
      </c>
    </row>
    <row r="4" spans="4:30" ht="16.5" customHeight="1" thickBot="1">
      <c r="D4" s="125"/>
      <c r="E4" s="126"/>
      <c r="F4" s="380" t="s">
        <v>358</v>
      </c>
      <c r="G4" s="380" t="s">
        <v>359</v>
      </c>
      <c r="H4" s="380" t="s">
        <v>360</v>
      </c>
      <c r="I4" s="380" t="s">
        <v>361</v>
      </c>
      <c r="J4" s="380" t="s">
        <v>362</v>
      </c>
      <c r="K4" s="380" t="s">
        <v>258</v>
      </c>
      <c r="L4" s="380" t="s">
        <v>259</v>
      </c>
      <c r="M4" s="380" t="s">
        <v>260</v>
      </c>
      <c r="N4" s="380" t="s">
        <v>261</v>
      </c>
      <c r="O4" s="380" t="s">
        <v>262</v>
      </c>
      <c r="P4" s="380" t="s">
        <v>263</v>
      </c>
      <c r="Q4" s="380" t="s">
        <v>264</v>
      </c>
      <c r="R4" s="380" t="s">
        <v>265</v>
      </c>
      <c r="S4" s="380" t="s">
        <v>266</v>
      </c>
      <c r="T4" s="380" t="s">
        <v>267</v>
      </c>
      <c r="U4" s="380" t="s">
        <v>268</v>
      </c>
      <c r="V4" s="380" t="s">
        <v>269</v>
      </c>
      <c r="W4" s="380" t="s">
        <v>270</v>
      </c>
      <c r="X4" s="380" t="s">
        <v>272</v>
      </c>
      <c r="Y4" s="380" t="s">
        <v>273</v>
      </c>
      <c r="Z4" s="380" t="s">
        <v>274</v>
      </c>
      <c r="AA4" s="380" t="s">
        <v>275</v>
      </c>
      <c r="AB4" s="380" t="s">
        <v>276</v>
      </c>
      <c r="AC4" s="381" t="s">
        <v>277</v>
      </c>
      <c r="AD4" s="382" t="s">
        <v>279</v>
      </c>
    </row>
    <row r="5" spans="4:30" ht="16.5" customHeight="1">
      <c r="D5" s="1" t="s">
        <v>73</v>
      </c>
      <c r="E5" s="127"/>
      <c r="F5" s="95">
        <v>9589.82</v>
      </c>
      <c r="G5" s="95">
        <v>9591.652</v>
      </c>
      <c r="H5" s="95">
        <v>9550.8510000000006</v>
      </c>
      <c r="I5" s="95">
        <v>9670.1939999999995</v>
      </c>
      <c r="J5" s="95">
        <v>9064.3870000000006</v>
      </c>
      <c r="K5" s="95">
        <v>8330.1450000000004</v>
      </c>
      <c r="L5" s="95">
        <v>8693.5190000000002</v>
      </c>
      <c r="M5" s="95">
        <v>9042.3080000000009</v>
      </c>
      <c r="N5" s="95">
        <v>8865.7960000000003</v>
      </c>
      <c r="O5" s="95">
        <v>8800.527</v>
      </c>
      <c r="P5" s="95">
        <v>8556.7389999999996</v>
      </c>
      <c r="Q5" s="95">
        <v>8490.6129999999994</v>
      </c>
      <c r="R5" s="95">
        <v>8105.7439999999997</v>
      </c>
      <c r="S5" s="95">
        <v>8224.94</v>
      </c>
      <c r="T5" s="95">
        <v>8317.3610000000008</v>
      </c>
      <c r="U5" s="95">
        <v>8753.5679999999993</v>
      </c>
      <c r="V5" s="95">
        <v>8984.3760000000002</v>
      </c>
      <c r="W5" s="95">
        <v>8793.8359999999993</v>
      </c>
      <c r="X5" s="95">
        <v>8529.7029999999995</v>
      </c>
      <c r="Y5" s="95">
        <v>8103.7659999999996</v>
      </c>
      <c r="Z5" s="95">
        <v>8068.8149999999996</v>
      </c>
      <c r="AA5" s="95">
        <v>8316.5360000000001</v>
      </c>
      <c r="AB5" s="95">
        <v>8415.8989999999994</v>
      </c>
      <c r="AC5" s="275">
        <v>8306.6109385981836</v>
      </c>
      <c r="AD5" s="383">
        <v>8688.5593615615562</v>
      </c>
    </row>
    <row r="6" spans="4:30" ht="16.5" customHeight="1">
      <c r="D6" s="128"/>
      <c r="E6" s="129" t="s">
        <v>112</v>
      </c>
      <c r="F6" s="96">
        <v>6039.1459999999997</v>
      </c>
      <c r="G6" s="96">
        <v>6005.8180000000002</v>
      </c>
      <c r="H6" s="96">
        <v>6012.52</v>
      </c>
      <c r="I6" s="96">
        <v>5967.165</v>
      </c>
      <c r="J6" s="96">
        <v>5144.1959999999999</v>
      </c>
      <c r="K6" s="96">
        <v>4104.6890000000003</v>
      </c>
      <c r="L6" s="96">
        <v>4168.152</v>
      </c>
      <c r="M6" s="96">
        <v>4404.2730000000001</v>
      </c>
      <c r="N6" s="96">
        <v>4321.9840000000004</v>
      </c>
      <c r="O6" s="96">
        <v>4302.1959999999999</v>
      </c>
      <c r="P6" s="96">
        <v>3787.8910000000001</v>
      </c>
      <c r="Q6" s="96">
        <v>3729.3440000000001</v>
      </c>
      <c r="R6" s="96">
        <v>3371.1849999999999</v>
      </c>
      <c r="S6" s="96">
        <v>3438.0329999999999</v>
      </c>
      <c r="T6" s="96">
        <v>3600.7040000000002</v>
      </c>
      <c r="U6" s="96">
        <v>3938.3049999999998</v>
      </c>
      <c r="V6" s="96">
        <v>4182.7139999999999</v>
      </c>
      <c r="W6" s="96">
        <v>4014.9070000000002</v>
      </c>
      <c r="X6" s="96">
        <v>3701.002</v>
      </c>
      <c r="Y6" s="96">
        <v>3379.4050000000002</v>
      </c>
      <c r="Z6" s="96">
        <v>3241.9389999999999</v>
      </c>
      <c r="AA6" s="96">
        <v>4027.6390000000001</v>
      </c>
      <c r="AB6" s="96">
        <v>3785.0990000000002</v>
      </c>
      <c r="AC6" s="276">
        <v>3944.1869720323352</v>
      </c>
      <c r="AD6" s="384">
        <v>3943.1510064442768</v>
      </c>
    </row>
    <row r="7" spans="4:30" ht="16.5" customHeight="1">
      <c r="D7" s="128"/>
      <c r="E7" s="129" t="s">
        <v>113</v>
      </c>
      <c r="F7" s="96">
        <v>3375.8139999999999</v>
      </c>
      <c r="G7" s="96">
        <v>3416.5859999999998</v>
      </c>
      <c r="H7" s="96">
        <v>3346.2440000000001</v>
      </c>
      <c r="I7" s="96">
        <v>3517.442</v>
      </c>
      <c r="J7" s="96">
        <v>3733.0439999999999</v>
      </c>
      <c r="K7" s="96">
        <v>4035.3719999999998</v>
      </c>
      <c r="L7" s="96">
        <v>4325.7790000000005</v>
      </c>
      <c r="M7" s="96">
        <v>4431.9030000000002</v>
      </c>
      <c r="N7" s="96">
        <v>4334.8379999999997</v>
      </c>
      <c r="O7" s="96">
        <v>4288.143</v>
      </c>
      <c r="P7" s="96">
        <v>4546.6620000000003</v>
      </c>
      <c r="Q7" s="96">
        <v>4546.6310000000003</v>
      </c>
      <c r="R7" s="96">
        <v>4508.2299999999996</v>
      </c>
      <c r="S7" s="96">
        <v>4545.2700000000004</v>
      </c>
      <c r="T7" s="96">
        <v>4466.7910000000002</v>
      </c>
      <c r="U7" s="96">
        <v>4550.7629999999999</v>
      </c>
      <c r="V7" s="96">
        <v>4455.6570000000002</v>
      </c>
      <c r="W7" s="96">
        <v>4368.3040000000001</v>
      </c>
      <c r="X7" s="96">
        <v>4356.1379999999999</v>
      </c>
      <c r="Y7" s="96">
        <v>4087.4029999999998</v>
      </c>
      <c r="Z7" s="96">
        <v>4177.3180000000002</v>
      </c>
      <c r="AA7" s="96">
        <v>3643.0410000000002</v>
      </c>
      <c r="AB7" s="96">
        <v>3994.6869999999999</v>
      </c>
      <c r="AC7" s="276">
        <v>3557.0283487810966</v>
      </c>
      <c r="AD7" s="384">
        <v>3920.0284475874978</v>
      </c>
    </row>
    <row r="8" spans="4:30" ht="16.5" customHeight="1">
      <c r="D8" s="130"/>
      <c r="E8" s="101" t="s">
        <v>114</v>
      </c>
      <c r="F8" s="97">
        <v>174.86</v>
      </c>
      <c r="G8" s="97">
        <v>169.24799999999999</v>
      </c>
      <c r="H8" s="97">
        <v>192.08699999999999</v>
      </c>
      <c r="I8" s="97">
        <v>185.58699999999999</v>
      </c>
      <c r="J8" s="97">
        <v>187.14699999999999</v>
      </c>
      <c r="K8" s="97">
        <v>190.084</v>
      </c>
      <c r="L8" s="97">
        <v>199.58799999999999</v>
      </c>
      <c r="M8" s="97">
        <v>206.13200000000001</v>
      </c>
      <c r="N8" s="97">
        <v>208.97399999999999</v>
      </c>
      <c r="O8" s="97">
        <v>210.18799999999999</v>
      </c>
      <c r="P8" s="97">
        <v>222.18600000000001</v>
      </c>
      <c r="Q8" s="97">
        <v>214.63800000000001</v>
      </c>
      <c r="R8" s="97">
        <v>226.32900000000001</v>
      </c>
      <c r="S8" s="97">
        <v>241.637</v>
      </c>
      <c r="T8" s="97">
        <v>249.86600000000001</v>
      </c>
      <c r="U8" s="97">
        <v>264.5</v>
      </c>
      <c r="V8" s="97">
        <v>346.005</v>
      </c>
      <c r="W8" s="97">
        <v>410.625</v>
      </c>
      <c r="X8" s="97">
        <v>472.56299999999999</v>
      </c>
      <c r="Y8" s="97">
        <v>636.95799999999997</v>
      </c>
      <c r="Z8" s="97">
        <v>649.55799999999999</v>
      </c>
      <c r="AA8" s="97">
        <v>645.85599999999999</v>
      </c>
      <c r="AB8" s="97">
        <v>636.11300000000006</v>
      </c>
      <c r="AC8" s="277">
        <v>805.39561778475047</v>
      </c>
      <c r="AD8" s="385">
        <v>825.37990752978078</v>
      </c>
    </row>
    <row r="9" spans="4:30" ht="16.5" customHeight="1">
      <c r="D9" s="2" t="s">
        <v>74</v>
      </c>
      <c r="E9" s="131"/>
      <c r="F9" s="98">
        <v>1671.489</v>
      </c>
      <c r="G9" s="98">
        <v>1733.3219999999999</v>
      </c>
      <c r="H9" s="98">
        <v>1774.2239999999999</v>
      </c>
      <c r="I9" s="98">
        <v>1839.1130000000001</v>
      </c>
      <c r="J9" s="98">
        <v>1923.9860000000001</v>
      </c>
      <c r="K9" s="98">
        <v>1977.0409999999999</v>
      </c>
      <c r="L9" s="98">
        <v>1994.74</v>
      </c>
      <c r="M9" s="98">
        <v>2032.184</v>
      </c>
      <c r="N9" s="98">
        <v>1961.316</v>
      </c>
      <c r="O9" s="98">
        <v>1900.8630000000001</v>
      </c>
      <c r="P9" s="98">
        <v>1765.248</v>
      </c>
      <c r="Q9" s="98">
        <v>1727.2919999999999</v>
      </c>
      <c r="R9" s="98">
        <v>1756.182</v>
      </c>
      <c r="S9" s="98">
        <v>1995.106</v>
      </c>
      <c r="T9" s="98">
        <v>2093.6350000000002</v>
      </c>
      <c r="U9" s="98">
        <v>2113.8850000000002</v>
      </c>
      <c r="V9" s="98">
        <v>2145.701</v>
      </c>
      <c r="W9" s="98">
        <v>2134.509</v>
      </c>
      <c r="X9" s="98">
        <v>2144.1640000000002</v>
      </c>
      <c r="Y9" s="98">
        <v>2095.1909999999998</v>
      </c>
      <c r="Z9" s="98">
        <v>1984.873</v>
      </c>
      <c r="AA9" s="98">
        <v>2091.4360000000001</v>
      </c>
      <c r="AB9" s="98">
        <v>2122.19</v>
      </c>
      <c r="AC9" s="278">
        <v>2115.0111606870551</v>
      </c>
      <c r="AD9" s="386">
        <v>2081.5127951683157</v>
      </c>
    </row>
    <row r="10" spans="4:30" ht="16.5" customHeight="1">
      <c r="D10" s="128"/>
      <c r="E10" s="129" t="s">
        <v>115</v>
      </c>
      <c r="F10" s="96">
        <v>447.69200000000001</v>
      </c>
      <c r="G10" s="96">
        <v>455.459</v>
      </c>
      <c r="H10" s="96">
        <v>462.99</v>
      </c>
      <c r="I10" s="96">
        <v>469.61700000000002</v>
      </c>
      <c r="J10" s="96">
        <v>472.012</v>
      </c>
      <c r="K10" s="96">
        <v>456.72800000000001</v>
      </c>
      <c r="L10" s="96">
        <v>456.18</v>
      </c>
      <c r="M10" s="96">
        <v>460.96600000000001</v>
      </c>
      <c r="N10" s="96">
        <v>450.60199999999998</v>
      </c>
      <c r="O10" s="96">
        <v>447.37099999999998</v>
      </c>
      <c r="P10" s="96">
        <v>465.03199999999998</v>
      </c>
      <c r="Q10" s="96">
        <v>465.07900000000001</v>
      </c>
      <c r="R10" s="96">
        <v>450.80599999999998</v>
      </c>
      <c r="S10" s="96">
        <v>443.50299999999999</v>
      </c>
      <c r="T10" s="96">
        <v>450.17399999999998</v>
      </c>
      <c r="U10" s="96">
        <v>457.80500000000001</v>
      </c>
      <c r="V10" s="96">
        <v>476.822</v>
      </c>
      <c r="W10" s="96">
        <v>496.46899999999999</v>
      </c>
      <c r="X10" s="96">
        <v>520.01800000000003</v>
      </c>
      <c r="Y10" s="96">
        <v>533.48500000000001</v>
      </c>
      <c r="Z10" s="96">
        <v>530.94200000000001</v>
      </c>
      <c r="AA10" s="96">
        <v>518.79100000000005</v>
      </c>
      <c r="AB10" s="96">
        <v>509.99299999999999</v>
      </c>
      <c r="AC10" s="276">
        <v>483.62894517598448</v>
      </c>
      <c r="AD10" s="384">
        <v>435.74046578717548</v>
      </c>
    </row>
    <row r="11" spans="4:30" ht="16.5" customHeight="1">
      <c r="D11" s="128"/>
      <c r="E11" s="129" t="s">
        <v>116</v>
      </c>
      <c r="F11" s="96">
        <v>1011.162</v>
      </c>
      <c r="G11" s="96">
        <v>1054.1859999999999</v>
      </c>
      <c r="H11" s="96">
        <v>1065.796</v>
      </c>
      <c r="I11" s="96">
        <v>1103.578</v>
      </c>
      <c r="J11" s="96">
        <v>1171.722</v>
      </c>
      <c r="K11" s="96">
        <v>1221.385</v>
      </c>
      <c r="L11" s="96">
        <v>1217.298</v>
      </c>
      <c r="M11" s="96">
        <v>1206.319</v>
      </c>
      <c r="N11" s="96">
        <v>1132.105</v>
      </c>
      <c r="O11" s="96">
        <v>1054.701</v>
      </c>
      <c r="P11" s="96">
        <v>876.97299999999996</v>
      </c>
      <c r="Q11" s="96">
        <v>844.02700000000004</v>
      </c>
      <c r="R11" s="96">
        <v>809.827</v>
      </c>
      <c r="S11" s="96">
        <v>968.18799999999999</v>
      </c>
      <c r="T11" s="96">
        <v>981.096</v>
      </c>
      <c r="U11" s="96">
        <v>919.55600000000004</v>
      </c>
      <c r="V11" s="96">
        <v>971.96900000000005</v>
      </c>
      <c r="W11" s="96">
        <v>985.995</v>
      </c>
      <c r="X11" s="96">
        <v>1004.087</v>
      </c>
      <c r="Y11" s="96">
        <v>982.80100000000004</v>
      </c>
      <c r="Z11" s="96">
        <v>916.20799999999997</v>
      </c>
      <c r="AA11" s="96">
        <v>993.28800000000001</v>
      </c>
      <c r="AB11" s="96">
        <v>999.13699999999994</v>
      </c>
      <c r="AC11" s="276">
        <v>985.02881117480115</v>
      </c>
      <c r="AD11" s="384">
        <v>1009.2976980516892</v>
      </c>
    </row>
    <row r="12" spans="4:30" ht="16.5" customHeight="1">
      <c r="D12" s="130"/>
      <c r="E12" s="101" t="s">
        <v>117</v>
      </c>
      <c r="F12" s="97">
        <v>212.63499999999999</v>
      </c>
      <c r="G12" s="97">
        <v>223.67699999999999</v>
      </c>
      <c r="H12" s="97">
        <v>245.43799999999999</v>
      </c>
      <c r="I12" s="97">
        <v>265.91800000000001</v>
      </c>
      <c r="J12" s="97">
        <v>280.25200000000001</v>
      </c>
      <c r="K12" s="97">
        <v>298.928</v>
      </c>
      <c r="L12" s="97">
        <v>321.262</v>
      </c>
      <c r="M12" s="97">
        <v>364.899</v>
      </c>
      <c r="N12" s="97">
        <v>378.60899999999998</v>
      </c>
      <c r="O12" s="97">
        <v>398.791</v>
      </c>
      <c r="P12" s="97">
        <v>423.24299999999999</v>
      </c>
      <c r="Q12" s="97">
        <v>418.18599999999998</v>
      </c>
      <c r="R12" s="97">
        <v>495.54899999999998</v>
      </c>
      <c r="S12" s="97">
        <v>583.41499999999996</v>
      </c>
      <c r="T12" s="97">
        <v>662.36500000000001</v>
      </c>
      <c r="U12" s="97">
        <v>736.524</v>
      </c>
      <c r="V12" s="97">
        <v>696.91</v>
      </c>
      <c r="W12" s="97">
        <v>652.04499999999996</v>
      </c>
      <c r="X12" s="97">
        <v>620.05899999999997</v>
      </c>
      <c r="Y12" s="97">
        <v>578.90499999999997</v>
      </c>
      <c r="Z12" s="97">
        <v>537.72299999999996</v>
      </c>
      <c r="AA12" s="97">
        <v>579.35699999999997</v>
      </c>
      <c r="AB12" s="97">
        <v>613.05999999999995</v>
      </c>
      <c r="AC12" s="277">
        <v>646.35340433626914</v>
      </c>
      <c r="AD12" s="385">
        <v>636.47463132945097</v>
      </c>
    </row>
    <row r="13" spans="4:30" ht="16.5" customHeight="1">
      <c r="D13" s="3" t="s">
        <v>75</v>
      </c>
      <c r="E13" s="132"/>
      <c r="F13" s="99">
        <v>8369.1679999999997</v>
      </c>
      <c r="G13" s="99">
        <v>9371.1029999999992</v>
      </c>
      <c r="H13" s="99">
        <v>9805.866</v>
      </c>
      <c r="I13" s="99">
        <v>9978.9009999999998</v>
      </c>
      <c r="J13" s="99">
        <v>10396.224</v>
      </c>
      <c r="K13" s="99">
        <v>10697.634</v>
      </c>
      <c r="L13" s="99">
        <v>11112.916999999999</v>
      </c>
      <c r="M13" s="99">
        <v>11374.447</v>
      </c>
      <c r="N13" s="99">
        <v>11652.633</v>
      </c>
      <c r="O13" s="99">
        <v>11109.612999999999</v>
      </c>
      <c r="P13" s="99">
        <v>10384.757</v>
      </c>
      <c r="Q13" s="99">
        <v>10394.675999999999</v>
      </c>
      <c r="R13" s="99">
        <v>10485.397000000001</v>
      </c>
      <c r="S13" s="99">
        <v>10772.746999999999</v>
      </c>
      <c r="T13" s="99">
        <v>11102.947</v>
      </c>
      <c r="U13" s="99">
        <v>11320.843000000001</v>
      </c>
      <c r="V13" s="99">
        <v>12254.876</v>
      </c>
      <c r="W13" s="99">
        <v>13524.425999999999</v>
      </c>
      <c r="X13" s="99">
        <v>14589.391</v>
      </c>
      <c r="Y13" s="99">
        <v>15946.662</v>
      </c>
      <c r="Z13" s="99">
        <v>17113.194</v>
      </c>
      <c r="AA13" s="99">
        <v>18442.025000000001</v>
      </c>
      <c r="AB13" s="99">
        <v>19988.146000000001</v>
      </c>
      <c r="AC13" s="279">
        <v>21864.796544936311</v>
      </c>
      <c r="AD13" s="388">
        <v>23472.663910815823</v>
      </c>
    </row>
    <row r="14" spans="4:30" ht="16.5" customHeight="1">
      <c r="D14" s="128"/>
      <c r="E14" s="129" t="s">
        <v>8</v>
      </c>
      <c r="F14" s="96">
        <v>5266.1170000000002</v>
      </c>
      <c r="G14" s="96">
        <v>5885.8990000000003</v>
      </c>
      <c r="H14" s="96">
        <v>5930.5559999999996</v>
      </c>
      <c r="I14" s="96">
        <v>5805.8429999999998</v>
      </c>
      <c r="J14" s="96">
        <v>5828.8419999999996</v>
      </c>
      <c r="K14" s="96">
        <v>5822.9170000000004</v>
      </c>
      <c r="L14" s="96">
        <v>6287.1369999999997</v>
      </c>
      <c r="M14" s="96">
        <v>6484.8779999999997</v>
      </c>
      <c r="N14" s="96">
        <v>6703.19</v>
      </c>
      <c r="O14" s="96">
        <v>6306.8379999999997</v>
      </c>
      <c r="P14" s="96">
        <v>5887.7380000000003</v>
      </c>
      <c r="Q14" s="96">
        <v>5948.4309999999996</v>
      </c>
      <c r="R14" s="96">
        <v>6603.4390000000003</v>
      </c>
      <c r="S14" s="96">
        <v>7329.491</v>
      </c>
      <c r="T14" s="96">
        <v>8061.55</v>
      </c>
      <c r="U14" s="96">
        <v>8776.3220000000001</v>
      </c>
      <c r="V14" s="96">
        <v>9527.3799999999992</v>
      </c>
      <c r="W14" s="96">
        <v>10639.588</v>
      </c>
      <c r="X14" s="96">
        <v>11535.829</v>
      </c>
      <c r="Y14" s="96">
        <v>12674.82</v>
      </c>
      <c r="Z14" s="96">
        <v>13721.958000000001</v>
      </c>
      <c r="AA14" s="96">
        <v>14870.285</v>
      </c>
      <c r="AB14" s="96">
        <v>16308.511</v>
      </c>
      <c r="AC14" s="276">
        <v>17935.266345999695</v>
      </c>
      <c r="AD14" s="384">
        <v>19428.278492849677</v>
      </c>
    </row>
    <row r="15" spans="4:30" ht="16.5" customHeight="1">
      <c r="D15" s="133"/>
      <c r="E15" s="101" t="s">
        <v>76</v>
      </c>
      <c r="F15" s="97">
        <v>3103.0509999999999</v>
      </c>
      <c r="G15" s="97">
        <v>3485.2040000000002</v>
      </c>
      <c r="H15" s="97">
        <v>3875.31</v>
      </c>
      <c r="I15" s="97">
        <v>4173.058</v>
      </c>
      <c r="J15" s="97">
        <v>4567.3819999999996</v>
      </c>
      <c r="K15" s="97">
        <v>4874.7169999999996</v>
      </c>
      <c r="L15" s="97">
        <v>4825.78</v>
      </c>
      <c r="M15" s="97">
        <v>4889.5690000000004</v>
      </c>
      <c r="N15" s="97">
        <v>4949.4430000000002</v>
      </c>
      <c r="O15" s="97">
        <v>4802.7749999999996</v>
      </c>
      <c r="P15" s="97">
        <v>4497.0190000000002</v>
      </c>
      <c r="Q15" s="97">
        <v>4446.2449999999999</v>
      </c>
      <c r="R15" s="97">
        <v>3881.9580000000001</v>
      </c>
      <c r="S15" s="97">
        <v>3443.2559999999999</v>
      </c>
      <c r="T15" s="97">
        <v>3041.3969999999999</v>
      </c>
      <c r="U15" s="97">
        <v>2544.5210000000002</v>
      </c>
      <c r="V15" s="97">
        <v>2727.4960000000001</v>
      </c>
      <c r="W15" s="97">
        <v>2884.8380000000002</v>
      </c>
      <c r="X15" s="97">
        <v>3053.5619999999999</v>
      </c>
      <c r="Y15" s="97">
        <v>3271.8420000000001</v>
      </c>
      <c r="Z15" s="97">
        <v>3391.2359999999999</v>
      </c>
      <c r="AA15" s="97">
        <v>3571.74</v>
      </c>
      <c r="AB15" s="97">
        <v>3679.6350000000002</v>
      </c>
      <c r="AC15" s="277">
        <v>3929.5301989366162</v>
      </c>
      <c r="AD15" s="385">
        <v>4044.3854179661471</v>
      </c>
    </row>
    <row r="16" spans="4:30" ht="16.5" customHeight="1">
      <c r="D16" s="2" t="s">
        <v>282</v>
      </c>
      <c r="E16" s="147"/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615.995</v>
      </c>
      <c r="L16" s="100">
        <v>589.29600000000005</v>
      </c>
      <c r="M16" s="100">
        <v>608.33000000000004</v>
      </c>
      <c r="N16" s="100">
        <v>623.096</v>
      </c>
      <c r="O16" s="100">
        <v>571.79899999999998</v>
      </c>
      <c r="P16" s="100">
        <v>698.05899999999997</v>
      </c>
      <c r="Q16" s="100">
        <v>645.26199999999994</v>
      </c>
      <c r="R16" s="100">
        <v>643.15099999999995</v>
      </c>
      <c r="S16" s="100">
        <v>725.36699999999996</v>
      </c>
      <c r="T16" s="100">
        <v>796.86599999999999</v>
      </c>
      <c r="U16" s="100">
        <v>924.03300000000002</v>
      </c>
      <c r="V16" s="100">
        <v>1320.9780000000001</v>
      </c>
      <c r="W16" s="100">
        <v>1724.6579999999999</v>
      </c>
      <c r="X16" s="100">
        <v>2179.4789999999998</v>
      </c>
      <c r="Y16" s="100">
        <v>2669.8449999999998</v>
      </c>
      <c r="Z16" s="100">
        <v>3412.998</v>
      </c>
      <c r="AA16" s="100">
        <v>4111.8469999999998</v>
      </c>
      <c r="AB16" s="100">
        <v>4829.6090000000004</v>
      </c>
      <c r="AC16" s="389">
        <v>4968.4468905567319</v>
      </c>
      <c r="AD16" s="390">
        <v>5369.7918080079498</v>
      </c>
    </row>
    <row r="17" spans="4:30" ht="16.5" customHeight="1">
      <c r="D17" s="130"/>
      <c r="E17" s="101" t="s">
        <v>204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615.995</v>
      </c>
      <c r="L17" s="102">
        <v>589.29600000000005</v>
      </c>
      <c r="M17" s="102">
        <v>608.33000000000004</v>
      </c>
      <c r="N17" s="102">
        <v>623.096</v>
      </c>
      <c r="O17" s="102">
        <v>571.79899999999998</v>
      </c>
      <c r="P17" s="102">
        <v>698.05899999999997</v>
      </c>
      <c r="Q17" s="102">
        <v>645.26199999999994</v>
      </c>
      <c r="R17" s="102">
        <v>643.15099999999995</v>
      </c>
      <c r="S17" s="102">
        <v>725.36699999999996</v>
      </c>
      <c r="T17" s="102">
        <v>796.86599999999999</v>
      </c>
      <c r="U17" s="102">
        <v>924.03300000000002</v>
      </c>
      <c r="V17" s="102">
        <v>1320.9780000000001</v>
      </c>
      <c r="W17" s="102">
        <v>1724.6579999999999</v>
      </c>
      <c r="X17" s="102">
        <v>2179.4789999999998</v>
      </c>
      <c r="Y17" s="102">
        <v>2669.8449999999998</v>
      </c>
      <c r="Z17" s="102">
        <v>3412.998</v>
      </c>
      <c r="AA17" s="102">
        <v>4111.8469999999998</v>
      </c>
      <c r="AB17" s="102">
        <v>4829.6090000000004</v>
      </c>
      <c r="AC17" s="391">
        <v>4968.4468905567319</v>
      </c>
      <c r="AD17" s="392">
        <v>5369.7918080079498</v>
      </c>
    </row>
    <row r="18" spans="4:30" ht="16.5" customHeight="1">
      <c r="D18" s="2" t="s">
        <v>118</v>
      </c>
      <c r="E18" s="131"/>
      <c r="F18" s="98">
        <v>3977.346</v>
      </c>
      <c r="G18" s="98">
        <v>3971.66</v>
      </c>
      <c r="H18" s="98">
        <v>3922.8789999999999</v>
      </c>
      <c r="I18" s="98">
        <v>3924.1889999999999</v>
      </c>
      <c r="J18" s="98">
        <v>4021.857</v>
      </c>
      <c r="K18" s="98">
        <v>4077.7809999999999</v>
      </c>
      <c r="L18" s="98">
        <v>3910.11</v>
      </c>
      <c r="M18" s="98">
        <v>3745.29</v>
      </c>
      <c r="N18" s="98">
        <v>3546.2910000000002</v>
      </c>
      <c r="O18" s="98">
        <v>3311.4549999999999</v>
      </c>
      <c r="P18" s="98">
        <v>2953.1509999999998</v>
      </c>
      <c r="Q18" s="98">
        <v>2867.491</v>
      </c>
      <c r="R18" s="98">
        <v>3076.19</v>
      </c>
      <c r="S18" s="98">
        <v>3146.288</v>
      </c>
      <c r="T18" s="98">
        <v>3297.3119999999999</v>
      </c>
      <c r="U18" s="98">
        <v>3284.9810000000002</v>
      </c>
      <c r="V18" s="98">
        <v>3420.4479999999999</v>
      </c>
      <c r="W18" s="98">
        <v>3511.8470000000002</v>
      </c>
      <c r="X18" s="98">
        <v>3539.0320000000002</v>
      </c>
      <c r="Y18" s="98">
        <v>3405.694</v>
      </c>
      <c r="Z18" s="98">
        <v>3491.7959999999998</v>
      </c>
      <c r="AA18" s="98">
        <v>3679.2460000000001</v>
      </c>
      <c r="AB18" s="98">
        <v>3772.32</v>
      </c>
      <c r="AC18" s="278">
        <v>3712.105337382764</v>
      </c>
      <c r="AD18" s="386">
        <v>3736.6889699806229</v>
      </c>
    </row>
    <row r="19" spans="4:30" ht="16.5" customHeight="1">
      <c r="D19" s="128"/>
      <c r="E19" s="134" t="s">
        <v>119</v>
      </c>
      <c r="F19" s="96">
        <v>1249.127</v>
      </c>
      <c r="G19" s="96">
        <v>1289.942</v>
      </c>
      <c r="H19" s="96">
        <v>1276.914</v>
      </c>
      <c r="I19" s="96">
        <v>1337.1010000000001</v>
      </c>
      <c r="J19" s="96">
        <v>1432.248</v>
      </c>
      <c r="K19" s="96">
        <v>1467.37</v>
      </c>
      <c r="L19" s="96">
        <v>1426.9369999999999</v>
      </c>
      <c r="M19" s="96">
        <v>1380.3820000000001</v>
      </c>
      <c r="N19" s="96">
        <v>1322.693</v>
      </c>
      <c r="O19" s="96">
        <v>1263.6210000000001</v>
      </c>
      <c r="P19" s="96">
        <v>1207.9390000000001</v>
      </c>
      <c r="Q19" s="96">
        <v>1147.4559999999999</v>
      </c>
      <c r="R19" s="96">
        <v>1324.3789999999999</v>
      </c>
      <c r="S19" s="96">
        <v>1362.6379999999999</v>
      </c>
      <c r="T19" s="96">
        <v>1458.2539999999999</v>
      </c>
      <c r="U19" s="96">
        <v>1490.7639999999999</v>
      </c>
      <c r="V19" s="96">
        <v>1597.461</v>
      </c>
      <c r="W19" s="96">
        <v>1704.1110000000001</v>
      </c>
      <c r="X19" s="96">
        <v>1731.298</v>
      </c>
      <c r="Y19" s="96">
        <v>1546.8330000000001</v>
      </c>
      <c r="Z19" s="96">
        <v>1598.836</v>
      </c>
      <c r="AA19" s="96">
        <v>1738.3920000000001</v>
      </c>
      <c r="AB19" s="96">
        <v>1886.482</v>
      </c>
      <c r="AC19" s="276">
        <v>1851.9823877062295</v>
      </c>
      <c r="AD19" s="384">
        <v>1889.7898480528286</v>
      </c>
    </row>
    <row r="20" spans="4:30" ht="16.5" customHeight="1">
      <c r="D20" s="128"/>
      <c r="E20" s="129" t="s">
        <v>78</v>
      </c>
      <c r="F20" s="96">
        <v>1198.92</v>
      </c>
      <c r="G20" s="96">
        <v>1178.9459999999999</v>
      </c>
      <c r="H20" s="96">
        <v>1131.046</v>
      </c>
      <c r="I20" s="96">
        <v>1111.556</v>
      </c>
      <c r="J20" s="96">
        <v>1105.482</v>
      </c>
      <c r="K20" s="96">
        <v>1099.0170000000001</v>
      </c>
      <c r="L20" s="96">
        <v>1006.06</v>
      </c>
      <c r="M20" s="96">
        <v>915.89700000000005</v>
      </c>
      <c r="N20" s="96">
        <v>827.10199999999998</v>
      </c>
      <c r="O20" s="96">
        <v>728.00900000000001</v>
      </c>
      <c r="P20" s="96">
        <v>580.04700000000003</v>
      </c>
      <c r="Q20" s="96">
        <v>558.77200000000005</v>
      </c>
      <c r="R20" s="96">
        <v>622.65700000000004</v>
      </c>
      <c r="S20" s="96">
        <v>690.57299999999998</v>
      </c>
      <c r="T20" s="96">
        <v>749.89099999999996</v>
      </c>
      <c r="U20" s="96">
        <v>816.31899999999996</v>
      </c>
      <c r="V20" s="96">
        <v>765.47799999999995</v>
      </c>
      <c r="W20" s="96">
        <v>707.08699999999999</v>
      </c>
      <c r="X20" s="96">
        <v>649.149</v>
      </c>
      <c r="Y20" s="96">
        <v>606.15800000000002</v>
      </c>
      <c r="Z20" s="96">
        <v>521.85900000000004</v>
      </c>
      <c r="AA20" s="96">
        <v>503.72800000000001</v>
      </c>
      <c r="AB20" s="96">
        <v>466.40199999999999</v>
      </c>
      <c r="AC20" s="276">
        <v>449.88645915765977</v>
      </c>
      <c r="AD20" s="384">
        <v>448.11539842269462</v>
      </c>
    </row>
    <row r="21" spans="4:30" ht="16.5" customHeight="1">
      <c r="D21" s="128"/>
      <c r="E21" s="129" t="s">
        <v>79</v>
      </c>
      <c r="F21" s="96">
        <v>1060.077</v>
      </c>
      <c r="G21" s="96">
        <v>1055.0930000000001</v>
      </c>
      <c r="H21" s="96">
        <v>1092.9179999999999</v>
      </c>
      <c r="I21" s="96">
        <v>1092.0809999999999</v>
      </c>
      <c r="J21" s="96">
        <v>1147.9970000000001</v>
      </c>
      <c r="K21" s="96">
        <v>1161.1980000000001</v>
      </c>
      <c r="L21" s="96">
        <v>1123.941</v>
      </c>
      <c r="M21" s="96">
        <v>1092.8810000000001</v>
      </c>
      <c r="N21" s="96">
        <v>1035.759</v>
      </c>
      <c r="O21" s="96">
        <v>953.44500000000005</v>
      </c>
      <c r="P21" s="96">
        <v>797.67700000000002</v>
      </c>
      <c r="Q21" s="96">
        <v>797.33500000000004</v>
      </c>
      <c r="R21" s="96">
        <v>803.61400000000003</v>
      </c>
      <c r="S21" s="96">
        <v>832.27200000000005</v>
      </c>
      <c r="T21" s="96">
        <v>879.10599999999999</v>
      </c>
      <c r="U21" s="96">
        <v>918.60599999999999</v>
      </c>
      <c r="V21" s="96">
        <v>996.51400000000001</v>
      </c>
      <c r="W21" s="96">
        <v>1035.412</v>
      </c>
      <c r="X21" s="96">
        <v>1091.127</v>
      </c>
      <c r="Y21" s="96">
        <v>1176.838</v>
      </c>
      <c r="Z21" s="96">
        <v>1307.1969999999999</v>
      </c>
      <c r="AA21" s="96">
        <v>1367.798</v>
      </c>
      <c r="AB21" s="96">
        <v>1360.9190000000001</v>
      </c>
      <c r="AC21" s="276">
        <v>1365.2188794444687</v>
      </c>
      <c r="AD21" s="384">
        <v>1353.2081191479024</v>
      </c>
    </row>
    <row r="22" spans="4:30" ht="16.5" customHeight="1">
      <c r="D22" s="130"/>
      <c r="E22" s="101" t="s">
        <v>80</v>
      </c>
      <c r="F22" s="97">
        <v>469.22199999999998</v>
      </c>
      <c r="G22" s="97">
        <v>447.67899999999997</v>
      </c>
      <c r="H22" s="97">
        <v>422.00099999999998</v>
      </c>
      <c r="I22" s="97">
        <v>383.45100000000002</v>
      </c>
      <c r="J22" s="97">
        <v>336.13</v>
      </c>
      <c r="K22" s="97">
        <v>350.19600000000003</v>
      </c>
      <c r="L22" s="97">
        <v>353.17200000000003</v>
      </c>
      <c r="M22" s="97">
        <v>356.13</v>
      </c>
      <c r="N22" s="97">
        <v>360.73700000000002</v>
      </c>
      <c r="O22" s="97">
        <v>366.38</v>
      </c>
      <c r="P22" s="97">
        <v>367.488</v>
      </c>
      <c r="Q22" s="97">
        <v>363.928</v>
      </c>
      <c r="R22" s="97">
        <v>325.54000000000002</v>
      </c>
      <c r="S22" s="97">
        <v>260.80500000000001</v>
      </c>
      <c r="T22" s="97">
        <v>210.06100000000001</v>
      </c>
      <c r="U22" s="97">
        <v>59.292000000000002</v>
      </c>
      <c r="V22" s="97">
        <v>60.994999999999997</v>
      </c>
      <c r="W22" s="97">
        <v>65.236999999999995</v>
      </c>
      <c r="X22" s="97">
        <v>67.457999999999998</v>
      </c>
      <c r="Y22" s="97">
        <v>75.864999999999995</v>
      </c>
      <c r="Z22" s="97">
        <v>63.904000000000003</v>
      </c>
      <c r="AA22" s="97">
        <v>69.328000000000003</v>
      </c>
      <c r="AB22" s="97">
        <v>58.517000000000003</v>
      </c>
      <c r="AC22" s="277">
        <v>45.017611074406354</v>
      </c>
      <c r="AD22" s="385">
        <v>45.575604357197193</v>
      </c>
    </row>
    <row r="23" spans="4:30" ht="16.5" customHeight="1">
      <c r="D23" s="2" t="s">
        <v>120</v>
      </c>
      <c r="E23" s="131"/>
      <c r="F23" s="98">
        <v>16039.406000000001</v>
      </c>
      <c r="G23" s="98">
        <v>13046.178</v>
      </c>
      <c r="H23" s="98">
        <v>11447.761</v>
      </c>
      <c r="I23" s="98">
        <v>11523.749</v>
      </c>
      <c r="J23" s="98">
        <v>11103.337</v>
      </c>
      <c r="K23" s="98">
        <v>10067.411</v>
      </c>
      <c r="L23" s="98">
        <v>10539.819</v>
      </c>
      <c r="M23" s="98">
        <v>10630.52</v>
      </c>
      <c r="N23" s="98">
        <v>10123.563</v>
      </c>
      <c r="O23" s="98">
        <v>7585.5110000000004</v>
      </c>
      <c r="P23" s="98">
        <v>7398.6769999999997</v>
      </c>
      <c r="Q23" s="98">
        <v>7381.13</v>
      </c>
      <c r="R23" s="98">
        <v>6121.6970000000001</v>
      </c>
      <c r="S23" s="98">
        <v>5922.7</v>
      </c>
      <c r="T23" s="98">
        <v>6419.6059999999998</v>
      </c>
      <c r="U23" s="98">
        <v>6845.4949999999999</v>
      </c>
      <c r="V23" s="98">
        <v>6351.3630000000003</v>
      </c>
      <c r="W23" s="98">
        <v>6803.1509999999998</v>
      </c>
      <c r="X23" s="98">
        <v>7069.3069999999998</v>
      </c>
      <c r="Y23" s="98">
        <v>6813.8440000000001</v>
      </c>
      <c r="Z23" s="98">
        <v>6704.1419999999998</v>
      </c>
      <c r="AA23" s="98">
        <v>7536.165</v>
      </c>
      <c r="AB23" s="98">
        <v>8033.3819999999996</v>
      </c>
      <c r="AC23" s="278">
        <v>7626.8790455185681</v>
      </c>
      <c r="AD23" s="386">
        <v>7774.9042469691694</v>
      </c>
    </row>
    <row r="24" spans="4:30" ht="16.5" customHeight="1">
      <c r="D24" s="128"/>
      <c r="E24" s="129" t="s">
        <v>81</v>
      </c>
      <c r="F24" s="96">
        <v>123.88200000000001</v>
      </c>
      <c r="G24" s="96">
        <v>140.68100000000001</v>
      </c>
      <c r="H24" s="96">
        <v>110.318</v>
      </c>
      <c r="I24" s="96">
        <v>95.138000000000005</v>
      </c>
      <c r="J24" s="96">
        <v>58.997</v>
      </c>
      <c r="K24" s="96">
        <v>47.418999999999997</v>
      </c>
      <c r="L24" s="96">
        <v>65.902000000000001</v>
      </c>
      <c r="M24" s="96">
        <v>71.331999999999994</v>
      </c>
      <c r="N24" s="96">
        <v>76.42</v>
      </c>
      <c r="O24" s="96">
        <v>73.751999999999995</v>
      </c>
      <c r="P24" s="96">
        <v>77.992000000000004</v>
      </c>
      <c r="Q24" s="96">
        <v>83.253</v>
      </c>
      <c r="R24" s="96">
        <v>83.602999999999994</v>
      </c>
      <c r="S24" s="96">
        <v>82.179000000000002</v>
      </c>
      <c r="T24" s="96">
        <v>81.781999999999996</v>
      </c>
      <c r="U24" s="96">
        <v>83.158000000000001</v>
      </c>
      <c r="V24" s="96">
        <v>69.971000000000004</v>
      </c>
      <c r="W24" s="96">
        <v>66.915999999999997</v>
      </c>
      <c r="X24" s="96">
        <v>72.278000000000006</v>
      </c>
      <c r="Y24" s="96">
        <v>66.113</v>
      </c>
      <c r="Z24" s="96">
        <v>75.661000000000001</v>
      </c>
      <c r="AA24" s="96">
        <v>103.31699999999999</v>
      </c>
      <c r="AB24" s="96">
        <v>129.14599999999999</v>
      </c>
      <c r="AC24" s="276">
        <v>103.48467378121337</v>
      </c>
      <c r="AD24" s="384">
        <v>101.33730264649279</v>
      </c>
    </row>
    <row r="25" spans="4:30" ht="16.5" customHeight="1">
      <c r="D25" s="128"/>
      <c r="E25" s="129" t="s">
        <v>82</v>
      </c>
      <c r="F25" s="96">
        <v>896.03099999999995</v>
      </c>
      <c r="G25" s="96">
        <v>623.76700000000005</v>
      </c>
      <c r="H25" s="96">
        <v>487.875</v>
      </c>
      <c r="I25" s="96">
        <v>418.93099999999998</v>
      </c>
      <c r="J25" s="96">
        <v>403.07100000000003</v>
      </c>
      <c r="K25" s="96">
        <v>367.47800000000001</v>
      </c>
      <c r="L25" s="96">
        <v>354.77300000000002</v>
      </c>
      <c r="M25" s="96">
        <v>332.07499999999999</v>
      </c>
      <c r="N25" s="96">
        <v>343.41899999999998</v>
      </c>
      <c r="O25" s="96">
        <v>249.87799999999999</v>
      </c>
      <c r="P25" s="96">
        <v>219.96</v>
      </c>
      <c r="Q25" s="96">
        <v>217.95400000000001</v>
      </c>
      <c r="R25" s="96">
        <v>225.80799999999999</v>
      </c>
      <c r="S25" s="96">
        <v>211.49700000000001</v>
      </c>
      <c r="T25" s="96">
        <v>176.977</v>
      </c>
      <c r="U25" s="96">
        <v>169.767</v>
      </c>
      <c r="V25" s="96">
        <v>148.82400000000001</v>
      </c>
      <c r="W25" s="96">
        <v>143.14400000000001</v>
      </c>
      <c r="X25" s="96">
        <v>160.655</v>
      </c>
      <c r="Y25" s="96">
        <v>155.16</v>
      </c>
      <c r="Z25" s="96">
        <v>157.434</v>
      </c>
      <c r="AA25" s="96">
        <v>160.67099999999999</v>
      </c>
      <c r="AB25" s="96">
        <v>172.87700000000001</v>
      </c>
      <c r="AC25" s="276">
        <v>141.87193154235644</v>
      </c>
      <c r="AD25" s="384">
        <v>122.76002342611326</v>
      </c>
    </row>
    <row r="26" spans="4:30" ht="16.5" customHeight="1">
      <c r="D26" s="128"/>
      <c r="E26" s="129" t="s">
        <v>83</v>
      </c>
      <c r="F26" s="96">
        <v>1061.587</v>
      </c>
      <c r="G26" s="96">
        <v>944.31700000000001</v>
      </c>
      <c r="H26" s="96">
        <v>821.02</v>
      </c>
      <c r="I26" s="96">
        <v>995.27300000000002</v>
      </c>
      <c r="J26" s="96">
        <v>920.82500000000005</v>
      </c>
      <c r="K26" s="96">
        <v>883.23699999999997</v>
      </c>
      <c r="L26" s="96">
        <v>926.78099999999995</v>
      </c>
      <c r="M26" s="96">
        <v>959.90599999999995</v>
      </c>
      <c r="N26" s="96">
        <v>883.83900000000006</v>
      </c>
      <c r="O26" s="96">
        <v>659.85699999999997</v>
      </c>
      <c r="P26" s="96">
        <v>655.29</v>
      </c>
      <c r="Q26" s="96">
        <v>656.82500000000005</v>
      </c>
      <c r="R26" s="96">
        <v>613.28300000000002</v>
      </c>
      <c r="S26" s="96">
        <v>570.57500000000005</v>
      </c>
      <c r="T26" s="96">
        <v>560.94399999999996</v>
      </c>
      <c r="U26" s="96">
        <v>570.07500000000005</v>
      </c>
      <c r="V26" s="96">
        <v>531.25699999999995</v>
      </c>
      <c r="W26" s="96">
        <v>522.65899999999999</v>
      </c>
      <c r="X26" s="96">
        <v>531.68799999999999</v>
      </c>
      <c r="Y26" s="96">
        <v>542.01800000000003</v>
      </c>
      <c r="Z26" s="96">
        <v>508.94400000000002</v>
      </c>
      <c r="AA26" s="96">
        <v>461.43099999999998</v>
      </c>
      <c r="AB26" s="96">
        <v>421.80900000000003</v>
      </c>
      <c r="AC26" s="276">
        <v>448.05511104697439</v>
      </c>
      <c r="AD26" s="384">
        <v>450.01719096728431</v>
      </c>
    </row>
    <row r="27" spans="4:30" ht="16.5" customHeight="1">
      <c r="D27" s="128"/>
      <c r="E27" s="129" t="s">
        <v>121</v>
      </c>
      <c r="F27" s="96">
        <v>189.167</v>
      </c>
      <c r="G27" s="96">
        <v>195.48400000000001</v>
      </c>
      <c r="H27" s="96">
        <v>151.50899999999999</v>
      </c>
      <c r="I27" s="96">
        <v>170.185</v>
      </c>
      <c r="J27" s="96">
        <v>194.828</v>
      </c>
      <c r="K27" s="96">
        <v>178.017</v>
      </c>
      <c r="L27" s="96">
        <v>191.708</v>
      </c>
      <c r="M27" s="96">
        <v>217.559</v>
      </c>
      <c r="N27" s="96">
        <v>232.196</v>
      </c>
      <c r="O27" s="96">
        <v>223.16800000000001</v>
      </c>
      <c r="P27" s="96">
        <v>194.28800000000001</v>
      </c>
      <c r="Q27" s="96">
        <v>190.73699999999999</v>
      </c>
      <c r="R27" s="96">
        <v>198.642</v>
      </c>
      <c r="S27" s="96">
        <v>190.97</v>
      </c>
      <c r="T27" s="96">
        <v>200.203</v>
      </c>
      <c r="U27" s="96">
        <v>172.81800000000001</v>
      </c>
      <c r="V27" s="96">
        <v>193.393</v>
      </c>
      <c r="W27" s="96">
        <v>200.74299999999999</v>
      </c>
      <c r="X27" s="96">
        <v>208.84399999999999</v>
      </c>
      <c r="Y27" s="96">
        <v>229.18600000000001</v>
      </c>
      <c r="Z27" s="96">
        <v>224.11699999999999</v>
      </c>
      <c r="AA27" s="96">
        <v>234.92099999999999</v>
      </c>
      <c r="AB27" s="96">
        <v>240.398</v>
      </c>
      <c r="AC27" s="276">
        <v>220.00122813383297</v>
      </c>
      <c r="AD27" s="384">
        <v>229.60830833851244</v>
      </c>
    </row>
    <row r="28" spans="4:30" ht="16.5" customHeight="1">
      <c r="D28" s="128"/>
      <c r="E28" s="129" t="s">
        <v>84</v>
      </c>
      <c r="F28" s="96">
        <v>919.82100000000003</v>
      </c>
      <c r="G28" s="96">
        <v>830.154</v>
      </c>
      <c r="H28" s="96">
        <v>850.17899999999997</v>
      </c>
      <c r="I28" s="96">
        <v>896.54499999999996</v>
      </c>
      <c r="J28" s="96">
        <v>857.58299999999997</v>
      </c>
      <c r="K28" s="96">
        <v>728.31299999999999</v>
      </c>
      <c r="L28" s="96">
        <v>782.72199999999998</v>
      </c>
      <c r="M28" s="96">
        <v>818.17499999999995</v>
      </c>
      <c r="N28" s="96">
        <v>795.48900000000003</v>
      </c>
      <c r="O28" s="96">
        <v>704.88300000000004</v>
      </c>
      <c r="P28" s="96">
        <v>524.14499999999998</v>
      </c>
      <c r="Q28" s="96">
        <v>534.17700000000002</v>
      </c>
      <c r="R28" s="96">
        <v>287.43799999999999</v>
      </c>
      <c r="S28" s="96">
        <v>211.81</v>
      </c>
      <c r="T28" s="96">
        <v>196.20699999999999</v>
      </c>
      <c r="U28" s="96">
        <v>192.071</v>
      </c>
      <c r="V28" s="96">
        <v>151.4</v>
      </c>
      <c r="W28" s="96">
        <v>148.81800000000001</v>
      </c>
      <c r="X28" s="96">
        <v>131.399</v>
      </c>
      <c r="Y28" s="96">
        <v>121.078</v>
      </c>
      <c r="Z28" s="96">
        <v>107.896</v>
      </c>
      <c r="AA28" s="96">
        <v>111.154</v>
      </c>
      <c r="AB28" s="96">
        <v>118.035</v>
      </c>
      <c r="AC28" s="276">
        <v>99.016281994714078</v>
      </c>
      <c r="AD28" s="384">
        <v>151.46532339567085</v>
      </c>
    </row>
    <row r="29" spans="4:30" ht="16.5" customHeight="1">
      <c r="D29" s="128"/>
      <c r="E29" s="129" t="s">
        <v>85</v>
      </c>
      <c r="F29" s="96">
        <v>555.61500000000001</v>
      </c>
      <c r="G29" s="96">
        <v>476.76299999999998</v>
      </c>
      <c r="H29" s="96">
        <v>461.85700000000003</v>
      </c>
      <c r="I29" s="96">
        <v>469.23899999999998</v>
      </c>
      <c r="J29" s="96">
        <v>409.55</v>
      </c>
      <c r="K29" s="96">
        <v>336.33199999999999</v>
      </c>
      <c r="L29" s="96">
        <v>357.94499999999999</v>
      </c>
      <c r="M29" s="96">
        <v>288.64999999999998</v>
      </c>
      <c r="N29" s="96">
        <v>226.65299999999999</v>
      </c>
      <c r="O29" s="96">
        <v>171.69399999999999</v>
      </c>
      <c r="P29" s="96">
        <v>134.90199999999999</v>
      </c>
      <c r="Q29" s="96">
        <v>138.27799999999999</v>
      </c>
      <c r="R29" s="96">
        <v>67.027000000000001</v>
      </c>
      <c r="S29" s="96">
        <v>69.997</v>
      </c>
      <c r="T29" s="96">
        <v>88.894999999999996</v>
      </c>
      <c r="U29" s="96">
        <v>104.32599999999999</v>
      </c>
      <c r="V29" s="96">
        <v>82.841999999999999</v>
      </c>
      <c r="W29" s="96">
        <v>75.956999999999994</v>
      </c>
      <c r="X29" s="96">
        <v>73.546000000000006</v>
      </c>
      <c r="Y29" s="96">
        <v>68.879000000000005</v>
      </c>
      <c r="Z29" s="96">
        <v>53.898000000000003</v>
      </c>
      <c r="AA29" s="96">
        <v>89.584999999999994</v>
      </c>
      <c r="AB29" s="96">
        <v>103.952</v>
      </c>
      <c r="AC29" s="276">
        <v>90.780030351287024</v>
      </c>
      <c r="AD29" s="384">
        <v>17.529237456323468</v>
      </c>
    </row>
    <row r="30" spans="4:30" ht="16.5" customHeight="1">
      <c r="D30" s="128"/>
      <c r="E30" s="129" t="s">
        <v>86</v>
      </c>
      <c r="F30" s="96">
        <v>1656.673</v>
      </c>
      <c r="G30" s="96">
        <v>1534.9359999999999</v>
      </c>
      <c r="H30" s="96">
        <v>1225.626</v>
      </c>
      <c r="I30" s="96">
        <v>1097.2190000000001</v>
      </c>
      <c r="J30" s="96">
        <v>1037.5450000000001</v>
      </c>
      <c r="K30" s="96">
        <v>910.20100000000002</v>
      </c>
      <c r="L30" s="96">
        <v>867.71500000000003</v>
      </c>
      <c r="M30" s="96">
        <v>928.76599999999996</v>
      </c>
      <c r="N30" s="96">
        <v>832.63599999999997</v>
      </c>
      <c r="O30" s="96">
        <v>617.25900000000001</v>
      </c>
      <c r="P30" s="96">
        <v>547.47400000000005</v>
      </c>
      <c r="Q30" s="96">
        <v>548.22900000000004</v>
      </c>
      <c r="R30" s="96">
        <v>485.57799999999997</v>
      </c>
      <c r="S30" s="96">
        <v>446.18900000000002</v>
      </c>
      <c r="T30" s="96">
        <v>480.77499999999998</v>
      </c>
      <c r="U30" s="96">
        <v>507.02</v>
      </c>
      <c r="V30" s="96">
        <v>445.202</v>
      </c>
      <c r="W30" s="96">
        <v>472.76499999999999</v>
      </c>
      <c r="X30" s="96">
        <v>515.85</v>
      </c>
      <c r="Y30" s="96">
        <v>543.76400000000001</v>
      </c>
      <c r="Z30" s="96">
        <v>486.95100000000002</v>
      </c>
      <c r="AA30" s="96">
        <v>447.10700000000003</v>
      </c>
      <c r="AB30" s="96">
        <v>419.49599999999998</v>
      </c>
      <c r="AC30" s="276">
        <v>392.0748013371919</v>
      </c>
      <c r="AD30" s="384">
        <v>472.72188103404909</v>
      </c>
    </row>
    <row r="31" spans="4:30" ht="16.5" customHeight="1">
      <c r="D31" s="128"/>
      <c r="E31" s="129" t="s">
        <v>87</v>
      </c>
      <c r="F31" s="96">
        <v>569.90099999999995</v>
      </c>
      <c r="G31" s="96">
        <v>467.96600000000001</v>
      </c>
      <c r="H31" s="96">
        <v>446.303</v>
      </c>
      <c r="I31" s="96">
        <v>511.26799999999997</v>
      </c>
      <c r="J31" s="96">
        <v>521.351</v>
      </c>
      <c r="K31" s="96">
        <v>491.94799999999998</v>
      </c>
      <c r="L31" s="96">
        <v>457.92</v>
      </c>
      <c r="M31" s="96">
        <v>455.40499999999997</v>
      </c>
      <c r="N31" s="96">
        <v>512.80799999999999</v>
      </c>
      <c r="O31" s="96">
        <v>371.73399999999998</v>
      </c>
      <c r="P31" s="96">
        <v>327.79399999999998</v>
      </c>
      <c r="Q31" s="96">
        <v>292.81700000000001</v>
      </c>
      <c r="R31" s="96">
        <v>251.59100000000001</v>
      </c>
      <c r="S31" s="96">
        <v>264.10399999999998</v>
      </c>
      <c r="T31" s="96">
        <v>292.947</v>
      </c>
      <c r="U31" s="96">
        <v>251.18600000000001</v>
      </c>
      <c r="V31" s="96">
        <v>232.43</v>
      </c>
      <c r="W31" s="96">
        <v>242.64</v>
      </c>
      <c r="X31" s="96">
        <v>247.268</v>
      </c>
      <c r="Y31" s="96">
        <v>242.52799999999999</v>
      </c>
      <c r="Z31" s="96">
        <v>249.24799999999999</v>
      </c>
      <c r="AA31" s="96">
        <v>278.17399999999998</v>
      </c>
      <c r="AB31" s="96">
        <v>273.98899999999998</v>
      </c>
      <c r="AC31" s="276">
        <v>261.22367581194055</v>
      </c>
      <c r="AD31" s="384">
        <v>303.7978114130068</v>
      </c>
    </row>
    <row r="32" spans="4:30" ht="16.5" customHeight="1">
      <c r="D32" s="128"/>
      <c r="E32" s="129" t="s">
        <v>88</v>
      </c>
      <c r="F32" s="96">
        <v>3116.2730000000001</v>
      </c>
      <c r="G32" s="96">
        <v>2292.96</v>
      </c>
      <c r="H32" s="96">
        <v>1883.982</v>
      </c>
      <c r="I32" s="96">
        <v>1920.2460000000001</v>
      </c>
      <c r="J32" s="96">
        <v>1831.0630000000001</v>
      </c>
      <c r="K32" s="96">
        <v>1639.895</v>
      </c>
      <c r="L32" s="96">
        <v>1737.941</v>
      </c>
      <c r="M32" s="96">
        <v>1780.3009999999999</v>
      </c>
      <c r="N32" s="96">
        <v>1541.7159999999999</v>
      </c>
      <c r="O32" s="96">
        <v>1219.5160000000001</v>
      </c>
      <c r="P32" s="96">
        <v>1324.0719999999999</v>
      </c>
      <c r="Q32" s="96">
        <v>1335.741</v>
      </c>
      <c r="R32" s="96">
        <v>1089.3800000000001</v>
      </c>
      <c r="S32" s="96">
        <v>1093.855</v>
      </c>
      <c r="T32" s="96">
        <v>1205.2370000000001</v>
      </c>
      <c r="U32" s="96">
        <v>1343.4649999999999</v>
      </c>
      <c r="V32" s="96">
        <v>1311.952</v>
      </c>
      <c r="W32" s="96">
        <v>1397.829</v>
      </c>
      <c r="X32" s="96">
        <v>1536.0730000000001</v>
      </c>
      <c r="Y32" s="96">
        <v>1615.84</v>
      </c>
      <c r="Z32" s="96">
        <v>1577.722</v>
      </c>
      <c r="AA32" s="96">
        <v>1955.07</v>
      </c>
      <c r="AB32" s="96">
        <v>2239.8290000000002</v>
      </c>
      <c r="AC32" s="276">
        <v>2421.4595595786132</v>
      </c>
      <c r="AD32" s="384">
        <v>2489.3021445080476</v>
      </c>
    </row>
    <row r="33" spans="4:30" ht="16.5" customHeight="1">
      <c r="D33" s="128"/>
      <c r="E33" s="129" t="s">
        <v>89</v>
      </c>
      <c r="F33" s="96">
        <v>615.15800000000002</v>
      </c>
      <c r="G33" s="96">
        <v>513.46199999999999</v>
      </c>
      <c r="H33" s="96">
        <v>385.15899999999999</v>
      </c>
      <c r="I33" s="96">
        <v>513.32399999999996</v>
      </c>
      <c r="J33" s="96">
        <v>549.67399999999998</v>
      </c>
      <c r="K33" s="96">
        <v>515.88199999999995</v>
      </c>
      <c r="L33" s="96">
        <v>534.90599999999995</v>
      </c>
      <c r="M33" s="96">
        <v>539.32600000000002</v>
      </c>
      <c r="N33" s="96">
        <v>567.68299999999999</v>
      </c>
      <c r="O33" s="96">
        <v>381.596</v>
      </c>
      <c r="P33" s="96">
        <v>439.28800000000001</v>
      </c>
      <c r="Q33" s="96">
        <v>429.16800000000001</v>
      </c>
      <c r="R33" s="96">
        <v>333.596</v>
      </c>
      <c r="S33" s="96">
        <v>327.57100000000003</v>
      </c>
      <c r="T33" s="96">
        <v>590.52200000000005</v>
      </c>
      <c r="U33" s="96">
        <v>752.91499999999996</v>
      </c>
      <c r="V33" s="96">
        <v>519.03200000000004</v>
      </c>
      <c r="W33" s="96">
        <v>521.01300000000003</v>
      </c>
      <c r="X33" s="96">
        <v>386.22800000000001</v>
      </c>
      <c r="Y33" s="96">
        <v>326.57799999999997</v>
      </c>
      <c r="Z33" s="96">
        <v>257.78899999999999</v>
      </c>
      <c r="AA33" s="96">
        <v>266.72699999999998</v>
      </c>
      <c r="AB33" s="96">
        <v>227.78899999999999</v>
      </c>
      <c r="AC33" s="276">
        <v>165.78980370493107</v>
      </c>
      <c r="AD33" s="384">
        <v>175.68347161564134</v>
      </c>
    </row>
    <row r="34" spans="4:30" ht="16.5" customHeight="1">
      <c r="D34" s="128"/>
      <c r="E34" s="129" t="s">
        <v>223</v>
      </c>
      <c r="F34" s="96">
        <v>193.79</v>
      </c>
      <c r="G34" s="96">
        <v>157.69499999999999</v>
      </c>
      <c r="H34" s="96">
        <v>148.74100000000001</v>
      </c>
      <c r="I34" s="96">
        <v>141.334</v>
      </c>
      <c r="J34" s="96">
        <v>116.54900000000001</v>
      </c>
      <c r="K34" s="96">
        <v>85.501999999999995</v>
      </c>
      <c r="L34" s="96">
        <v>112.01600000000001</v>
      </c>
      <c r="M34" s="96">
        <v>109.44499999999999</v>
      </c>
      <c r="N34" s="96">
        <v>105.45099999999999</v>
      </c>
      <c r="O34" s="96">
        <v>90.665000000000006</v>
      </c>
      <c r="P34" s="96">
        <v>61.298000000000002</v>
      </c>
      <c r="Q34" s="96">
        <v>61.103999999999999</v>
      </c>
      <c r="R34" s="96">
        <v>36.084000000000003</v>
      </c>
      <c r="S34" s="96">
        <v>35.161000000000001</v>
      </c>
      <c r="T34" s="96">
        <v>26.117999999999999</v>
      </c>
      <c r="U34" s="96">
        <v>29.942</v>
      </c>
      <c r="V34" s="96">
        <v>28.853000000000002</v>
      </c>
      <c r="W34" s="96">
        <v>31.004000000000001</v>
      </c>
      <c r="X34" s="96">
        <v>37.79</v>
      </c>
      <c r="Y34" s="96">
        <v>35.793999999999997</v>
      </c>
      <c r="Z34" s="96">
        <v>32.886000000000003</v>
      </c>
      <c r="AA34" s="96">
        <v>41.786999999999999</v>
      </c>
      <c r="AB34" s="96">
        <v>47.613999999999997</v>
      </c>
      <c r="AC34" s="276">
        <v>39.586460018997613</v>
      </c>
      <c r="AD34" s="384">
        <v>22.787713443927014</v>
      </c>
    </row>
    <row r="35" spans="4:30" ht="16.5" customHeight="1">
      <c r="D35" s="128"/>
      <c r="E35" s="129" t="s">
        <v>283</v>
      </c>
      <c r="F35" s="96">
        <v>1311.7950000000001</v>
      </c>
      <c r="G35" s="96">
        <v>1030.155</v>
      </c>
      <c r="H35" s="96">
        <v>952.23400000000004</v>
      </c>
      <c r="I35" s="96">
        <v>924.476</v>
      </c>
      <c r="J35" s="96">
        <v>895.06600000000003</v>
      </c>
      <c r="K35" s="96">
        <v>817.23599999999999</v>
      </c>
      <c r="L35" s="96">
        <v>898.923</v>
      </c>
      <c r="M35" s="96">
        <v>884.702</v>
      </c>
      <c r="N35" s="96">
        <v>836.49400000000003</v>
      </c>
      <c r="O35" s="96">
        <v>576.697</v>
      </c>
      <c r="P35" s="96">
        <v>598.65499999999997</v>
      </c>
      <c r="Q35" s="96">
        <v>594.48699999999997</v>
      </c>
      <c r="R35" s="96">
        <v>472.88400000000001</v>
      </c>
      <c r="S35" s="96">
        <v>446.83</v>
      </c>
      <c r="T35" s="96">
        <v>452.88600000000002</v>
      </c>
      <c r="U35" s="96">
        <v>468.07499999999999</v>
      </c>
      <c r="V35" s="96">
        <v>462.69</v>
      </c>
      <c r="W35" s="96">
        <v>533.69399999999996</v>
      </c>
      <c r="X35" s="96">
        <v>566.29200000000003</v>
      </c>
      <c r="Y35" s="96">
        <v>510.10899999999998</v>
      </c>
      <c r="Z35" s="96">
        <v>524.97400000000005</v>
      </c>
      <c r="AA35" s="96">
        <v>596.54700000000003</v>
      </c>
      <c r="AB35" s="96">
        <v>639.80200000000002</v>
      </c>
      <c r="AC35" s="276">
        <v>558.14064524489095</v>
      </c>
      <c r="AD35" s="384">
        <v>581.49277495507613</v>
      </c>
    </row>
    <row r="36" spans="4:30" ht="16.5" customHeight="1">
      <c r="D36" s="128"/>
      <c r="E36" s="129" t="s">
        <v>90</v>
      </c>
      <c r="F36" s="96">
        <v>4042.739</v>
      </c>
      <c r="G36" s="96">
        <v>3174.77</v>
      </c>
      <c r="H36" s="96">
        <v>2934.6309999999999</v>
      </c>
      <c r="I36" s="96">
        <v>2849.085</v>
      </c>
      <c r="J36" s="96">
        <v>2758.45</v>
      </c>
      <c r="K36" s="96">
        <v>2518.59</v>
      </c>
      <c r="L36" s="96">
        <v>2770.335</v>
      </c>
      <c r="M36" s="96">
        <v>2726.51</v>
      </c>
      <c r="N36" s="96">
        <v>2577.9409999999998</v>
      </c>
      <c r="O36" s="96">
        <v>1777.287</v>
      </c>
      <c r="P36" s="96">
        <v>1844.9580000000001</v>
      </c>
      <c r="Q36" s="96">
        <v>1832.1130000000001</v>
      </c>
      <c r="R36" s="96">
        <v>1546.856</v>
      </c>
      <c r="S36" s="96">
        <v>1555.0509999999999</v>
      </c>
      <c r="T36" s="96">
        <v>1663.4649999999999</v>
      </c>
      <c r="U36" s="96">
        <v>1801.423</v>
      </c>
      <c r="V36" s="96">
        <v>1754.7660000000001</v>
      </c>
      <c r="W36" s="96">
        <v>2014.2329999999999</v>
      </c>
      <c r="X36" s="96">
        <v>2130.2469999999998</v>
      </c>
      <c r="Y36" s="96">
        <v>1885.0709999999999</v>
      </c>
      <c r="Z36" s="96">
        <v>1933.9739999999999</v>
      </c>
      <c r="AA36" s="96">
        <v>2250.152</v>
      </c>
      <c r="AB36" s="96">
        <v>2472.991</v>
      </c>
      <c r="AC36" s="276">
        <v>2214.2128256917113</v>
      </c>
      <c r="AD36" s="384">
        <v>2151.5070994140037</v>
      </c>
    </row>
    <row r="37" spans="4:30" ht="16.5" customHeight="1">
      <c r="D37" s="128"/>
      <c r="E37" s="129" t="s">
        <v>91</v>
      </c>
      <c r="F37" s="96">
        <v>679.06700000000001</v>
      </c>
      <c r="G37" s="96">
        <v>577.26900000000001</v>
      </c>
      <c r="H37" s="96">
        <v>514.65300000000002</v>
      </c>
      <c r="I37" s="96">
        <v>441.97699999999998</v>
      </c>
      <c r="J37" s="96">
        <v>468.803</v>
      </c>
      <c r="K37" s="96">
        <v>465.76400000000001</v>
      </c>
      <c r="L37" s="96">
        <v>400.73599999999999</v>
      </c>
      <c r="M37" s="96">
        <v>441.74599999999998</v>
      </c>
      <c r="N37" s="96">
        <v>521.52</v>
      </c>
      <c r="O37" s="96">
        <v>408.05700000000002</v>
      </c>
      <c r="P37" s="96">
        <v>398.04300000000001</v>
      </c>
      <c r="Q37" s="96">
        <v>415.22699999999998</v>
      </c>
      <c r="R37" s="96">
        <v>371.87200000000001</v>
      </c>
      <c r="S37" s="96">
        <v>354.33</v>
      </c>
      <c r="T37" s="96">
        <v>334.65800000000002</v>
      </c>
      <c r="U37" s="96">
        <v>324.96899999999999</v>
      </c>
      <c r="V37" s="96">
        <v>330.14100000000002</v>
      </c>
      <c r="W37" s="96">
        <v>311.14</v>
      </c>
      <c r="X37" s="96">
        <v>316.51499999999999</v>
      </c>
      <c r="Y37" s="96">
        <v>298.70499999999998</v>
      </c>
      <c r="Z37" s="96">
        <v>286.21100000000001</v>
      </c>
      <c r="AA37" s="96">
        <v>284.17200000000003</v>
      </c>
      <c r="AB37" s="96">
        <v>293.16699999999997</v>
      </c>
      <c r="AC37" s="276">
        <v>303.67139894546608</v>
      </c>
      <c r="AD37" s="384">
        <v>353.15399131485896</v>
      </c>
    </row>
    <row r="38" spans="4:30" ht="16.5" customHeight="1">
      <c r="D38" s="130"/>
      <c r="E38" s="101" t="s">
        <v>92</v>
      </c>
      <c r="F38" s="96">
        <v>107.907</v>
      </c>
      <c r="G38" s="96">
        <v>85.799000000000007</v>
      </c>
      <c r="H38" s="96">
        <v>73.674000000000007</v>
      </c>
      <c r="I38" s="96">
        <v>79.509</v>
      </c>
      <c r="J38" s="96">
        <v>79.981999999999999</v>
      </c>
      <c r="K38" s="96">
        <v>81.596999999999994</v>
      </c>
      <c r="L38" s="96">
        <v>79.495999999999995</v>
      </c>
      <c r="M38" s="96">
        <v>76.622</v>
      </c>
      <c r="N38" s="96">
        <v>69.298000000000002</v>
      </c>
      <c r="O38" s="96">
        <v>59.468000000000004</v>
      </c>
      <c r="P38" s="96">
        <v>50.518000000000001</v>
      </c>
      <c r="Q38" s="96">
        <v>51.02</v>
      </c>
      <c r="R38" s="96">
        <v>58.055</v>
      </c>
      <c r="S38" s="96">
        <v>62.581000000000003</v>
      </c>
      <c r="T38" s="96">
        <v>67.989999999999995</v>
      </c>
      <c r="U38" s="96">
        <v>74.284999999999997</v>
      </c>
      <c r="V38" s="96">
        <v>88.61</v>
      </c>
      <c r="W38" s="96">
        <v>120.596</v>
      </c>
      <c r="X38" s="96">
        <v>154.63399999999999</v>
      </c>
      <c r="Y38" s="96">
        <v>173.02099999999999</v>
      </c>
      <c r="Z38" s="96">
        <v>226.43700000000001</v>
      </c>
      <c r="AA38" s="96">
        <v>255.35</v>
      </c>
      <c r="AB38" s="96">
        <v>232.488</v>
      </c>
      <c r="AC38" s="276">
        <v>167.51061833444692</v>
      </c>
      <c r="AD38" s="384">
        <v>151.73997304016109</v>
      </c>
    </row>
    <row r="39" spans="4:30" ht="16.5" customHeight="1">
      <c r="D39" s="2" t="s">
        <v>122</v>
      </c>
      <c r="E39" s="131"/>
      <c r="F39" s="98">
        <v>8518.6790000000001</v>
      </c>
      <c r="G39" s="98">
        <v>8463.2929999999997</v>
      </c>
      <c r="H39" s="98">
        <v>8045.0370000000003</v>
      </c>
      <c r="I39" s="98">
        <v>7849.8209999999999</v>
      </c>
      <c r="J39" s="98">
        <v>7882.2749999999996</v>
      </c>
      <c r="K39" s="98">
        <v>7874.08</v>
      </c>
      <c r="L39" s="98">
        <v>7581.2809999999999</v>
      </c>
      <c r="M39" s="98">
        <v>7379.2460000000001</v>
      </c>
      <c r="N39" s="98">
        <v>6753.692</v>
      </c>
      <c r="O39" s="98">
        <v>5845.3220000000001</v>
      </c>
      <c r="P39" s="98">
        <v>5218.4160000000002</v>
      </c>
      <c r="Q39" s="98">
        <v>5110.6809999999996</v>
      </c>
      <c r="R39" s="98">
        <v>5270.7650000000003</v>
      </c>
      <c r="S39" s="98">
        <v>5372.6310000000003</v>
      </c>
      <c r="T39" s="98">
        <v>5612.4250000000002</v>
      </c>
      <c r="U39" s="98">
        <v>5789.723</v>
      </c>
      <c r="V39" s="98">
        <v>5804.1760000000004</v>
      </c>
      <c r="W39" s="98">
        <v>5643.0550000000003</v>
      </c>
      <c r="X39" s="98">
        <v>5630.1</v>
      </c>
      <c r="Y39" s="98">
        <v>5767.0230000000001</v>
      </c>
      <c r="Z39" s="98">
        <v>4940.4459999999999</v>
      </c>
      <c r="AA39" s="98">
        <v>5084.3289999999997</v>
      </c>
      <c r="AB39" s="98">
        <v>5556.576</v>
      </c>
      <c r="AC39" s="278">
        <v>5355.5493190977404</v>
      </c>
      <c r="AD39" s="386">
        <v>5491.1159897877069</v>
      </c>
    </row>
    <row r="40" spans="4:30" ht="16.5" customHeight="1">
      <c r="D40" s="128"/>
      <c r="E40" s="129" t="s">
        <v>93</v>
      </c>
      <c r="F40" s="96">
        <v>1146.0930000000001</v>
      </c>
      <c r="G40" s="96">
        <v>1126.2539999999999</v>
      </c>
      <c r="H40" s="96">
        <v>1102.444</v>
      </c>
      <c r="I40" s="96">
        <v>966.221</v>
      </c>
      <c r="J40" s="96">
        <v>982.71</v>
      </c>
      <c r="K40" s="96">
        <v>946.25199999999995</v>
      </c>
      <c r="L40" s="96">
        <v>882.39599999999996</v>
      </c>
      <c r="M40" s="96">
        <v>843.548</v>
      </c>
      <c r="N40" s="96">
        <v>688.82899999999995</v>
      </c>
      <c r="O40" s="96">
        <v>538.70699999999999</v>
      </c>
      <c r="P40" s="96">
        <v>489.84300000000002</v>
      </c>
      <c r="Q40" s="96">
        <v>486.601</v>
      </c>
      <c r="R40" s="96">
        <v>529.77800000000002</v>
      </c>
      <c r="S40" s="96">
        <v>562.93499999999995</v>
      </c>
      <c r="T40" s="96">
        <v>603.80899999999997</v>
      </c>
      <c r="U40" s="96">
        <v>627.40300000000002</v>
      </c>
      <c r="V40" s="96">
        <v>588.64499999999998</v>
      </c>
      <c r="W40" s="96">
        <v>576.09199999999998</v>
      </c>
      <c r="X40" s="96">
        <v>574.55899999999997</v>
      </c>
      <c r="Y40" s="96">
        <v>644.71799999999996</v>
      </c>
      <c r="Z40" s="96">
        <v>592.59299999999996</v>
      </c>
      <c r="AA40" s="96">
        <v>536.399</v>
      </c>
      <c r="AB40" s="96">
        <v>514.053</v>
      </c>
      <c r="AC40" s="276">
        <v>549.84641997327958</v>
      </c>
      <c r="AD40" s="384">
        <v>622.63850707364691</v>
      </c>
    </row>
    <row r="41" spans="4:30" ht="16.5" customHeight="1">
      <c r="D41" s="128"/>
      <c r="E41" s="129" t="s">
        <v>94</v>
      </c>
      <c r="F41" s="96">
        <v>3116.4050000000002</v>
      </c>
      <c r="G41" s="96">
        <v>3055.3040000000001</v>
      </c>
      <c r="H41" s="96">
        <v>2804.223</v>
      </c>
      <c r="I41" s="96">
        <v>2783.1239999999998</v>
      </c>
      <c r="J41" s="96">
        <v>2826.634</v>
      </c>
      <c r="K41" s="96">
        <v>2879.77</v>
      </c>
      <c r="L41" s="96">
        <v>2735.1579999999999</v>
      </c>
      <c r="M41" s="96">
        <v>2624.1990000000001</v>
      </c>
      <c r="N41" s="96">
        <v>2321.4870000000001</v>
      </c>
      <c r="O41" s="96">
        <v>1803.3489999999999</v>
      </c>
      <c r="P41" s="96">
        <v>1647.806</v>
      </c>
      <c r="Q41" s="96">
        <v>1592.8979999999999</v>
      </c>
      <c r="R41" s="96">
        <v>1703.117</v>
      </c>
      <c r="S41" s="96">
        <v>1691.3330000000001</v>
      </c>
      <c r="T41" s="96">
        <v>1849.635</v>
      </c>
      <c r="U41" s="96">
        <v>1919.2639999999999</v>
      </c>
      <c r="V41" s="96">
        <v>1910.69</v>
      </c>
      <c r="W41" s="96">
        <v>1830.61</v>
      </c>
      <c r="X41" s="96">
        <v>1725.8689999999999</v>
      </c>
      <c r="Y41" s="96">
        <v>1601.8579999999999</v>
      </c>
      <c r="Z41" s="96">
        <v>1315.557</v>
      </c>
      <c r="AA41" s="96">
        <v>1313.9549999999999</v>
      </c>
      <c r="AB41" s="96">
        <v>1196.576</v>
      </c>
      <c r="AC41" s="276">
        <v>1083.062509340554</v>
      </c>
      <c r="AD41" s="384">
        <v>1181.4853897069404</v>
      </c>
    </row>
    <row r="42" spans="4:30" ht="16.5" customHeight="1">
      <c r="D42" s="128"/>
      <c r="E42" s="135" t="s">
        <v>95</v>
      </c>
      <c r="F42" s="96">
        <v>3741.9290000000001</v>
      </c>
      <c r="G42" s="96">
        <v>3708.35</v>
      </c>
      <c r="H42" s="96">
        <v>3590.9760000000001</v>
      </c>
      <c r="I42" s="96">
        <v>3526.3690000000001</v>
      </c>
      <c r="J42" s="96">
        <v>3476.3440000000001</v>
      </c>
      <c r="K42" s="96">
        <v>3460.23</v>
      </c>
      <c r="L42" s="96">
        <v>3358.0050000000001</v>
      </c>
      <c r="M42" s="96">
        <v>3303.2220000000002</v>
      </c>
      <c r="N42" s="96">
        <v>3127.799</v>
      </c>
      <c r="O42" s="96">
        <v>2856.9349999999999</v>
      </c>
      <c r="P42" s="96">
        <v>2497.8449999999998</v>
      </c>
      <c r="Q42" s="96">
        <v>2436.701</v>
      </c>
      <c r="R42" s="96">
        <v>2402.4290000000001</v>
      </c>
      <c r="S42" s="96">
        <v>2453.223</v>
      </c>
      <c r="T42" s="96">
        <v>2492.587</v>
      </c>
      <c r="U42" s="96">
        <v>2584.3209999999999</v>
      </c>
      <c r="V42" s="96">
        <v>2563.6990000000001</v>
      </c>
      <c r="W42" s="96">
        <v>2444.413</v>
      </c>
      <c r="X42" s="96">
        <v>2488.203</v>
      </c>
      <c r="Y42" s="96">
        <v>2559.386</v>
      </c>
      <c r="Z42" s="96">
        <v>2423.625</v>
      </c>
      <c r="AA42" s="96">
        <v>2654.0509999999999</v>
      </c>
      <c r="AB42" s="96">
        <v>2857.5540000000001</v>
      </c>
      <c r="AC42" s="276">
        <v>2731.4831613408678</v>
      </c>
      <c r="AD42" s="384">
        <v>2609.365776433247</v>
      </c>
    </row>
    <row r="43" spans="4:30" ht="16.5" customHeight="1">
      <c r="D43" s="128"/>
      <c r="E43" s="135" t="s">
        <v>284</v>
      </c>
      <c r="F43" s="96">
        <v>82.807000000000002</v>
      </c>
      <c r="G43" s="96">
        <v>92.328999999999994</v>
      </c>
      <c r="H43" s="96">
        <v>88.144000000000005</v>
      </c>
      <c r="I43" s="96">
        <v>92.444999999999993</v>
      </c>
      <c r="J43" s="96">
        <v>96.064999999999998</v>
      </c>
      <c r="K43" s="96">
        <v>94.655000000000001</v>
      </c>
      <c r="L43" s="96">
        <v>97.536000000000001</v>
      </c>
      <c r="M43" s="96">
        <v>97.947999999999993</v>
      </c>
      <c r="N43" s="96">
        <v>99.123000000000005</v>
      </c>
      <c r="O43" s="96">
        <v>104.075</v>
      </c>
      <c r="P43" s="96">
        <v>93.864999999999995</v>
      </c>
      <c r="Q43" s="96">
        <v>95.725999999999999</v>
      </c>
      <c r="R43" s="96">
        <v>108.121</v>
      </c>
      <c r="S43" s="96">
        <v>118.985</v>
      </c>
      <c r="T43" s="96">
        <v>125.31100000000001</v>
      </c>
      <c r="U43" s="96">
        <v>130.221</v>
      </c>
      <c r="V43" s="96">
        <v>128.512</v>
      </c>
      <c r="W43" s="96">
        <v>120.599</v>
      </c>
      <c r="X43" s="96">
        <v>112.363</v>
      </c>
      <c r="Y43" s="96">
        <v>114.48099999999999</v>
      </c>
      <c r="Z43" s="96">
        <v>49.27</v>
      </c>
      <c r="AA43" s="96">
        <v>43.744</v>
      </c>
      <c r="AB43" s="96">
        <v>74.091999999999999</v>
      </c>
      <c r="AC43" s="276">
        <v>71.682087268455163</v>
      </c>
      <c r="AD43" s="384">
        <v>68.570268653517729</v>
      </c>
    </row>
    <row r="44" spans="4:30" ht="16.5" customHeight="1">
      <c r="D44" s="130"/>
      <c r="E44" s="101" t="s">
        <v>96</v>
      </c>
      <c r="F44" s="96">
        <v>431.44499999999999</v>
      </c>
      <c r="G44" s="96">
        <v>481.05599999999998</v>
      </c>
      <c r="H44" s="96">
        <v>459.25</v>
      </c>
      <c r="I44" s="96">
        <v>481.66199999999998</v>
      </c>
      <c r="J44" s="96">
        <v>500.52199999999999</v>
      </c>
      <c r="K44" s="96">
        <v>493.173</v>
      </c>
      <c r="L44" s="96">
        <v>508.18599999999998</v>
      </c>
      <c r="M44" s="96">
        <v>510.32900000000001</v>
      </c>
      <c r="N44" s="96">
        <v>516.45399999999995</v>
      </c>
      <c r="O44" s="96">
        <v>542.25599999999997</v>
      </c>
      <c r="P44" s="96">
        <v>489.05700000000002</v>
      </c>
      <c r="Q44" s="96">
        <v>498.755</v>
      </c>
      <c r="R44" s="96">
        <v>527.32000000000005</v>
      </c>
      <c r="S44" s="96">
        <v>546.15499999999997</v>
      </c>
      <c r="T44" s="96">
        <v>541.08299999999997</v>
      </c>
      <c r="U44" s="96">
        <v>528.51400000000001</v>
      </c>
      <c r="V44" s="96">
        <v>612.63</v>
      </c>
      <c r="W44" s="96">
        <v>671.34100000000001</v>
      </c>
      <c r="X44" s="96">
        <v>729.10599999999999</v>
      </c>
      <c r="Y44" s="96">
        <v>846.58</v>
      </c>
      <c r="Z44" s="96">
        <v>559.40099999999995</v>
      </c>
      <c r="AA44" s="96">
        <v>536.17999999999995</v>
      </c>
      <c r="AB44" s="96">
        <v>914.30100000000004</v>
      </c>
      <c r="AC44" s="276">
        <v>919.47514117458479</v>
      </c>
      <c r="AD44" s="384">
        <v>1009.0560479203559</v>
      </c>
    </row>
    <row r="45" spans="4:30" ht="16.5" customHeight="1">
      <c r="D45" s="2" t="s">
        <v>123</v>
      </c>
      <c r="E45" s="131"/>
      <c r="F45" s="98">
        <v>2301.6779999999999</v>
      </c>
      <c r="G45" s="98">
        <v>2192.0810000000001</v>
      </c>
      <c r="H45" s="98">
        <v>1384.143</v>
      </c>
      <c r="I45" s="98">
        <v>849.55799999999999</v>
      </c>
      <c r="J45" s="98">
        <v>639.79399999999998</v>
      </c>
      <c r="K45" s="98">
        <v>438.34100000000001</v>
      </c>
      <c r="L45" s="98">
        <v>358.15300000000002</v>
      </c>
      <c r="M45" s="98">
        <v>603.19100000000003</v>
      </c>
      <c r="N45" s="98">
        <v>582.51800000000003</v>
      </c>
      <c r="O45" s="98">
        <v>455.47699999999998</v>
      </c>
      <c r="P45" s="98">
        <v>366.49400000000003</v>
      </c>
      <c r="Q45" s="98">
        <v>376.96600000000001</v>
      </c>
      <c r="R45" s="98">
        <v>437.87700000000001</v>
      </c>
      <c r="S45" s="98">
        <v>538.59699999999998</v>
      </c>
      <c r="T45" s="98">
        <v>489.56799999999998</v>
      </c>
      <c r="U45" s="98">
        <v>465.226</v>
      </c>
      <c r="V45" s="98">
        <v>491.63600000000002</v>
      </c>
      <c r="W45" s="98">
        <v>424.23599999999999</v>
      </c>
      <c r="X45" s="98">
        <v>396.47899999999998</v>
      </c>
      <c r="Y45" s="98">
        <v>343.762</v>
      </c>
      <c r="Z45" s="98">
        <v>363.76299999999998</v>
      </c>
      <c r="AA45" s="98">
        <v>703.86199999999997</v>
      </c>
      <c r="AB45" s="98">
        <v>760.976</v>
      </c>
      <c r="AC45" s="278">
        <v>625.29056134069094</v>
      </c>
      <c r="AD45" s="386">
        <v>809.12563590698551</v>
      </c>
    </row>
    <row r="46" spans="4:30" ht="16.5" customHeight="1">
      <c r="D46" s="128"/>
      <c r="E46" s="135" t="s">
        <v>124</v>
      </c>
      <c r="F46" s="103">
        <v>2301.6779999999999</v>
      </c>
      <c r="G46" s="103">
        <v>2192.0810000000001</v>
      </c>
      <c r="H46" s="103">
        <v>1384.143</v>
      </c>
      <c r="I46" s="103">
        <v>849.55799999999999</v>
      </c>
      <c r="J46" s="103">
        <v>639.79399999999998</v>
      </c>
      <c r="K46" s="103">
        <v>438.34100000000001</v>
      </c>
      <c r="L46" s="103">
        <v>358.15300000000002</v>
      </c>
      <c r="M46" s="103">
        <v>603.19100000000003</v>
      </c>
      <c r="N46" s="103">
        <v>582.51800000000003</v>
      </c>
      <c r="O46" s="103">
        <v>455.47699999999998</v>
      </c>
      <c r="P46" s="103">
        <v>366.49400000000003</v>
      </c>
      <c r="Q46" s="103">
        <v>376.96600000000001</v>
      </c>
      <c r="R46" s="103">
        <v>437.87700000000001</v>
      </c>
      <c r="S46" s="103">
        <v>538.59699999999998</v>
      </c>
      <c r="T46" s="103">
        <v>489.56799999999998</v>
      </c>
      <c r="U46" s="103">
        <v>465.226</v>
      </c>
      <c r="V46" s="103">
        <v>491.63600000000002</v>
      </c>
      <c r="W46" s="103">
        <v>424.23599999999999</v>
      </c>
      <c r="X46" s="103">
        <v>396.47899999999998</v>
      </c>
      <c r="Y46" s="103">
        <v>343.762</v>
      </c>
      <c r="Z46" s="103">
        <v>363.76299999999998</v>
      </c>
      <c r="AA46" s="103">
        <v>703.86199999999997</v>
      </c>
      <c r="AB46" s="103">
        <v>760.976</v>
      </c>
      <c r="AC46" s="280">
        <v>625.29056134069094</v>
      </c>
      <c r="AD46" s="393">
        <v>809.12563590698551</v>
      </c>
    </row>
    <row r="47" spans="4:30" ht="16.5" customHeight="1">
      <c r="D47" s="3" t="s">
        <v>125</v>
      </c>
      <c r="E47" s="132"/>
      <c r="F47" s="104">
        <v>11276.862999999999</v>
      </c>
      <c r="G47" s="104">
        <v>11183.975</v>
      </c>
      <c r="H47" s="104">
        <v>10946.916999999999</v>
      </c>
      <c r="I47" s="104">
        <v>10620.859</v>
      </c>
      <c r="J47" s="104">
        <v>10641.871999999999</v>
      </c>
      <c r="K47" s="104">
        <v>10564.093000000001</v>
      </c>
      <c r="L47" s="104">
        <v>10991.57</v>
      </c>
      <c r="M47" s="104">
        <v>11518.174000000001</v>
      </c>
      <c r="N47" s="104">
        <v>11442.069</v>
      </c>
      <c r="O47" s="104">
        <v>10514.148999999999</v>
      </c>
      <c r="P47" s="104">
        <v>10168.431</v>
      </c>
      <c r="Q47" s="104">
        <v>10241.022999999999</v>
      </c>
      <c r="R47" s="104">
        <v>10086.828</v>
      </c>
      <c r="S47" s="104">
        <v>10245.125</v>
      </c>
      <c r="T47" s="104">
        <v>11036.481</v>
      </c>
      <c r="U47" s="104">
        <v>11096.130999999999</v>
      </c>
      <c r="V47" s="104">
        <v>10576.887000000001</v>
      </c>
      <c r="W47" s="104">
        <v>10749.129000000001</v>
      </c>
      <c r="X47" s="104">
        <v>11288.237999999999</v>
      </c>
      <c r="Y47" s="104">
        <v>11345.615</v>
      </c>
      <c r="Z47" s="104">
        <v>11203.777</v>
      </c>
      <c r="AA47" s="104">
        <v>11497.764999999999</v>
      </c>
      <c r="AB47" s="104">
        <v>12081.754999999999</v>
      </c>
      <c r="AC47" s="281">
        <v>12967.735846311636</v>
      </c>
      <c r="AD47" s="394">
        <v>14250.572430421764</v>
      </c>
    </row>
    <row r="48" spans="4:30" ht="16.5" customHeight="1" thickBot="1">
      <c r="D48" s="136"/>
      <c r="E48" s="137" t="s">
        <v>126</v>
      </c>
      <c r="F48" s="105">
        <v>11276.862999999999</v>
      </c>
      <c r="G48" s="105">
        <v>11183.975</v>
      </c>
      <c r="H48" s="105">
        <v>10946.916999999999</v>
      </c>
      <c r="I48" s="105">
        <v>10620.859</v>
      </c>
      <c r="J48" s="105">
        <v>10641.871999999999</v>
      </c>
      <c r="K48" s="105">
        <v>10564.093000000001</v>
      </c>
      <c r="L48" s="105">
        <v>10991.57</v>
      </c>
      <c r="M48" s="105">
        <v>11518.174000000001</v>
      </c>
      <c r="N48" s="105">
        <v>11442.069</v>
      </c>
      <c r="O48" s="105">
        <v>10514.148999999999</v>
      </c>
      <c r="P48" s="105">
        <v>10168.431</v>
      </c>
      <c r="Q48" s="105">
        <v>10241.022999999999</v>
      </c>
      <c r="R48" s="105">
        <v>10086.828</v>
      </c>
      <c r="S48" s="105">
        <v>10245.125</v>
      </c>
      <c r="T48" s="105">
        <v>11036.481</v>
      </c>
      <c r="U48" s="105">
        <v>11096.130999999999</v>
      </c>
      <c r="V48" s="105">
        <v>10576.887000000001</v>
      </c>
      <c r="W48" s="105">
        <v>10749.129000000001</v>
      </c>
      <c r="X48" s="105">
        <v>11288.237999999999</v>
      </c>
      <c r="Y48" s="105">
        <v>11345.615</v>
      </c>
      <c r="Z48" s="105">
        <v>11203.777</v>
      </c>
      <c r="AA48" s="105">
        <v>11497.764999999999</v>
      </c>
      <c r="AB48" s="105">
        <v>12081.754999999999</v>
      </c>
      <c r="AC48" s="282">
        <v>12967.735846311636</v>
      </c>
      <c r="AD48" s="395">
        <v>14250.572430421764</v>
      </c>
    </row>
    <row r="49" spans="4:30" ht="16.5" customHeight="1" thickTop="1" thickBot="1">
      <c r="D49" s="396" t="s">
        <v>97</v>
      </c>
      <c r="E49" s="139"/>
      <c r="F49" s="106">
        <v>61744.449000000001</v>
      </c>
      <c r="G49" s="106">
        <v>59553.264000000003</v>
      </c>
      <c r="H49" s="106">
        <v>56877.678</v>
      </c>
      <c r="I49" s="106">
        <v>56256.383999999998</v>
      </c>
      <c r="J49" s="106">
        <v>55673.732000000004</v>
      </c>
      <c r="K49" s="106">
        <v>54642.521000000001</v>
      </c>
      <c r="L49" s="106">
        <v>55771.404999999999</v>
      </c>
      <c r="M49" s="106">
        <v>56933.69</v>
      </c>
      <c r="N49" s="106">
        <v>55550.974000000002</v>
      </c>
      <c r="O49" s="106">
        <v>50094.716</v>
      </c>
      <c r="P49" s="106">
        <v>47509.972000000002</v>
      </c>
      <c r="Q49" s="106">
        <v>47235.133999999998</v>
      </c>
      <c r="R49" s="106">
        <v>45983.830999999998</v>
      </c>
      <c r="S49" s="106">
        <v>46943.500999999997</v>
      </c>
      <c r="T49" s="106">
        <v>49166.201000000001</v>
      </c>
      <c r="U49" s="106">
        <v>50593.885000000002</v>
      </c>
      <c r="V49" s="106">
        <v>51350.440999999999</v>
      </c>
      <c r="W49" s="106">
        <v>53308.847000000002</v>
      </c>
      <c r="X49" s="106">
        <v>55365.892999999996</v>
      </c>
      <c r="Y49" s="106">
        <v>56491.402000000002</v>
      </c>
      <c r="Z49" s="106">
        <v>57283.803999999996</v>
      </c>
      <c r="AA49" s="106">
        <v>61463.211000000003</v>
      </c>
      <c r="AB49" s="106">
        <v>65560.853000000003</v>
      </c>
      <c r="AC49" s="283">
        <v>67542.425644429677</v>
      </c>
      <c r="AD49" s="398">
        <v>71674.935148619887</v>
      </c>
    </row>
    <row r="50" spans="4:30" ht="16.5" customHeight="1">
      <c r="D50" s="399"/>
      <c r="F50" s="150"/>
      <c r="G50" s="150"/>
      <c r="H50" s="150"/>
      <c r="I50" s="150"/>
      <c r="J50" s="150"/>
      <c r="K50" s="150"/>
      <c r="L50" s="150"/>
      <c r="M50" s="150"/>
    </row>
    <row r="51" spans="4:30" ht="16.5" customHeight="1">
      <c r="D51" s="93" t="s">
        <v>347</v>
      </c>
      <c r="F51" s="324"/>
      <c r="G51" s="324"/>
      <c r="H51" s="324"/>
      <c r="I51" s="324"/>
      <c r="J51" s="324"/>
      <c r="K51" s="324"/>
      <c r="L51" s="324"/>
      <c r="M51" s="324"/>
    </row>
    <row r="52" spans="4:30" ht="16.5" customHeight="1" thickBot="1">
      <c r="N52" s="152"/>
      <c r="O52" s="152"/>
      <c r="P52" s="152"/>
      <c r="Q52" s="152"/>
      <c r="R52" s="152"/>
      <c r="S52" s="152"/>
      <c r="T52" s="152"/>
      <c r="Y52" s="151"/>
      <c r="Z52" s="151"/>
      <c r="AA52" s="151"/>
      <c r="AB52" s="151"/>
      <c r="AC52" s="151"/>
      <c r="AD52" s="152" t="s">
        <v>65</v>
      </c>
    </row>
    <row r="53" spans="4:30" ht="16.5" customHeight="1" thickBot="1">
      <c r="D53" s="125"/>
      <c r="E53" s="126"/>
      <c r="F53" s="380" t="s">
        <v>358</v>
      </c>
      <c r="G53" s="380" t="s">
        <v>359</v>
      </c>
      <c r="H53" s="380" t="s">
        <v>360</v>
      </c>
      <c r="I53" s="380" t="s">
        <v>361</v>
      </c>
      <c r="J53" s="380" t="s">
        <v>362</v>
      </c>
      <c r="K53" s="380" t="s">
        <v>258</v>
      </c>
      <c r="L53" s="380" t="s">
        <v>259</v>
      </c>
      <c r="M53" s="380" t="s">
        <v>260</v>
      </c>
      <c r="N53" s="380" t="s">
        <v>261</v>
      </c>
      <c r="O53" s="380" t="s">
        <v>262</v>
      </c>
      <c r="P53" s="380" t="s">
        <v>263</v>
      </c>
      <c r="Q53" s="380" t="s">
        <v>264</v>
      </c>
      <c r="R53" s="380" t="s">
        <v>265</v>
      </c>
      <c r="S53" s="380" t="s">
        <v>266</v>
      </c>
      <c r="T53" s="380" t="s">
        <v>267</v>
      </c>
      <c r="U53" s="380" t="s">
        <v>268</v>
      </c>
      <c r="V53" s="380" t="s">
        <v>269</v>
      </c>
      <c r="W53" s="380" t="s">
        <v>270</v>
      </c>
      <c r="X53" s="380" t="s">
        <v>272</v>
      </c>
      <c r="Y53" s="380" t="s">
        <v>273</v>
      </c>
      <c r="Z53" s="380" t="s">
        <v>274</v>
      </c>
      <c r="AA53" s="380" t="s">
        <v>275</v>
      </c>
      <c r="AB53" s="380" t="s">
        <v>276</v>
      </c>
      <c r="AC53" s="381" t="s">
        <v>277</v>
      </c>
      <c r="AD53" s="382" t="s">
        <v>279</v>
      </c>
    </row>
    <row r="54" spans="4:30" ht="16.5" customHeight="1">
      <c r="D54" s="400" t="s">
        <v>98</v>
      </c>
      <c r="E54" s="401"/>
      <c r="F54" s="649">
        <v>9589.82</v>
      </c>
      <c r="G54" s="104">
        <v>9591.652</v>
      </c>
      <c r="H54" s="104">
        <v>9550.8510000000006</v>
      </c>
      <c r="I54" s="104">
        <v>9670.1939999999995</v>
      </c>
      <c r="J54" s="104">
        <v>9064.3870000000006</v>
      </c>
      <c r="K54" s="104">
        <v>8330.1450000000004</v>
      </c>
      <c r="L54" s="104">
        <v>8693.5190000000002</v>
      </c>
      <c r="M54" s="104">
        <v>9042.3079999999991</v>
      </c>
      <c r="N54" s="387">
        <v>8865.7960000000003</v>
      </c>
      <c r="O54" s="104">
        <v>8800.527</v>
      </c>
      <c r="P54" s="402">
        <v>8556.7389999999996</v>
      </c>
      <c r="Q54" s="402">
        <v>8490.6130000000012</v>
      </c>
      <c r="R54" s="387">
        <v>8105.7439999999988</v>
      </c>
      <c r="S54" s="104">
        <v>8224.94</v>
      </c>
      <c r="T54" s="387">
        <v>8317.3610000000008</v>
      </c>
      <c r="U54" s="104">
        <v>8753.5679999999993</v>
      </c>
      <c r="V54" s="95">
        <v>8984.3759999999984</v>
      </c>
      <c r="W54" s="387">
        <v>8793.8359999999993</v>
      </c>
      <c r="X54" s="95">
        <v>8529.7029999999995</v>
      </c>
      <c r="Y54" s="387">
        <v>8103.7659999999996</v>
      </c>
      <c r="Z54" s="95">
        <v>8068.8149999999996</v>
      </c>
      <c r="AA54" s="95">
        <v>8316.5360000000001</v>
      </c>
      <c r="AB54" s="95">
        <v>8415.8989999999994</v>
      </c>
      <c r="AC54" s="275">
        <v>8306.6109385981817</v>
      </c>
      <c r="AD54" s="383">
        <v>8688.5593615615562</v>
      </c>
    </row>
    <row r="55" spans="4:30" ht="16.5" customHeight="1">
      <c r="D55" s="403" t="s">
        <v>99</v>
      </c>
      <c r="E55" s="404"/>
      <c r="F55" s="650">
        <v>1671.489</v>
      </c>
      <c r="G55" s="107">
        <v>1733.3219999999999</v>
      </c>
      <c r="H55" s="107">
        <v>1774.2239999999999</v>
      </c>
      <c r="I55" s="107">
        <v>1839.1130000000001</v>
      </c>
      <c r="J55" s="107">
        <v>1923.9860000000001</v>
      </c>
      <c r="K55" s="107">
        <v>1977.0409999999999</v>
      </c>
      <c r="L55" s="107">
        <v>1994.74</v>
      </c>
      <c r="M55" s="107">
        <v>2032.184</v>
      </c>
      <c r="N55" s="405">
        <v>1961.316</v>
      </c>
      <c r="O55" s="107">
        <v>1900.8630000000001</v>
      </c>
      <c r="P55" s="406">
        <v>1765.248</v>
      </c>
      <c r="Q55" s="406">
        <v>1727.2919999999999</v>
      </c>
      <c r="R55" s="405">
        <v>1756.182</v>
      </c>
      <c r="S55" s="107">
        <v>1995.106</v>
      </c>
      <c r="T55" s="405">
        <v>2093.6350000000002</v>
      </c>
      <c r="U55" s="107">
        <v>2113.8850000000002</v>
      </c>
      <c r="V55" s="107">
        <v>2145.701</v>
      </c>
      <c r="W55" s="405">
        <v>2134.509</v>
      </c>
      <c r="X55" s="107">
        <v>2144.1640000000002</v>
      </c>
      <c r="Y55" s="405">
        <v>2095.1909999999998</v>
      </c>
      <c r="Z55" s="107">
        <v>1984.873</v>
      </c>
      <c r="AA55" s="107">
        <v>2091.4360000000001</v>
      </c>
      <c r="AB55" s="107">
        <v>2122.19</v>
      </c>
      <c r="AC55" s="407">
        <v>2115.0111606870551</v>
      </c>
      <c r="AD55" s="408">
        <v>2081.5127951683157</v>
      </c>
    </row>
    <row r="56" spans="4:30" ht="16.5" customHeight="1">
      <c r="D56" s="403" t="s">
        <v>100</v>
      </c>
      <c r="E56" s="404"/>
      <c r="F56" s="650">
        <v>8369.1679999999997</v>
      </c>
      <c r="G56" s="107">
        <v>9371.103000000001</v>
      </c>
      <c r="H56" s="107">
        <v>9805.866</v>
      </c>
      <c r="I56" s="107">
        <v>9978.9009999999998</v>
      </c>
      <c r="J56" s="107">
        <v>10396.223999999998</v>
      </c>
      <c r="K56" s="107">
        <v>10697.634</v>
      </c>
      <c r="L56" s="107">
        <v>11112.916999999999</v>
      </c>
      <c r="M56" s="107">
        <v>11374.447</v>
      </c>
      <c r="N56" s="405">
        <v>11652.633</v>
      </c>
      <c r="O56" s="107">
        <v>11109.612999999999</v>
      </c>
      <c r="P56" s="406">
        <v>10384.757000000001</v>
      </c>
      <c r="Q56" s="406">
        <v>10394.675999999999</v>
      </c>
      <c r="R56" s="405">
        <v>10485.397000000001</v>
      </c>
      <c r="S56" s="107">
        <v>10772.746999999999</v>
      </c>
      <c r="T56" s="405">
        <v>11102.947</v>
      </c>
      <c r="U56" s="107">
        <v>11320.843000000001</v>
      </c>
      <c r="V56" s="107">
        <v>12254.876</v>
      </c>
      <c r="W56" s="405">
        <v>13524.425999999999</v>
      </c>
      <c r="X56" s="107">
        <v>14589.391</v>
      </c>
      <c r="Y56" s="405">
        <v>15946.662</v>
      </c>
      <c r="Z56" s="107">
        <v>17113.194</v>
      </c>
      <c r="AA56" s="107">
        <v>18442.025000000001</v>
      </c>
      <c r="AB56" s="107">
        <v>19988.146000000001</v>
      </c>
      <c r="AC56" s="407">
        <v>21864.796544936311</v>
      </c>
      <c r="AD56" s="408">
        <v>23472.663910815823</v>
      </c>
    </row>
    <row r="57" spans="4:30" ht="16.5" customHeight="1">
      <c r="D57" s="403" t="s">
        <v>282</v>
      </c>
      <c r="E57" s="409"/>
      <c r="F57" s="650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615.995</v>
      </c>
      <c r="L57" s="107">
        <v>589.29600000000005</v>
      </c>
      <c r="M57" s="107">
        <v>608.33000000000004</v>
      </c>
      <c r="N57" s="405">
        <v>623.096</v>
      </c>
      <c r="O57" s="107">
        <v>571.79899999999998</v>
      </c>
      <c r="P57" s="406">
        <v>698.05899999999997</v>
      </c>
      <c r="Q57" s="406">
        <v>645.26199999999994</v>
      </c>
      <c r="R57" s="405">
        <v>643.15099999999995</v>
      </c>
      <c r="S57" s="107">
        <v>725.36699999999996</v>
      </c>
      <c r="T57" s="405">
        <v>796.86599999999999</v>
      </c>
      <c r="U57" s="107">
        <v>924.03300000000002</v>
      </c>
      <c r="V57" s="107">
        <v>1320.9780000000001</v>
      </c>
      <c r="W57" s="405">
        <v>1724.6579999999999</v>
      </c>
      <c r="X57" s="107">
        <v>2179.4789999999998</v>
      </c>
      <c r="Y57" s="405">
        <v>2669.8449999999998</v>
      </c>
      <c r="Z57" s="107">
        <v>3412.998</v>
      </c>
      <c r="AA57" s="107">
        <v>4111.8469999999998</v>
      </c>
      <c r="AB57" s="107">
        <v>4829.6090000000004</v>
      </c>
      <c r="AC57" s="407">
        <v>4968.4468905567319</v>
      </c>
      <c r="AD57" s="408">
        <v>5369.7918080079498</v>
      </c>
    </row>
    <row r="58" spans="4:30" ht="16.5" customHeight="1">
      <c r="D58" s="403" t="s">
        <v>101</v>
      </c>
      <c r="E58" s="409"/>
      <c r="F58" s="650">
        <v>3977.3459999999995</v>
      </c>
      <c r="G58" s="107">
        <v>3971.66</v>
      </c>
      <c r="H58" s="107">
        <v>3922.8789999999999</v>
      </c>
      <c r="I58" s="107">
        <v>3924.1890000000003</v>
      </c>
      <c r="J58" s="107">
        <v>4021.857</v>
      </c>
      <c r="K58" s="107">
        <v>4077.7809999999999</v>
      </c>
      <c r="L58" s="107">
        <v>3910.11</v>
      </c>
      <c r="M58" s="107">
        <v>3745.29</v>
      </c>
      <c r="N58" s="405">
        <v>3546.2910000000002</v>
      </c>
      <c r="O58" s="107">
        <v>3311.4550000000004</v>
      </c>
      <c r="P58" s="406">
        <v>2953.1509999999998</v>
      </c>
      <c r="Q58" s="406">
        <v>2867.491</v>
      </c>
      <c r="R58" s="405">
        <v>3076.19</v>
      </c>
      <c r="S58" s="107">
        <v>3146.2879999999996</v>
      </c>
      <c r="T58" s="405">
        <v>3297.3120000000004</v>
      </c>
      <c r="U58" s="107">
        <v>3284.9809999999993</v>
      </c>
      <c r="V58" s="107">
        <v>3420.4479999999999</v>
      </c>
      <c r="W58" s="405">
        <v>3511.8470000000007</v>
      </c>
      <c r="X58" s="107">
        <v>3539.0320000000002</v>
      </c>
      <c r="Y58" s="405">
        <v>3405.6939999999995</v>
      </c>
      <c r="Z58" s="107">
        <v>3491.7959999999998</v>
      </c>
      <c r="AA58" s="107">
        <v>3679.2459999999996</v>
      </c>
      <c r="AB58" s="107">
        <v>3772.3199999999997</v>
      </c>
      <c r="AC58" s="407">
        <v>3712.1053373827644</v>
      </c>
      <c r="AD58" s="408">
        <v>3736.6889699806229</v>
      </c>
    </row>
    <row r="59" spans="4:30" ht="16.5" customHeight="1">
      <c r="D59" s="403" t="s">
        <v>102</v>
      </c>
      <c r="E59" s="409"/>
      <c r="F59" s="650">
        <v>16039.405999999999</v>
      </c>
      <c r="G59" s="107">
        <v>13046.178000000002</v>
      </c>
      <c r="H59" s="107">
        <v>11447.761</v>
      </c>
      <c r="I59" s="107">
        <v>11523.749</v>
      </c>
      <c r="J59" s="107">
        <v>11103.337</v>
      </c>
      <c r="K59" s="107">
        <v>10067.410999999998</v>
      </c>
      <c r="L59" s="107">
        <v>10539.819</v>
      </c>
      <c r="M59" s="107">
        <v>10630.519999999999</v>
      </c>
      <c r="N59" s="405">
        <v>10123.563</v>
      </c>
      <c r="O59" s="107">
        <v>7585.5109999999995</v>
      </c>
      <c r="P59" s="406">
        <v>7398.6769999999997</v>
      </c>
      <c r="Q59" s="406">
        <v>7381.130000000001</v>
      </c>
      <c r="R59" s="405">
        <v>6121.6970000000001</v>
      </c>
      <c r="S59" s="107">
        <v>5922.7000000000007</v>
      </c>
      <c r="T59" s="405">
        <v>6419.6060000000007</v>
      </c>
      <c r="U59" s="107">
        <v>6845.494999999999</v>
      </c>
      <c r="V59" s="107">
        <v>6351.3630000000003</v>
      </c>
      <c r="W59" s="405">
        <v>6803.1509999999998</v>
      </c>
      <c r="X59" s="107">
        <v>7069.3070000000016</v>
      </c>
      <c r="Y59" s="405">
        <v>6813.8439999999991</v>
      </c>
      <c r="Z59" s="107">
        <v>6704.1419999999998</v>
      </c>
      <c r="AA59" s="107">
        <v>7536.1650000000009</v>
      </c>
      <c r="AB59" s="107">
        <v>8033.3820000000005</v>
      </c>
      <c r="AC59" s="407">
        <v>7626.8790455185681</v>
      </c>
      <c r="AD59" s="408">
        <v>7774.9042469691685</v>
      </c>
    </row>
    <row r="60" spans="4:30" ht="16.5" customHeight="1">
      <c r="D60" s="403" t="s">
        <v>103</v>
      </c>
      <c r="E60" s="409"/>
      <c r="F60" s="650">
        <v>8518.6790000000001</v>
      </c>
      <c r="G60" s="107">
        <v>8463.2929999999997</v>
      </c>
      <c r="H60" s="107">
        <v>8045.0370000000003</v>
      </c>
      <c r="I60" s="107">
        <v>7849.8209999999999</v>
      </c>
      <c r="J60" s="107">
        <v>7882.2749999999996</v>
      </c>
      <c r="K60" s="107">
        <v>7874.08</v>
      </c>
      <c r="L60" s="107">
        <v>7581.2809999999999</v>
      </c>
      <c r="M60" s="107">
        <v>7379.246000000001</v>
      </c>
      <c r="N60" s="405">
        <v>6753.6919999999991</v>
      </c>
      <c r="O60" s="107">
        <v>5845.3220000000001</v>
      </c>
      <c r="P60" s="406">
        <v>5218.4159999999993</v>
      </c>
      <c r="Q60" s="406">
        <v>5110.6809999999996</v>
      </c>
      <c r="R60" s="405">
        <v>5270.7650000000003</v>
      </c>
      <c r="S60" s="107">
        <v>5372.6309999999994</v>
      </c>
      <c r="T60" s="405">
        <v>5612.4249999999993</v>
      </c>
      <c r="U60" s="107">
        <v>5789.722999999999</v>
      </c>
      <c r="V60" s="107">
        <v>5804.1759999999995</v>
      </c>
      <c r="W60" s="405">
        <v>5643.0550000000003</v>
      </c>
      <c r="X60" s="107">
        <v>5630.0999999999995</v>
      </c>
      <c r="Y60" s="405">
        <v>5767.0229999999992</v>
      </c>
      <c r="Z60" s="107">
        <v>4940.4459999999999</v>
      </c>
      <c r="AA60" s="107">
        <v>5084.3289999999997</v>
      </c>
      <c r="AB60" s="107">
        <v>5556.576</v>
      </c>
      <c r="AC60" s="407">
        <v>5355.5493190977404</v>
      </c>
      <c r="AD60" s="408">
        <v>5491.1159897877078</v>
      </c>
    </row>
    <row r="61" spans="4:30" ht="16.5" customHeight="1">
      <c r="D61" s="403" t="s">
        <v>104</v>
      </c>
      <c r="E61" s="409"/>
      <c r="F61" s="650">
        <v>2301.6779999999999</v>
      </c>
      <c r="G61" s="107">
        <v>2192.0810000000001</v>
      </c>
      <c r="H61" s="107">
        <v>1384.143</v>
      </c>
      <c r="I61" s="107">
        <v>849.55799999999999</v>
      </c>
      <c r="J61" s="107">
        <v>639.79399999999998</v>
      </c>
      <c r="K61" s="107">
        <v>438.34100000000001</v>
      </c>
      <c r="L61" s="107">
        <v>358.15300000000002</v>
      </c>
      <c r="M61" s="107">
        <v>603.19100000000003</v>
      </c>
      <c r="N61" s="405">
        <v>582.51800000000003</v>
      </c>
      <c r="O61" s="107">
        <v>455.47699999999998</v>
      </c>
      <c r="P61" s="406">
        <v>366.49400000000003</v>
      </c>
      <c r="Q61" s="406">
        <v>376.96600000000001</v>
      </c>
      <c r="R61" s="405">
        <v>437.87700000000001</v>
      </c>
      <c r="S61" s="107">
        <v>538.59699999999998</v>
      </c>
      <c r="T61" s="405">
        <v>489.56799999999998</v>
      </c>
      <c r="U61" s="107">
        <v>465.226</v>
      </c>
      <c r="V61" s="107">
        <v>491.63600000000002</v>
      </c>
      <c r="W61" s="405">
        <v>424.23599999999999</v>
      </c>
      <c r="X61" s="107">
        <v>396.47899999999998</v>
      </c>
      <c r="Y61" s="405">
        <v>343.762</v>
      </c>
      <c r="Z61" s="107">
        <v>363.76299999999998</v>
      </c>
      <c r="AA61" s="107">
        <v>703.86199999999997</v>
      </c>
      <c r="AB61" s="107">
        <v>760.976</v>
      </c>
      <c r="AC61" s="407">
        <v>625.29056134069094</v>
      </c>
      <c r="AD61" s="408">
        <v>809.12563590698551</v>
      </c>
    </row>
    <row r="62" spans="4:30" ht="16.5" customHeight="1" thickBot="1">
      <c r="D62" s="400" t="s">
        <v>105</v>
      </c>
      <c r="E62" s="410"/>
      <c r="F62" s="651">
        <v>11276.862999999999</v>
      </c>
      <c r="G62" s="98">
        <v>11183.975</v>
      </c>
      <c r="H62" s="98">
        <v>10946.916999999999</v>
      </c>
      <c r="I62" s="98">
        <v>10620.859</v>
      </c>
      <c r="J62" s="98">
        <v>10641.871999999999</v>
      </c>
      <c r="K62" s="98">
        <v>10564.093000000001</v>
      </c>
      <c r="L62" s="98">
        <v>10991.57</v>
      </c>
      <c r="M62" s="98">
        <v>11518.174000000001</v>
      </c>
      <c r="N62" s="150">
        <v>11442.069</v>
      </c>
      <c r="O62" s="98">
        <v>10514.148999999999</v>
      </c>
      <c r="P62" s="411">
        <v>10168.431</v>
      </c>
      <c r="Q62" s="411">
        <v>10241.022999999999</v>
      </c>
      <c r="R62" s="150">
        <v>10086.828</v>
      </c>
      <c r="S62" s="98">
        <v>10245.125</v>
      </c>
      <c r="T62" s="150">
        <v>11036.481</v>
      </c>
      <c r="U62" s="98">
        <v>11096.130999999999</v>
      </c>
      <c r="V62" s="98">
        <v>10576.887000000001</v>
      </c>
      <c r="W62" s="150">
        <v>10749.129000000001</v>
      </c>
      <c r="X62" s="98">
        <v>11288.237999999999</v>
      </c>
      <c r="Y62" s="150">
        <v>11345.615</v>
      </c>
      <c r="Z62" s="98">
        <v>11203.777</v>
      </c>
      <c r="AA62" s="98">
        <v>11497.764999999999</v>
      </c>
      <c r="AB62" s="98">
        <v>12081.754999999999</v>
      </c>
      <c r="AC62" s="278">
        <v>12967.735846311636</v>
      </c>
      <c r="AD62" s="386">
        <v>14250.572430421764</v>
      </c>
    </row>
    <row r="63" spans="4:30" ht="16.5" customHeight="1" thickTop="1" thickBot="1">
      <c r="D63" s="396" t="s">
        <v>97</v>
      </c>
      <c r="E63" s="139"/>
      <c r="F63" s="652">
        <v>61744.448999999993</v>
      </c>
      <c r="G63" s="106">
        <v>59553.263999999996</v>
      </c>
      <c r="H63" s="106">
        <v>56877.678</v>
      </c>
      <c r="I63" s="106">
        <v>56256.383999999991</v>
      </c>
      <c r="J63" s="106">
        <v>55673.732000000004</v>
      </c>
      <c r="K63" s="106">
        <v>54642.521000000001</v>
      </c>
      <c r="L63" s="106">
        <v>55771.404999999999</v>
      </c>
      <c r="M63" s="106">
        <v>56933.689999999995</v>
      </c>
      <c r="N63" s="397">
        <v>55550.974000000002</v>
      </c>
      <c r="O63" s="106">
        <v>50094.715999999993</v>
      </c>
      <c r="P63" s="412">
        <v>47509.971999999994</v>
      </c>
      <c r="Q63" s="412">
        <v>47235.133999999998</v>
      </c>
      <c r="R63" s="397">
        <v>45983.831000000006</v>
      </c>
      <c r="S63" s="106">
        <v>46943.500999999997</v>
      </c>
      <c r="T63" s="397">
        <v>49166.201000000001</v>
      </c>
      <c r="U63" s="106">
        <v>50593.885000000002</v>
      </c>
      <c r="V63" s="106">
        <v>51350.440999999999</v>
      </c>
      <c r="W63" s="397">
        <v>53308.847000000002</v>
      </c>
      <c r="X63" s="106">
        <v>55365.892999999996</v>
      </c>
      <c r="Y63" s="397">
        <v>56491.402000000002</v>
      </c>
      <c r="Z63" s="106">
        <v>57283.803999999996</v>
      </c>
      <c r="AA63" s="106">
        <v>61463.211000000003</v>
      </c>
      <c r="AB63" s="106">
        <v>65560.853000000003</v>
      </c>
      <c r="AC63" s="283">
        <v>67542.425644429677</v>
      </c>
      <c r="AD63" s="398">
        <v>71674.935148619887</v>
      </c>
    </row>
    <row r="65" spans="4:30" ht="16.5" customHeight="1" thickBot="1">
      <c r="D65" s="4" t="s">
        <v>106</v>
      </c>
      <c r="R65" s="152"/>
      <c r="U65" s="152"/>
      <c r="AD65" s="152" t="s">
        <v>107</v>
      </c>
    </row>
    <row r="66" spans="4:30" ht="16.5" customHeight="1" thickBot="1">
      <c r="D66" s="125"/>
      <c r="E66" s="126"/>
      <c r="F66" s="380" t="s">
        <v>358</v>
      </c>
      <c r="G66" s="380" t="s">
        <v>359</v>
      </c>
      <c r="H66" s="380" t="s">
        <v>360</v>
      </c>
      <c r="I66" s="380" t="s">
        <v>361</v>
      </c>
      <c r="J66" s="380" t="s">
        <v>362</v>
      </c>
      <c r="K66" s="380" t="s">
        <v>258</v>
      </c>
      <c r="L66" s="380" t="s">
        <v>259</v>
      </c>
      <c r="M66" s="380" t="s">
        <v>260</v>
      </c>
      <c r="N66" s="380" t="s">
        <v>261</v>
      </c>
      <c r="O66" s="380" t="s">
        <v>262</v>
      </c>
      <c r="P66" s="380" t="s">
        <v>263</v>
      </c>
      <c r="Q66" s="380" t="s">
        <v>264</v>
      </c>
      <c r="R66" s="380" t="s">
        <v>265</v>
      </c>
      <c r="S66" s="380" t="s">
        <v>266</v>
      </c>
      <c r="T66" s="380" t="s">
        <v>267</v>
      </c>
      <c r="U66" s="380" t="s">
        <v>268</v>
      </c>
      <c r="V66" s="380" t="s">
        <v>269</v>
      </c>
      <c r="W66" s="380" t="s">
        <v>270</v>
      </c>
      <c r="X66" s="380" t="s">
        <v>272</v>
      </c>
      <c r="Y66" s="380" t="s">
        <v>273</v>
      </c>
      <c r="Z66" s="380" t="s">
        <v>274</v>
      </c>
      <c r="AA66" s="380" t="s">
        <v>275</v>
      </c>
      <c r="AB66" s="380" t="s">
        <v>276</v>
      </c>
      <c r="AC66" s="381" t="s">
        <v>277</v>
      </c>
      <c r="AD66" s="382" t="s">
        <v>279</v>
      </c>
    </row>
    <row r="67" spans="4:30" ht="16.5" customHeight="1">
      <c r="D67" s="2" t="s">
        <v>98</v>
      </c>
      <c r="E67" s="413"/>
      <c r="F67" s="42">
        <v>15.531469071818911</v>
      </c>
      <c r="G67" s="43">
        <v>16.10600554152666</v>
      </c>
      <c r="H67" s="43">
        <v>16.791914395661511</v>
      </c>
      <c r="I67" s="43">
        <v>17.189505105767196</v>
      </c>
      <c r="J67" s="43">
        <v>16.281263487060649</v>
      </c>
      <c r="K67" s="43">
        <v>15.244803584373422</v>
      </c>
      <c r="L67" s="43">
        <v>15.587771188479115</v>
      </c>
      <c r="M67" s="43">
        <v>15.882174508625736</v>
      </c>
      <c r="N67" s="43">
        <v>15.959748968577939</v>
      </c>
      <c r="O67" s="43">
        <v>17.567775012438439</v>
      </c>
      <c r="P67" s="43">
        <v>18.010406320593074</v>
      </c>
      <c r="Q67" s="43">
        <v>17.975206760289918</v>
      </c>
      <c r="R67" s="43">
        <v>17.627378632284895</v>
      </c>
      <c r="S67" s="43">
        <v>17.520934367464413</v>
      </c>
      <c r="T67" s="43">
        <v>16.916826663097279</v>
      </c>
      <c r="U67" s="43">
        <v>17.301632400832627</v>
      </c>
      <c r="V67" s="43">
        <v>17.496200276059945</v>
      </c>
      <c r="W67" s="43">
        <v>16.496016130305726</v>
      </c>
      <c r="X67" s="43">
        <v>15.406060550671512</v>
      </c>
      <c r="Y67" s="43">
        <v>14.345131671541804</v>
      </c>
      <c r="Z67" s="43">
        <v>14.085682927062596</v>
      </c>
      <c r="AA67" s="43">
        <v>13.530916892708387</v>
      </c>
      <c r="AB67" s="43">
        <v>12.836774713715208</v>
      </c>
      <c r="AC67" s="284">
        <v>12.298360414722891</v>
      </c>
      <c r="AD67" s="414">
        <v>12.1221726166136</v>
      </c>
    </row>
    <row r="68" spans="4:30" ht="16.5" customHeight="1">
      <c r="D68" s="5" t="s">
        <v>99</v>
      </c>
      <c r="E68" s="415"/>
      <c r="F68" s="48">
        <v>2.7071081321010739</v>
      </c>
      <c r="G68" s="49">
        <v>2.910540721999721</v>
      </c>
      <c r="H68" s="49">
        <v>3.1193678476115005</v>
      </c>
      <c r="I68" s="49">
        <v>3.2691631939941259</v>
      </c>
      <c r="J68" s="49">
        <v>3.4558236548611472</v>
      </c>
      <c r="K68" s="49">
        <v>3.6181365058175117</v>
      </c>
      <c r="L68" s="49">
        <v>3.5766357329531147</v>
      </c>
      <c r="M68" s="49">
        <v>3.5693874751487216</v>
      </c>
      <c r="N68" s="49">
        <v>3.5306599664661147</v>
      </c>
      <c r="O68" s="49">
        <v>3.7945379309067255</v>
      </c>
      <c r="P68" s="49">
        <v>3.7155315519866026</v>
      </c>
      <c r="Q68" s="49">
        <v>3.6567949611405779</v>
      </c>
      <c r="R68" s="49">
        <v>3.8191293804989841</v>
      </c>
      <c r="S68" s="49">
        <v>4.2500153535629996</v>
      </c>
      <c r="T68" s="49">
        <v>4.2582810089394547</v>
      </c>
      <c r="U68" s="49">
        <v>4.1781432677091317</v>
      </c>
      <c r="V68" s="49">
        <v>4.1785444452171312</v>
      </c>
      <c r="W68" s="49">
        <v>4.0040427060821626</v>
      </c>
      <c r="X68" s="49">
        <v>3.8727163670962561</v>
      </c>
      <c r="Y68" s="49">
        <v>3.7088670590968866</v>
      </c>
      <c r="Z68" s="49">
        <v>3.4649811314905001</v>
      </c>
      <c r="AA68" s="49">
        <v>3.4027444482196025</v>
      </c>
      <c r="AB68" s="49">
        <v>3.2369774078442815</v>
      </c>
      <c r="AC68" s="285">
        <v>3.1313817063978706</v>
      </c>
      <c r="AD68" s="416">
        <v>2.9041014000950867</v>
      </c>
    </row>
    <row r="69" spans="4:30" ht="16.5" customHeight="1">
      <c r="D69" s="2" t="s">
        <v>100</v>
      </c>
      <c r="E69" s="417"/>
      <c r="F69" s="38">
        <v>13.554526982660418</v>
      </c>
      <c r="G69" s="40">
        <v>15.735666478331064</v>
      </c>
      <c r="H69" s="40">
        <v>17.240271306434135</v>
      </c>
      <c r="I69" s="40">
        <v>17.738255270726256</v>
      </c>
      <c r="J69" s="40">
        <v>18.673481418490137</v>
      </c>
      <c r="K69" s="40">
        <v>19.577489845316617</v>
      </c>
      <c r="L69" s="40">
        <v>19.925832960457065</v>
      </c>
      <c r="M69" s="40">
        <v>19.978411727748544</v>
      </c>
      <c r="N69" s="40">
        <v>20.9764692874692</v>
      </c>
      <c r="O69" s="40">
        <v>22.17721525759324</v>
      </c>
      <c r="P69" s="40">
        <v>21.85805750422249</v>
      </c>
      <c r="Q69" s="40">
        <v>22.006237983785546</v>
      </c>
      <c r="R69" s="40">
        <v>22.802356332598734</v>
      </c>
      <c r="S69" s="40">
        <v>22.948324625383183</v>
      </c>
      <c r="T69" s="40">
        <v>22.582478967614357</v>
      </c>
      <c r="U69" s="40">
        <v>22.375911634380319</v>
      </c>
      <c r="V69" s="40">
        <v>23.865181605743174</v>
      </c>
      <c r="W69" s="40">
        <v>25.369946568155935</v>
      </c>
      <c r="X69" s="40">
        <v>26.35086369870346</v>
      </c>
      <c r="Y69" s="40">
        <v>28.228476255554781</v>
      </c>
      <c r="Z69" s="40">
        <v>29.874402195775964</v>
      </c>
      <c r="AA69" s="40">
        <v>30.004981353805288</v>
      </c>
      <c r="AB69" s="40">
        <v>30.487928520393108</v>
      </c>
      <c r="AC69" s="286">
        <v>32.371944502025045</v>
      </c>
      <c r="AD69" s="418">
        <v>32.748775931425165</v>
      </c>
    </row>
    <row r="70" spans="4:30" ht="16.5" customHeight="1">
      <c r="D70" s="5" t="s">
        <v>282</v>
      </c>
      <c r="E70" s="419"/>
      <c r="F70" s="48">
        <v>0</v>
      </c>
      <c r="G70" s="49">
        <v>0</v>
      </c>
      <c r="H70" s="49">
        <v>0</v>
      </c>
      <c r="I70" s="49">
        <v>0</v>
      </c>
      <c r="J70" s="49">
        <v>0</v>
      </c>
      <c r="K70" s="49">
        <v>1.1273180459591168</v>
      </c>
      <c r="L70" s="49">
        <v>1.0566274957570103</v>
      </c>
      <c r="M70" s="49">
        <v>1.0684886224658898</v>
      </c>
      <c r="N70" s="49">
        <v>1.1216653014940836</v>
      </c>
      <c r="O70" s="49">
        <v>1.1414357554197931</v>
      </c>
      <c r="P70" s="49">
        <v>1.4692894367523517</v>
      </c>
      <c r="Q70" s="49">
        <v>1.3660636593091913</v>
      </c>
      <c r="R70" s="49">
        <v>1.3986459718852045</v>
      </c>
      <c r="S70" s="49">
        <v>1.5451915271509042</v>
      </c>
      <c r="T70" s="49">
        <v>1.6207597572974981</v>
      </c>
      <c r="U70" s="49">
        <v>1.8263728907159433</v>
      </c>
      <c r="V70" s="49">
        <v>2.5724764466969234</v>
      </c>
      <c r="W70" s="49">
        <v>3.2352190997490524</v>
      </c>
      <c r="X70" s="49">
        <v>3.9365011235346645</v>
      </c>
      <c r="Y70" s="49">
        <v>4.7261085855153677</v>
      </c>
      <c r="Z70" s="49">
        <v>5.9580505512517989</v>
      </c>
      <c r="AA70" s="49">
        <v>6.6899319659690404</v>
      </c>
      <c r="AB70" s="49">
        <v>7.3666048853879316</v>
      </c>
      <c r="AC70" s="285">
        <v>7.3560385833825723</v>
      </c>
      <c r="AD70" s="416">
        <v>7.4918683872870533</v>
      </c>
    </row>
    <row r="71" spans="4:30" ht="16.5" customHeight="1">
      <c r="D71" s="400" t="s">
        <v>101</v>
      </c>
      <c r="E71" s="131"/>
      <c r="F71" s="38">
        <v>6.4416252220503258</v>
      </c>
      <c r="G71" s="40">
        <v>6.6690887001592394</v>
      </c>
      <c r="H71" s="40">
        <v>6.8970449180432434</v>
      </c>
      <c r="I71" s="40">
        <v>6.9755443222230582</v>
      </c>
      <c r="J71" s="40">
        <v>7.2239759317733538</v>
      </c>
      <c r="K71" s="40">
        <v>7.4626516591355649</v>
      </c>
      <c r="L71" s="40">
        <v>7.0109583934634605</v>
      </c>
      <c r="M71" s="40">
        <v>6.5783370092470737</v>
      </c>
      <c r="N71" s="40">
        <v>6.3838502633635192</v>
      </c>
      <c r="O71" s="40">
        <v>6.610387810163453</v>
      </c>
      <c r="P71" s="40">
        <v>6.2158550630170861</v>
      </c>
      <c r="Q71" s="40">
        <v>6.0706740029572055</v>
      </c>
      <c r="R71" s="40">
        <v>6.6897210021496463</v>
      </c>
      <c r="S71" s="40">
        <v>6.7022866487951109</v>
      </c>
      <c r="T71" s="40">
        <v>6.7064608062762465</v>
      </c>
      <c r="U71" s="40">
        <v>6.4928419709219778</v>
      </c>
      <c r="V71" s="40">
        <v>6.6609905063911716</v>
      </c>
      <c r="W71" s="40">
        <v>6.5877376788884598</v>
      </c>
      <c r="X71" s="40">
        <v>6.3920796870376506</v>
      </c>
      <c r="Y71" s="40">
        <v>6.0286944197278016</v>
      </c>
      <c r="Z71" s="40">
        <v>6.0956077567753706</v>
      </c>
      <c r="AA71" s="40">
        <v>5.986094673771599</v>
      </c>
      <c r="AB71" s="40">
        <v>5.7539214750607348</v>
      </c>
      <c r="AC71" s="286">
        <v>5.4959609489371477</v>
      </c>
      <c r="AD71" s="418">
        <v>5.2133831195417182</v>
      </c>
    </row>
    <row r="72" spans="4:30" ht="16.5" customHeight="1">
      <c r="D72" s="403" t="s">
        <v>102</v>
      </c>
      <c r="E72" s="419"/>
      <c r="F72" s="48">
        <v>25.977081761633343</v>
      </c>
      <c r="G72" s="49">
        <v>21.906738814517375</v>
      </c>
      <c r="H72" s="49">
        <v>20.126983735165844</v>
      </c>
      <c r="I72" s="49">
        <v>20.48434005285516</v>
      </c>
      <c r="J72" s="49">
        <v>19.943583088699711</v>
      </c>
      <c r="K72" s="49">
        <v>18.42413346924458</v>
      </c>
      <c r="L72" s="49">
        <v>18.89824902205709</v>
      </c>
      <c r="M72" s="49">
        <v>18.671756564522692</v>
      </c>
      <c r="N72" s="49">
        <v>18.223916289928599</v>
      </c>
      <c r="O72" s="49">
        <v>15.142337567099894</v>
      </c>
      <c r="P72" s="49">
        <v>15.572892781330202</v>
      </c>
      <c r="Q72" s="49">
        <v>15.626355585230268</v>
      </c>
      <c r="R72" s="49">
        <v>13.312716376328016</v>
      </c>
      <c r="S72" s="49">
        <v>12.616655924320604</v>
      </c>
      <c r="T72" s="49">
        <v>13.05694942751424</v>
      </c>
      <c r="U72" s="49">
        <v>13.530281376889715</v>
      </c>
      <c r="V72" s="49">
        <v>12.368663007197933</v>
      </c>
      <c r="W72" s="49">
        <v>12.761767291646731</v>
      </c>
      <c r="X72" s="49">
        <v>12.76834277738463</v>
      </c>
      <c r="Y72" s="49">
        <v>12.061736403709716</v>
      </c>
      <c r="Z72" s="49">
        <v>11.703381290809528</v>
      </c>
      <c r="AA72" s="49">
        <v>12.261261456060279</v>
      </c>
      <c r="AB72" s="49">
        <v>12.253321353216682</v>
      </c>
      <c r="AC72" s="285">
        <v>11.291982739366672</v>
      </c>
      <c r="AD72" s="416">
        <v>10.847452084676041</v>
      </c>
    </row>
    <row r="73" spans="4:30" ht="16.5" customHeight="1">
      <c r="D73" s="403" t="s">
        <v>103</v>
      </c>
      <c r="E73" s="419"/>
      <c r="F73" s="48">
        <v>13.796671827130567</v>
      </c>
      <c r="G73" s="49">
        <v>14.211299988527916</v>
      </c>
      <c r="H73" s="49">
        <v>14.14445399828031</v>
      </c>
      <c r="I73" s="49">
        <v>13.953653686664257</v>
      </c>
      <c r="J73" s="49">
        <v>14.157978487951912</v>
      </c>
      <c r="K73" s="49">
        <v>14.410169691841267</v>
      </c>
      <c r="L73" s="49">
        <v>13.593491144790059</v>
      </c>
      <c r="M73" s="49">
        <v>12.961123721297533</v>
      </c>
      <c r="N73" s="49">
        <v>12.157648216933152</v>
      </c>
      <c r="O73" s="49">
        <v>11.668540051210192</v>
      </c>
      <c r="P73" s="49">
        <v>10.983833036146601</v>
      </c>
      <c r="Q73" s="49">
        <v>10.819660213094769</v>
      </c>
      <c r="R73" s="49">
        <v>11.46221375074208</v>
      </c>
      <c r="S73" s="49">
        <v>11.444887759862649</v>
      </c>
      <c r="T73" s="49">
        <v>11.415209810495627</v>
      </c>
      <c r="U73" s="49">
        <v>11.443523263730388</v>
      </c>
      <c r="V73" s="49">
        <v>11.303069432256677</v>
      </c>
      <c r="W73" s="49">
        <v>10.58558816700725</v>
      </c>
      <c r="X73" s="49">
        <v>10.168895857960786</v>
      </c>
      <c r="Y73" s="49">
        <v>10.20867387925688</v>
      </c>
      <c r="Z73" s="49">
        <v>8.6245075484163021</v>
      </c>
      <c r="AA73" s="49">
        <v>8.2721499857858056</v>
      </c>
      <c r="AB73" s="49">
        <v>8.4754479933322404</v>
      </c>
      <c r="AC73" s="285">
        <v>7.9291634376465732</v>
      </c>
      <c r="AD73" s="416">
        <v>7.6611384138705292</v>
      </c>
    </row>
    <row r="74" spans="4:30" ht="16.5" customHeight="1">
      <c r="D74" s="403" t="s">
        <v>104</v>
      </c>
      <c r="E74" s="419"/>
      <c r="F74" s="48">
        <v>3.7277488701858852</v>
      </c>
      <c r="G74" s="49">
        <v>3.6808746536545844</v>
      </c>
      <c r="H74" s="49">
        <v>2.4335434368470525</v>
      </c>
      <c r="I74" s="49">
        <v>1.5101539409287312</v>
      </c>
      <c r="J74" s="49">
        <v>1.1491846819250413</v>
      </c>
      <c r="K74" s="49">
        <v>0.80219761456467209</v>
      </c>
      <c r="L74" s="49">
        <v>0.64218034313462258</v>
      </c>
      <c r="M74" s="49">
        <v>1.0594623324081052</v>
      </c>
      <c r="N74" s="49">
        <v>1.0486188775015899</v>
      </c>
      <c r="O74" s="49">
        <v>0.90923162434936255</v>
      </c>
      <c r="P74" s="49">
        <v>0.77140436959213543</v>
      </c>
      <c r="Q74" s="49">
        <v>0.79806273017030083</v>
      </c>
      <c r="R74" s="49">
        <v>0.95224123453306875</v>
      </c>
      <c r="S74" s="49">
        <v>1.1473302768790083</v>
      </c>
      <c r="T74" s="49">
        <v>0.99574095627197212</v>
      </c>
      <c r="U74" s="49">
        <v>0.91953009736255664</v>
      </c>
      <c r="V74" s="49">
        <v>0.95741339397649972</v>
      </c>
      <c r="W74" s="49">
        <v>0.79580787031465894</v>
      </c>
      <c r="X74" s="49">
        <v>0.71610693608789089</v>
      </c>
      <c r="Y74" s="49">
        <v>0.60852092146695169</v>
      </c>
      <c r="Z74" s="49">
        <v>0.63501893135448895</v>
      </c>
      <c r="AA74" s="49">
        <v>1.1451760956647707</v>
      </c>
      <c r="AB74" s="49">
        <v>1.1607170516832659</v>
      </c>
      <c r="AC74" s="285">
        <v>0.92577451190821947</v>
      </c>
      <c r="AD74" s="416">
        <v>1.1288822713675877</v>
      </c>
    </row>
    <row r="75" spans="4:30" ht="16.5" customHeight="1" thickBot="1">
      <c r="D75" s="400" t="s">
        <v>105</v>
      </c>
      <c r="E75" s="131"/>
      <c r="F75" s="38">
        <v>18.263768132419486</v>
      </c>
      <c r="G75" s="40">
        <v>18.779785101283451</v>
      </c>
      <c r="H75" s="40">
        <v>19.246420361956407</v>
      </c>
      <c r="I75" s="40">
        <v>18.879384426841234</v>
      </c>
      <c r="J75" s="40">
        <v>19.114709249238039</v>
      </c>
      <c r="K75" s="40">
        <v>19.333099583747245</v>
      </c>
      <c r="L75" s="40">
        <v>19.708253718908463</v>
      </c>
      <c r="M75" s="40">
        <v>20.230858038535711</v>
      </c>
      <c r="N75" s="40">
        <v>20.597422828265799</v>
      </c>
      <c r="O75" s="40">
        <v>20.988538990818913</v>
      </c>
      <c r="P75" s="40">
        <v>21.402729936359471</v>
      </c>
      <c r="Q75" s="40">
        <v>21.680944104022231</v>
      </c>
      <c r="R75" s="40">
        <v>21.935597318979354</v>
      </c>
      <c r="S75" s="40">
        <v>21.824373516581137</v>
      </c>
      <c r="T75" s="40">
        <v>22.447292602493327</v>
      </c>
      <c r="U75" s="40">
        <v>21.931763097457328</v>
      </c>
      <c r="V75" s="40">
        <v>20.597460886460546</v>
      </c>
      <c r="W75" s="40">
        <v>20.16387448785002</v>
      </c>
      <c r="X75" s="40">
        <v>20.388433001523161</v>
      </c>
      <c r="Y75" s="40">
        <v>20.083790804129801</v>
      </c>
      <c r="Z75" s="40">
        <v>19.55836766706345</v>
      </c>
      <c r="AA75" s="40">
        <v>18.706743128015226</v>
      </c>
      <c r="AB75" s="40">
        <v>18.428306599366547</v>
      </c>
      <c r="AC75" s="286">
        <v>19.199393155613009</v>
      </c>
      <c r="AD75" s="418">
        <v>19.882225775123231</v>
      </c>
    </row>
    <row r="76" spans="4:30" ht="16.5" customHeight="1" thickTop="1" thickBot="1">
      <c r="D76" s="396" t="s">
        <v>97</v>
      </c>
      <c r="E76" s="139"/>
      <c r="F76" s="69">
        <v>100</v>
      </c>
      <c r="G76" s="70">
        <v>100</v>
      </c>
      <c r="H76" s="70">
        <v>100</v>
      </c>
      <c r="I76" s="70">
        <v>100</v>
      </c>
      <c r="J76" s="70">
        <v>100</v>
      </c>
      <c r="K76" s="70">
        <v>99.999999999999986</v>
      </c>
      <c r="L76" s="70">
        <v>100</v>
      </c>
      <c r="M76" s="70">
        <v>99.999999999999986</v>
      </c>
      <c r="N76" s="70">
        <v>100</v>
      </c>
      <c r="O76" s="70">
        <v>100</v>
      </c>
      <c r="P76" s="70">
        <v>100</v>
      </c>
      <c r="Q76" s="70">
        <v>99.999999999999986</v>
      </c>
      <c r="R76" s="70">
        <v>100</v>
      </c>
      <c r="S76" s="70">
        <v>100</v>
      </c>
      <c r="T76" s="70">
        <v>99.999999999999986</v>
      </c>
      <c r="U76" s="70">
        <v>100</v>
      </c>
      <c r="V76" s="70">
        <v>100</v>
      </c>
      <c r="W76" s="70">
        <v>100</v>
      </c>
      <c r="X76" s="70">
        <v>100</v>
      </c>
      <c r="Y76" s="70">
        <v>100</v>
      </c>
      <c r="Z76" s="70">
        <v>100</v>
      </c>
      <c r="AA76" s="70">
        <v>100</v>
      </c>
      <c r="AB76" s="70">
        <v>100</v>
      </c>
      <c r="AC76" s="287">
        <v>100</v>
      </c>
      <c r="AD76" s="420">
        <v>100</v>
      </c>
    </row>
    <row r="78" spans="4:30" ht="16.5" customHeight="1" thickBot="1">
      <c r="D78" s="4" t="s">
        <v>286</v>
      </c>
      <c r="S78" s="152"/>
      <c r="T78" s="152"/>
      <c r="U78" s="152"/>
      <c r="V78" s="152"/>
      <c r="W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26"/>
      <c r="F79" s="380" t="s">
        <v>358</v>
      </c>
      <c r="G79" s="380" t="s">
        <v>359</v>
      </c>
      <c r="H79" s="380" t="s">
        <v>360</v>
      </c>
      <c r="I79" s="380" t="s">
        <v>361</v>
      </c>
      <c r="J79" s="380" t="s">
        <v>362</v>
      </c>
      <c r="K79" s="380" t="s">
        <v>258</v>
      </c>
      <c r="L79" s="380" t="s">
        <v>259</v>
      </c>
      <c r="M79" s="380" t="s">
        <v>260</v>
      </c>
      <c r="N79" s="380" t="s">
        <v>261</v>
      </c>
      <c r="O79" s="380" t="s">
        <v>262</v>
      </c>
      <c r="P79" s="380" t="s">
        <v>263</v>
      </c>
      <c r="Q79" s="380" t="s">
        <v>264</v>
      </c>
      <c r="R79" s="380" t="s">
        <v>265</v>
      </c>
      <c r="S79" s="380" t="s">
        <v>266</v>
      </c>
      <c r="T79" s="380" t="s">
        <v>267</v>
      </c>
      <c r="U79" s="380" t="s">
        <v>268</v>
      </c>
      <c r="V79" s="380" t="s">
        <v>269</v>
      </c>
      <c r="W79" s="380" t="s">
        <v>270</v>
      </c>
      <c r="X79" s="380" t="s">
        <v>272</v>
      </c>
      <c r="Y79" s="380" t="s">
        <v>273</v>
      </c>
      <c r="Z79" s="380" t="s">
        <v>274</v>
      </c>
      <c r="AA79" s="380" t="s">
        <v>275</v>
      </c>
      <c r="AB79" s="380" t="s">
        <v>276</v>
      </c>
      <c r="AC79" s="381" t="s">
        <v>277</v>
      </c>
      <c r="AD79" s="382" t="s">
        <v>279</v>
      </c>
    </row>
    <row r="80" spans="4:30" ht="16.5" customHeight="1">
      <c r="D80" s="2" t="s">
        <v>98</v>
      </c>
      <c r="E80" s="413"/>
      <c r="F80" s="42">
        <v>118.85041359852717</v>
      </c>
      <c r="G80" s="43">
        <v>118.87311829556137</v>
      </c>
      <c r="H80" s="43">
        <v>118.36745544420093</v>
      </c>
      <c r="I80" s="43">
        <v>119.84652021393475</v>
      </c>
      <c r="J80" s="43">
        <v>112.33851563085783</v>
      </c>
      <c r="K80" s="43">
        <v>103.23876554363932</v>
      </c>
      <c r="L80" s="43">
        <v>107.74220254151322</v>
      </c>
      <c r="M80" s="43">
        <v>112.06488189405755</v>
      </c>
      <c r="N80" s="43">
        <v>109.87729920688479</v>
      </c>
      <c r="O80" s="43">
        <v>109.06839480146714</v>
      </c>
      <c r="P80" s="43">
        <v>106.04703416796642</v>
      </c>
      <c r="Q80" s="43">
        <v>105.22750862425278</v>
      </c>
      <c r="R80" s="43">
        <v>100.4576756314279</v>
      </c>
      <c r="S80" s="43">
        <v>101.93491857230585</v>
      </c>
      <c r="T80" s="43">
        <v>103.08032840014303</v>
      </c>
      <c r="U80" s="43">
        <v>108.48641343245569</v>
      </c>
      <c r="V80" s="43">
        <v>111.34690781731889</v>
      </c>
      <c r="W80" s="43">
        <v>108.98547060503928</v>
      </c>
      <c r="X80" s="43">
        <v>105.7119663792019</v>
      </c>
      <c r="Y80" s="43">
        <v>100.43316149893138</v>
      </c>
      <c r="Z80" s="43">
        <v>100</v>
      </c>
      <c r="AA80" s="43">
        <v>103.07010385044148</v>
      </c>
      <c r="AB80" s="43">
        <v>104.30154861649449</v>
      </c>
      <c r="AC80" s="284">
        <v>102.94709865820671</v>
      </c>
      <c r="AD80" s="414">
        <v>107.68073579034291</v>
      </c>
    </row>
    <row r="81" spans="4:30" ht="16.5" customHeight="1">
      <c r="D81" s="5" t="s">
        <v>99</v>
      </c>
      <c r="E81" s="415"/>
      <c r="F81" s="48">
        <v>84.211382793760606</v>
      </c>
      <c r="G81" s="49">
        <v>87.326594699005923</v>
      </c>
      <c r="H81" s="49">
        <v>89.387280697555966</v>
      </c>
      <c r="I81" s="49">
        <v>92.65645711337703</v>
      </c>
      <c r="J81" s="49">
        <v>96.932448574795472</v>
      </c>
      <c r="K81" s="49">
        <v>99.605415560592547</v>
      </c>
      <c r="L81" s="49">
        <v>100.497109890658</v>
      </c>
      <c r="M81" s="49">
        <v>102.3835781936678</v>
      </c>
      <c r="N81" s="49">
        <v>98.81317343729296</v>
      </c>
      <c r="O81" s="49">
        <v>95.76748739088093</v>
      </c>
      <c r="P81" s="49">
        <v>88.935060328796865</v>
      </c>
      <c r="Q81" s="49">
        <v>87.022796924538738</v>
      </c>
      <c r="R81" s="49">
        <v>88.478305664896453</v>
      </c>
      <c r="S81" s="49">
        <v>100.51554935756594</v>
      </c>
      <c r="T81" s="49">
        <v>105.47954453509118</v>
      </c>
      <c r="U81" s="49">
        <v>106.49976094188395</v>
      </c>
      <c r="V81" s="49">
        <v>108.10268465539104</v>
      </c>
      <c r="W81" s="49">
        <v>107.53881986404167</v>
      </c>
      <c r="X81" s="49">
        <v>108.02524897058906</v>
      </c>
      <c r="Y81" s="49">
        <v>105.55793745997853</v>
      </c>
      <c r="Z81" s="49">
        <v>100</v>
      </c>
      <c r="AA81" s="49">
        <v>105.36875659047203</v>
      </c>
      <c r="AB81" s="49">
        <v>106.91817562131179</v>
      </c>
      <c r="AC81" s="285">
        <v>106.55649810779103</v>
      </c>
      <c r="AD81" s="416">
        <v>104.86881504097822</v>
      </c>
    </row>
    <row r="82" spans="4:30" ht="16.5" customHeight="1">
      <c r="D82" s="2" t="s">
        <v>100</v>
      </c>
      <c r="E82" s="417"/>
      <c r="F82" s="653">
        <v>48.904769033764239</v>
      </c>
      <c r="G82" s="39">
        <v>54.759520636533431</v>
      </c>
      <c r="H82" s="39">
        <v>57.300034114029209</v>
      </c>
      <c r="I82" s="39">
        <v>58.311154539590916</v>
      </c>
      <c r="J82" s="39">
        <v>60.749758344351136</v>
      </c>
      <c r="K82" s="39">
        <v>62.511030962425828</v>
      </c>
      <c r="L82" s="39">
        <v>64.93771414032939</v>
      </c>
      <c r="M82" s="39">
        <v>66.465950190245024</v>
      </c>
      <c r="N82" s="39">
        <v>68.091514652378748</v>
      </c>
      <c r="O82" s="39">
        <v>64.918407399577191</v>
      </c>
      <c r="P82" s="39">
        <v>60.682751565838629</v>
      </c>
      <c r="Q82" s="39">
        <v>60.740712692206962</v>
      </c>
      <c r="R82" s="39">
        <v>61.270835824101574</v>
      </c>
      <c r="S82" s="39">
        <v>62.94994961197775</v>
      </c>
      <c r="T82" s="39">
        <v>64.879454998289617</v>
      </c>
      <c r="U82" s="39">
        <v>66.152718189252113</v>
      </c>
      <c r="V82" s="39">
        <v>71.610688221029932</v>
      </c>
      <c r="W82" s="39">
        <v>79.029233233725975</v>
      </c>
      <c r="X82" s="39">
        <v>85.252297145699387</v>
      </c>
      <c r="Y82" s="39">
        <v>93.183434956677289</v>
      </c>
      <c r="Z82" s="39">
        <v>100</v>
      </c>
      <c r="AA82" s="39">
        <v>107.76495024832887</v>
      </c>
      <c r="AB82" s="39">
        <v>116.79962256023043</v>
      </c>
      <c r="AC82" s="421">
        <v>127.76572593600183</v>
      </c>
      <c r="AD82" s="422">
        <v>137.16120971231803</v>
      </c>
    </row>
    <row r="83" spans="4:30" ht="16.5" customHeight="1">
      <c r="D83" s="5" t="s">
        <v>282</v>
      </c>
      <c r="E83" s="419"/>
      <c r="F83" s="48">
        <v>0</v>
      </c>
      <c r="G83" s="49">
        <v>0</v>
      </c>
      <c r="H83" s="49">
        <v>0</v>
      </c>
      <c r="I83" s="49">
        <v>0</v>
      </c>
      <c r="J83" s="49">
        <v>0</v>
      </c>
      <c r="K83" s="49">
        <v>18.048501639907201</v>
      </c>
      <c r="L83" s="49">
        <v>17.266227521961632</v>
      </c>
      <c r="M83" s="49">
        <v>17.823919029545287</v>
      </c>
      <c r="N83" s="49">
        <v>18.25655918931098</v>
      </c>
      <c r="O83" s="49">
        <v>16.753569735464243</v>
      </c>
      <c r="P83" s="49">
        <v>20.45295660882309</v>
      </c>
      <c r="Q83" s="49">
        <v>18.906017524768547</v>
      </c>
      <c r="R83" s="49">
        <v>18.844165745189418</v>
      </c>
      <c r="S83" s="49">
        <v>21.253074276633036</v>
      </c>
      <c r="T83" s="49">
        <v>23.347977350118576</v>
      </c>
      <c r="U83" s="49">
        <v>27.073939099876416</v>
      </c>
      <c r="V83" s="49">
        <v>38.704329741769556</v>
      </c>
      <c r="W83" s="49">
        <v>50.532054223295759</v>
      </c>
      <c r="X83" s="49">
        <v>63.8581973971271</v>
      </c>
      <c r="Y83" s="49">
        <v>78.225800308116206</v>
      </c>
      <c r="Z83" s="49">
        <v>100</v>
      </c>
      <c r="AA83" s="49">
        <v>120.47610341406586</v>
      </c>
      <c r="AB83" s="49">
        <v>141.50635306554531</v>
      </c>
      <c r="AC83" s="285">
        <v>145.57426903141263</v>
      </c>
      <c r="AD83" s="416">
        <v>157.33357616992302</v>
      </c>
    </row>
    <row r="84" spans="4:30" ht="16.5" customHeight="1">
      <c r="D84" s="400" t="s">
        <v>101</v>
      </c>
      <c r="E84" s="131"/>
      <c r="F84" s="38">
        <v>113.90545152122289</v>
      </c>
      <c r="G84" s="40">
        <v>113.74261268413161</v>
      </c>
      <c r="H84" s="40">
        <v>112.34559521804825</v>
      </c>
      <c r="I84" s="40">
        <v>112.38311172817657</v>
      </c>
      <c r="J84" s="40">
        <v>115.18018234742237</v>
      </c>
      <c r="K84" s="40">
        <v>116.78176502865574</v>
      </c>
      <c r="L84" s="40">
        <v>111.97990947924794</v>
      </c>
      <c r="M84" s="40">
        <v>107.25970245684456</v>
      </c>
      <c r="N84" s="40">
        <v>101.56065818278046</v>
      </c>
      <c r="O84" s="40">
        <v>94.83529392896952</v>
      </c>
      <c r="P84" s="40">
        <v>84.573984276286467</v>
      </c>
      <c r="Q84" s="40">
        <v>82.120805453697756</v>
      </c>
      <c r="R84" s="40">
        <v>88.097643734055481</v>
      </c>
      <c r="S84" s="40">
        <v>90.105149327165719</v>
      </c>
      <c r="T84" s="40">
        <v>94.430258812370496</v>
      </c>
      <c r="U84" s="40">
        <v>94.077116761689382</v>
      </c>
      <c r="V84" s="40">
        <v>97.956696210202423</v>
      </c>
      <c r="W84" s="40">
        <v>100.57423171342199</v>
      </c>
      <c r="X84" s="40">
        <v>101.35277089497784</v>
      </c>
      <c r="Y84" s="40">
        <v>97.534162935062639</v>
      </c>
      <c r="Z84" s="40">
        <v>100</v>
      </c>
      <c r="AA84" s="40">
        <v>105.36829757523063</v>
      </c>
      <c r="AB84" s="40">
        <v>108.03380266201118</v>
      </c>
      <c r="AC84" s="286">
        <v>106.30934159334522</v>
      </c>
      <c r="AD84" s="418">
        <v>107.01338136536678</v>
      </c>
    </row>
    <row r="85" spans="4:30" ht="16.5" customHeight="1">
      <c r="D85" s="403" t="s">
        <v>102</v>
      </c>
      <c r="E85" s="419"/>
      <c r="F85" s="48">
        <v>239.24621525021396</v>
      </c>
      <c r="G85" s="49">
        <v>194.59877192338712</v>
      </c>
      <c r="H85" s="49">
        <v>170.75654125464527</v>
      </c>
      <c r="I85" s="49">
        <v>171.88998980033537</v>
      </c>
      <c r="J85" s="49">
        <v>165.61906057479092</v>
      </c>
      <c r="K85" s="49">
        <v>150.16703106825599</v>
      </c>
      <c r="L85" s="49">
        <v>157.21354052464878</v>
      </c>
      <c r="M85" s="49">
        <v>158.56645041229731</v>
      </c>
      <c r="N85" s="49">
        <v>151.00460282613346</v>
      </c>
      <c r="O85" s="49">
        <v>113.14663382726678</v>
      </c>
      <c r="P85" s="49">
        <v>110.35978951519822</v>
      </c>
      <c r="Q85" s="49">
        <v>110.09805579893745</v>
      </c>
      <c r="R85" s="49">
        <v>91.312161944063831</v>
      </c>
      <c r="S85" s="49">
        <v>88.343892477217835</v>
      </c>
      <c r="T85" s="49">
        <v>95.755817821281255</v>
      </c>
      <c r="U85" s="49">
        <v>102.10844281042972</v>
      </c>
      <c r="V85" s="49">
        <v>94.737894871558524</v>
      </c>
      <c r="W85" s="49">
        <v>101.47683327709944</v>
      </c>
      <c r="X85" s="49">
        <v>105.44685658507834</v>
      </c>
      <c r="Y85" s="49">
        <v>101.63633168867842</v>
      </c>
      <c r="Z85" s="49">
        <v>100</v>
      </c>
      <c r="AA85" s="49">
        <v>112.41058139878304</v>
      </c>
      <c r="AB85" s="49">
        <v>119.82714566606735</v>
      </c>
      <c r="AC85" s="285">
        <v>113.76368587536732</v>
      </c>
      <c r="AD85" s="416">
        <v>115.97165225571248</v>
      </c>
    </row>
    <row r="86" spans="4:30" ht="16.5" customHeight="1">
      <c r="D86" s="403" t="s">
        <v>103</v>
      </c>
      <c r="E86" s="419"/>
      <c r="F86" s="48">
        <v>172.42732741133088</v>
      </c>
      <c r="G86" s="49">
        <v>171.30625453653374</v>
      </c>
      <c r="H86" s="49">
        <v>162.84029822408749</v>
      </c>
      <c r="I86" s="49">
        <v>158.88891407779784</v>
      </c>
      <c r="J86" s="49">
        <v>159.54581833300071</v>
      </c>
      <c r="K86" s="49">
        <v>159.37994262056503</v>
      </c>
      <c r="L86" s="49">
        <v>153.45337242831923</v>
      </c>
      <c r="M86" s="49">
        <v>149.3639643060566</v>
      </c>
      <c r="N86" s="49">
        <v>136.70207102759548</v>
      </c>
      <c r="O86" s="49">
        <v>118.31567433385568</v>
      </c>
      <c r="P86" s="49">
        <v>105.62641510503302</v>
      </c>
      <c r="Q86" s="49">
        <v>103.44574153831455</v>
      </c>
      <c r="R86" s="49">
        <v>106.68601579695436</v>
      </c>
      <c r="S86" s="49">
        <v>108.74789442086808</v>
      </c>
      <c r="T86" s="49">
        <v>113.60158576776264</v>
      </c>
      <c r="U86" s="49">
        <v>117.19029010741134</v>
      </c>
      <c r="V86" s="49">
        <v>117.48283454570701</v>
      </c>
      <c r="W86" s="49">
        <v>114.22157027928247</v>
      </c>
      <c r="X86" s="49">
        <v>113.95934699013004</v>
      </c>
      <c r="Y86" s="49">
        <v>116.73081742012765</v>
      </c>
      <c r="Z86" s="49">
        <v>100</v>
      </c>
      <c r="AA86" s="49">
        <v>102.91234839931455</v>
      </c>
      <c r="AB86" s="49">
        <v>112.47114126943195</v>
      </c>
      <c r="AC86" s="285">
        <v>108.40214262230052</v>
      </c>
      <c r="AD86" s="416">
        <v>111.14615947199317</v>
      </c>
    </row>
    <row r="87" spans="4:30" ht="16.5" customHeight="1">
      <c r="D87" s="403" t="s">
        <v>104</v>
      </c>
      <c r="E87" s="419"/>
      <c r="F87" s="48">
        <v>632.74109791265198</v>
      </c>
      <c r="G87" s="49">
        <v>602.6124152263975</v>
      </c>
      <c r="H87" s="49">
        <v>380.50681350219787</v>
      </c>
      <c r="I87" s="49">
        <v>233.5471172164294</v>
      </c>
      <c r="J87" s="49">
        <v>175.88209905900271</v>
      </c>
      <c r="K87" s="49">
        <v>120.50181024458233</v>
      </c>
      <c r="L87" s="49">
        <v>98.457787075650913</v>
      </c>
      <c r="M87" s="49">
        <v>165.81977826222021</v>
      </c>
      <c r="N87" s="49">
        <v>160.13668240035409</v>
      </c>
      <c r="O87" s="49">
        <v>125.21256972259411</v>
      </c>
      <c r="P87" s="49">
        <v>100.75076354659491</v>
      </c>
      <c r="Q87" s="49">
        <v>103.62956100537988</v>
      </c>
      <c r="R87" s="49">
        <v>120.37425466581266</v>
      </c>
      <c r="S87" s="49">
        <v>148.06261219530299</v>
      </c>
      <c r="T87" s="49">
        <v>134.5843310067269</v>
      </c>
      <c r="U87" s="49">
        <v>127.89261139808062</v>
      </c>
      <c r="V87" s="49">
        <v>135.15283302589876</v>
      </c>
      <c r="W87" s="49">
        <v>116.62428559254241</v>
      </c>
      <c r="X87" s="49">
        <v>108.99376792032176</v>
      </c>
      <c r="Y87" s="49">
        <v>94.501639803938275</v>
      </c>
      <c r="Z87" s="49">
        <v>100</v>
      </c>
      <c r="AA87" s="49">
        <v>193.49466548274563</v>
      </c>
      <c r="AB87" s="49">
        <v>209.19554765053073</v>
      </c>
      <c r="AC87" s="285">
        <v>171.89504192034124</v>
      </c>
      <c r="AD87" s="416">
        <v>222.43208789980994</v>
      </c>
    </row>
    <row r="88" spans="4:30" ht="16.5" customHeight="1" thickBot="1">
      <c r="D88" s="400" t="s">
        <v>105</v>
      </c>
      <c r="E88" s="131"/>
      <c r="F88" s="38">
        <v>100.65233358357632</v>
      </c>
      <c r="G88" s="40">
        <v>99.823256032318383</v>
      </c>
      <c r="H88" s="40">
        <v>97.707380287915399</v>
      </c>
      <c r="I88" s="40">
        <v>94.797129575142392</v>
      </c>
      <c r="J88" s="40">
        <v>94.984682397730694</v>
      </c>
      <c r="K88" s="40">
        <v>94.290461154305376</v>
      </c>
      <c r="L88" s="40">
        <v>98.105933383001101</v>
      </c>
      <c r="M88" s="40">
        <v>102.80616974079368</v>
      </c>
      <c r="N88" s="40">
        <v>102.12688988722284</v>
      </c>
      <c r="O88" s="40">
        <v>93.844682913628134</v>
      </c>
      <c r="P88" s="40">
        <v>90.75895566289833</v>
      </c>
      <c r="Q88" s="40">
        <v>91.406880019122113</v>
      </c>
      <c r="R88" s="40">
        <v>90.030603072517408</v>
      </c>
      <c r="S88" s="40">
        <v>91.443492672158683</v>
      </c>
      <c r="T88" s="40">
        <v>98.506789272938946</v>
      </c>
      <c r="U88" s="40">
        <v>99.0391990129757</v>
      </c>
      <c r="V88" s="40">
        <v>94.404654787398925</v>
      </c>
      <c r="W88" s="40">
        <v>95.942011341353918</v>
      </c>
      <c r="X88" s="40">
        <v>100.75386184498318</v>
      </c>
      <c r="Y88" s="40">
        <v>101.26598378386146</v>
      </c>
      <c r="Z88" s="40">
        <v>100</v>
      </c>
      <c r="AA88" s="40">
        <v>102.62400795731654</v>
      </c>
      <c r="AB88" s="40">
        <v>107.83644658404036</v>
      </c>
      <c r="AC88" s="286">
        <v>115.74432306454901</v>
      </c>
      <c r="AD88" s="418">
        <v>127.19435981653119</v>
      </c>
    </row>
    <row r="89" spans="4:30" ht="16.5" customHeight="1" thickTop="1" thickBot="1">
      <c r="D89" s="396" t="s">
        <v>97</v>
      </c>
      <c r="E89" s="139"/>
      <c r="F89" s="69">
        <v>107.78692176238854</v>
      </c>
      <c r="G89" s="70">
        <v>103.96178298494283</v>
      </c>
      <c r="H89" s="70">
        <v>99.291028228502427</v>
      </c>
      <c r="I89" s="70">
        <v>98.206438943894156</v>
      </c>
      <c r="J89" s="70">
        <v>97.189306771596392</v>
      </c>
      <c r="K89" s="70">
        <v>95.38912778906932</v>
      </c>
      <c r="L89" s="70">
        <v>97.359813953696232</v>
      </c>
      <c r="M89" s="70">
        <v>99.38880804773369</v>
      </c>
      <c r="N89" s="70">
        <v>96.975008852414916</v>
      </c>
      <c r="O89" s="70">
        <v>87.450051326898617</v>
      </c>
      <c r="P89" s="70">
        <v>82.937878916002148</v>
      </c>
      <c r="Q89" s="70">
        <v>82.458095834557355</v>
      </c>
      <c r="R89" s="70">
        <v>80.273703541056747</v>
      </c>
      <c r="S89" s="70">
        <v>81.948993820312637</v>
      </c>
      <c r="T89" s="70">
        <v>85.829148148052454</v>
      </c>
      <c r="U89" s="70">
        <v>88.321447716705407</v>
      </c>
      <c r="V89" s="70">
        <v>89.642163079812221</v>
      </c>
      <c r="W89" s="70">
        <v>93.06094092494277</v>
      </c>
      <c r="X89" s="70">
        <v>96.651914038390331</v>
      </c>
      <c r="Y89" s="70">
        <v>98.616708485351296</v>
      </c>
      <c r="Z89" s="70">
        <v>100</v>
      </c>
      <c r="AA89" s="70">
        <v>107.29596623855498</v>
      </c>
      <c r="AB89" s="70">
        <v>114.44919579712271</v>
      </c>
      <c r="AC89" s="287">
        <v>117.90841551728947</v>
      </c>
      <c r="AD89" s="420">
        <v>125.1225130730143</v>
      </c>
    </row>
    <row r="92" spans="4:30" ht="16.5" customHeight="1">
      <c r="K92" s="695"/>
      <c r="L92" s="695"/>
    </row>
  </sheetData>
  <phoneticPr fontId="4"/>
  <pageMargins left="0.74803149606299213" right="0.78740157480314965" top="0.98425196850393704" bottom="0.98425196850393704" header="0.51181102362204722" footer="0.51181102362204722"/>
  <pageSetup paperSize="9" scale="48" orientation="portrait" r:id="rId1"/>
  <headerFooter alignWithMargins="0">
    <oddHeader>&amp;L&amp;D&amp;R&amp;A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D2:AD92"/>
  <sheetViews>
    <sheetView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2.453125" style="140" customWidth="1"/>
    <col min="6" max="10" width="8.26953125" style="140" bestFit="1" customWidth="1"/>
    <col min="11" max="21" width="8.453125" style="140" customWidth="1"/>
    <col min="22" max="25" width="9" style="140"/>
    <col min="26" max="30" width="8.6328125" style="140" customWidth="1"/>
    <col min="31" max="16384" width="9" style="140"/>
  </cols>
  <sheetData>
    <row r="2" spans="4:30" ht="16.5" customHeight="1">
      <c r="D2" s="93" t="s">
        <v>111</v>
      </c>
      <c r="U2" s="694"/>
    </row>
    <row r="3" spans="4:30" ht="16.5" customHeight="1" thickBot="1">
      <c r="K3" s="151"/>
      <c r="L3" s="151"/>
      <c r="M3" s="151"/>
      <c r="N3" s="152"/>
      <c r="O3" s="152"/>
      <c r="P3" s="152"/>
      <c r="Q3" s="152"/>
      <c r="R3" s="152"/>
      <c r="S3" s="152"/>
      <c r="T3" s="152"/>
      <c r="X3" s="152"/>
      <c r="Y3" s="152"/>
      <c r="Z3" s="152"/>
      <c r="AA3" s="152"/>
      <c r="AB3" s="152"/>
      <c r="AC3" s="152"/>
      <c r="AD3" s="152" t="s">
        <v>339</v>
      </c>
    </row>
    <row r="4" spans="4:30" ht="16.5" customHeight="1" thickBot="1">
      <c r="D4" s="125"/>
      <c r="E4" s="126"/>
      <c r="F4" s="380" t="s">
        <v>358</v>
      </c>
      <c r="G4" s="380" t="s">
        <v>359</v>
      </c>
      <c r="H4" s="380" t="s">
        <v>360</v>
      </c>
      <c r="I4" s="380" t="s">
        <v>361</v>
      </c>
      <c r="J4" s="380" t="s">
        <v>362</v>
      </c>
      <c r="K4" s="380" t="s">
        <v>258</v>
      </c>
      <c r="L4" s="380" t="s">
        <v>259</v>
      </c>
      <c r="M4" s="380" t="s">
        <v>260</v>
      </c>
      <c r="N4" s="380" t="s">
        <v>261</v>
      </c>
      <c r="O4" s="380" t="s">
        <v>262</v>
      </c>
      <c r="P4" s="380" t="s">
        <v>263</v>
      </c>
      <c r="Q4" s="380" t="s">
        <v>264</v>
      </c>
      <c r="R4" s="380" t="s">
        <v>265</v>
      </c>
      <c r="S4" s="380" t="s">
        <v>266</v>
      </c>
      <c r="T4" s="380" t="s">
        <v>267</v>
      </c>
      <c r="U4" s="380" t="s">
        <v>268</v>
      </c>
      <c r="V4" s="380" t="s">
        <v>269</v>
      </c>
      <c r="W4" s="380" t="s">
        <v>270</v>
      </c>
      <c r="X4" s="380" t="s">
        <v>272</v>
      </c>
      <c r="Y4" s="380" t="s">
        <v>273</v>
      </c>
      <c r="Z4" s="380" t="s">
        <v>274</v>
      </c>
      <c r="AA4" s="380" t="s">
        <v>275</v>
      </c>
      <c r="AB4" s="380" t="s">
        <v>276</v>
      </c>
      <c r="AC4" s="381" t="s">
        <v>277</v>
      </c>
      <c r="AD4" s="382" t="s">
        <v>279</v>
      </c>
    </row>
    <row r="5" spans="4:30" ht="16.5" customHeight="1">
      <c r="D5" s="1" t="s">
        <v>73</v>
      </c>
      <c r="E5" s="127"/>
      <c r="F5" s="95">
        <v>4942.3029999999999</v>
      </c>
      <c r="G5" s="95">
        <v>5425.3180000000002</v>
      </c>
      <c r="H5" s="95">
        <v>5808.33</v>
      </c>
      <c r="I5" s="95">
        <v>6013.9870000000001</v>
      </c>
      <c r="J5" s="95">
        <v>5551.683</v>
      </c>
      <c r="K5" s="95">
        <v>4826.9939999999997</v>
      </c>
      <c r="L5" s="95">
        <v>5254.0780000000004</v>
      </c>
      <c r="M5" s="95">
        <v>5803.34</v>
      </c>
      <c r="N5" s="95">
        <v>6004.7489999999998</v>
      </c>
      <c r="O5" s="95">
        <v>6322.2740000000003</v>
      </c>
      <c r="P5" s="95">
        <v>6587.7420000000002</v>
      </c>
      <c r="Q5" s="95">
        <v>6872.3850000000002</v>
      </c>
      <c r="R5" s="95">
        <v>6585.8879999999999</v>
      </c>
      <c r="S5" s="95">
        <v>6743.6790000000001</v>
      </c>
      <c r="T5" s="95">
        <v>6703.5370000000003</v>
      </c>
      <c r="U5" s="95">
        <v>7852.25</v>
      </c>
      <c r="V5" s="95">
        <v>8331.4920000000002</v>
      </c>
      <c r="W5" s="95">
        <v>8310.1419999999998</v>
      </c>
      <c r="X5" s="95">
        <v>8122.2340000000004</v>
      </c>
      <c r="Y5" s="95">
        <v>8002.4690000000001</v>
      </c>
      <c r="Z5" s="95">
        <v>8068.8149999999996</v>
      </c>
      <c r="AA5" s="95">
        <v>9336.57</v>
      </c>
      <c r="AB5" s="95">
        <v>11141.218000000001</v>
      </c>
      <c r="AC5" s="275">
        <v>12504.933486096792</v>
      </c>
      <c r="AD5" s="383">
        <v>12985.141359648047</v>
      </c>
    </row>
    <row r="6" spans="4:30" ht="16.5" customHeight="1">
      <c r="D6" s="128"/>
      <c r="E6" s="129" t="s">
        <v>112</v>
      </c>
      <c r="F6" s="96">
        <v>4183.518</v>
      </c>
      <c r="G6" s="96">
        <v>4630.4520000000002</v>
      </c>
      <c r="H6" s="96">
        <v>4983.7420000000002</v>
      </c>
      <c r="I6" s="96">
        <v>5138.7749999999996</v>
      </c>
      <c r="J6" s="96">
        <v>4617.2640000000001</v>
      </c>
      <c r="K6" s="96">
        <v>3818.7089999999998</v>
      </c>
      <c r="L6" s="96">
        <v>3882.712</v>
      </c>
      <c r="M6" s="96">
        <v>4104.2700000000004</v>
      </c>
      <c r="N6" s="96">
        <v>4037.3490000000002</v>
      </c>
      <c r="O6" s="96">
        <v>4022.444</v>
      </c>
      <c r="P6" s="96">
        <v>3750.9870000000001</v>
      </c>
      <c r="Q6" s="96">
        <v>3485.598</v>
      </c>
      <c r="R6" s="96">
        <v>3138.788</v>
      </c>
      <c r="S6" s="96">
        <v>3186.9180000000001</v>
      </c>
      <c r="T6" s="96">
        <v>3230.9110000000001</v>
      </c>
      <c r="U6" s="96">
        <v>3661.4380000000001</v>
      </c>
      <c r="V6" s="96">
        <v>3953.9810000000002</v>
      </c>
      <c r="W6" s="96">
        <v>3856.5450000000001</v>
      </c>
      <c r="X6" s="96">
        <v>3594.0520000000001</v>
      </c>
      <c r="Y6" s="96">
        <v>3350.087</v>
      </c>
      <c r="Z6" s="96">
        <v>3241.9389999999999</v>
      </c>
      <c r="AA6" s="96">
        <v>4064.5970000000002</v>
      </c>
      <c r="AB6" s="96">
        <v>3917.7020000000002</v>
      </c>
      <c r="AC6" s="276">
        <v>4126.9449802115869</v>
      </c>
      <c r="AD6" s="384">
        <v>4238.5430085281223</v>
      </c>
    </row>
    <row r="7" spans="4:30" ht="16.5" customHeight="1">
      <c r="D7" s="128"/>
      <c r="E7" s="129" t="s">
        <v>113</v>
      </c>
      <c r="F7" s="96">
        <v>626.61800000000005</v>
      </c>
      <c r="G7" s="96">
        <v>663.23199999999997</v>
      </c>
      <c r="H7" s="96">
        <v>670.20600000000002</v>
      </c>
      <c r="I7" s="96">
        <v>720.99699999999996</v>
      </c>
      <c r="J7" s="96">
        <v>774.024</v>
      </c>
      <c r="K7" s="96">
        <v>840.34400000000005</v>
      </c>
      <c r="L7" s="96">
        <v>1194.2149999999999</v>
      </c>
      <c r="M7" s="96">
        <v>1515.6210000000001</v>
      </c>
      <c r="N7" s="96">
        <v>1780.1579999999999</v>
      </c>
      <c r="O7" s="96">
        <v>2111.7289999999998</v>
      </c>
      <c r="P7" s="96">
        <v>2644.3589999999999</v>
      </c>
      <c r="Q7" s="96">
        <v>3189.5770000000002</v>
      </c>
      <c r="R7" s="96">
        <v>3237.212</v>
      </c>
      <c r="S7" s="96">
        <v>3331.0549999999998</v>
      </c>
      <c r="T7" s="96">
        <v>3241.9960000000001</v>
      </c>
      <c r="U7" s="96">
        <v>3947.3049999999998</v>
      </c>
      <c r="V7" s="96">
        <v>4052.2979999999998</v>
      </c>
      <c r="W7" s="96">
        <v>4062.415</v>
      </c>
      <c r="X7" s="96">
        <v>4074.44</v>
      </c>
      <c r="Y7" s="96">
        <v>4022.7829999999999</v>
      </c>
      <c r="Z7" s="96">
        <v>4177.3180000000002</v>
      </c>
      <c r="AA7" s="96">
        <v>4604.5559999999996</v>
      </c>
      <c r="AB7" s="96">
        <v>6538.5709999999999</v>
      </c>
      <c r="AC7" s="276">
        <v>7481.5264446024239</v>
      </c>
      <c r="AD7" s="384">
        <v>7826.9422916909198</v>
      </c>
    </row>
    <row r="8" spans="4:30" ht="16.5" customHeight="1">
      <c r="D8" s="130"/>
      <c r="E8" s="101" t="s">
        <v>281</v>
      </c>
      <c r="F8" s="97">
        <v>132.167</v>
      </c>
      <c r="G8" s="97">
        <v>131.63399999999999</v>
      </c>
      <c r="H8" s="97">
        <v>154.38200000000001</v>
      </c>
      <c r="I8" s="97">
        <v>154.215</v>
      </c>
      <c r="J8" s="97">
        <v>160.39500000000001</v>
      </c>
      <c r="K8" s="97">
        <v>167.941</v>
      </c>
      <c r="L8" s="97">
        <v>177.15100000000001</v>
      </c>
      <c r="M8" s="97">
        <v>183.44900000000001</v>
      </c>
      <c r="N8" s="97">
        <v>187.24199999999999</v>
      </c>
      <c r="O8" s="97">
        <v>188.101</v>
      </c>
      <c r="P8" s="97">
        <v>192.39599999999999</v>
      </c>
      <c r="Q8" s="97">
        <v>197.21</v>
      </c>
      <c r="R8" s="97">
        <v>209.88800000000001</v>
      </c>
      <c r="S8" s="97">
        <v>225.70599999999999</v>
      </c>
      <c r="T8" s="97">
        <v>230.63</v>
      </c>
      <c r="U8" s="97">
        <v>243.50700000000001</v>
      </c>
      <c r="V8" s="97">
        <v>325.21300000000002</v>
      </c>
      <c r="W8" s="97">
        <v>391.18200000000002</v>
      </c>
      <c r="X8" s="97">
        <v>453.74200000000002</v>
      </c>
      <c r="Y8" s="97">
        <v>629.59900000000005</v>
      </c>
      <c r="Z8" s="97">
        <v>649.55799999999999</v>
      </c>
      <c r="AA8" s="97">
        <v>667.41700000000003</v>
      </c>
      <c r="AB8" s="97">
        <v>684.94500000000005</v>
      </c>
      <c r="AC8" s="277">
        <v>896.46206128278072</v>
      </c>
      <c r="AD8" s="385">
        <v>919.65605942900424</v>
      </c>
    </row>
    <row r="9" spans="4:30" ht="16.5" customHeight="1">
      <c r="D9" s="2" t="s">
        <v>74</v>
      </c>
      <c r="E9" s="131"/>
      <c r="F9" s="98">
        <v>1484.03</v>
      </c>
      <c r="G9" s="98">
        <v>1569.52</v>
      </c>
      <c r="H9" s="98">
        <v>1719.4749999999999</v>
      </c>
      <c r="I9" s="98">
        <v>1838.56</v>
      </c>
      <c r="J9" s="98">
        <v>1927.4659999999999</v>
      </c>
      <c r="K9" s="98">
        <v>2022.7560000000001</v>
      </c>
      <c r="L9" s="98">
        <v>2071.395</v>
      </c>
      <c r="M9" s="98">
        <v>2156.299</v>
      </c>
      <c r="N9" s="98">
        <v>2152.5129999999999</v>
      </c>
      <c r="O9" s="98">
        <v>2224.8040000000001</v>
      </c>
      <c r="P9" s="98">
        <v>2203.8780000000002</v>
      </c>
      <c r="Q9" s="98">
        <v>2043.454</v>
      </c>
      <c r="R9" s="98">
        <v>2018.2370000000001</v>
      </c>
      <c r="S9" s="98">
        <v>2275.8209999999999</v>
      </c>
      <c r="T9" s="98">
        <v>2327.4580000000001</v>
      </c>
      <c r="U9" s="98">
        <v>2272.123</v>
      </c>
      <c r="V9" s="98">
        <v>2250.3180000000002</v>
      </c>
      <c r="W9" s="98">
        <v>2210.2979999999998</v>
      </c>
      <c r="X9" s="98">
        <v>2204.4850000000001</v>
      </c>
      <c r="Y9" s="98">
        <v>2122.2289999999998</v>
      </c>
      <c r="Z9" s="98">
        <v>1984.873</v>
      </c>
      <c r="AA9" s="98">
        <v>1981.068</v>
      </c>
      <c r="AB9" s="98">
        <v>1946.1869999999999</v>
      </c>
      <c r="AC9" s="278">
        <v>1925.5772969503553</v>
      </c>
      <c r="AD9" s="386">
        <v>1944.8566952822132</v>
      </c>
    </row>
    <row r="10" spans="4:30" ht="16.5" customHeight="1">
      <c r="D10" s="128"/>
      <c r="E10" s="129" t="s">
        <v>115</v>
      </c>
      <c r="F10" s="96">
        <v>387.34</v>
      </c>
      <c r="G10" s="96">
        <v>393.57299999999998</v>
      </c>
      <c r="H10" s="96">
        <v>399.59699999999998</v>
      </c>
      <c r="I10" s="96">
        <v>404.839</v>
      </c>
      <c r="J10" s="96">
        <v>406.435</v>
      </c>
      <c r="K10" s="96">
        <v>392.834</v>
      </c>
      <c r="L10" s="96">
        <v>393.51499999999999</v>
      </c>
      <c r="M10" s="96">
        <v>398.80900000000003</v>
      </c>
      <c r="N10" s="96">
        <v>390.98099999999999</v>
      </c>
      <c r="O10" s="96">
        <v>389.30900000000003</v>
      </c>
      <c r="P10" s="96">
        <v>396.51299999999998</v>
      </c>
      <c r="Q10" s="96">
        <v>407.06700000000001</v>
      </c>
      <c r="R10" s="96">
        <v>399.37799999999999</v>
      </c>
      <c r="S10" s="96">
        <v>404.767</v>
      </c>
      <c r="T10" s="96">
        <v>439.03899999999999</v>
      </c>
      <c r="U10" s="96">
        <v>440.30500000000001</v>
      </c>
      <c r="V10" s="96">
        <v>462.47699999999998</v>
      </c>
      <c r="W10" s="96">
        <v>485.39800000000002</v>
      </c>
      <c r="X10" s="96">
        <v>512.36599999999999</v>
      </c>
      <c r="Y10" s="96">
        <v>529.60699999999997</v>
      </c>
      <c r="Z10" s="96">
        <v>530.94200000000001</v>
      </c>
      <c r="AA10" s="96">
        <v>541.01099999999997</v>
      </c>
      <c r="AB10" s="96">
        <v>542.80999999999995</v>
      </c>
      <c r="AC10" s="276">
        <v>538.60400286846027</v>
      </c>
      <c r="AD10" s="384">
        <v>565.97061926719789</v>
      </c>
    </row>
    <row r="11" spans="4:30" ht="16.5" customHeight="1">
      <c r="D11" s="128"/>
      <c r="E11" s="129" t="s">
        <v>116</v>
      </c>
      <c r="F11" s="96">
        <v>863.38099999999997</v>
      </c>
      <c r="G11" s="96">
        <v>935.024</v>
      </c>
      <c r="H11" s="96">
        <v>1055.7070000000001</v>
      </c>
      <c r="I11" s="96">
        <v>1147.3789999999999</v>
      </c>
      <c r="J11" s="96">
        <v>1219.134</v>
      </c>
      <c r="K11" s="96">
        <v>1304.5340000000001</v>
      </c>
      <c r="L11" s="96">
        <v>1326.759</v>
      </c>
      <c r="M11" s="96">
        <v>1358.26</v>
      </c>
      <c r="N11" s="96">
        <v>1346.2850000000001</v>
      </c>
      <c r="O11" s="96">
        <v>1398.077</v>
      </c>
      <c r="P11" s="96">
        <v>1342.201</v>
      </c>
      <c r="Q11" s="96">
        <v>1177.278</v>
      </c>
      <c r="R11" s="96">
        <v>1077.04</v>
      </c>
      <c r="S11" s="96">
        <v>1239.2149999999999</v>
      </c>
      <c r="T11" s="96">
        <v>1179.1590000000001</v>
      </c>
      <c r="U11" s="96">
        <v>1056.665</v>
      </c>
      <c r="V11" s="96">
        <v>1060.124</v>
      </c>
      <c r="W11" s="96">
        <v>1048.115</v>
      </c>
      <c r="X11" s="96">
        <v>1052.971</v>
      </c>
      <c r="Y11" s="96">
        <v>1009.783</v>
      </c>
      <c r="Z11" s="96">
        <v>916.20799999999997</v>
      </c>
      <c r="AA11" s="96">
        <v>854.904</v>
      </c>
      <c r="AB11" s="96">
        <v>778.07399999999996</v>
      </c>
      <c r="AC11" s="276">
        <v>723.61971745161577</v>
      </c>
      <c r="AD11" s="384">
        <v>718.60637417122086</v>
      </c>
    </row>
    <row r="12" spans="4:30" ht="16.5" customHeight="1">
      <c r="D12" s="130"/>
      <c r="E12" s="101" t="s">
        <v>117</v>
      </c>
      <c r="F12" s="97">
        <v>233.309</v>
      </c>
      <c r="G12" s="97">
        <v>240.923</v>
      </c>
      <c r="H12" s="97">
        <v>264.17099999999999</v>
      </c>
      <c r="I12" s="97">
        <v>286.34199999999998</v>
      </c>
      <c r="J12" s="97">
        <v>301.89699999999999</v>
      </c>
      <c r="K12" s="97">
        <v>325.38799999999998</v>
      </c>
      <c r="L12" s="97">
        <v>351.12099999999998</v>
      </c>
      <c r="M12" s="97">
        <v>399.23</v>
      </c>
      <c r="N12" s="97">
        <v>415.24700000000001</v>
      </c>
      <c r="O12" s="97">
        <v>437.41800000000001</v>
      </c>
      <c r="P12" s="97">
        <v>465.16399999999999</v>
      </c>
      <c r="Q12" s="97">
        <v>459.10899999999998</v>
      </c>
      <c r="R12" s="97">
        <v>541.81899999999996</v>
      </c>
      <c r="S12" s="97">
        <v>631.83900000000006</v>
      </c>
      <c r="T12" s="97">
        <v>709.26</v>
      </c>
      <c r="U12" s="97">
        <v>775.15300000000002</v>
      </c>
      <c r="V12" s="97">
        <v>727.71699999999998</v>
      </c>
      <c r="W12" s="97">
        <v>676.78499999999997</v>
      </c>
      <c r="X12" s="97">
        <v>639.14800000000002</v>
      </c>
      <c r="Y12" s="97">
        <v>582.83900000000006</v>
      </c>
      <c r="Z12" s="97">
        <v>537.72299999999996</v>
      </c>
      <c r="AA12" s="97">
        <v>585.15300000000002</v>
      </c>
      <c r="AB12" s="97">
        <v>625.303</v>
      </c>
      <c r="AC12" s="277">
        <v>663.35357663027924</v>
      </c>
      <c r="AD12" s="385">
        <v>660.27970184379444</v>
      </c>
    </row>
    <row r="13" spans="4:30" ht="16.5" customHeight="1">
      <c r="D13" s="3" t="s">
        <v>75</v>
      </c>
      <c r="E13" s="132"/>
      <c r="F13" s="99">
        <v>8255.1730000000007</v>
      </c>
      <c r="G13" s="99">
        <v>9422.1949999999997</v>
      </c>
      <c r="H13" s="99">
        <v>10027.084000000001</v>
      </c>
      <c r="I13" s="99">
        <v>10509.462</v>
      </c>
      <c r="J13" s="99">
        <v>10994.52</v>
      </c>
      <c r="K13" s="99">
        <v>11372.319</v>
      </c>
      <c r="L13" s="99">
        <v>11738.707</v>
      </c>
      <c r="M13" s="99">
        <v>11954.492</v>
      </c>
      <c r="N13" s="99">
        <v>12182.058000000001</v>
      </c>
      <c r="O13" s="99">
        <v>11815.266</v>
      </c>
      <c r="P13" s="99">
        <v>11462.25</v>
      </c>
      <c r="Q13" s="99">
        <v>11158.594999999999</v>
      </c>
      <c r="R13" s="99">
        <v>11350.130999999999</v>
      </c>
      <c r="S13" s="99">
        <v>11790.093000000001</v>
      </c>
      <c r="T13" s="99">
        <v>11885.982</v>
      </c>
      <c r="U13" s="99">
        <v>12094.688</v>
      </c>
      <c r="V13" s="99">
        <v>12884.356</v>
      </c>
      <c r="W13" s="99">
        <v>14025.569</v>
      </c>
      <c r="X13" s="99">
        <v>14904.550999999999</v>
      </c>
      <c r="Y13" s="99">
        <v>16031.082</v>
      </c>
      <c r="Z13" s="99">
        <v>17113.194</v>
      </c>
      <c r="AA13" s="99">
        <v>18578.832999999999</v>
      </c>
      <c r="AB13" s="99">
        <v>20434.350999999999</v>
      </c>
      <c r="AC13" s="279">
        <v>21951.572577876173</v>
      </c>
      <c r="AD13" s="388">
        <v>22942.845826573372</v>
      </c>
    </row>
    <row r="14" spans="4:30" ht="16.5" customHeight="1">
      <c r="D14" s="128"/>
      <c r="E14" s="129" t="s">
        <v>8</v>
      </c>
      <c r="F14" s="96">
        <v>5304.95</v>
      </c>
      <c r="G14" s="96">
        <v>6074.5510000000004</v>
      </c>
      <c r="H14" s="96">
        <v>6253.732</v>
      </c>
      <c r="I14" s="96">
        <v>6390.76</v>
      </c>
      <c r="J14" s="96">
        <v>6464.3519999999999</v>
      </c>
      <c r="K14" s="96">
        <v>6517.4269999999997</v>
      </c>
      <c r="L14" s="96">
        <v>6945.8580000000002</v>
      </c>
      <c r="M14" s="96">
        <v>7092.2839999999997</v>
      </c>
      <c r="N14" s="96">
        <v>7234.7039999999997</v>
      </c>
      <c r="O14" s="96">
        <v>6999.5969999999998</v>
      </c>
      <c r="P14" s="96">
        <v>6799.9780000000001</v>
      </c>
      <c r="Q14" s="96">
        <v>6712.7569999999996</v>
      </c>
      <c r="R14" s="96">
        <v>7487.21</v>
      </c>
      <c r="S14" s="96">
        <v>8343.31</v>
      </c>
      <c r="T14" s="96">
        <v>8877.1489999999994</v>
      </c>
      <c r="U14" s="96">
        <v>9539.1470000000008</v>
      </c>
      <c r="V14" s="96">
        <v>10131.723</v>
      </c>
      <c r="W14" s="96">
        <v>11112.326999999999</v>
      </c>
      <c r="X14" s="96">
        <v>11829.321</v>
      </c>
      <c r="Y14" s="96">
        <v>12759.455</v>
      </c>
      <c r="Z14" s="96">
        <v>13721.958000000001</v>
      </c>
      <c r="AA14" s="96">
        <v>14966.834999999999</v>
      </c>
      <c r="AB14" s="96">
        <v>16673.407999999999</v>
      </c>
      <c r="AC14" s="276">
        <v>17959.550177182977</v>
      </c>
      <c r="AD14" s="384">
        <v>18879.018887787988</v>
      </c>
    </row>
    <row r="15" spans="4:30" ht="16.5" customHeight="1">
      <c r="D15" s="133"/>
      <c r="E15" s="101" t="s">
        <v>76</v>
      </c>
      <c r="F15" s="97">
        <v>2950.223</v>
      </c>
      <c r="G15" s="97">
        <v>3347.6439999999998</v>
      </c>
      <c r="H15" s="97">
        <v>3773.3519999999999</v>
      </c>
      <c r="I15" s="97">
        <v>4118.7020000000002</v>
      </c>
      <c r="J15" s="97">
        <v>4530.1679999999997</v>
      </c>
      <c r="K15" s="97">
        <v>4854.8919999999998</v>
      </c>
      <c r="L15" s="97">
        <v>4792.8490000000002</v>
      </c>
      <c r="M15" s="97">
        <v>4862.2079999999996</v>
      </c>
      <c r="N15" s="97">
        <v>4947.3540000000003</v>
      </c>
      <c r="O15" s="97">
        <v>4815.6689999999999</v>
      </c>
      <c r="P15" s="97">
        <v>4662.2719999999999</v>
      </c>
      <c r="Q15" s="97">
        <v>4445.8379999999997</v>
      </c>
      <c r="R15" s="97">
        <v>3862.9209999999998</v>
      </c>
      <c r="S15" s="97">
        <v>3446.7829999999999</v>
      </c>
      <c r="T15" s="97">
        <v>3008.8330000000001</v>
      </c>
      <c r="U15" s="97">
        <v>2555.5410000000002</v>
      </c>
      <c r="V15" s="97">
        <v>2752.6329999999998</v>
      </c>
      <c r="W15" s="97">
        <v>2913.2420000000002</v>
      </c>
      <c r="X15" s="97">
        <v>3075.23</v>
      </c>
      <c r="Y15" s="97">
        <v>3271.627</v>
      </c>
      <c r="Z15" s="97">
        <v>3391.2359999999999</v>
      </c>
      <c r="AA15" s="97">
        <v>3611.998</v>
      </c>
      <c r="AB15" s="97">
        <v>3760.9430000000002</v>
      </c>
      <c r="AC15" s="277">
        <v>3992.0224006931985</v>
      </c>
      <c r="AD15" s="385">
        <v>4063.8269387853838</v>
      </c>
    </row>
    <row r="16" spans="4:30" ht="16.5" customHeight="1">
      <c r="D16" s="2" t="s">
        <v>282</v>
      </c>
      <c r="E16" s="147"/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512.23199999999997</v>
      </c>
      <c r="L16" s="100">
        <v>505.85700000000003</v>
      </c>
      <c r="M16" s="100">
        <v>542.18399999999997</v>
      </c>
      <c r="N16" s="100">
        <v>565.72</v>
      </c>
      <c r="O16" s="100">
        <v>492.798</v>
      </c>
      <c r="P16" s="100">
        <v>548.09199999999998</v>
      </c>
      <c r="Q16" s="100">
        <v>612.92200000000003</v>
      </c>
      <c r="R16" s="100">
        <v>589.88400000000001</v>
      </c>
      <c r="S16" s="100">
        <v>663.298</v>
      </c>
      <c r="T16" s="100">
        <v>735.952</v>
      </c>
      <c r="U16" s="100">
        <v>838.87</v>
      </c>
      <c r="V16" s="100">
        <v>1177.3209999999999</v>
      </c>
      <c r="W16" s="100">
        <v>1599.241</v>
      </c>
      <c r="X16" s="100">
        <v>2139.6880000000001</v>
      </c>
      <c r="Y16" s="100">
        <v>2624.087</v>
      </c>
      <c r="Z16" s="100">
        <v>3412.998</v>
      </c>
      <c r="AA16" s="100">
        <v>4096.7479999999996</v>
      </c>
      <c r="AB16" s="100">
        <v>4841.2979999999998</v>
      </c>
      <c r="AC16" s="389">
        <v>4926.5878924745302</v>
      </c>
      <c r="AD16" s="390">
        <v>5243.4676885401941</v>
      </c>
    </row>
    <row r="17" spans="4:30" ht="16.5" customHeight="1">
      <c r="D17" s="130"/>
      <c r="E17" s="101" t="s">
        <v>204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512.23199999999997</v>
      </c>
      <c r="L17" s="102">
        <v>505.85700000000003</v>
      </c>
      <c r="M17" s="102">
        <v>542.18399999999997</v>
      </c>
      <c r="N17" s="102">
        <v>565.72</v>
      </c>
      <c r="O17" s="102">
        <v>492.798</v>
      </c>
      <c r="P17" s="102">
        <v>548.09199999999998</v>
      </c>
      <c r="Q17" s="102">
        <v>612.92200000000003</v>
      </c>
      <c r="R17" s="102">
        <v>589.88400000000001</v>
      </c>
      <c r="S17" s="102">
        <v>663.298</v>
      </c>
      <c r="T17" s="102">
        <v>735.952</v>
      </c>
      <c r="U17" s="102">
        <v>838.87</v>
      </c>
      <c r="V17" s="102">
        <v>1177.3209999999999</v>
      </c>
      <c r="W17" s="102">
        <v>1599.241</v>
      </c>
      <c r="X17" s="102">
        <v>2139.6880000000001</v>
      </c>
      <c r="Y17" s="102">
        <v>2624.087</v>
      </c>
      <c r="Z17" s="102">
        <v>3412.998</v>
      </c>
      <c r="AA17" s="102">
        <v>4096.7479999999996</v>
      </c>
      <c r="AB17" s="102">
        <v>4841.2979999999998</v>
      </c>
      <c r="AC17" s="391">
        <v>4926.5878924745302</v>
      </c>
      <c r="AD17" s="392">
        <v>5243.4676885401941</v>
      </c>
    </row>
    <row r="18" spans="4:30" ht="16.5" customHeight="1">
      <c r="D18" s="2" t="s">
        <v>118</v>
      </c>
      <c r="E18" s="131"/>
      <c r="F18" s="98">
        <v>5813.02</v>
      </c>
      <c r="G18" s="98">
        <v>5668.4960000000001</v>
      </c>
      <c r="H18" s="98">
        <v>5470.1719999999996</v>
      </c>
      <c r="I18" s="98">
        <v>5371.7830000000004</v>
      </c>
      <c r="J18" s="98">
        <v>5402.32</v>
      </c>
      <c r="K18" s="98">
        <v>5335.7120000000004</v>
      </c>
      <c r="L18" s="98">
        <v>4958.4539999999997</v>
      </c>
      <c r="M18" s="98">
        <v>4597.6400000000003</v>
      </c>
      <c r="N18" s="98">
        <v>4214.6890000000003</v>
      </c>
      <c r="O18" s="98">
        <v>3787.9389999999999</v>
      </c>
      <c r="P18" s="98">
        <v>3446.069</v>
      </c>
      <c r="Q18" s="98">
        <v>3079.5219999999999</v>
      </c>
      <c r="R18" s="98">
        <v>3355.7379999999998</v>
      </c>
      <c r="S18" s="98">
        <v>3446.489</v>
      </c>
      <c r="T18" s="98">
        <v>3534.3989999999999</v>
      </c>
      <c r="U18" s="98">
        <v>3390.6509999999998</v>
      </c>
      <c r="V18" s="98">
        <v>3553.826</v>
      </c>
      <c r="W18" s="98">
        <v>3624.904</v>
      </c>
      <c r="X18" s="98">
        <v>3621.9119999999998</v>
      </c>
      <c r="Y18" s="98">
        <v>3404.5610000000001</v>
      </c>
      <c r="Z18" s="98">
        <v>3491.7959999999998</v>
      </c>
      <c r="AA18" s="98">
        <v>3711.2249999999999</v>
      </c>
      <c r="AB18" s="98">
        <v>3839.069</v>
      </c>
      <c r="AC18" s="278">
        <v>3767.7370646481781</v>
      </c>
      <c r="AD18" s="386">
        <v>3781.3482351925418</v>
      </c>
    </row>
    <row r="19" spans="4:30" ht="16.5" customHeight="1">
      <c r="D19" s="128"/>
      <c r="E19" s="134" t="s">
        <v>119</v>
      </c>
      <c r="F19" s="96">
        <v>2392.5039999999999</v>
      </c>
      <c r="G19" s="96">
        <v>2327.3009999999999</v>
      </c>
      <c r="H19" s="96">
        <v>2183.0650000000001</v>
      </c>
      <c r="I19" s="96">
        <v>2170.6590000000001</v>
      </c>
      <c r="J19" s="96">
        <v>2205.777</v>
      </c>
      <c r="K19" s="96">
        <v>2145.5770000000002</v>
      </c>
      <c r="L19" s="96">
        <v>1958.4110000000001</v>
      </c>
      <c r="M19" s="96">
        <v>1776.261</v>
      </c>
      <c r="N19" s="96">
        <v>1601.99</v>
      </c>
      <c r="O19" s="96">
        <v>1430.3579999999999</v>
      </c>
      <c r="P19" s="96">
        <v>1310.357</v>
      </c>
      <c r="Q19" s="96">
        <v>1157.079</v>
      </c>
      <c r="R19" s="96">
        <v>1352.66</v>
      </c>
      <c r="S19" s="96">
        <v>1409.1279999999999</v>
      </c>
      <c r="T19" s="96">
        <v>1498.5530000000001</v>
      </c>
      <c r="U19" s="96">
        <v>1480.7070000000001</v>
      </c>
      <c r="V19" s="96">
        <v>1634.558</v>
      </c>
      <c r="W19" s="96">
        <v>1737.623</v>
      </c>
      <c r="X19" s="96">
        <v>1760.277</v>
      </c>
      <c r="Y19" s="96">
        <v>1539.4649999999999</v>
      </c>
      <c r="Z19" s="96">
        <v>1598.836</v>
      </c>
      <c r="AA19" s="96">
        <v>1763.8420000000001</v>
      </c>
      <c r="AB19" s="96">
        <v>1940.69</v>
      </c>
      <c r="AC19" s="276">
        <v>1914.0392428854323</v>
      </c>
      <c r="AD19" s="384">
        <v>1981.0737147295331</v>
      </c>
    </row>
    <row r="20" spans="4:30" ht="16.5" customHeight="1">
      <c r="D20" s="128"/>
      <c r="E20" s="129" t="s">
        <v>78</v>
      </c>
      <c r="F20" s="96">
        <v>1467.7</v>
      </c>
      <c r="G20" s="96">
        <v>1431.893</v>
      </c>
      <c r="H20" s="96">
        <v>1362.7329999999999</v>
      </c>
      <c r="I20" s="96">
        <v>1328.3689999999999</v>
      </c>
      <c r="J20" s="96">
        <v>1310.201</v>
      </c>
      <c r="K20" s="96">
        <v>1291.6030000000001</v>
      </c>
      <c r="L20" s="96">
        <v>1178.2460000000001</v>
      </c>
      <c r="M20" s="96">
        <v>1067.6420000000001</v>
      </c>
      <c r="N20" s="96">
        <v>956.56600000000003</v>
      </c>
      <c r="O20" s="96">
        <v>835.98900000000003</v>
      </c>
      <c r="P20" s="96">
        <v>730.85299999999995</v>
      </c>
      <c r="Q20" s="96">
        <v>629.58600000000001</v>
      </c>
      <c r="R20" s="96">
        <v>715.822</v>
      </c>
      <c r="S20" s="96">
        <v>790.88499999999999</v>
      </c>
      <c r="T20" s="96">
        <v>826.38599999999997</v>
      </c>
      <c r="U20" s="96">
        <v>867.40599999999995</v>
      </c>
      <c r="V20" s="96">
        <v>812.34199999999998</v>
      </c>
      <c r="W20" s="96">
        <v>748.57899999999995</v>
      </c>
      <c r="X20" s="96">
        <v>675.26300000000003</v>
      </c>
      <c r="Y20" s="96">
        <v>608.75800000000004</v>
      </c>
      <c r="Z20" s="96">
        <v>521.85900000000004</v>
      </c>
      <c r="AA20" s="96">
        <v>501.29399999999998</v>
      </c>
      <c r="AB20" s="96">
        <v>467.22199999999998</v>
      </c>
      <c r="AC20" s="276">
        <v>442.55629498174659</v>
      </c>
      <c r="AD20" s="384">
        <v>413.89838925674405</v>
      </c>
    </row>
    <row r="21" spans="4:30" ht="16.5" customHeight="1">
      <c r="D21" s="128"/>
      <c r="E21" s="129" t="s">
        <v>79</v>
      </c>
      <c r="F21" s="96">
        <v>1541.135</v>
      </c>
      <c r="G21" s="96">
        <v>1512.191</v>
      </c>
      <c r="H21" s="96">
        <v>1544.396</v>
      </c>
      <c r="I21" s="96">
        <v>1522.1790000000001</v>
      </c>
      <c r="J21" s="96">
        <v>1575.136</v>
      </c>
      <c r="K21" s="96">
        <v>1570.45</v>
      </c>
      <c r="L21" s="96">
        <v>1486.845</v>
      </c>
      <c r="M21" s="96">
        <v>1412.461</v>
      </c>
      <c r="N21" s="96">
        <v>1305.367</v>
      </c>
      <c r="O21" s="96">
        <v>1163.03</v>
      </c>
      <c r="P21" s="96">
        <v>1040.777</v>
      </c>
      <c r="Q21" s="96">
        <v>921.154</v>
      </c>
      <c r="R21" s="96">
        <v>946.596</v>
      </c>
      <c r="S21" s="96">
        <v>975.70600000000002</v>
      </c>
      <c r="T21" s="96">
        <v>990.572</v>
      </c>
      <c r="U21" s="96">
        <v>982.73299999999995</v>
      </c>
      <c r="V21" s="96">
        <v>1045.1849999999999</v>
      </c>
      <c r="W21" s="96">
        <v>1072.875</v>
      </c>
      <c r="X21" s="96">
        <v>1118.7829999999999</v>
      </c>
      <c r="Y21" s="96">
        <v>1180.6300000000001</v>
      </c>
      <c r="Z21" s="96">
        <v>1307.1969999999999</v>
      </c>
      <c r="AA21" s="96">
        <v>1376.2429999999999</v>
      </c>
      <c r="AB21" s="96">
        <v>1371.8810000000001</v>
      </c>
      <c r="AC21" s="276">
        <v>1365.7687129267688</v>
      </c>
      <c r="AD21" s="384">
        <v>1339.9535618352691</v>
      </c>
    </row>
    <row r="22" spans="4:30" ht="16.5" customHeight="1">
      <c r="D22" s="130"/>
      <c r="E22" s="101" t="s">
        <v>80</v>
      </c>
      <c r="F22" s="97">
        <v>411.68099999999998</v>
      </c>
      <c r="G22" s="97">
        <v>397.11099999999999</v>
      </c>
      <c r="H22" s="97">
        <v>379.97800000000001</v>
      </c>
      <c r="I22" s="97">
        <v>350.57600000000002</v>
      </c>
      <c r="J22" s="97">
        <v>311.20600000000002</v>
      </c>
      <c r="K22" s="97">
        <v>328.08199999999999</v>
      </c>
      <c r="L22" s="97">
        <v>334.952</v>
      </c>
      <c r="M22" s="97">
        <v>341.27600000000001</v>
      </c>
      <c r="N22" s="97">
        <v>350.76600000000002</v>
      </c>
      <c r="O22" s="97">
        <v>358.56200000000001</v>
      </c>
      <c r="P22" s="97">
        <v>364.08199999999999</v>
      </c>
      <c r="Q22" s="97">
        <v>371.70299999999997</v>
      </c>
      <c r="R22" s="97">
        <v>340.66</v>
      </c>
      <c r="S22" s="97">
        <v>270.77</v>
      </c>
      <c r="T22" s="97">
        <v>218.88800000000001</v>
      </c>
      <c r="U22" s="97">
        <v>59.805</v>
      </c>
      <c r="V22" s="97">
        <v>61.741</v>
      </c>
      <c r="W22" s="97">
        <v>65.826999999999998</v>
      </c>
      <c r="X22" s="97">
        <v>67.588999999999999</v>
      </c>
      <c r="Y22" s="97">
        <v>75.707999999999998</v>
      </c>
      <c r="Z22" s="97">
        <v>63.904000000000003</v>
      </c>
      <c r="AA22" s="97">
        <v>69.846000000000004</v>
      </c>
      <c r="AB22" s="97">
        <v>59.276000000000003</v>
      </c>
      <c r="AC22" s="277">
        <v>45.372813854230543</v>
      </c>
      <c r="AD22" s="385">
        <v>46.422569370995951</v>
      </c>
    </row>
    <row r="23" spans="4:30" ht="16.5" customHeight="1">
      <c r="D23" s="2" t="s">
        <v>120</v>
      </c>
      <c r="E23" s="131"/>
      <c r="F23" s="98">
        <v>-2990.6759999999999</v>
      </c>
      <c r="G23" s="98">
        <v>-3237.3829999999998</v>
      </c>
      <c r="H23" s="98">
        <v>-2125.538</v>
      </c>
      <c r="I23" s="98">
        <v>-1986.6010000000001</v>
      </c>
      <c r="J23" s="98">
        <v>-855.91300000000001</v>
      </c>
      <c r="K23" s="98">
        <v>755.48800000000006</v>
      </c>
      <c r="L23" s="98">
        <v>1414.3050000000001</v>
      </c>
      <c r="M23" s="98">
        <v>2006.001</v>
      </c>
      <c r="N23" s="98">
        <v>3087.1019999999999</v>
      </c>
      <c r="O23" s="98">
        <v>2862.1280000000002</v>
      </c>
      <c r="P23" s="98">
        <v>4286.4229999999998</v>
      </c>
      <c r="Q23" s="98">
        <v>4978.6629999999996</v>
      </c>
      <c r="R23" s="98">
        <v>4766.72</v>
      </c>
      <c r="S23" s="98">
        <v>4954.4160000000002</v>
      </c>
      <c r="T23" s="98">
        <v>5647.7709999999997</v>
      </c>
      <c r="U23" s="98">
        <v>6372.1180000000004</v>
      </c>
      <c r="V23" s="98">
        <v>6135.1040000000003</v>
      </c>
      <c r="W23" s="98">
        <v>6519.6779999999999</v>
      </c>
      <c r="X23" s="98">
        <v>6786.3130000000001</v>
      </c>
      <c r="Y23" s="98">
        <v>6771.6989999999996</v>
      </c>
      <c r="Z23" s="98">
        <v>6704.1419999999998</v>
      </c>
      <c r="AA23" s="98">
        <v>7699.3029999999999</v>
      </c>
      <c r="AB23" s="98">
        <v>8153.558</v>
      </c>
      <c r="AC23" s="278">
        <v>7704.26962330283</v>
      </c>
      <c r="AD23" s="386">
        <v>7572.6328681928417</v>
      </c>
    </row>
    <row r="24" spans="4:30" ht="16.5" customHeight="1">
      <c r="D24" s="128"/>
      <c r="E24" s="129" t="s">
        <v>81</v>
      </c>
      <c r="F24" s="96">
        <v>13.231</v>
      </c>
      <c r="G24" s="96">
        <v>14.78</v>
      </c>
      <c r="H24" s="96">
        <v>11.458</v>
      </c>
      <c r="I24" s="96">
        <v>10.433999999999999</v>
      </c>
      <c r="J24" s="96">
        <v>6.7590000000000003</v>
      </c>
      <c r="K24" s="96">
        <v>5.5460000000000003</v>
      </c>
      <c r="L24" s="96">
        <v>13.625</v>
      </c>
      <c r="M24" s="96">
        <v>20.599</v>
      </c>
      <c r="N24" s="96">
        <v>27.978000000000002</v>
      </c>
      <c r="O24" s="96">
        <v>32.921999999999997</v>
      </c>
      <c r="P24" s="96">
        <v>48.893999999999998</v>
      </c>
      <c r="Q24" s="96">
        <v>51.805</v>
      </c>
      <c r="R24" s="96">
        <v>68.162000000000006</v>
      </c>
      <c r="S24" s="96">
        <v>76.575999999999993</v>
      </c>
      <c r="T24" s="96">
        <v>87.793000000000006</v>
      </c>
      <c r="U24" s="96">
        <v>114.188</v>
      </c>
      <c r="V24" s="96">
        <v>97.238</v>
      </c>
      <c r="W24" s="96">
        <v>83.034000000000006</v>
      </c>
      <c r="X24" s="96">
        <v>82.656999999999996</v>
      </c>
      <c r="Y24" s="96">
        <v>70.384</v>
      </c>
      <c r="Z24" s="96">
        <v>75.661000000000001</v>
      </c>
      <c r="AA24" s="96">
        <v>83.778999999999996</v>
      </c>
      <c r="AB24" s="96">
        <v>85.677000000000007</v>
      </c>
      <c r="AC24" s="276">
        <v>56.518259280158013</v>
      </c>
      <c r="AD24" s="384">
        <v>51.546837232803064</v>
      </c>
    </row>
    <row r="25" spans="4:30" ht="16.5" customHeight="1">
      <c r="D25" s="128"/>
      <c r="E25" s="129" t="s">
        <v>82</v>
      </c>
      <c r="F25" s="96">
        <v>555.76900000000001</v>
      </c>
      <c r="G25" s="96">
        <v>433.55700000000002</v>
      </c>
      <c r="H25" s="96">
        <v>370.036</v>
      </c>
      <c r="I25" s="96">
        <v>343.39</v>
      </c>
      <c r="J25" s="96">
        <v>347.47800000000001</v>
      </c>
      <c r="K25" s="96">
        <v>329.93</v>
      </c>
      <c r="L25" s="96">
        <v>333.10500000000002</v>
      </c>
      <c r="M25" s="96">
        <v>325.99900000000002</v>
      </c>
      <c r="N25" s="96">
        <v>347.08100000000002</v>
      </c>
      <c r="O25" s="96">
        <v>259.52300000000002</v>
      </c>
      <c r="P25" s="96">
        <v>271.47899999999998</v>
      </c>
      <c r="Q25" s="96">
        <v>257.65499999999997</v>
      </c>
      <c r="R25" s="96">
        <v>264.02499999999998</v>
      </c>
      <c r="S25" s="96">
        <v>243.124</v>
      </c>
      <c r="T25" s="96">
        <v>198.97900000000001</v>
      </c>
      <c r="U25" s="96">
        <v>189.708</v>
      </c>
      <c r="V25" s="96">
        <v>164.108</v>
      </c>
      <c r="W25" s="96">
        <v>155.327</v>
      </c>
      <c r="X25" s="96">
        <v>169.93700000000001</v>
      </c>
      <c r="Y25" s="96">
        <v>158.00899999999999</v>
      </c>
      <c r="Z25" s="96">
        <v>157.434</v>
      </c>
      <c r="AA25" s="96">
        <v>176.54300000000001</v>
      </c>
      <c r="AB25" s="96">
        <v>194.999</v>
      </c>
      <c r="AC25" s="276">
        <v>176.63845980129642</v>
      </c>
      <c r="AD25" s="384">
        <v>156.74507945254538</v>
      </c>
    </row>
    <row r="26" spans="4:30" ht="16.5" customHeight="1">
      <c r="D26" s="128"/>
      <c r="E26" s="129" t="s">
        <v>83</v>
      </c>
      <c r="F26" s="96">
        <v>-1751.4380000000001</v>
      </c>
      <c r="G26" s="96">
        <v>-1885.615</v>
      </c>
      <c r="H26" s="96">
        <v>-1423.789</v>
      </c>
      <c r="I26" s="96">
        <v>-1681.566</v>
      </c>
      <c r="J26" s="96">
        <v>-1346.2560000000001</v>
      </c>
      <c r="K26" s="96">
        <v>-697.79200000000003</v>
      </c>
      <c r="L26" s="96">
        <v>-561.68299999999999</v>
      </c>
      <c r="M26" s="96">
        <v>-536.55499999999995</v>
      </c>
      <c r="N26" s="96">
        <v>-165.45099999999999</v>
      </c>
      <c r="O26" s="96">
        <v>16.016999999999999</v>
      </c>
      <c r="P26" s="96">
        <v>159.51</v>
      </c>
      <c r="Q26" s="96">
        <v>271.90800000000002</v>
      </c>
      <c r="R26" s="96">
        <v>351.11099999999999</v>
      </c>
      <c r="S26" s="96">
        <v>390.60399999999998</v>
      </c>
      <c r="T26" s="96">
        <v>457.65899999999999</v>
      </c>
      <c r="U26" s="96">
        <v>514.56399999999996</v>
      </c>
      <c r="V26" s="96">
        <v>543.84500000000003</v>
      </c>
      <c r="W26" s="96">
        <v>521.40800000000002</v>
      </c>
      <c r="X26" s="96">
        <v>522.29600000000005</v>
      </c>
      <c r="Y26" s="96">
        <v>540.78099999999995</v>
      </c>
      <c r="Z26" s="96">
        <v>508.94400000000002</v>
      </c>
      <c r="AA26" s="96">
        <v>501.584</v>
      </c>
      <c r="AB26" s="96">
        <v>458.96899999999999</v>
      </c>
      <c r="AC26" s="276">
        <v>505.96526285329031</v>
      </c>
      <c r="AD26" s="384">
        <v>457.94710506412338</v>
      </c>
    </row>
    <row r="27" spans="4:30" ht="16.5" customHeight="1">
      <c r="D27" s="128"/>
      <c r="E27" s="129" t="s">
        <v>121</v>
      </c>
      <c r="F27" s="96">
        <v>232.25</v>
      </c>
      <c r="G27" s="96">
        <v>235.04</v>
      </c>
      <c r="H27" s="96">
        <v>176.417</v>
      </c>
      <c r="I27" s="96">
        <v>191.75399999999999</v>
      </c>
      <c r="J27" s="96">
        <v>203.077</v>
      </c>
      <c r="K27" s="96">
        <v>175.44800000000001</v>
      </c>
      <c r="L27" s="96">
        <v>190.14599999999999</v>
      </c>
      <c r="M27" s="96">
        <v>217.69200000000001</v>
      </c>
      <c r="N27" s="96">
        <v>234.297</v>
      </c>
      <c r="O27" s="96">
        <v>226.553</v>
      </c>
      <c r="P27" s="96">
        <v>226.18899999999999</v>
      </c>
      <c r="Q27" s="96">
        <v>195.55099999999999</v>
      </c>
      <c r="R27" s="96">
        <v>201.43199999999999</v>
      </c>
      <c r="S27" s="96">
        <v>192.15</v>
      </c>
      <c r="T27" s="96">
        <v>196.35900000000001</v>
      </c>
      <c r="U27" s="96">
        <v>169.45500000000001</v>
      </c>
      <c r="V27" s="96">
        <v>190.55600000000001</v>
      </c>
      <c r="W27" s="96">
        <v>198.858</v>
      </c>
      <c r="X27" s="96">
        <v>207.86699999999999</v>
      </c>
      <c r="Y27" s="96">
        <v>228.74199999999999</v>
      </c>
      <c r="Z27" s="96">
        <v>224.11699999999999</v>
      </c>
      <c r="AA27" s="96">
        <v>241.16200000000001</v>
      </c>
      <c r="AB27" s="96">
        <v>253.98699999999999</v>
      </c>
      <c r="AC27" s="276">
        <v>220.99895998798061</v>
      </c>
      <c r="AD27" s="384">
        <v>223.76793018332862</v>
      </c>
    </row>
    <row r="28" spans="4:30" ht="16.5" customHeight="1">
      <c r="D28" s="128"/>
      <c r="E28" s="129" t="s">
        <v>84</v>
      </c>
      <c r="F28" s="96">
        <v>-1139.546</v>
      </c>
      <c r="G28" s="96">
        <v>-1000.316</v>
      </c>
      <c r="H28" s="96">
        <v>-1053.7929999999999</v>
      </c>
      <c r="I28" s="96">
        <v>-1143.18</v>
      </c>
      <c r="J28" s="96">
        <v>-1132.3879999999999</v>
      </c>
      <c r="K28" s="96">
        <v>-907.14499999999998</v>
      </c>
      <c r="L28" s="96">
        <v>-1024.1030000000001</v>
      </c>
      <c r="M28" s="96">
        <v>-1029.7909999999999</v>
      </c>
      <c r="N28" s="96">
        <v>-867.70100000000002</v>
      </c>
      <c r="O28" s="96">
        <v>-691.26499999999999</v>
      </c>
      <c r="P28" s="96">
        <v>-531.995</v>
      </c>
      <c r="Q28" s="96">
        <v>46.863999999999997</v>
      </c>
      <c r="R28" s="96">
        <v>126.91</v>
      </c>
      <c r="S28" s="96">
        <v>128.05000000000001</v>
      </c>
      <c r="T28" s="96">
        <v>133.65799999999999</v>
      </c>
      <c r="U28" s="96">
        <v>161.96</v>
      </c>
      <c r="V28" s="96">
        <v>128.06</v>
      </c>
      <c r="W28" s="96">
        <v>133.45400000000001</v>
      </c>
      <c r="X28" s="96">
        <v>122.79</v>
      </c>
      <c r="Y28" s="96">
        <v>118.247</v>
      </c>
      <c r="Z28" s="96">
        <v>107.896</v>
      </c>
      <c r="AA28" s="96">
        <v>118.325</v>
      </c>
      <c r="AB28" s="96">
        <v>133.91999999999999</v>
      </c>
      <c r="AC28" s="276">
        <v>111.40982351300414</v>
      </c>
      <c r="AD28" s="384">
        <v>129.25885395018929</v>
      </c>
    </row>
    <row r="29" spans="4:30" ht="16.5" customHeight="1">
      <c r="D29" s="128"/>
      <c r="E29" s="129" t="s">
        <v>85</v>
      </c>
      <c r="F29" s="96">
        <v>203.07</v>
      </c>
      <c r="G29" s="96">
        <v>217.81299999999999</v>
      </c>
      <c r="H29" s="96">
        <v>261.11599999999999</v>
      </c>
      <c r="I29" s="96">
        <v>322.51799999999997</v>
      </c>
      <c r="J29" s="96">
        <v>327.31700000000001</v>
      </c>
      <c r="K29" s="96">
        <v>314.286</v>
      </c>
      <c r="L29" s="96">
        <v>349.21600000000001</v>
      </c>
      <c r="M29" s="96">
        <v>287.67099999999999</v>
      </c>
      <c r="N29" s="96">
        <v>237.86799999999999</v>
      </c>
      <c r="O29" s="96">
        <v>186.101</v>
      </c>
      <c r="P29" s="96">
        <v>189.37299999999999</v>
      </c>
      <c r="Q29" s="96">
        <v>155.70599999999999</v>
      </c>
      <c r="R29" s="96">
        <v>74.05</v>
      </c>
      <c r="S29" s="96">
        <v>77.015000000000001</v>
      </c>
      <c r="T29" s="96">
        <v>93.834999999999994</v>
      </c>
      <c r="U29" s="96">
        <v>105.38800000000001</v>
      </c>
      <c r="V29" s="96">
        <v>83.474000000000004</v>
      </c>
      <c r="W29" s="96">
        <v>77.028999999999996</v>
      </c>
      <c r="X29" s="96">
        <v>74.441000000000003</v>
      </c>
      <c r="Y29" s="96">
        <v>69.191999999999993</v>
      </c>
      <c r="Z29" s="96">
        <v>53.898000000000003</v>
      </c>
      <c r="AA29" s="96">
        <v>96.147000000000006</v>
      </c>
      <c r="AB29" s="96">
        <v>116.762</v>
      </c>
      <c r="AC29" s="276">
        <v>104.56136643913422</v>
      </c>
      <c r="AD29" s="384">
        <v>15.607208856401972</v>
      </c>
    </row>
    <row r="30" spans="4:30" ht="16.5" customHeight="1">
      <c r="D30" s="128"/>
      <c r="E30" s="129" t="s">
        <v>86</v>
      </c>
      <c r="F30" s="96">
        <v>-1565.08</v>
      </c>
      <c r="G30" s="96">
        <v>-1667.7660000000001</v>
      </c>
      <c r="H30" s="96">
        <v>-1170.9659999999999</v>
      </c>
      <c r="I30" s="96">
        <v>-955.62699999999995</v>
      </c>
      <c r="J30" s="96">
        <v>-594.56500000000005</v>
      </c>
      <c r="K30" s="96">
        <v>-185.886</v>
      </c>
      <c r="L30" s="96">
        <v>-128.66800000000001</v>
      </c>
      <c r="M30" s="96">
        <v>-45.006</v>
      </c>
      <c r="N30" s="96">
        <v>49.212000000000003</v>
      </c>
      <c r="O30" s="96">
        <v>90.340999999999994</v>
      </c>
      <c r="P30" s="96">
        <v>161.76300000000001</v>
      </c>
      <c r="Q30" s="96">
        <v>230.47499999999999</v>
      </c>
      <c r="R30" s="96">
        <v>275.98599999999999</v>
      </c>
      <c r="S30" s="96">
        <v>280.096</v>
      </c>
      <c r="T30" s="96">
        <v>336.57100000000003</v>
      </c>
      <c r="U30" s="96">
        <v>396.863</v>
      </c>
      <c r="V30" s="96">
        <v>365.38900000000001</v>
      </c>
      <c r="W30" s="96">
        <v>403.20299999999997</v>
      </c>
      <c r="X30" s="96">
        <v>457.00200000000001</v>
      </c>
      <c r="Y30" s="96">
        <v>523.43700000000001</v>
      </c>
      <c r="Z30" s="96">
        <v>486.95100000000002</v>
      </c>
      <c r="AA30" s="96">
        <v>495.24700000000001</v>
      </c>
      <c r="AB30" s="96">
        <v>487.822</v>
      </c>
      <c r="AC30" s="276">
        <v>486.33227294396704</v>
      </c>
      <c r="AD30" s="384">
        <v>487.12708086931798</v>
      </c>
    </row>
    <row r="31" spans="4:30" ht="16.5" customHeight="1">
      <c r="D31" s="128"/>
      <c r="E31" s="129" t="s">
        <v>87</v>
      </c>
      <c r="F31" s="96">
        <v>90.834999999999994</v>
      </c>
      <c r="G31" s="96">
        <v>84.001999999999995</v>
      </c>
      <c r="H31" s="96">
        <v>90.167000000000002</v>
      </c>
      <c r="I31" s="96">
        <v>116.97</v>
      </c>
      <c r="J31" s="96">
        <v>132.31399999999999</v>
      </c>
      <c r="K31" s="96">
        <v>141.03</v>
      </c>
      <c r="L31" s="96">
        <v>146.64400000000001</v>
      </c>
      <c r="M31" s="96">
        <v>159.876</v>
      </c>
      <c r="N31" s="96">
        <v>197.858</v>
      </c>
      <c r="O31" s="96">
        <v>162.4</v>
      </c>
      <c r="P31" s="96">
        <v>184.58500000000001</v>
      </c>
      <c r="Q31" s="96">
        <v>169.017</v>
      </c>
      <c r="R31" s="96">
        <v>152.58600000000001</v>
      </c>
      <c r="S31" s="96">
        <v>174.142</v>
      </c>
      <c r="T31" s="96">
        <v>197.42699999999999</v>
      </c>
      <c r="U31" s="96">
        <v>176.32</v>
      </c>
      <c r="V31" s="96">
        <v>176.09200000000001</v>
      </c>
      <c r="W31" s="96">
        <v>199.44900000000001</v>
      </c>
      <c r="X31" s="96">
        <v>217.572</v>
      </c>
      <c r="Y31" s="96">
        <v>227.67400000000001</v>
      </c>
      <c r="Z31" s="96">
        <v>249.24799999999999</v>
      </c>
      <c r="AA31" s="96">
        <v>297.55799999999999</v>
      </c>
      <c r="AB31" s="96">
        <v>310.995</v>
      </c>
      <c r="AC31" s="276">
        <v>308.29426264965548</v>
      </c>
      <c r="AD31" s="384">
        <v>301.07010565388083</v>
      </c>
    </row>
    <row r="32" spans="4:30" ht="16.5" customHeight="1">
      <c r="D32" s="128"/>
      <c r="E32" s="129" t="s">
        <v>88</v>
      </c>
      <c r="F32" s="96">
        <v>-355.67200000000003</v>
      </c>
      <c r="G32" s="96">
        <v>-272.61700000000002</v>
      </c>
      <c r="H32" s="96">
        <v>-207.86099999999999</v>
      </c>
      <c r="I32" s="96">
        <v>-172.327</v>
      </c>
      <c r="J32" s="96">
        <v>-113.777</v>
      </c>
      <c r="K32" s="96">
        <v>-40.603999999999999</v>
      </c>
      <c r="L32" s="96">
        <v>61.826999999999998</v>
      </c>
      <c r="M32" s="96">
        <v>184.42500000000001</v>
      </c>
      <c r="N32" s="96">
        <v>272.57900000000001</v>
      </c>
      <c r="O32" s="96">
        <v>311.803</v>
      </c>
      <c r="P32" s="96">
        <v>499.07299999999998</v>
      </c>
      <c r="Q32" s="96">
        <v>581.94899999999996</v>
      </c>
      <c r="R32" s="96">
        <v>558.53399999999999</v>
      </c>
      <c r="S32" s="96">
        <v>592.81200000000001</v>
      </c>
      <c r="T32" s="96">
        <v>748.97799999999995</v>
      </c>
      <c r="U32" s="96">
        <v>917.99699999999996</v>
      </c>
      <c r="V32" s="96">
        <v>987.63599999999997</v>
      </c>
      <c r="W32" s="96">
        <v>1012.498</v>
      </c>
      <c r="X32" s="96">
        <v>1239.6210000000001</v>
      </c>
      <c r="Y32" s="96">
        <v>1547.9880000000001</v>
      </c>
      <c r="Z32" s="96">
        <v>1577.722</v>
      </c>
      <c r="AA32" s="96">
        <v>1972.846</v>
      </c>
      <c r="AB32" s="96">
        <v>2071.06</v>
      </c>
      <c r="AC32" s="276">
        <v>2199.2170148878004</v>
      </c>
      <c r="AD32" s="384">
        <v>2078.3000498550728</v>
      </c>
    </row>
    <row r="33" spans="4:30" ht="16.5" customHeight="1">
      <c r="D33" s="128"/>
      <c r="E33" s="129" t="s">
        <v>89</v>
      </c>
      <c r="F33" s="96">
        <v>-319.93</v>
      </c>
      <c r="G33" s="96">
        <v>-355.20400000000001</v>
      </c>
      <c r="H33" s="96">
        <v>-233.66800000000001</v>
      </c>
      <c r="I33" s="96">
        <v>-270.858</v>
      </c>
      <c r="J33" s="96">
        <v>-204.21899999999999</v>
      </c>
      <c r="K33" s="96">
        <v>-119.53100000000001</v>
      </c>
      <c r="L33" s="96">
        <v>-119.11199999999999</v>
      </c>
      <c r="M33" s="96">
        <v>-55.567</v>
      </c>
      <c r="N33" s="96">
        <v>6.3490000000000002</v>
      </c>
      <c r="O33" s="96">
        <v>57.036000000000001</v>
      </c>
      <c r="P33" s="96">
        <v>147.40700000000001</v>
      </c>
      <c r="Q33" s="96">
        <v>209.25399999999999</v>
      </c>
      <c r="R33" s="96">
        <v>200.56299999999999</v>
      </c>
      <c r="S33" s="96">
        <v>225.178</v>
      </c>
      <c r="T33" s="96">
        <v>457.01900000000001</v>
      </c>
      <c r="U33" s="96">
        <v>644.072</v>
      </c>
      <c r="V33" s="96">
        <v>473.91199999999998</v>
      </c>
      <c r="W33" s="96">
        <v>484.91</v>
      </c>
      <c r="X33" s="96">
        <v>367.99099999999999</v>
      </c>
      <c r="Y33" s="96">
        <v>318.99700000000001</v>
      </c>
      <c r="Z33" s="96">
        <v>257.78899999999999</v>
      </c>
      <c r="AA33" s="96">
        <v>324.54899999999998</v>
      </c>
      <c r="AB33" s="96">
        <v>343.83699999999999</v>
      </c>
      <c r="AC33" s="276">
        <v>291.62343100107034</v>
      </c>
      <c r="AD33" s="384">
        <v>273.98584374432841</v>
      </c>
    </row>
    <row r="34" spans="4:30" ht="16.5" customHeight="1">
      <c r="D34" s="128"/>
      <c r="E34" s="129" t="s">
        <v>223</v>
      </c>
      <c r="F34" s="96">
        <v>-1.405</v>
      </c>
      <c r="G34" s="96">
        <v>-1.2230000000000001</v>
      </c>
      <c r="H34" s="96">
        <v>-1.2669999999999999</v>
      </c>
      <c r="I34" s="96">
        <v>-1.321</v>
      </c>
      <c r="J34" s="96">
        <v>-1.1819999999999999</v>
      </c>
      <c r="K34" s="96">
        <v>-0.94599999999999995</v>
      </c>
      <c r="L34" s="96">
        <v>-0.81499999999999995</v>
      </c>
      <c r="M34" s="96">
        <v>-0.161</v>
      </c>
      <c r="N34" s="96">
        <v>0.628</v>
      </c>
      <c r="O34" s="96">
        <v>1.1279999999999999</v>
      </c>
      <c r="P34" s="96">
        <v>1.4930000000000001</v>
      </c>
      <c r="Q34" s="96">
        <v>2.8769999999999998</v>
      </c>
      <c r="R34" s="96">
        <v>6.7069999999999999</v>
      </c>
      <c r="S34" s="96">
        <v>10.3</v>
      </c>
      <c r="T34" s="96">
        <v>9.9670000000000005</v>
      </c>
      <c r="U34" s="96">
        <v>13.731999999999999</v>
      </c>
      <c r="V34" s="96">
        <v>16.035</v>
      </c>
      <c r="W34" s="96">
        <v>20.399000000000001</v>
      </c>
      <c r="X34" s="96">
        <v>28.55</v>
      </c>
      <c r="Y34" s="96">
        <v>30.812999999999999</v>
      </c>
      <c r="Z34" s="96">
        <v>32.886000000000003</v>
      </c>
      <c r="AA34" s="96">
        <v>29.582999999999998</v>
      </c>
      <c r="AB34" s="96">
        <v>23.420999999999999</v>
      </c>
      <c r="AC34" s="276">
        <v>12.697265734087161</v>
      </c>
      <c r="AD34" s="384">
        <v>21.228284410096123</v>
      </c>
    </row>
    <row r="35" spans="4:30" ht="16.5" customHeight="1">
      <c r="D35" s="128"/>
      <c r="E35" s="129" t="s">
        <v>283</v>
      </c>
      <c r="F35" s="96">
        <v>110.761</v>
      </c>
      <c r="G35" s="96">
        <v>114.715</v>
      </c>
      <c r="H35" s="96">
        <v>152.411</v>
      </c>
      <c r="I35" s="96">
        <v>209.87299999999999</v>
      </c>
      <c r="J35" s="96">
        <v>269.613</v>
      </c>
      <c r="K35" s="96">
        <v>322.18799999999999</v>
      </c>
      <c r="L35" s="96">
        <v>419.80099999999999</v>
      </c>
      <c r="M35" s="96">
        <v>480.68900000000002</v>
      </c>
      <c r="N35" s="96">
        <v>520.51199999999994</v>
      </c>
      <c r="O35" s="96">
        <v>409.34500000000003</v>
      </c>
      <c r="P35" s="96">
        <v>563.904</v>
      </c>
      <c r="Q35" s="96">
        <v>534.32500000000005</v>
      </c>
      <c r="R35" s="96">
        <v>442.214</v>
      </c>
      <c r="S35" s="96">
        <v>436.94299999999998</v>
      </c>
      <c r="T35" s="96">
        <v>452.77499999999998</v>
      </c>
      <c r="U35" s="96">
        <v>481.94200000000001</v>
      </c>
      <c r="V35" s="96">
        <v>486.154</v>
      </c>
      <c r="W35" s="96">
        <v>561.43399999999997</v>
      </c>
      <c r="X35" s="96">
        <v>581.49599999999998</v>
      </c>
      <c r="Y35" s="96">
        <v>512.12300000000005</v>
      </c>
      <c r="Z35" s="96">
        <v>524.97400000000005</v>
      </c>
      <c r="AA35" s="96">
        <v>592.06299999999999</v>
      </c>
      <c r="AB35" s="96">
        <v>635.98299999999995</v>
      </c>
      <c r="AC35" s="276">
        <v>548.66323595309916</v>
      </c>
      <c r="AD35" s="384">
        <v>522.95373087876749</v>
      </c>
    </row>
    <row r="36" spans="4:30" ht="16.5" customHeight="1">
      <c r="D36" s="128"/>
      <c r="E36" s="129" t="s">
        <v>90</v>
      </c>
      <c r="F36" s="96">
        <v>358.64499999999998</v>
      </c>
      <c r="G36" s="96">
        <v>371.44799999999998</v>
      </c>
      <c r="H36" s="96">
        <v>493.50900000000001</v>
      </c>
      <c r="I36" s="96">
        <v>679.57</v>
      </c>
      <c r="J36" s="96">
        <v>873.01099999999997</v>
      </c>
      <c r="K36" s="96">
        <v>1043.248</v>
      </c>
      <c r="L36" s="96">
        <v>1359.32</v>
      </c>
      <c r="M36" s="96">
        <v>1556.479</v>
      </c>
      <c r="N36" s="96">
        <v>1685.425</v>
      </c>
      <c r="O36" s="96">
        <v>1325.463</v>
      </c>
      <c r="P36" s="96">
        <v>1825.9280000000001</v>
      </c>
      <c r="Q36" s="96">
        <v>1730.152</v>
      </c>
      <c r="R36" s="96">
        <v>1539.365</v>
      </c>
      <c r="S36" s="96">
        <v>1638.3209999999999</v>
      </c>
      <c r="T36" s="96">
        <v>1812.7470000000001</v>
      </c>
      <c r="U36" s="96">
        <v>2044.559</v>
      </c>
      <c r="V36" s="96">
        <v>1992.886</v>
      </c>
      <c r="W36" s="96">
        <v>2245.4760000000001</v>
      </c>
      <c r="X36" s="96">
        <v>2273.8029999999999</v>
      </c>
      <c r="Y36" s="96">
        <v>1930.027</v>
      </c>
      <c r="Z36" s="96">
        <v>1933.9739999999999</v>
      </c>
      <c r="AA36" s="96">
        <v>2239.011</v>
      </c>
      <c r="AB36" s="96">
        <v>2466.8380000000002</v>
      </c>
      <c r="AC36" s="276">
        <v>2182.6012410548228</v>
      </c>
      <c r="AD36" s="384">
        <v>2391.2262677105755</v>
      </c>
    </row>
    <row r="37" spans="4:30" ht="16.5" customHeight="1">
      <c r="D37" s="128"/>
      <c r="E37" s="129" t="s">
        <v>91</v>
      </c>
      <c r="F37" s="96">
        <v>485.11</v>
      </c>
      <c r="G37" s="96">
        <v>401.90300000000002</v>
      </c>
      <c r="H37" s="96">
        <v>349.59199999999998</v>
      </c>
      <c r="I37" s="96">
        <v>298.41800000000001</v>
      </c>
      <c r="J37" s="96">
        <v>310.98399999999998</v>
      </c>
      <c r="K37" s="96">
        <v>308.01299999999998</v>
      </c>
      <c r="L37" s="96">
        <v>306.81599999999997</v>
      </c>
      <c r="M37" s="96">
        <v>375.72</v>
      </c>
      <c r="N37" s="96">
        <v>478.27100000000002</v>
      </c>
      <c r="O37" s="96">
        <v>418.40899999999999</v>
      </c>
      <c r="P37" s="96">
        <v>485.35300000000001</v>
      </c>
      <c r="Q37" s="96">
        <v>490.125</v>
      </c>
      <c r="R37" s="96">
        <v>444.84800000000001</v>
      </c>
      <c r="S37" s="96">
        <v>423.709</v>
      </c>
      <c r="T37" s="96">
        <v>393.947</v>
      </c>
      <c r="U37" s="96">
        <v>365.27300000000002</v>
      </c>
      <c r="V37" s="96">
        <v>339.35599999999999</v>
      </c>
      <c r="W37" s="96">
        <v>300.69099999999997</v>
      </c>
      <c r="X37" s="96">
        <v>283.79199999999997</v>
      </c>
      <c r="Y37" s="96">
        <v>321.64</v>
      </c>
      <c r="Z37" s="96">
        <v>286.21100000000001</v>
      </c>
      <c r="AA37" s="96">
        <v>274.18700000000001</v>
      </c>
      <c r="AB37" s="96">
        <v>340.91</v>
      </c>
      <c r="AC37" s="276">
        <v>342.03286518727504</v>
      </c>
      <c r="AD37" s="384">
        <v>323.98357713529134</v>
      </c>
    </row>
    <row r="38" spans="4:30" ht="16.5" customHeight="1">
      <c r="D38" s="130"/>
      <c r="E38" s="101" t="s">
        <v>92</v>
      </c>
      <c r="F38" s="97">
        <v>92.724000000000004</v>
      </c>
      <c r="G38" s="97">
        <v>72.099999999999994</v>
      </c>
      <c r="H38" s="97">
        <v>61.1</v>
      </c>
      <c r="I38" s="97">
        <v>65.350999999999999</v>
      </c>
      <c r="J38" s="97">
        <v>65.921000000000006</v>
      </c>
      <c r="K38" s="97">
        <v>67.703000000000003</v>
      </c>
      <c r="L38" s="97">
        <v>68.186000000000007</v>
      </c>
      <c r="M38" s="97">
        <v>63.930999999999997</v>
      </c>
      <c r="N38" s="97">
        <v>62.195999999999998</v>
      </c>
      <c r="O38" s="97">
        <v>56.351999999999997</v>
      </c>
      <c r="P38" s="97">
        <v>53.466999999999999</v>
      </c>
      <c r="Q38" s="97">
        <v>51</v>
      </c>
      <c r="R38" s="97">
        <v>60.226999999999997</v>
      </c>
      <c r="S38" s="97">
        <v>65.396000000000001</v>
      </c>
      <c r="T38" s="97">
        <v>70.057000000000002</v>
      </c>
      <c r="U38" s="97">
        <v>76.096999999999994</v>
      </c>
      <c r="V38" s="97">
        <v>90.363</v>
      </c>
      <c r="W38" s="97">
        <v>122.508</v>
      </c>
      <c r="X38" s="97">
        <v>156.49799999999999</v>
      </c>
      <c r="Y38" s="97">
        <v>173.64500000000001</v>
      </c>
      <c r="Z38" s="97">
        <v>226.43700000000001</v>
      </c>
      <c r="AA38" s="97">
        <v>256.71899999999999</v>
      </c>
      <c r="AB38" s="97">
        <v>228.37799999999999</v>
      </c>
      <c r="AC38" s="277">
        <v>156.71590201619003</v>
      </c>
      <c r="AD38" s="385">
        <v>137.88491319611921</v>
      </c>
    </row>
    <row r="39" spans="4:30" ht="16.5" customHeight="1">
      <c r="D39" s="2" t="s">
        <v>122</v>
      </c>
      <c r="E39" s="131"/>
      <c r="F39" s="98">
        <v>5453.3249999999998</v>
      </c>
      <c r="G39" s="98">
        <v>5548.5159999999996</v>
      </c>
      <c r="H39" s="98">
        <v>5431.1130000000003</v>
      </c>
      <c r="I39" s="98">
        <v>5495.491</v>
      </c>
      <c r="J39" s="98">
        <v>5665.75</v>
      </c>
      <c r="K39" s="98">
        <v>5822.9589999999998</v>
      </c>
      <c r="L39" s="98">
        <v>5840.3969999999999</v>
      </c>
      <c r="M39" s="98">
        <v>5899.2190000000001</v>
      </c>
      <c r="N39" s="98">
        <v>5680.36</v>
      </c>
      <c r="O39" s="98">
        <v>5264.51</v>
      </c>
      <c r="P39" s="98">
        <v>5362.2070000000003</v>
      </c>
      <c r="Q39" s="98">
        <v>4985.4530000000004</v>
      </c>
      <c r="R39" s="98">
        <v>5239.58</v>
      </c>
      <c r="S39" s="98">
        <v>5475.6869999999999</v>
      </c>
      <c r="T39" s="98">
        <v>5636.17</v>
      </c>
      <c r="U39" s="98">
        <v>5703.9769999999999</v>
      </c>
      <c r="V39" s="98">
        <v>5719.9639999999999</v>
      </c>
      <c r="W39" s="98">
        <v>5572.0879999999997</v>
      </c>
      <c r="X39" s="98">
        <v>5584.4160000000002</v>
      </c>
      <c r="Y39" s="98">
        <v>5709.2470000000003</v>
      </c>
      <c r="Z39" s="98">
        <v>4940.4459999999999</v>
      </c>
      <c r="AA39" s="98">
        <v>4979.6000000000004</v>
      </c>
      <c r="AB39" s="98">
        <v>5308.88</v>
      </c>
      <c r="AC39" s="278">
        <v>4895.1893726478129</v>
      </c>
      <c r="AD39" s="386">
        <v>4688.2287003889232</v>
      </c>
    </row>
    <row r="40" spans="4:30" ht="16.5" customHeight="1">
      <c r="D40" s="128"/>
      <c r="E40" s="129" t="s">
        <v>93</v>
      </c>
      <c r="F40" s="96">
        <v>252.363</v>
      </c>
      <c r="G40" s="96">
        <v>283.14800000000002</v>
      </c>
      <c r="H40" s="96">
        <v>298.74299999999999</v>
      </c>
      <c r="I40" s="96">
        <v>313.57499999999999</v>
      </c>
      <c r="J40" s="96">
        <v>386.28300000000002</v>
      </c>
      <c r="K40" s="96">
        <v>439.27</v>
      </c>
      <c r="L40" s="96">
        <v>454.61700000000002</v>
      </c>
      <c r="M40" s="96">
        <v>476.12400000000002</v>
      </c>
      <c r="N40" s="96">
        <v>450.74700000000001</v>
      </c>
      <c r="O40" s="96">
        <v>386.35500000000002</v>
      </c>
      <c r="P40" s="96">
        <v>421.36599999999999</v>
      </c>
      <c r="Q40" s="96">
        <v>442.84199999999998</v>
      </c>
      <c r="R40" s="96">
        <v>515.11800000000005</v>
      </c>
      <c r="S40" s="96">
        <v>557.22900000000004</v>
      </c>
      <c r="T40" s="96">
        <v>575.07399999999996</v>
      </c>
      <c r="U40" s="96">
        <v>572.95399999999995</v>
      </c>
      <c r="V40" s="96">
        <v>565.24400000000003</v>
      </c>
      <c r="W40" s="96">
        <v>558.36900000000003</v>
      </c>
      <c r="X40" s="96">
        <v>562.57600000000002</v>
      </c>
      <c r="Y40" s="96">
        <v>638.13300000000004</v>
      </c>
      <c r="Z40" s="96">
        <v>592.59299999999996</v>
      </c>
      <c r="AA40" s="96">
        <v>548.92700000000002</v>
      </c>
      <c r="AB40" s="96">
        <v>494.07400000000001</v>
      </c>
      <c r="AC40" s="276">
        <v>521.82057420155581</v>
      </c>
      <c r="AD40" s="384">
        <v>587.21001166889789</v>
      </c>
    </row>
    <row r="41" spans="4:30" ht="16.5" customHeight="1">
      <c r="D41" s="128"/>
      <c r="E41" s="129" t="s">
        <v>94</v>
      </c>
      <c r="F41" s="96">
        <v>1428.4449999999999</v>
      </c>
      <c r="G41" s="96">
        <v>1417.8050000000001</v>
      </c>
      <c r="H41" s="96">
        <v>1352.1089999999999</v>
      </c>
      <c r="I41" s="96">
        <v>1370.018</v>
      </c>
      <c r="J41" s="96">
        <v>1410.671</v>
      </c>
      <c r="K41" s="96">
        <v>1457.49</v>
      </c>
      <c r="L41" s="96">
        <v>1459.7560000000001</v>
      </c>
      <c r="M41" s="96">
        <v>1472.682</v>
      </c>
      <c r="N41" s="96">
        <v>1397.8009999999999</v>
      </c>
      <c r="O41" s="96">
        <v>1209.7929999999999</v>
      </c>
      <c r="P41" s="96">
        <v>1223.865</v>
      </c>
      <c r="Q41" s="96">
        <v>1213.5940000000001</v>
      </c>
      <c r="R41" s="96">
        <v>1362.902</v>
      </c>
      <c r="S41" s="96">
        <v>1450.364</v>
      </c>
      <c r="T41" s="96">
        <v>1606.164</v>
      </c>
      <c r="U41" s="96">
        <v>1627.0809999999999</v>
      </c>
      <c r="V41" s="96">
        <v>1647.2239999999999</v>
      </c>
      <c r="W41" s="96">
        <v>1623.9949999999999</v>
      </c>
      <c r="X41" s="96">
        <v>1578.4739999999999</v>
      </c>
      <c r="Y41" s="96">
        <v>1517.12</v>
      </c>
      <c r="Z41" s="96">
        <v>1315.557</v>
      </c>
      <c r="AA41" s="96">
        <v>1189.4390000000001</v>
      </c>
      <c r="AB41" s="96">
        <v>1003.114</v>
      </c>
      <c r="AC41" s="276">
        <v>853.74292593524478</v>
      </c>
      <c r="AD41" s="384">
        <v>823.30511797867064</v>
      </c>
    </row>
    <row r="42" spans="4:30" ht="16.5" customHeight="1">
      <c r="D42" s="128"/>
      <c r="E42" s="135" t="s">
        <v>95</v>
      </c>
      <c r="F42" s="96">
        <v>3328.4670000000001</v>
      </c>
      <c r="G42" s="96">
        <v>3337.68</v>
      </c>
      <c r="H42" s="96">
        <v>3279.2339999999999</v>
      </c>
      <c r="I42" s="96">
        <v>3273.2060000000001</v>
      </c>
      <c r="J42" s="96">
        <v>3295.7179999999998</v>
      </c>
      <c r="K42" s="96">
        <v>3347.335</v>
      </c>
      <c r="L42" s="96">
        <v>3320.9850000000001</v>
      </c>
      <c r="M42" s="96">
        <v>3334.6109999999999</v>
      </c>
      <c r="N42" s="96">
        <v>3204.0210000000002</v>
      </c>
      <c r="O42" s="96">
        <v>2997.5430000000001</v>
      </c>
      <c r="P42" s="96">
        <v>3007.4609999999998</v>
      </c>
      <c r="Q42" s="96">
        <v>2694.4859999999999</v>
      </c>
      <c r="R42" s="96">
        <v>2680.1309999999999</v>
      </c>
      <c r="S42" s="96">
        <v>2750.335</v>
      </c>
      <c r="T42" s="96">
        <v>2730.982</v>
      </c>
      <c r="U42" s="96">
        <v>2802.0430000000001</v>
      </c>
      <c r="V42" s="96">
        <v>2730.5619999999999</v>
      </c>
      <c r="W42" s="96">
        <v>2570.1410000000001</v>
      </c>
      <c r="X42" s="96">
        <v>2580.451</v>
      </c>
      <c r="Y42" s="96">
        <v>2582.7750000000001</v>
      </c>
      <c r="Z42" s="96">
        <v>2423.625</v>
      </c>
      <c r="AA42" s="96">
        <v>2663.1030000000001</v>
      </c>
      <c r="AB42" s="96">
        <v>2823.3879999999999</v>
      </c>
      <c r="AC42" s="276">
        <v>2522.6387618956505</v>
      </c>
      <c r="AD42" s="384">
        <v>2218.2052734488411</v>
      </c>
    </row>
    <row r="43" spans="4:30" ht="16.5" customHeight="1">
      <c r="D43" s="128"/>
      <c r="E43" s="135" t="s">
        <v>284</v>
      </c>
      <c r="F43" s="96">
        <v>67.707999999999998</v>
      </c>
      <c r="G43" s="96">
        <v>77.745999999999995</v>
      </c>
      <c r="H43" s="96">
        <v>76.394999999999996</v>
      </c>
      <c r="I43" s="96">
        <v>82.138999999999996</v>
      </c>
      <c r="J43" s="96">
        <v>87.382000000000005</v>
      </c>
      <c r="K43" s="96">
        <v>88.263999999999996</v>
      </c>
      <c r="L43" s="96">
        <v>92.254999999999995</v>
      </c>
      <c r="M43" s="96">
        <v>93.896000000000001</v>
      </c>
      <c r="N43" s="96">
        <v>95.724000000000004</v>
      </c>
      <c r="O43" s="96">
        <v>102.285</v>
      </c>
      <c r="P43" s="96">
        <v>108.18600000000001</v>
      </c>
      <c r="Q43" s="96">
        <v>96.751999999999995</v>
      </c>
      <c r="R43" s="96">
        <v>110.416</v>
      </c>
      <c r="S43" s="96">
        <v>122.926</v>
      </c>
      <c r="T43" s="96">
        <v>130.988</v>
      </c>
      <c r="U43" s="96">
        <v>134.125</v>
      </c>
      <c r="V43" s="96">
        <v>131.077</v>
      </c>
      <c r="W43" s="96">
        <v>122.26600000000001</v>
      </c>
      <c r="X43" s="96">
        <v>113.675</v>
      </c>
      <c r="Y43" s="96">
        <v>114.92100000000001</v>
      </c>
      <c r="Z43" s="96">
        <v>49.27</v>
      </c>
      <c r="AA43" s="96">
        <v>44.401000000000003</v>
      </c>
      <c r="AB43" s="96">
        <v>76.811000000000007</v>
      </c>
      <c r="AC43" s="276">
        <v>76.143401797339877</v>
      </c>
      <c r="AD43" s="384">
        <v>69.127536877738279</v>
      </c>
    </row>
    <row r="44" spans="4:30" ht="16.5" customHeight="1">
      <c r="D44" s="130"/>
      <c r="E44" s="101" t="s">
        <v>96</v>
      </c>
      <c r="F44" s="97">
        <v>376.34199999999998</v>
      </c>
      <c r="G44" s="97">
        <v>432.137</v>
      </c>
      <c r="H44" s="97">
        <v>424.63200000000001</v>
      </c>
      <c r="I44" s="97">
        <v>456.553</v>
      </c>
      <c r="J44" s="97">
        <v>485.69600000000003</v>
      </c>
      <c r="K44" s="97">
        <v>490.6</v>
      </c>
      <c r="L44" s="97">
        <v>512.78399999999999</v>
      </c>
      <c r="M44" s="97">
        <v>521.90599999999995</v>
      </c>
      <c r="N44" s="97">
        <v>532.06700000000001</v>
      </c>
      <c r="O44" s="97">
        <v>568.53399999999999</v>
      </c>
      <c r="P44" s="97">
        <v>601.32899999999995</v>
      </c>
      <c r="Q44" s="97">
        <v>537.779</v>
      </c>
      <c r="R44" s="97">
        <v>571.01300000000003</v>
      </c>
      <c r="S44" s="97">
        <v>594.83299999999997</v>
      </c>
      <c r="T44" s="97">
        <v>592.96199999999999</v>
      </c>
      <c r="U44" s="97">
        <v>567.774</v>
      </c>
      <c r="V44" s="97">
        <v>645.85699999999997</v>
      </c>
      <c r="W44" s="97">
        <v>697.31700000000001</v>
      </c>
      <c r="X44" s="97">
        <v>749.24</v>
      </c>
      <c r="Y44" s="97">
        <v>856.298</v>
      </c>
      <c r="Z44" s="97">
        <v>559.40099999999995</v>
      </c>
      <c r="AA44" s="97">
        <v>533.73</v>
      </c>
      <c r="AB44" s="97">
        <v>911.49300000000005</v>
      </c>
      <c r="AC44" s="277">
        <v>920.84370881802181</v>
      </c>
      <c r="AD44" s="385">
        <v>990.3807604147753</v>
      </c>
    </row>
    <row r="45" spans="4:30" ht="16.5" customHeight="1">
      <c r="D45" s="2" t="s">
        <v>123</v>
      </c>
      <c r="E45" s="131"/>
      <c r="F45" s="98">
        <v>3020.8069999999998</v>
      </c>
      <c r="G45" s="98">
        <v>2901.915</v>
      </c>
      <c r="H45" s="98">
        <v>1849.4179999999999</v>
      </c>
      <c r="I45" s="98">
        <v>1127.7460000000001</v>
      </c>
      <c r="J45" s="98">
        <v>830.678</v>
      </c>
      <c r="K45" s="98">
        <v>548.755</v>
      </c>
      <c r="L45" s="98">
        <v>423.48</v>
      </c>
      <c r="M45" s="98">
        <v>683.22299999999996</v>
      </c>
      <c r="N45" s="98">
        <v>639.12800000000004</v>
      </c>
      <c r="O45" s="98">
        <v>500.05799999999999</v>
      </c>
      <c r="P45" s="98">
        <v>442.66899999999998</v>
      </c>
      <c r="Q45" s="98">
        <v>415.42200000000003</v>
      </c>
      <c r="R45" s="98">
        <v>490.95499999999998</v>
      </c>
      <c r="S45" s="98">
        <v>593.91099999999994</v>
      </c>
      <c r="T45" s="98">
        <v>525.678</v>
      </c>
      <c r="U45" s="98">
        <v>504.00799999999998</v>
      </c>
      <c r="V45" s="98">
        <v>528.80399999999997</v>
      </c>
      <c r="W45" s="98">
        <v>448.77100000000002</v>
      </c>
      <c r="X45" s="98">
        <v>409.26600000000002</v>
      </c>
      <c r="Y45" s="98">
        <v>344.96899999999999</v>
      </c>
      <c r="Z45" s="98">
        <v>363.76299999999998</v>
      </c>
      <c r="AA45" s="98">
        <v>688.08199999999999</v>
      </c>
      <c r="AB45" s="98">
        <v>710.01300000000003</v>
      </c>
      <c r="AC45" s="278">
        <v>576.85206830816173</v>
      </c>
      <c r="AD45" s="386">
        <v>709.18224948490058</v>
      </c>
    </row>
    <row r="46" spans="4:30" ht="16.5" customHeight="1">
      <c r="D46" s="128"/>
      <c r="E46" s="135" t="s">
        <v>124</v>
      </c>
      <c r="F46" s="103">
        <v>3020.8069999999998</v>
      </c>
      <c r="G46" s="103">
        <v>2901.915</v>
      </c>
      <c r="H46" s="103">
        <v>1849.4179999999999</v>
      </c>
      <c r="I46" s="103">
        <v>1127.7460000000001</v>
      </c>
      <c r="J46" s="103">
        <v>830.678</v>
      </c>
      <c r="K46" s="103">
        <v>548.755</v>
      </c>
      <c r="L46" s="103">
        <v>423.48</v>
      </c>
      <c r="M46" s="103">
        <v>683.22299999999996</v>
      </c>
      <c r="N46" s="103">
        <v>639.12800000000004</v>
      </c>
      <c r="O46" s="103">
        <v>500.05799999999999</v>
      </c>
      <c r="P46" s="103">
        <v>442.66899999999998</v>
      </c>
      <c r="Q46" s="103">
        <v>415.42200000000003</v>
      </c>
      <c r="R46" s="103">
        <v>490.95499999999998</v>
      </c>
      <c r="S46" s="103">
        <v>593.91099999999994</v>
      </c>
      <c r="T46" s="103">
        <v>525.678</v>
      </c>
      <c r="U46" s="103">
        <v>504.00799999999998</v>
      </c>
      <c r="V46" s="103">
        <v>528.80399999999997</v>
      </c>
      <c r="W46" s="103">
        <v>448.77100000000002</v>
      </c>
      <c r="X46" s="103">
        <v>409.26600000000002</v>
      </c>
      <c r="Y46" s="103">
        <v>344.96899999999999</v>
      </c>
      <c r="Z46" s="103">
        <v>363.76299999999998</v>
      </c>
      <c r="AA46" s="103">
        <v>688.08199999999999</v>
      </c>
      <c r="AB46" s="103">
        <v>710.01300000000003</v>
      </c>
      <c r="AC46" s="280">
        <v>576.85206830816173</v>
      </c>
      <c r="AD46" s="393">
        <v>709.18224948490058</v>
      </c>
    </row>
    <row r="47" spans="4:30" ht="16.5" customHeight="1">
      <c r="D47" s="3" t="s">
        <v>125</v>
      </c>
      <c r="E47" s="132"/>
      <c r="F47" s="104">
        <v>10641.293</v>
      </c>
      <c r="G47" s="104">
        <v>10553.683000000001</v>
      </c>
      <c r="H47" s="104">
        <v>10370.096</v>
      </c>
      <c r="I47" s="104">
        <v>10101.77</v>
      </c>
      <c r="J47" s="104">
        <v>10133.764999999999</v>
      </c>
      <c r="K47" s="104">
        <v>10061.838</v>
      </c>
      <c r="L47" s="104">
        <v>10603.26</v>
      </c>
      <c r="M47" s="104">
        <v>11229.76</v>
      </c>
      <c r="N47" s="104">
        <v>11318.971</v>
      </c>
      <c r="O47" s="104">
        <v>10466.698</v>
      </c>
      <c r="P47" s="104">
        <v>10295.721</v>
      </c>
      <c r="Q47" s="104">
        <v>10622.311</v>
      </c>
      <c r="R47" s="104">
        <v>10538.071</v>
      </c>
      <c r="S47" s="104">
        <v>10786.64</v>
      </c>
      <c r="T47" s="104">
        <v>11655.038</v>
      </c>
      <c r="U47" s="104">
        <v>11337.311</v>
      </c>
      <c r="V47" s="104">
        <v>10813.374</v>
      </c>
      <c r="W47" s="104">
        <v>10923.736000000001</v>
      </c>
      <c r="X47" s="104">
        <v>11359.141</v>
      </c>
      <c r="Y47" s="104">
        <v>11353.164000000001</v>
      </c>
      <c r="Z47" s="104">
        <v>11203.777</v>
      </c>
      <c r="AA47" s="104">
        <v>11682.397999999999</v>
      </c>
      <c r="AB47" s="104">
        <v>12132.788</v>
      </c>
      <c r="AC47" s="281">
        <v>12789.979116095572</v>
      </c>
      <c r="AD47" s="394">
        <v>13560.257625688289</v>
      </c>
    </row>
    <row r="48" spans="4:30" ht="16.5" customHeight="1" thickBot="1">
      <c r="D48" s="136"/>
      <c r="E48" s="137" t="s">
        <v>126</v>
      </c>
      <c r="F48" s="105">
        <v>10641.293</v>
      </c>
      <c r="G48" s="105">
        <v>10553.683000000001</v>
      </c>
      <c r="H48" s="105">
        <v>10370.096</v>
      </c>
      <c r="I48" s="105">
        <v>10101.77</v>
      </c>
      <c r="J48" s="105">
        <v>10133.764999999999</v>
      </c>
      <c r="K48" s="105">
        <v>10061.838</v>
      </c>
      <c r="L48" s="105">
        <v>10603.26</v>
      </c>
      <c r="M48" s="105">
        <v>11229.76</v>
      </c>
      <c r="N48" s="105">
        <v>11318.971</v>
      </c>
      <c r="O48" s="105">
        <v>10466.698</v>
      </c>
      <c r="P48" s="105">
        <v>10295.721</v>
      </c>
      <c r="Q48" s="105">
        <v>10622.311</v>
      </c>
      <c r="R48" s="105">
        <v>10538.071</v>
      </c>
      <c r="S48" s="105">
        <v>10786.64</v>
      </c>
      <c r="T48" s="105">
        <v>11655.038</v>
      </c>
      <c r="U48" s="105">
        <v>11337.311</v>
      </c>
      <c r="V48" s="105">
        <v>10813.374</v>
      </c>
      <c r="W48" s="105">
        <v>10923.736000000001</v>
      </c>
      <c r="X48" s="105">
        <v>11359.141</v>
      </c>
      <c r="Y48" s="105">
        <v>11353.164000000001</v>
      </c>
      <c r="Z48" s="105">
        <v>11203.777</v>
      </c>
      <c r="AA48" s="105">
        <v>11682.397999999999</v>
      </c>
      <c r="AB48" s="105">
        <v>12132.788</v>
      </c>
      <c r="AC48" s="282">
        <v>12789.979116095572</v>
      </c>
      <c r="AD48" s="395">
        <v>13560.257625688289</v>
      </c>
    </row>
    <row r="49" spans="4:30" ht="16.5" customHeight="1" thickTop="1" thickBot="1">
      <c r="D49" s="396" t="s">
        <v>97</v>
      </c>
      <c r="E49" s="139"/>
      <c r="F49" s="106">
        <v>36619.275000000001</v>
      </c>
      <c r="G49" s="106">
        <v>37852.26</v>
      </c>
      <c r="H49" s="106">
        <v>38550.15</v>
      </c>
      <c r="I49" s="106">
        <v>38472.197999999997</v>
      </c>
      <c r="J49" s="106">
        <v>39650.269</v>
      </c>
      <c r="K49" s="106">
        <v>41259.053</v>
      </c>
      <c r="L49" s="106">
        <v>42809.932999999997</v>
      </c>
      <c r="M49" s="106">
        <v>44872.158000000003</v>
      </c>
      <c r="N49" s="106">
        <v>45845.29</v>
      </c>
      <c r="O49" s="106">
        <v>43736.474999999999</v>
      </c>
      <c r="P49" s="106">
        <v>44635.050999999999</v>
      </c>
      <c r="Q49" s="106">
        <v>44768.726999999999</v>
      </c>
      <c r="R49" s="106">
        <v>44935.203999999998</v>
      </c>
      <c r="S49" s="106">
        <v>46730.034</v>
      </c>
      <c r="T49" s="106">
        <v>48651.985000000001</v>
      </c>
      <c r="U49" s="106">
        <v>50365.995999999999</v>
      </c>
      <c r="V49" s="106">
        <v>51394.559000000001</v>
      </c>
      <c r="W49" s="106">
        <v>53234.427000000003</v>
      </c>
      <c r="X49" s="106">
        <v>55132.006000000001</v>
      </c>
      <c r="Y49" s="106">
        <v>56363.506999999998</v>
      </c>
      <c r="Z49" s="106">
        <v>57283.803999999996</v>
      </c>
      <c r="AA49" s="106">
        <v>62753.826999999997</v>
      </c>
      <c r="AB49" s="106">
        <v>68507.361999999994</v>
      </c>
      <c r="AC49" s="283">
        <v>71042.698498400423</v>
      </c>
      <c r="AD49" s="398">
        <v>73427.961248991342</v>
      </c>
    </row>
    <row r="50" spans="4:30" ht="16.5" customHeight="1">
      <c r="D50" s="399"/>
      <c r="F50" s="150"/>
      <c r="G50" s="150"/>
      <c r="H50" s="150"/>
      <c r="I50" s="150"/>
      <c r="J50" s="150"/>
      <c r="K50" s="150"/>
      <c r="L50" s="150"/>
      <c r="M50" s="150"/>
    </row>
    <row r="51" spans="4:30" ht="16.5" customHeight="1">
      <c r="D51" s="93" t="s">
        <v>348</v>
      </c>
      <c r="F51" s="324"/>
      <c r="G51" s="324"/>
      <c r="H51" s="324"/>
      <c r="I51" s="324"/>
      <c r="J51" s="324"/>
      <c r="K51" s="324"/>
      <c r="L51" s="324"/>
      <c r="M51" s="324"/>
    </row>
    <row r="52" spans="4:30" ht="16.5" customHeight="1" thickBot="1">
      <c r="N52" s="152"/>
      <c r="O52" s="152"/>
      <c r="P52" s="152"/>
      <c r="Q52" s="152"/>
      <c r="R52" s="152"/>
      <c r="S52" s="152"/>
      <c r="T52" s="152"/>
      <c r="Y52" s="151"/>
      <c r="Z52" s="151"/>
      <c r="AA52" s="151"/>
      <c r="AB52" s="151"/>
      <c r="AC52" s="151"/>
      <c r="AD52" s="152" t="s">
        <v>65</v>
      </c>
    </row>
    <row r="53" spans="4:30" ht="16.5" customHeight="1" thickBot="1">
      <c r="D53" s="125"/>
      <c r="E53" s="126"/>
      <c r="F53" s="380" t="s">
        <v>358</v>
      </c>
      <c r="G53" s="380" t="s">
        <v>359</v>
      </c>
      <c r="H53" s="380" t="s">
        <v>360</v>
      </c>
      <c r="I53" s="380" t="s">
        <v>361</v>
      </c>
      <c r="J53" s="380" t="s">
        <v>362</v>
      </c>
      <c r="K53" s="380" t="s">
        <v>258</v>
      </c>
      <c r="L53" s="380" t="s">
        <v>259</v>
      </c>
      <c r="M53" s="380" t="s">
        <v>260</v>
      </c>
      <c r="N53" s="380" t="s">
        <v>261</v>
      </c>
      <c r="O53" s="380" t="s">
        <v>262</v>
      </c>
      <c r="P53" s="380" t="s">
        <v>263</v>
      </c>
      <c r="Q53" s="380" t="s">
        <v>264</v>
      </c>
      <c r="R53" s="380" t="s">
        <v>265</v>
      </c>
      <c r="S53" s="380" t="s">
        <v>266</v>
      </c>
      <c r="T53" s="380" t="s">
        <v>267</v>
      </c>
      <c r="U53" s="380" t="s">
        <v>268</v>
      </c>
      <c r="V53" s="380" t="s">
        <v>269</v>
      </c>
      <c r="W53" s="380" t="s">
        <v>270</v>
      </c>
      <c r="X53" s="380" t="s">
        <v>272</v>
      </c>
      <c r="Y53" s="380" t="s">
        <v>273</v>
      </c>
      <c r="Z53" s="380" t="s">
        <v>274</v>
      </c>
      <c r="AA53" s="380" t="s">
        <v>275</v>
      </c>
      <c r="AB53" s="380" t="s">
        <v>276</v>
      </c>
      <c r="AC53" s="381" t="s">
        <v>277</v>
      </c>
      <c r="AD53" s="382" t="s">
        <v>279</v>
      </c>
    </row>
    <row r="54" spans="4:30" ht="16.5" customHeight="1">
      <c r="D54" s="400" t="s">
        <v>98</v>
      </c>
      <c r="E54" s="401"/>
      <c r="F54" s="649">
        <v>4942.3030000000008</v>
      </c>
      <c r="G54" s="104">
        <v>5425.3180000000002</v>
      </c>
      <c r="H54" s="104">
        <v>5808.33</v>
      </c>
      <c r="I54" s="104">
        <v>6013.9870000000001</v>
      </c>
      <c r="J54" s="104">
        <v>5551.6830000000009</v>
      </c>
      <c r="K54" s="104">
        <v>4826.9939999999997</v>
      </c>
      <c r="L54" s="104">
        <v>5254.0779999999995</v>
      </c>
      <c r="M54" s="104">
        <v>5803.34</v>
      </c>
      <c r="N54" s="387">
        <v>6004.7489999999998</v>
      </c>
      <c r="O54" s="104">
        <v>6322.2739999999994</v>
      </c>
      <c r="P54" s="402">
        <v>6587.7419999999993</v>
      </c>
      <c r="Q54" s="402">
        <v>6872.3850000000002</v>
      </c>
      <c r="R54" s="387">
        <v>6585.8879999999999</v>
      </c>
      <c r="S54" s="104">
        <v>6743.6790000000001</v>
      </c>
      <c r="T54" s="387">
        <v>6703.5370000000003</v>
      </c>
      <c r="U54" s="104">
        <v>7852.25</v>
      </c>
      <c r="V54" s="95">
        <v>8331.4920000000002</v>
      </c>
      <c r="W54" s="387">
        <v>8310.1419999999998</v>
      </c>
      <c r="X54" s="95">
        <v>8122.2340000000004</v>
      </c>
      <c r="Y54" s="387">
        <v>8002.4690000000001</v>
      </c>
      <c r="Z54" s="95">
        <v>8068.8149999999996</v>
      </c>
      <c r="AA54" s="95">
        <v>9336.57</v>
      </c>
      <c r="AB54" s="95">
        <v>11141.218000000001</v>
      </c>
      <c r="AC54" s="275">
        <v>12504.933486096792</v>
      </c>
      <c r="AD54" s="383">
        <v>12985.141359648047</v>
      </c>
    </row>
    <row r="55" spans="4:30" ht="16.5" customHeight="1">
      <c r="D55" s="403" t="s">
        <v>99</v>
      </c>
      <c r="E55" s="404"/>
      <c r="F55" s="650">
        <v>1484.03</v>
      </c>
      <c r="G55" s="107">
        <v>1569.52</v>
      </c>
      <c r="H55" s="107">
        <v>1719.4749999999999</v>
      </c>
      <c r="I55" s="107">
        <v>1838.56</v>
      </c>
      <c r="J55" s="107">
        <v>1927.4659999999999</v>
      </c>
      <c r="K55" s="107">
        <v>2022.7560000000001</v>
      </c>
      <c r="L55" s="107">
        <v>2071.395</v>
      </c>
      <c r="M55" s="107">
        <v>2156.299</v>
      </c>
      <c r="N55" s="405">
        <v>2152.5129999999999</v>
      </c>
      <c r="O55" s="107">
        <v>2224.8040000000001</v>
      </c>
      <c r="P55" s="406">
        <v>2203.8780000000002</v>
      </c>
      <c r="Q55" s="406">
        <v>2043.454</v>
      </c>
      <c r="R55" s="405">
        <v>2018.2370000000001</v>
      </c>
      <c r="S55" s="107">
        <v>2275.8209999999999</v>
      </c>
      <c r="T55" s="405">
        <v>2327.4580000000001</v>
      </c>
      <c r="U55" s="107">
        <v>2272.123</v>
      </c>
      <c r="V55" s="107">
        <v>2250.3180000000002</v>
      </c>
      <c r="W55" s="405">
        <v>2210.2979999999998</v>
      </c>
      <c r="X55" s="107">
        <v>2204.4850000000001</v>
      </c>
      <c r="Y55" s="405">
        <v>2122.2289999999998</v>
      </c>
      <c r="Z55" s="107">
        <v>1984.873</v>
      </c>
      <c r="AA55" s="107">
        <v>1981.068</v>
      </c>
      <c r="AB55" s="107">
        <v>1946.1869999999999</v>
      </c>
      <c r="AC55" s="407">
        <v>1925.5772969503553</v>
      </c>
      <c r="AD55" s="408">
        <v>1944.8566952822132</v>
      </c>
    </row>
    <row r="56" spans="4:30" ht="16.5" customHeight="1">
      <c r="D56" s="403" t="s">
        <v>100</v>
      </c>
      <c r="E56" s="404"/>
      <c r="F56" s="650">
        <v>8255.1729999999989</v>
      </c>
      <c r="G56" s="107">
        <v>9422.1949999999997</v>
      </c>
      <c r="H56" s="107">
        <v>10027.083999999999</v>
      </c>
      <c r="I56" s="107">
        <v>10509.462</v>
      </c>
      <c r="J56" s="107">
        <v>10994.52</v>
      </c>
      <c r="K56" s="107">
        <v>11372.319</v>
      </c>
      <c r="L56" s="107">
        <v>11738.707</v>
      </c>
      <c r="M56" s="107">
        <v>11954.491999999998</v>
      </c>
      <c r="N56" s="405">
        <v>12182.058000000001</v>
      </c>
      <c r="O56" s="107">
        <v>11815.266</v>
      </c>
      <c r="P56" s="406">
        <v>11462.25</v>
      </c>
      <c r="Q56" s="406">
        <v>11158.594999999999</v>
      </c>
      <c r="R56" s="405">
        <v>11350.130999999999</v>
      </c>
      <c r="S56" s="107">
        <v>11790.092999999999</v>
      </c>
      <c r="T56" s="405">
        <v>11885.982</v>
      </c>
      <c r="U56" s="107">
        <v>12094.688000000002</v>
      </c>
      <c r="V56" s="107">
        <v>12884.356</v>
      </c>
      <c r="W56" s="405">
        <v>14025.569</v>
      </c>
      <c r="X56" s="107">
        <v>14904.550999999999</v>
      </c>
      <c r="Y56" s="405">
        <v>16031.082</v>
      </c>
      <c r="Z56" s="107">
        <v>17113.194</v>
      </c>
      <c r="AA56" s="107">
        <v>18578.832999999999</v>
      </c>
      <c r="AB56" s="107">
        <v>20434.350999999999</v>
      </c>
      <c r="AC56" s="407">
        <v>21951.572577876177</v>
      </c>
      <c r="AD56" s="408">
        <v>22942.845826573372</v>
      </c>
    </row>
    <row r="57" spans="4:30" ht="16.5" customHeight="1">
      <c r="D57" s="403" t="s">
        <v>282</v>
      </c>
      <c r="E57" s="409"/>
      <c r="F57" s="650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512.23199999999997</v>
      </c>
      <c r="L57" s="107">
        <v>505.85700000000003</v>
      </c>
      <c r="M57" s="107">
        <v>542.18399999999997</v>
      </c>
      <c r="N57" s="405">
        <v>565.72</v>
      </c>
      <c r="O57" s="107">
        <v>492.798</v>
      </c>
      <c r="P57" s="406">
        <v>548.09199999999998</v>
      </c>
      <c r="Q57" s="406">
        <v>612.92200000000003</v>
      </c>
      <c r="R57" s="405">
        <v>589.88400000000001</v>
      </c>
      <c r="S57" s="107">
        <v>663.298</v>
      </c>
      <c r="T57" s="405">
        <v>735.952</v>
      </c>
      <c r="U57" s="107">
        <v>838.87</v>
      </c>
      <c r="V57" s="107">
        <v>1177.3209999999999</v>
      </c>
      <c r="W57" s="405">
        <v>1599.241</v>
      </c>
      <c r="X57" s="107">
        <v>2139.6880000000001</v>
      </c>
      <c r="Y57" s="405">
        <v>2624.087</v>
      </c>
      <c r="Z57" s="107">
        <v>3412.998</v>
      </c>
      <c r="AA57" s="107">
        <v>4096.7479999999996</v>
      </c>
      <c r="AB57" s="107">
        <v>4841.2979999999998</v>
      </c>
      <c r="AC57" s="407">
        <v>4926.5878924745302</v>
      </c>
      <c r="AD57" s="408">
        <v>5243.4676885401941</v>
      </c>
    </row>
    <row r="58" spans="4:30" ht="16.5" customHeight="1">
      <c r="D58" s="403" t="s">
        <v>101</v>
      </c>
      <c r="E58" s="409"/>
      <c r="F58" s="650">
        <v>5813.0199999999995</v>
      </c>
      <c r="G58" s="107">
        <v>5668.4960000000001</v>
      </c>
      <c r="H58" s="107">
        <v>5470.1719999999996</v>
      </c>
      <c r="I58" s="107">
        <v>5371.7830000000004</v>
      </c>
      <c r="J58" s="107">
        <v>5402.32</v>
      </c>
      <c r="K58" s="107">
        <v>5335.7120000000004</v>
      </c>
      <c r="L58" s="107">
        <v>4958.4540000000006</v>
      </c>
      <c r="M58" s="107">
        <v>4597.6400000000003</v>
      </c>
      <c r="N58" s="405">
        <v>4214.6889999999994</v>
      </c>
      <c r="O58" s="107">
        <v>3787.9389999999994</v>
      </c>
      <c r="P58" s="406">
        <v>3446.069</v>
      </c>
      <c r="Q58" s="406">
        <v>3079.5219999999999</v>
      </c>
      <c r="R58" s="405">
        <v>3355.7379999999998</v>
      </c>
      <c r="S58" s="107">
        <v>3446.489</v>
      </c>
      <c r="T58" s="405">
        <v>3534.3990000000003</v>
      </c>
      <c r="U58" s="107">
        <v>3390.6510000000003</v>
      </c>
      <c r="V58" s="107">
        <v>3553.826</v>
      </c>
      <c r="W58" s="405">
        <v>3624.9040000000005</v>
      </c>
      <c r="X58" s="107">
        <v>3621.9119999999998</v>
      </c>
      <c r="Y58" s="405">
        <v>3404.5610000000001</v>
      </c>
      <c r="Z58" s="107">
        <v>3491.7959999999998</v>
      </c>
      <c r="AA58" s="107">
        <v>3711.2249999999999</v>
      </c>
      <c r="AB58" s="107">
        <v>3839.0690000000004</v>
      </c>
      <c r="AC58" s="407">
        <v>3767.7370646481781</v>
      </c>
      <c r="AD58" s="408">
        <v>3781.3482351925422</v>
      </c>
    </row>
    <row r="59" spans="4:30" ht="16.5" customHeight="1">
      <c r="D59" s="403" t="s">
        <v>102</v>
      </c>
      <c r="E59" s="409"/>
      <c r="F59" s="650">
        <v>-2990.6760000000004</v>
      </c>
      <c r="G59" s="107">
        <v>-3237.3830000000003</v>
      </c>
      <c r="H59" s="107">
        <v>-2125.5379999999996</v>
      </c>
      <c r="I59" s="107">
        <v>-1986.6009999999997</v>
      </c>
      <c r="J59" s="107">
        <v>-855.91300000000024</v>
      </c>
      <c r="K59" s="107">
        <v>755.48800000000006</v>
      </c>
      <c r="L59" s="107">
        <v>1414.3049999999998</v>
      </c>
      <c r="M59" s="107">
        <v>2006.0010000000004</v>
      </c>
      <c r="N59" s="405">
        <v>3087.1019999999999</v>
      </c>
      <c r="O59" s="107">
        <v>2862.1280000000002</v>
      </c>
      <c r="P59" s="406">
        <v>4286.4229999999998</v>
      </c>
      <c r="Q59" s="406">
        <v>4978.6629999999996</v>
      </c>
      <c r="R59" s="405">
        <v>4766.7199999999993</v>
      </c>
      <c r="S59" s="107">
        <v>4954.4159999999993</v>
      </c>
      <c r="T59" s="405">
        <v>5647.7710000000006</v>
      </c>
      <c r="U59" s="107">
        <v>6372.1179999999995</v>
      </c>
      <c r="V59" s="107">
        <v>6135.1040000000003</v>
      </c>
      <c r="W59" s="405">
        <v>6519.677999999999</v>
      </c>
      <c r="X59" s="107">
        <v>6786.3130000000001</v>
      </c>
      <c r="Y59" s="405">
        <v>6771.6990000000005</v>
      </c>
      <c r="Z59" s="107">
        <v>6704.1419999999998</v>
      </c>
      <c r="AA59" s="107">
        <v>7699.302999999999</v>
      </c>
      <c r="AB59" s="107">
        <v>8153.558</v>
      </c>
      <c r="AC59" s="407">
        <v>7704.2696233028319</v>
      </c>
      <c r="AD59" s="408">
        <v>7572.6328681928408</v>
      </c>
    </row>
    <row r="60" spans="4:30" ht="16.5" customHeight="1">
      <c r="D60" s="403" t="s">
        <v>103</v>
      </c>
      <c r="E60" s="409"/>
      <c r="F60" s="650">
        <v>5453.3249999999989</v>
      </c>
      <c r="G60" s="107">
        <v>5548.5159999999996</v>
      </c>
      <c r="H60" s="107">
        <v>5431.1129999999994</v>
      </c>
      <c r="I60" s="107">
        <v>5495.491</v>
      </c>
      <c r="J60" s="107">
        <v>5665.75</v>
      </c>
      <c r="K60" s="107">
        <v>5822.9590000000007</v>
      </c>
      <c r="L60" s="107">
        <v>5840.3969999999999</v>
      </c>
      <c r="M60" s="107">
        <v>5899.2189999999991</v>
      </c>
      <c r="N60" s="405">
        <v>5680.3600000000006</v>
      </c>
      <c r="O60" s="107">
        <v>5264.5099999999993</v>
      </c>
      <c r="P60" s="406">
        <v>5362.2069999999994</v>
      </c>
      <c r="Q60" s="406">
        <v>4985.4530000000013</v>
      </c>
      <c r="R60" s="405">
        <v>5239.58</v>
      </c>
      <c r="S60" s="107">
        <v>5475.6869999999999</v>
      </c>
      <c r="T60" s="405">
        <v>5636.17</v>
      </c>
      <c r="U60" s="107">
        <v>5703.9769999999999</v>
      </c>
      <c r="V60" s="107">
        <v>5719.9639999999999</v>
      </c>
      <c r="W60" s="405">
        <v>5572.0879999999997</v>
      </c>
      <c r="X60" s="107">
        <v>5584.4160000000002</v>
      </c>
      <c r="Y60" s="405">
        <v>5709.2470000000003</v>
      </c>
      <c r="Z60" s="107">
        <v>4940.4459999999999</v>
      </c>
      <c r="AA60" s="107">
        <v>4979.6000000000004</v>
      </c>
      <c r="AB60" s="107">
        <v>5308.88</v>
      </c>
      <c r="AC60" s="407">
        <v>4895.1893726478129</v>
      </c>
      <c r="AD60" s="408">
        <v>4688.2287003889232</v>
      </c>
    </row>
    <row r="61" spans="4:30" ht="16.5" customHeight="1">
      <c r="D61" s="403" t="s">
        <v>104</v>
      </c>
      <c r="E61" s="409"/>
      <c r="F61" s="650">
        <v>3020.8069999999998</v>
      </c>
      <c r="G61" s="107">
        <v>2901.915</v>
      </c>
      <c r="H61" s="107">
        <v>1849.4179999999999</v>
      </c>
      <c r="I61" s="107">
        <v>1127.7460000000001</v>
      </c>
      <c r="J61" s="107">
        <v>830.678</v>
      </c>
      <c r="K61" s="107">
        <v>548.755</v>
      </c>
      <c r="L61" s="107">
        <v>423.48</v>
      </c>
      <c r="M61" s="107">
        <v>683.22299999999996</v>
      </c>
      <c r="N61" s="405">
        <v>639.12800000000004</v>
      </c>
      <c r="O61" s="107">
        <v>500.05799999999999</v>
      </c>
      <c r="P61" s="406">
        <v>442.66899999999998</v>
      </c>
      <c r="Q61" s="406">
        <v>415.42200000000003</v>
      </c>
      <c r="R61" s="405">
        <v>490.95499999999998</v>
      </c>
      <c r="S61" s="107">
        <v>593.91099999999994</v>
      </c>
      <c r="T61" s="405">
        <v>525.678</v>
      </c>
      <c r="U61" s="107">
        <v>504.00799999999998</v>
      </c>
      <c r="V61" s="107">
        <v>528.80399999999997</v>
      </c>
      <c r="W61" s="405">
        <v>448.77100000000002</v>
      </c>
      <c r="X61" s="107">
        <v>409.26600000000002</v>
      </c>
      <c r="Y61" s="405">
        <v>344.96899999999999</v>
      </c>
      <c r="Z61" s="107">
        <v>363.76299999999998</v>
      </c>
      <c r="AA61" s="107">
        <v>688.08199999999999</v>
      </c>
      <c r="AB61" s="107">
        <v>710.01300000000003</v>
      </c>
      <c r="AC61" s="407">
        <v>576.85206830816173</v>
      </c>
      <c r="AD61" s="408">
        <v>709.18224948490058</v>
      </c>
    </row>
    <row r="62" spans="4:30" ht="16.5" customHeight="1" thickBot="1">
      <c r="D62" s="400" t="s">
        <v>105</v>
      </c>
      <c r="E62" s="410"/>
      <c r="F62" s="651">
        <v>10641.293</v>
      </c>
      <c r="G62" s="98">
        <v>10553.683000000001</v>
      </c>
      <c r="H62" s="98">
        <v>10370.096</v>
      </c>
      <c r="I62" s="98">
        <v>10101.77</v>
      </c>
      <c r="J62" s="98">
        <v>10133.764999999999</v>
      </c>
      <c r="K62" s="98">
        <v>10061.838</v>
      </c>
      <c r="L62" s="98">
        <v>10603.26</v>
      </c>
      <c r="M62" s="98">
        <v>11229.76</v>
      </c>
      <c r="N62" s="150">
        <v>11318.971</v>
      </c>
      <c r="O62" s="98">
        <v>10466.698</v>
      </c>
      <c r="P62" s="411">
        <v>10295.721</v>
      </c>
      <c r="Q62" s="411">
        <v>10622.311</v>
      </c>
      <c r="R62" s="150">
        <v>10538.071</v>
      </c>
      <c r="S62" s="98">
        <v>10786.64</v>
      </c>
      <c r="T62" s="150">
        <v>11655.038</v>
      </c>
      <c r="U62" s="98">
        <v>11337.311</v>
      </c>
      <c r="V62" s="98">
        <v>10813.374</v>
      </c>
      <c r="W62" s="150">
        <v>10923.736000000001</v>
      </c>
      <c r="X62" s="98">
        <v>11359.141</v>
      </c>
      <c r="Y62" s="150">
        <v>11353.164000000001</v>
      </c>
      <c r="Z62" s="98">
        <v>11203.777</v>
      </c>
      <c r="AA62" s="98">
        <v>11682.397999999999</v>
      </c>
      <c r="AB62" s="98">
        <v>12132.788</v>
      </c>
      <c r="AC62" s="278">
        <v>12789.979116095572</v>
      </c>
      <c r="AD62" s="386">
        <v>13560.257625688289</v>
      </c>
    </row>
    <row r="63" spans="4:30" ht="16.5" customHeight="1" thickTop="1" thickBot="1">
      <c r="D63" s="396" t="s">
        <v>97</v>
      </c>
      <c r="E63" s="139"/>
      <c r="F63" s="652">
        <v>36619.274999999994</v>
      </c>
      <c r="G63" s="106">
        <v>37852.259999999995</v>
      </c>
      <c r="H63" s="106">
        <v>38550.15</v>
      </c>
      <c r="I63" s="106">
        <v>38472.198000000004</v>
      </c>
      <c r="J63" s="106">
        <v>39650.269</v>
      </c>
      <c r="K63" s="106">
        <v>41259.053</v>
      </c>
      <c r="L63" s="106">
        <v>42809.933000000005</v>
      </c>
      <c r="M63" s="106">
        <v>44872.157999999996</v>
      </c>
      <c r="N63" s="397">
        <v>45845.289999999994</v>
      </c>
      <c r="O63" s="106">
        <v>43736.474999999991</v>
      </c>
      <c r="P63" s="412">
        <v>44635.050999999999</v>
      </c>
      <c r="Q63" s="412">
        <v>44768.727000000006</v>
      </c>
      <c r="R63" s="397">
        <v>44935.203999999998</v>
      </c>
      <c r="S63" s="106">
        <v>46730.034</v>
      </c>
      <c r="T63" s="397">
        <v>48651.985000000001</v>
      </c>
      <c r="U63" s="106">
        <v>50365.996000000006</v>
      </c>
      <c r="V63" s="106">
        <v>51394.558999999994</v>
      </c>
      <c r="W63" s="397">
        <v>53234.426999999996</v>
      </c>
      <c r="X63" s="106">
        <v>55132.005999999994</v>
      </c>
      <c r="Y63" s="397">
        <v>56363.506999999998</v>
      </c>
      <c r="Z63" s="106">
        <v>57283.803999999996</v>
      </c>
      <c r="AA63" s="106">
        <v>62753.826999999997</v>
      </c>
      <c r="AB63" s="106">
        <v>68507.361999999994</v>
      </c>
      <c r="AC63" s="283">
        <v>71042.698498400423</v>
      </c>
      <c r="AD63" s="398">
        <v>73427.961248991327</v>
      </c>
    </row>
    <row r="65" spans="4:30" ht="16.5" customHeight="1" thickBot="1">
      <c r="D65" s="4" t="s">
        <v>106</v>
      </c>
      <c r="R65" s="152"/>
      <c r="U65" s="152"/>
      <c r="AD65" s="152" t="s">
        <v>107</v>
      </c>
    </row>
    <row r="66" spans="4:30" ht="16.5" customHeight="1" thickBot="1">
      <c r="D66" s="125"/>
      <c r="E66" s="126"/>
      <c r="F66" s="380" t="s">
        <v>358</v>
      </c>
      <c r="G66" s="380" t="s">
        <v>359</v>
      </c>
      <c r="H66" s="380" t="s">
        <v>360</v>
      </c>
      <c r="I66" s="380" t="s">
        <v>361</v>
      </c>
      <c r="J66" s="380" t="s">
        <v>362</v>
      </c>
      <c r="K66" s="380" t="s">
        <v>258</v>
      </c>
      <c r="L66" s="380" t="s">
        <v>259</v>
      </c>
      <c r="M66" s="380" t="s">
        <v>260</v>
      </c>
      <c r="N66" s="380" t="s">
        <v>261</v>
      </c>
      <c r="O66" s="380" t="s">
        <v>262</v>
      </c>
      <c r="P66" s="380" t="s">
        <v>263</v>
      </c>
      <c r="Q66" s="380" t="s">
        <v>264</v>
      </c>
      <c r="R66" s="380" t="s">
        <v>265</v>
      </c>
      <c r="S66" s="380" t="s">
        <v>266</v>
      </c>
      <c r="T66" s="380" t="s">
        <v>267</v>
      </c>
      <c r="U66" s="380" t="s">
        <v>268</v>
      </c>
      <c r="V66" s="380" t="s">
        <v>269</v>
      </c>
      <c r="W66" s="380" t="s">
        <v>270</v>
      </c>
      <c r="X66" s="380" t="s">
        <v>272</v>
      </c>
      <c r="Y66" s="380" t="s">
        <v>273</v>
      </c>
      <c r="Z66" s="380" t="s">
        <v>274</v>
      </c>
      <c r="AA66" s="380" t="s">
        <v>275</v>
      </c>
      <c r="AB66" s="380" t="s">
        <v>276</v>
      </c>
      <c r="AC66" s="381" t="s">
        <v>277</v>
      </c>
      <c r="AD66" s="382" t="s">
        <v>279</v>
      </c>
    </row>
    <row r="67" spans="4:30" ht="16.5" customHeight="1">
      <c r="D67" s="2" t="s">
        <v>98</v>
      </c>
      <c r="E67" s="413"/>
      <c r="F67" s="42">
        <v>13.496452346476007</v>
      </c>
      <c r="G67" s="43">
        <v>14.332877349991787</v>
      </c>
      <c r="H67" s="43">
        <v>15.066945264804417</v>
      </c>
      <c r="I67" s="43">
        <v>15.632033813092766</v>
      </c>
      <c r="J67" s="43">
        <v>14.001627580382873</v>
      </c>
      <c r="K67" s="43">
        <v>11.699236044026506</v>
      </c>
      <c r="L67" s="43">
        <v>12.2730348585222</v>
      </c>
      <c r="M67" s="43">
        <v>12.933053052630097</v>
      </c>
      <c r="N67" s="43">
        <v>13.097853672645545</v>
      </c>
      <c r="O67" s="43">
        <v>14.455380777714712</v>
      </c>
      <c r="P67" s="43">
        <v>14.759122824795249</v>
      </c>
      <c r="Q67" s="43">
        <v>15.350860881078882</v>
      </c>
      <c r="R67" s="43">
        <v>14.656410595131605</v>
      </c>
      <c r="S67" s="43">
        <v>14.431145074707201</v>
      </c>
      <c r="T67" s="43">
        <v>13.778547781760601</v>
      </c>
      <c r="U67" s="43">
        <v>15.590379668060171</v>
      </c>
      <c r="V67" s="43">
        <v>16.210844420320839</v>
      </c>
      <c r="W67" s="43">
        <v>15.610465761188713</v>
      </c>
      <c r="X67" s="43">
        <v>14.73233896114718</v>
      </c>
      <c r="Y67" s="43">
        <v>14.197961457579282</v>
      </c>
      <c r="Z67" s="43">
        <v>14.085682927062596</v>
      </c>
      <c r="AA67" s="43">
        <v>14.878088630355565</v>
      </c>
      <c r="AB67" s="43">
        <v>16.262803988861812</v>
      </c>
      <c r="AC67" s="284">
        <v>17.601996757454742</v>
      </c>
      <c r="AD67" s="414">
        <v>17.684191605995903</v>
      </c>
    </row>
    <row r="68" spans="4:30" ht="16.5" customHeight="1">
      <c r="D68" s="5" t="s">
        <v>99</v>
      </c>
      <c r="E68" s="415"/>
      <c r="F68" s="48">
        <v>4.0525925212883109</v>
      </c>
      <c r="G68" s="49">
        <v>4.1464366988919554</v>
      </c>
      <c r="H68" s="49">
        <v>4.4603587794081214</v>
      </c>
      <c r="I68" s="49">
        <v>4.7789315286846872</v>
      </c>
      <c r="J68" s="49">
        <v>4.861167524487664</v>
      </c>
      <c r="K68" s="49">
        <v>4.9025749573069453</v>
      </c>
      <c r="L68" s="49">
        <v>4.8385850078298409</v>
      </c>
      <c r="M68" s="49">
        <v>4.8054274545922224</v>
      </c>
      <c r="N68" s="49">
        <v>4.6951671589382471</v>
      </c>
      <c r="O68" s="49">
        <v>5.0868388456088445</v>
      </c>
      <c r="P68" s="49">
        <v>4.9375500881582957</v>
      </c>
      <c r="Q68" s="49">
        <v>4.5644675132263641</v>
      </c>
      <c r="R68" s="49">
        <v>4.4914383831438718</v>
      </c>
      <c r="S68" s="49">
        <v>4.8701462532640143</v>
      </c>
      <c r="T68" s="49">
        <v>4.7838911403101028</v>
      </c>
      <c r="U68" s="49">
        <v>4.5112241997557234</v>
      </c>
      <c r="V68" s="49">
        <v>4.3785140757798899</v>
      </c>
      <c r="W68" s="49">
        <v>4.1520086240432343</v>
      </c>
      <c r="X68" s="49">
        <v>3.9985575710776788</v>
      </c>
      <c r="Y68" s="49">
        <v>3.7652536418644069</v>
      </c>
      <c r="Z68" s="49">
        <v>3.4649811314905001</v>
      </c>
      <c r="AA68" s="49">
        <v>3.156887945654693</v>
      </c>
      <c r="AB68" s="49">
        <v>2.8408435870001827</v>
      </c>
      <c r="AC68" s="285">
        <v>2.7104506693164407</v>
      </c>
      <c r="AD68" s="416">
        <v>2.6486595326912057</v>
      </c>
    </row>
    <row r="69" spans="4:30" ht="16.5" customHeight="1">
      <c r="D69" s="2" t="s">
        <v>100</v>
      </c>
      <c r="E69" s="417"/>
      <c r="F69" s="38">
        <v>22.543245326402559</v>
      </c>
      <c r="G69" s="40">
        <v>24.892027583029392</v>
      </c>
      <c r="H69" s="40">
        <v>26.010492825579146</v>
      </c>
      <c r="I69" s="40">
        <v>27.317030339675416</v>
      </c>
      <c r="J69" s="40">
        <v>27.72873999921665</v>
      </c>
      <c r="K69" s="40">
        <v>27.563208976221532</v>
      </c>
      <c r="L69" s="40">
        <v>27.420521774701207</v>
      </c>
      <c r="M69" s="40">
        <v>26.641223718279825</v>
      </c>
      <c r="N69" s="40">
        <v>26.572103699202255</v>
      </c>
      <c r="O69" s="40">
        <v>27.014673679120232</v>
      </c>
      <c r="P69" s="40">
        <v>25.679930330985844</v>
      </c>
      <c r="Q69" s="40">
        <v>24.92497720562838</v>
      </c>
      <c r="R69" s="40">
        <v>25.258883880887687</v>
      </c>
      <c r="S69" s="40">
        <v>25.230225597524704</v>
      </c>
      <c r="T69" s="40">
        <v>24.430620867781652</v>
      </c>
      <c r="U69" s="40">
        <v>24.013598380939396</v>
      </c>
      <c r="V69" s="40">
        <v>25.069494224087034</v>
      </c>
      <c r="W69" s="40">
        <v>26.346801854371421</v>
      </c>
      <c r="X69" s="40">
        <v>27.034298371076865</v>
      </c>
      <c r="Y69" s="40">
        <v>28.442307537747784</v>
      </c>
      <c r="Z69" s="40">
        <v>29.874402195775964</v>
      </c>
      <c r="AA69" s="40">
        <v>29.605896386207647</v>
      </c>
      <c r="AB69" s="40">
        <v>29.827963599007067</v>
      </c>
      <c r="AC69" s="286">
        <v>30.899125514454429</v>
      </c>
      <c r="AD69" s="418">
        <v>31.245380419558543</v>
      </c>
    </row>
    <row r="70" spans="4:30" ht="16.5" customHeight="1">
      <c r="D70" s="5" t="s">
        <v>282</v>
      </c>
      <c r="E70" s="419"/>
      <c r="F70" s="48">
        <v>0</v>
      </c>
      <c r="G70" s="49">
        <v>0</v>
      </c>
      <c r="H70" s="49">
        <v>0</v>
      </c>
      <c r="I70" s="49">
        <v>0</v>
      </c>
      <c r="J70" s="49">
        <v>0</v>
      </c>
      <c r="K70" s="49">
        <v>1.2415020771320175</v>
      </c>
      <c r="L70" s="49">
        <v>1.1816346453987676</v>
      </c>
      <c r="M70" s="49">
        <v>1.2082859932878647</v>
      </c>
      <c r="N70" s="49">
        <v>1.23397627106296</v>
      </c>
      <c r="O70" s="49">
        <v>1.1267437533546087</v>
      </c>
      <c r="P70" s="49">
        <v>1.2279407947803174</v>
      </c>
      <c r="Q70" s="49">
        <v>1.3690851651868501</v>
      </c>
      <c r="R70" s="49">
        <v>1.3127435673820465</v>
      </c>
      <c r="S70" s="49">
        <v>1.4194254598659184</v>
      </c>
      <c r="T70" s="49">
        <v>1.5126864813429504</v>
      </c>
      <c r="U70" s="49">
        <v>1.6655483195447975</v>
      </c>
      <c r="V70" s="49">
        <v>2.2907502718332502</v>
      </c>
      <c r="W70" s="49">
        <v>3.0041480487805385</v>
      </c>
      <c r="X70" s="49">
        <v>3.8810269301646678</v>
      </c>
      <c r="Y70" s="49">
        <v>4.6556489112716148</v>
      </c>
      <c r="Z70" s="49">
        <v>5.9580505512517989</v>
      </c>
      <c r="AA70" s="49">
        <v>6.5282839244210544</v>
      </c>
      <c r="AB70" s="49">
        <v>7.0668288176094132</v>
      </c>
      <c r="AC70" s="285">
        <v>6.9346857546317109</v>
      </c>
      <c r="AD70" s="416">
        <v>7.1409686437565689</v>
      </c>
    </row>
    <row r="71" spans="4:30" ht="16.5" customHeight="1">
      <c r="D71" s="400" t="s">
        <v>101</v>
      </c>
      <c r="E71" s="131"/>
      <c r="F71" s="38">
        <v>15.87420832334884</v>
      </c>
      <c r="G71" s="40">
        <v>14.975317193742198</v>
      </c>
      <c r="H71" s="40">
        <v>14.189755422482142</v>
      </c>
      <c r="I71" s="40">
        <v>13.962766047315519</v>
      </c>
      <c r="J71" s="40">
        <v>13.624926479061214</v>
      </c>
      <c r="K71" s="40">
        <v>12.932221202459496</v>
      </c>
      <c r="L71" s="40">
        <v>11.582484840609306</v>
      </c>
      <c r="M71" s="40">
        <v>10.246086225672501</v>
      </c>
      <c r="N71" s="40">
        <v>9.1932868131055567</v>
      </c>
      <c r="O71" s="40">
        <v>8.6608237175035256</v>
      </c>
      <c r="P71" s="40">
        <v>7.7205445558917365</v>
      </c>
      <c r="Q71" s="40">
        <v>6.8787347918112562</v>
      </c>
      <c r="R71" s="40">
        <v>7.4679487379204952</v>
      </c>
      <c r="S71" s="40">
        <v>7.3753188367036078</v>
      </c>
      <c r="T71" s="40">
        <v>7.2646552859045732</v>
      </c>
      <c r="U71" s="40">
        <v>6.73202412198897</v>
      </c>
      <c r="V71" s="40">
        <v>6.9147903380200235</v>
      </c>
      <c r="W71" s="40">
        <v>6.8093228466608657</v>
      </c>
      <c r="X71" s="40">
        <v>6.5695269640651199</v>
      </c>
      <c r="Y71" s="40">
        <v>6.040364024900013</v>
      </c>
      <c r="Z71" s="40">
        <v>6.0956077567753706</v>
      </c>
      <c r="AA71" s="40">
        <v>5.9139421090605362</v>
      </c>
      <c r="AB71" s="40">
        <v>5.6038780182486088</v>
      </c>
      <c r="AC71" s="286">
        <v>5.3034824750259331</v>
      </c>
      <c r="AD71" s="418">
        <v>5.1497388336442285</v>
      </c>
    </row>
    <row r="72" spans="4:30" ht="16.5" customHeight="1">
      <c r="D72" s="403" t="s">
        <v>102</v>
      </c>
      <c r="E72" s="419"/>
      <c r="F72" s="48">
        <v>-8.1669448671498852</v>
      </c>
      <c r="G72" s="49">
        <v>-8.5526808703099917</v>
      </c>
      <c r="H72" s="49">
        <v>-5.5136957962550071</v>
      </c>
      <c r="I72" s="49">
        <v>-5.1637314821471847</v>
      </c>
      <c r="J72" s="49">
        <v>-2.1586562250056871</v>
      </c>
      <c r="K72" s="49">
        <v>1.8310841986605946</v>
      </c>
      <c r="L72" s="49">
        <v>3.3036842173987977</v>
      </c>
      <c r="M72" s="49">
        <v>4.4704803366042718</v>
      </c>
      <c r="N72" s="49">
        <v>6.7337386239676977</v>
      </c>
      <c r="O72" s="49">
        <v>6.5440298972425204</v>
      </c>
      <c r="P72" s="49">
        <v>9.603266724171549</v>
      </c>
      <c r="Q72" s="49">
        <v>11.120850052314417</v>
      </c>
      <c r="R72" s="49">
        <v>10.607985667540309</v>
      </c>
      <c r="S72" s="49">
        <v>10.602209277228429</v>
      </c>
      <c r="T72" s="49">
        <v>11.608510937426296</v>
      </c>
      <c r="U72" s="49">
        <v>12.651627101745389</v>
      </c>
      <c r="V72" s="49">
        <v>11.93726363135055</v>
      </c>
      <c r="W72" s="49">
        <v>12.247108436050228</v>
      </c>
      <c r="X72" s="49">
        <v>12.309207468344253</v>
      </c>
      <c r="Y72" s="49">
        <v>12.01433225224967</v>
      </c>
      <c r="Z72" s="49">
        <v>11.703381290809528</v>
      </c>
      <c r="AA72" s="49">
        <v>12.26905731183534</v>
      </c>
      <c r="AB72" s="49">
        <v>11.901725248156543</v>
      </c>
      <c r="AC72" s="285">
        <v>10.844562194489695</v>
      </c>
      <c r="AD72" s="416">
        <v>10.313009839009885</v>
      </c>
    </row>
    <row r="73" spans="4:30" ht="16.5" customHeight="1">
      <c r="D73" s="403" t="s">
        <v>103</v>
      </c>
      <c r="E73" s="419"/>
      <c r="F73" s="48">
        <v>14.891952393923692</v>
      </c>
      <c r="G73" s="49">
        <v>14.6583480088111</v>
      </c>
      <c r="H73" s="49">
        <v>14.088435453558544</v>
      </c>
      <c r="I73" s="49">
        <v>14.284317729909789</v>
      </c>
      <c r="J73" s="49">
        <v>14.289310370126367</v>
      </c>
      <c r="K73" s="49">
        <v>14.113166872734574</v>
      </c>
      <c r="L73" s="49">
        <v>13.642621211296918</v>
      </c>
      <c r="M73" s="49">
        <v>13.146724523478456</v>
      </c>
      <c r="N73" s="49">
        <v>12.390280441022405</v>
      </c>
      <c r="O73" s="49">
        <v>12.036886831872025</v>
      </c>
      <c r="P73" s="49">
        <v>12.013444322041885</v>
      </c>
      <c r="Q73" s="49">
        <v>11.136016889647099</v>
      </c>
      <c r="R73" s="49">
        <v>11.660300907947365</v>
      </c>
      <c r="S73" s="49">
        <v>11.717703864713643</v>
      </c>
      <c r="T73" s="49">
        <v>11.584666072720363</v>
      </c>
      <c r="U73" s="49">
        <v>11.325055499746295</v>
      </c>
      <c r="V73" s="49">
        <v>11.129512756398981</v>
      </c>
      <c r="W73" s="49">
        <v>10.467076127258775</v>
      </c>
      <c r="X73" s="49">
        <v>10.129172517321427</v>
      </c>
      <c r="Y73" s="49">
        <v>10.129332442000106</v>
      </c>
      <c r="Z73" s="49">
        <v>8.6245075484163021</v>
      </c>
      <c r="AA73" s="49">
        <v>7.9351335815742372</v>
      </c>
      <c r="AB73" s="49">
        <v>7.7493569231289339</v>
      </c>
      <c r="AC73" s="285">
        <v>6.8904890665970848</v>
      </c>
      <c r="AD73" s="416">
        <v>6.3848003139993557</v>
      </c>
    </row>
    <row r="74" spans="4:30" ht="16.5" customHeight="1">
      <c r="D74" s="403" t="s">
        <v>104</v>
      </c>
      <c r="E74" s="419"/>
      <c r="F74" s="48">
        <v>8.2492266709267188</v>
      </c>
      <c r="G74" s="49">
        <v>7.6664246731899244</v>
      </c>
      <c r="H74" s="49">
        <v>4.7974339918262308</v>
      </c>
      <c r="I74" s="49">
        <v>2.9313271885323524</v>
      </c>
      <c r="J74" s="49">
        <v>2.0950122683909158</v>
      </c>
      <c r="K74" s="49">
        <v>1.3300232557446241</v>
      </c>
      <c r="L74" s="49">
        <v>0.98920967710928198</v>
      </c>
      <c r="M74" s="49">
        <v>1.5225989354022151</v>
      </c>
      <c r="N74" s="49">
        <v>1.3940974089159435</v>
      </c>
      <c r="O74" s="49">
        <v>1.1433431706601873</v>
      </c>
      <c r="P74" s="49">
        <v>0.99175197537020854</v>
      </c>
      <c r="Q74" s="49">
        <v>0.92792899829383124</v>
      </c>
      <c r="R74" s="49">
        <v>1.0925843354355307</v>
      </c>
      <c r="S74" s="49">
        <v>1.270940654569179</v>
      </c>
      <c r="T74" s="49">
        <v>1.0804862329872049</v>
      </c>
      <c r="U74" s="49">
        <v>1.000691021775882</v>
      </c>
      <c r="V74" s="49">
        <v>1.0289104727992704</v>
      </c>
      <c r="W74" s="49">
        <v>0.8430089798843895</v>
      </c>
      <c r="X74" s="49">
        <v>0.74233830708064574</v>
      </c>
      <c r="Y74" s="49">
        <v>0.61204317893136073</v>
      </c>
      <c r="Z74" s="49">
        <v>0.63501893135448895</v>
      </c>
      <c r="AA74" s="49">
        <v>1.0964781478586159</v>
      </c>
      <c r="AB74" s="49">
        <v>1.036403941520913</v>
      </c>
      <c r="AC74" s="285">
        <v>0.81197938774967848</v>
      </c>
      <c r="AD74" s="416">
        <v>0.96582042783414812</v>
      </c>
    </row>
    <row r="75" spans="4:30" ht="16.5" customHeight="1" thickBot="1">
      <c r="D75" s="400" t="s">
        <v>105</v>
      </c>
      <c r="E75" s="131"/>
      <c r="F75" s="38">
        <v>29.059267284783772</v>
      </c>
      <c r="G75" s="40">
        <v>27.881249362653648</v>
      </c>
      <c r="H75" s="40">
        <v>26.900274058596398</v>
      </c>
      <c r="I75" s="40">
        <v>26.257324834936643</v>
      </c>
      <c r="J75" s="40">
        <v>25.557872003340002</v>
      </c>
      <c r="K75" s="40">
        <v>24.38698241571371</v>
      </c>
      <c r="L75" s="40">
        <v>24.768223767133666</v>
      </c>
      <c r="M75" s="40">
        <v>25.026119760052548</v>
      </c>
      <c r="N75" s="40">
        <v>24.689495911139399</v>
      </c>
      <c r="O75" s="40">
        <v>23.931279326923356</v>
      </c>
      <c r="P75" s="40">
        <v>23.066448383804914</v>
      </c>
      <c r="Q75" s="40">
        <v>23.727078502812905</v>
      </c>
      <c r="R75" s="40">
        <v>23.451703924611095</v>
      </c>
      <c r="S75" s="40">
        <v>23.082884981423298</v>
      </c>
      <c r="T75" s="40">
        <v>23.955935199766259</v>
      </c>
      <c r="U75" s="40">
        <v>22.509851686443366</v>
      </c>
      <c r="V75" s="40">
        <v>21.039919809410176</v>
      </c>
      <c r="W75" s="40">
        <v>20.520059321761838</v>
      </c>
      <c r="X75" s="40">
        <v>20.603532909722166</v>
      </c>
      <c r="Y75" s="40">
        <v>20.142756553455769</v>
      </c>
      <c r="Z75" s="40">
        <v>19.55836766706345</v>
      </c>
      <c r="AA75" s="40">
        <v>18.616231963032309</v>
      </c>
      <c r="AB75" s="40">
        <v>17.710195876466535</v>
      </c>
      <c r="AC75" s="286">
        <v>18.003228180280267</v>
      </c>
      <c r="AD75" s="418">
        <v>18.467430383510159</v>
      </c>
    </row>
    <row r="76" spans="4:30" ht="16.5" customHeight="1" thickTop="1" thickBot="1">
      <c r="D76" s="396" t="s">
        <v>97</v>
      </c>
      <c r="E76" s="139"/>
      <c r="F76" s="69">
        <v>100</v>
      </c>
      <c r="G76" s="70">
        <v>100</v>
      </c>
      <c r="H76" s="70">
        <v>100</v>
      </c>
      <c r="I76" s="70">
        <v>100</v>
      </c>
      <c r="J76" s="70">
        <v>100</v>
      </c>
      <c r="K76" s="70">
        <v>100</v>
      </c>
      <c r="L76" s="70">
        <v>100</v>
      </c>
      <c r="M76" s="70">
        <v>100</v>
      </c>
      <c r="N76" s="70">
        <v>100</v>
      </c>
      <c r="O76" s="70">
        <v>100</v>
      </c>
      <c r="P76" s="70">
        <v>99.999999999999986</v>
      </c>
      <c r="Q76" s="70">
        <v>99.999999999999986</v>
      </c>
      <c r="R76" s="70">
        <v>99.999999999999986</v>
      </c>
      <c r="S76" s="70">
        <v>100.00000000000001</v>
      </c>
      <c r="T76" s="70">
        <v>100</v>
      </c>
      <c r="U76" s="70">
        <v>100</v>
      </c>
      <c r="V76" s="70">
        <v>100</v>
      </c>
      <c r="W76" s="70">
        <v>100</v>
      </c>
      <c r="X76" s="70">
        <v>100</v>
      </c>
      <c r="Y76" s="70">
        <v>100.00000000000001</v>
      </c>
      <c r="Z76" s="70">
        <v>100</v>
      </c>
      <c r="AA76" s="70">
        <v>100</v>
      </c>
      <c r="AB76" s="70">
        <v>100</v>
      </c>
      <c r="AC76" s="287">
        <v>100</v>
      </c>
      <c r="AD76" s="420">
        <v>100</v>
      </c>
    </row>
    <row r="78" spans="4:30" ht="16.5" customHeight="1" thickBot="1">
      <c r="D78" s="4" t="s">
        <v>286</v>
      </c>
      <c r="S78" s="152"/>
      <c r="T78" s="152"/>
      <c r="U78" s="152"/>
      <c r="V78" s="152"/>
      <c r="W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26"/>
      <c r="F79" s="380" t="s">
        <v>358</v>
      </c>
      <c r="G79" s="380" t="s">
        <v>359</v>
      </c>
      <c r="H79" s="380" t="s">
        <v>360</v>
      </c>
      <c r="I79" s="380" t="s">
        <v>361</v>
      </c>
      <c r="J79" s="380" t="s">
        <v>362</v>
      </c>
      <c r="K79" s="380" t="s">
        <v>258</v>
      </c>
      <c r="L79" s="380" t="s">
        <v>259</v>
      </c>
      <c r="M79" s="380" t="s">
        <v>260</v>
      </c>
      <c r="N79" s="380" t="s">
        <v>261</v>
      </c>
      <c r="O79" s="380" t="s">
        <v>262</v>
      </c>
      <c r="P79" s="380" t="s">
        <v>263</v>
      </c>
      <c r="Q79" s="380" t="s">
        <v>264</v>
      </c>
      <c r="R79" s="380" t="s">
        <v>265</v>
      </c>
      <c r="S79" s="380" t="s">
        <v>266</v>
      </c>
      <c r="T79" s="380" t="s">
        <v>267</v>
      </c>
      <c r="U79" s="380" t="s">
        <v>268</v>
      </c>
      <c r="V79" s="380" t="s">
        <v>269</v>
      </c>
      <c r="W79" s="380" t="s">
        <v>270</v>
      </c>
      <c r="X79" s="380" t="s">
        <v>272</v>
      </c>
      <c r="Y79" s="380" t="s">
        <v>273</v>
      </c>
      <c r="Z79" s="380" t="s">
        <v>274</v>
      </c>
      <c r="AA79" s="380" t="s">
        <v>275</v>
      </c>
      <c r="AB79" s="380" t="s">
        <v>276</v>
      </c>
      <c r="AC79" s="381" t="s">
        <v>277</v>
      </c>
      <c r="AD79" s="382" t="s">
        <v>279</v>
      </c>
    </row>
    <row r="80" spans="4:30" ht="16.5" customHeight="1">
      <c r="D80" s="2" t="s">
        <v>98</v>
      </c>
      <c r="E80" s="413"/>
      <c r="F80" s="42">
        <v>61.251906258849672</v>
      </c>
      <c r="G80" s="43">
        <v>67.238101257743551</v>
      </c>
      <c r="H80" s="43">
        <v>71.984919718694755</v>
      </c>
      <c r="I80" s="43">
        <v>74.533707861687247</v>
      </c>
      <c r="J80" s="43">
        <v>68.804192437179452</v>
      </c>
      <c r="K80" s="43">
        <v>59.822836438807926</v>
      </c>
      <c r="L80" s="43">
        <v>65.115856541511974</v>
      </c>
      <c r="M80" s="43">
        <v>71.923076684742441</v>
      </c>
      <c r="N80" s="43">
        <v>74.419217691817209</v>
      </c>
      <c r="O80" s="43">
        <v>78.35442998755083</v>
      </c>
      <c r="P80" s="43">
        <v>81.644479393814336</v>
      </c>
      <c r="Q80" s="43">
        <v>85.172172121928682</v>
      </c>
      <c r="R80" s="43">
        <v>81.621502042121435</v>
      </c>
      <c r="S80" s="43">
        <v>83.577068008127597</v>
      </c>
      <c r="T80" s="43">
        <v>83.079572403134804</v>
      </c>
      <c r="U80" s="43">
        <v>97.316024719862838</v>
      </c>
      <c r="V80" s="43">
        <v>103.25545944478837</v>
      </c>
      <c r="W80" s="43">
        <v>102.99086049190619</v>
      </c>
      <c r="X80" s="43">
        <v>100.66204269152287</v>
      </c>
      <c r="Y80" s="43">
        <v>99.177747909699264</v>
      </c>
      <c r="Z80" s="43">
        <v>100</v>
      </c>
      <c r="AA80" s="43">
        <v>115.71178667499504</v>
      </c>
      <c r="AB80" s="43">
        <v>138.07749960805893</v>
      </c>
      <c r="AC80" s="284">
        <v>154.97856235515118</v>
      </c>
      <c r="AD80" s="414">
        <v>160.92996753114366</v>
      </c>
    </row>
    <row r="81" spans="4:30" ht="16.5" customHeight="1">
      <c r="D81" s="5" t="s">
        <v>99</v>
      </c>
      <c r="E81" s="415"/>
      <c r="F81" s="48">
        <v>74.767000206058526</v>
      </c>
      <c r="G81" s="49">
        <v>79.074076779723441</v>
      </c>
      <c r="H81" s="49">
        <v>86.628968200988169</v>
      </c>
      <c r="I81" s="49">
        <v>92.62859638878659</v>
      </c>
      <c r="J81" s="49">
        <v>97.107774653592429</v>
      </c>
      <c r="K81" s="49">
        <v>101.90858558708794</v>
      </c>
      <c r="L81" s="49">
        <v>104.3590698246185</v>
      </c>
      <c r="M81" s="49">
        <v>108.63662309880783</v>
      </c>
      <c r="N81" s="49">
        <v>108.44588041653041</v>
      </c>
      <c r="O81" s="49">
        <v>112.08797741719496</v>
      </c>
      <c r="P81" s="49">
        <v>111.0337034157853</v>
      </c>
      <c r="Q81" s="49">
        <v>102.95137270747297</v>
      </c>
      <c r="R81" s="49">
        <v>101.68091358993749</v>
      </c>
      <c r="S81" s="49">
        <v>114.6582678085701</v>
      </c>
      <c r="T81" s="49">
        <v>117.25979445536315</v>
      </c>
      <c r="U81" s="49">
        <v>114.47195865931977</v>
      </c>
      <c r="V81" s="49">
        <v>113.37339970869674</v>
      </c>
      <c r="W81" s="49">
        <v>111.35714980253144</v>
      </c>
      <c r="X81" s="49">
        <v>111.06428471746051</v>
      </c>
      <c r="Y81" s="49">
        <v>106.92014048253968</v>
      </c>
      <c r="Z81" s="49">
        <v>100</v>
      </c>
      <c r="AA81" s="49">
        <v>99.808300077637199</v>
      </c>
      <c r="AB81" s="49">
        <v>98.050958424040218</v>
      </c>
      <c r="AC81" s="285">
        <v>97.012619797355057</v>
      </c>
      <c r="AD81" s="416">
        <v>97.983936266059004</v>
      </c>
    </row>
    <row r="82" spans="4:30" ht="16.5" customHeight="1">
      <c r="D82" s="2" t="s">
        <v>100</v>
      </c>
      <c r="E82" s="417"/>
      <c r="F82" s="653">
        <v>48.238645573701788</v>
      </c>
      <c r="G82" s="39">
        <v>55.058073904847923</v>
      </c>
      <c r="H82" s="39">
        <v>58.592709227745559</v>
      </c>
      <c r="I82" s="39">
        <v>61.411458316898646</v>
      </c>
      <c r="J82" s="39">
        <v>64.245867837412462</v>
      </c>
      <c r="K82" s="39">
        <v>66.453515340269036</v>
      </c>
      <c r="L82" s="39">
        <v>68.594483297507168</v>
      </c>
      <c r="M82" s="39">
        <v>69.855410977050795</v>
      </c>
      <c r="N82" s="39">
        <v>71.185180276691781</v>
      </c>
      <c r="O82" s="39">
        <v>69.041851567860448</v>
      </c>
      <c r="P82" s="39">
        <v>66.979022150978949</v>
      </c>
      <c r="Q82" s="39">
        <v>65.20463099991737</v>
      </c>
      <c r="R82" s="39">
        <v>66.323860992869001</v>
      </c>
      <c r="S82" s="39">
        <v>68.894754538515713</v>
      </c>
      <c r="T82" s="39">
        <v>69.455076591780582</v>
      </c>
      <c r="U82" s="39">
        <v>70.674638527442639</v>
      </c>
      <c r="V82" s="39">
        <v>75.28901968855142</v>
      </c>
      <c r="W82" s="39">
        <v>81.957634559626911</v>
      </c>
      <c r="X82" s="39">
        <v>87.09391712616592</v>
      </c>
      <c r="Y82" s="39">
        <v>93.676738544540541</v>
      </c>
      <c r="Z82" s="39">
        <v>100</v>
      </c>
      <c r="AA82" s="39">
        <v>108.56438020862733</v>
      </c>
      <c r="AB82" s="39">
        <v>119.4069967301253</v>
      </c>
      <c r="AC82" s="421">
        <v>128.27279687167794</v>
      </c>
      <c r="AD82" s="422">
        <v>134.06524712203563</v>
      </c>
    </row>
    <row r="83" spans="4:30" ht="16.5" customHeight="1">
      <c r="D83" s="5" t="s">
        <v>282</v>
      </c>
      <c r="E83" s="419"/>
      <c r="F83" s="48">
        <v>0</v>
      </c>
      <c r="G83" s="49">
        <v>0</v>
      </c>
      <c r="H83" s="49">
        <v>0</v>
      </c>
      <c r="I83" s="49">
        <v>0</v>
      </c>
      <c r="J83" s="49">
        <v>0</v>
      </c>
      <c r="K83" s="49">
        <v>15.008271320405109</v>
      </c>
      <c r="L83" s="49">
        <v>14.821485392021913</v>
      </c>
      <c r="M83" s="49">
        <v>15.885857536394687</v>
      </c>
      <c r="N83" s="49">
        <v>16.575456534108721</v>
      </c>
      <c r="O83" s="49">
        <v>14.438859911432706</v>
      </c>
      <c r="P83" s="49">
        <v>16.058960479906521</v>
      </c>
      <c r="Q83" s="49">
        <v>17.958463497488133</v>
      </c>
      <c r="R83" s="49">
        <v>17.283455777003091</v>
      </c>
      <c r="S83" s="49">
        <v>19.43446787838727</v>
      </c>
      <c r="T83" s="49">
        <v>21.563212167132825</v>
      </c>
      <c r="U83" s="49">
        <v>24.578684194951183</v>
      </c>
      <c r="V83" s="49">
        <v>34.495215057260502</v>
      </c>
      <c r="W83" s="49">
        <v>46.857367042113708</v>
      </c>
      <c r="X83" s="49">
        <v>62.692330906727754</v>
      </c>
      <c r="Y83" s="49">
        <v>76.885102188750182</v>
      </c>
      <c r="Z83" s="49">
        <v>100</v>
      </c>
      <c r="AA83" s="49">
        <v>120.03370643639403</v>
      </c>
      <c r="AB83" s="49">
        <v>141.84883788387805</v>
      </c>
      <c r="AC83" s="285">
        <v>144.34781070702445</v>
      </c>
      <c r="AD83" s="416">
        <v>153.6323106119662</v>
      </c>
    </row>
    <row r="84" spans="4:30" ht="16.5" customHeight="1">
      <c r="D84" s="400" t="s">
        <v>101</v>
      </c>
      <c r="E84" s="131"/>
      <c r="F84" s="38">
        <v>166.47650664586362</v>
      </c>
      <c r="G84" s="40">
        <v>162.33754778343294</v>
      </c>
      <c r="H84" s="40">
        <v>156.65783453557998</v>
      </c>
      <c r="I84" s="40">
        <v>153.84011551648496</v>
      </c>
      <c r="J84" s="40">
        <v>154.71465114227752</v>
      </c>
      <c r="K84" s="40">
        <v>152.80709411431829</v>
      </c>
      <c r="L84" s="40">
        <v>142.00296924562608</v>
      </c>
      <c r="M84" s="40">
        <v>131.66977681399487</v>
      </c>
      <c r="N84" s="40">
        <v>120.70261263830992</v>
      </c>
      <c r="O84" s="40">
        <v>108.48110828925859</v>
      </c>
      <c r="P84" s="40">
        <v>98.690444688063124</v>
      </c>
      <c r="Q84" s="40">
        <v>88.193067407145207</v>
      </c>
      <c r="R84" s="40">
        <v>96.103495164093204</v>
      </c>
      <c r="S84" s="40">
        <v>98.702472882150062</v>
      </c>
      <c r="T84" s="40">
        <v>101.22008845877595</v>
      </c>
      <c r="U84" s="40">
        <v>97.103353116848766</v>
      </c>
      <c r="V84" s="40">
        <v>101.7764497124116</v>
      </c>
      <c r="W84" s="40">
        <v>103.81202109172473</v>
      </c>
      <c r="X84" s="40">
        <v>103.72633452813393</v>
      </c>
      <c r="Y84" s="40">
        <v>97.501715449585276</v>
      </c>
      <c r="Z84" s="40">
        <v>100</v>
      </c>
      <c r="AA84" s="40">
        <v>106.2841300007217</v>
      </c>
      <c r="AB84" s="40">
        <v>109.94539772655678</v>
      </c>
      <c r="AC84" s="286">
        <v>107.90255400510735</v>
      </c>
      <c r="AD84" s="418">
        <v>108.2923582933408</v>
      </c>
    </row>
    <row r="85" spans="4:30" ht="16.5" customHeight="1">
      <c r="D85" s="403" t="s">
        <v>102</v>
      </c>
      <c r="E85" s="419"/>
      <c r="F85" s="48">
        <v>-44.609377307342243</v>
      </c>
      <c r="G85" s="49">
        <v>-48.289296378268844</v>
      </c>
      <c r="H85" s="49">
        <v>-31.704847540520468</v>
      </c>
      <c r="I85" s="49">
        <v>-29.632442152925755</v>
      </c>
      <c r="J85" s="49">
        <v>-12.766928266137564</v>
      </c>
      <c r="K85" s="49">
        <v>11.26897371803879</v>
      </c>
      <c r="L85" s="49">
        <v>21.095988121969967</v>
      </c>
      <c r="M85" s="49">
        <v>29.921815498538074</v>
      </c>
      <c r="N85" s="49">
        <v>46.047682164250105</v>
      </c>
      <c r="O85" s="49">
        <v>42.691935821168464</v>
      </c>
      <c r="P85" s="49">
        <v>63.936936299976942</v>
      </c>
      <c r="Q85" s="49">
        <v>74.262493246712253</v>
      </c>
      <c r="R85" s="49">
        <v>71.101119278201438</v>
      </c>
      <c r="S85" s="49">
        <v>73.900821313152363</v>
      </c>
      <c r="T85" s="49">
        <v>84.243009769184496</v>
      </c>
      <c r="U85" s="49">
        <v>95.047479602908169</v>
      </c>
      <c r="V85" s="49">
        <v>91.512142791724884</v>
      </c>
      <c r="W85" s="49">
        <v>97.248506967781992</v>
      </c>
      <c r="X85" s="49">
        <v>101.22567511249017</v>
      </c>
      <c r="Y85" s="49">
        <v>101.00769046956344</v>
      </c>
      <c r="Z85" s="49">
        <v>100</v>
      </c>
      <c r="AA85" s="49">
        <v>114.84397257695316</v>
      </c>
      <c r="AB85" s="49">
        <v>121.61970912907276</v>
      </c>
      <c r="AC85" s="285">
        <v>114.91805548424887</v>
      </c>
      <c r="AD85" s="416">
        <v>112.95454165787122</v>
      </c>
    </row>
    <row r="86" spans="4:30" ht="16.5" customHeight="1">
      <c r="D86" s="403" t="s">
        <v>103</v>
      </c>
      <c r="E86" s="419"/>
      <c r="F86" s="48">
        <v>110.38122873926764</v>
      </c>
      <c r="G86" s="49">
        <v>112.30799810381491</v>
      </c>
      <c r="H86" s="49">
        <v>109.93163370270618</v>
      </c>
      <c r="I86" s="49">
        <v>111.23471443671279</v>
      </c>
      <c r="J86" s="49">
        <v>114.68094176112845</v>
      </c>
      <c r="K86" s="49">
        <v>117.86302289307484</v>
      </c>
      <c r="L86" s="49">
        <v>118.21598697769392</v>
      </c>
      <c r="M86" s="49">
        <v>119.4066082292975</v>
      </c>
      <c r="N86" s="49">
        <v>114.97666405016875</v>
      </c>
      <c r="O86" s="49">
        <v>106.559407794357</v>
      </c>
      <c r="P86" s="49">
        <v>108.53690132429338</v>
      </c>
      <c r="Q86" s="49">
        <v>100.91099062716204</v>
      </c>
      <c r="R86" s="49">
        <v>106.05479748184678</v>
      </c>
      <c r="S86" s="49">
        <v>110.83385993896097</v>
      </c>
      <c r="T86" s="49">
        <v>114.08221039153146</v>
      </c>
      <c r="U86" s="49">
        <v>115.4546978147317</v>
      </c>
      <c r="V86" s="49">
        <v>115.77829208132222</v>
      </c>
      <c r="W86" s="49">
        <v>112.78512101943831</v>
      </c>
      <c r="X86" s="49">
        <v>113.03465314669971</v>
      </c>
      <c r="Y86" s="49">
        <v>115.5613683460967</v>
      </c>
      <c r="Z86" s="49">
        <v>100</v>
      </c>
      <c r="AA86" s="49">
        <v>100.79251954175798</v>
      </c>
      <c r="AB86" s="49">
        <v>107.45750484875252</v>
      </c>
      <c r="AC86" s="285">
        <v>99.083956643748621</v>
      </c>
      <c r="AD86" s="416">
        <v>94.894847558073167</v>
      </c>
    </row>
    <row r="87" spans="4:30" ht="16.5" customHeight="1">
      <c r="D87" s="403" t="s">
        <v>104</v>
      </c>
      <c r="E87" s="419"/>
      <c r="F87" s="48">
        <v>830.43272680289078</v>
      </c>
      <c r="G87" s="49">
        <v>797.74880897727371</v>
      </c>
      <c r="H87" s="49">
        <v>508.4128952092434</v>
      </c>
      <c r="I87" s="49">
        <v>310.02218477415244</v>
      </c>
      <c r="J87" s="49">
        <v>228.35692470097291</v>
      </c>
      <c r="K87" s="49">
        <v>150.85508971500676</v>
      </c>
      <c r="L87" s="49">
        <v>116.41645796851247</v>
      </c>
      <c r="M87" s="49">
        <v>187.82091636587558</v>
      </c>
      <c r="N87" s="49">
        <v>175.69901281878589</v>
      </c>
      <c r="O87" s="49">
        <v>137.46807674227452</v>
      </c>
      <c r="P87" s="49">
        <v>121.69159590172724</v>
      </c>
      <c r="Q87" s="49">
        <v>114.20127940444742</v>
      </c>
      <c r="R87" s="49">
        <v>134.96562322171306</v>
      </c>
      <c r="S87" s="49">
        <v>163.26866668682629</v>
      </c>
      <c r="T87" s="49">
        <v>144.51112400106663</v>
      </c>
      <c r="U87" s="49">
        <v>138.55394858740442</v>
      </c>
      <c r="V87" s="49">
        <v>145.3704747321745</v>
      </c>
      <c r="W87" s="49">
        <v>123.36906172425454</v>
      </c>
      <c r="X87" s="49">
        <v>112.50896875163225</v>
      </c>
      <c r="Y87" s="49">
        <v>94.833449251298248</v>
      </c>
      <c r="Z87" s="49">
        <v>100</v>
      </c>
      <c r="AA87" s="49">
        <v>189.15667618751769</v>
      </c>
      <c r="AB87" s="49">
        <v>195.18560161423787</v>
      </c>
      <c r="AC87" s="285">
        <v>158.57909361539294</v>
      </c>
      <c r="AD87" s="416">
        <v>194.9572247548268</v>
      </c>
    </row>
    <row r="88" spans="4:30" ht="16.5" customHeight="1" thickBot="1">
      <c r="D88" s="400" t="s">
        <v>105</v>
      </c>
      <c r="E88" s="131"/>
      <c r="F88" s="38">
        <v>94.979514497655572</v>
      </c>
      <c r="G88" s="40">
        <v>94.19754605969041</v>
      </c>
      <c r="H88" s="40">
        <v>92.558929011171855</v>
      </c>
      <c r="I88" s="40">
        <v>90.163968811589157</v>
      </c>
      <c r="J88" s="40">
        <v>90.449542149937471</v>
      </c>
      <c r="K88" s="40">
        <v>89.807553292072839</v>
      </c>
      <c r="L88" s="40">
        <v>94.640048619318293</v>
      </c>
      <c r="M88" s="40">
        <v>100.23191286295685</v>
      </c>
      <c r="N88" s="40">
        <v>101.02817112479121</v>
      </c>
      <c r="O88" s="40">
        <v>93.421156097626721</v>
      </c>
      <c r="P88" s="40">
        <v>91.895090378896327</v>
      </c>
      <c r="Q88" s="40">
        <v>94.810089490356674</v>
      </c>
      <c r="R88" s="40">
        <v>94.058200194452283</v>
      </c>
      <c r="S88" s="40">
        <v>96.27681807661827</v>
      </c>
      <c r="T88" s="40">
        <v>104.02775778204082</v>
      </c>
      <c r="U88" s="40">
        <v>101.19186592164409</v>
      </c>
      <c r="V88" s="40">
        <v>96.515434036218309</v>
      </c>
      <c r="W88" s="40">
        <v>97.500476848120073</v>
      </c>
      <c r="X88" s="40">
        <v>101.38671092793081</v>
      </c>
      <c r="Y88" s="40">
        <v>101.33336284718985</v>
      </c>
      <c r="Z88" s="40">
        <v>100</v>
      </c>
      <c r="AA88" s="40">
        <v>104.27196114310378</v>
      </c>
      <c r="AB88" s="40">
        <v>108.29194476112832</v>
      </c>
      <c r="AC88" s="286">
        <v>114.15774444721251</v>
      </c>
      <c r="AD88" s="418">
        <v>121.0329126123118</v>
      </c>
    </row>
    <row r="89" spans="4:30" ht="16.5" customHeight="1" thickTop="1" thickBot="1">
      <c r="D89" s="396" t="s">
        <v>97</v>
      </c>
      <c r="E89" s="139"/>
      <c r="F89" s="69">
        <v>63.926053165044692</v>
      </c>
      <c r="G89" s="70">
        <v>66.078467833595681</v>
      </c>
      <c r="H89" s="70">
        <v>67.29677030526814</v>
      </c>
      <c r="I89" s="70">
        <v>67.160689956972845</v>
      </c>
      <c r="J89" s="70">
        <v>69.217241578439868</v>
      </c>
      <c r="K89" s="70">
        <v>72.025686352812741</v>
      </c>
      <c r="L89" s="70">
        <v>74.733048454673181</v>
      </c>
      <c r="M89" s="70">
        <v>78.333062517985013</v>
      </c>
      <c r="N89" s="70">
        <v>80.03185333152804</v>
      </c>
      <c r="O89" s="70">
        <v>76.350507379014132</v>
      </c>
      <c r="P89" s="70">
        <v>77.91914622150442</v>
      </c>
      <c r="Q89" s="70">
        <v>78.152503629123515</v>
      </c>
      <c r="R89" s="70">
        <v>78.443121549679205</v>
      </c>
      <c r="S89" s="70">
        <v>81.576345732905594</v>
      </c>
      <c r="T89" s="70">
        <v>84.931484298773185</v>
      </c>
      <c r="U89" s="70">
        <v>87.923623228652914</v>
      </c>
      <c r="V89" s="70">
        <v>89.719179613141606</v>
      </c>
      <c r="W89" s="70">
        <v>92.931026368290759</v>
      </c>
      <c r="X89" s="70">
        <v>96.243618876986588</v>
      </c>
      <c r="Y89" s="70">
        <v>98.393442935458694</v>
      </c>
      <c r="Z89" s="70">
        <v>100</v>
      </c>
      <c r="AA89" s="70">
        <v>109.54898700512278</v>
      </c>
      <c r="AB89" s="70">
        <v>119.59289924251539</v>
      </c>
      <c r="AC89" s="287">
        <v>124.01882126822518</v>
      </c>
      <c r="AD89" s="420">
        <v>128.18276043433033</v>
      </c>
    </row>
    <row r="92" spans="4:30" ht="16.5" customHeight="1">
      <c r="K92" s="695"/>
      <c r="L92" s="695"/>
    </row>
  </sheetData>
  <phoneticPr fontId="4"/>
  <pageMargins left="0.74803149606299213" right="0.78740157480314965" top="0.98425196850393704" bottom="0.98425196850393704" header="0.51181102362204722" footer="0.51181102362204722"/>
  <pageSetup paperSize="9" scale="48" orientation="portrait" r:id="rId1"/>
  <headerFooter alignWithMargins="0">
    <oddHeader>&amp;L&amp;D&amp;R&amp;A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D2:CF89"/>
  <sheetViews>
    <sheetView zoomScaleNormal="100" zoomScaleSheetLayoutView="80" workbookViewId="0"/>
  </sheetViews>
  <sheetFormatPr defaultColWidth="9" defaultRowHeight="16.5" customHeight="1"/>
  <cols>
    <col min="1" max="3" width="2.6328125" style="140" customWidth="1"/>
    <col min="4" max="4" width="3.7265625" style="140" customWidth="1"/>
    <col min="5" max="5" width="36.7265625" style="140" bestFit="1" customWidth="1"/>
    <col min="6" max="10" width="8.36328125" style="140" bestFit="1" customWidth="1"/>
    <col min="11" max="30" width="8.90625" style="140" customWidth="1"/>
    <col min="31" max="16384" width="9" style="140"/>
  </cols>
  <sheetData>
    <row r="2" spans="4:84" ht="16.5" customHeight="1">
      <c r="D2" s="93" t="s">
        <v>349</v>
      </c>
      <c r="Q2" s="94"/>
    </row>
    <row r="3" spans="4:84" ht="16.5" customHeight="1" thickBot="1">
      <c r="K3" s="152"/>
      <c r="L3" s="152"/>
      <c r="M3" s="152"/>
      <c r="N3" s="152"/>
      <c r="O3" s="152"/>
      <c r="P3" s="152"/>
      <c r="V3" s="152"/>
      <c r="W3" s="152"/>
      <c r="X3" s="152"/>
      <c r="Y3" s="152"/>
      <c r="Z3" s="152"/>
      <c r="AA3" s="152"/>
      <c r="AB3" s="152"/>
      <c r="AD3" s="152" t="s">
        <v>192</v>
      </c>
    </row>
    <row r="4" spans="4:84" ht="16.5" customHeight="1" thickBot="1">
      <c r="D4" s="125"/>
      <c r="E4" s="126"/>
      <c r="F4" s="180" t="s">
        <v>363</v>
      </c>
      <c r="G4" s="180" t="s">
        <v>364</v>
      </c>
      <c r="H4" s="180" t="s">
        <v>365</v>
      </c>
      <c r="I4" s="180" t="s">
        <v>366</v>
      </c>
      <c r="J4" s="180" t="s">
        <v>367</v>
      </c>
      <c r="K4" s="180" t="s">
        <v>207</v>
      </c>
      <c r="L4" s="180" t="s">
        <v>208</v>
      </c>
      <c r="M4" s="180" t="s">
        <v>209</v>
      </c>
      <c r="N4" s="180" t="s">
        <v>210</v>
      </c>
      <c r="O4" s="180" t="s">
        <v>211</v>
      </c>
      <c r="P4" s="180" t="s">
        <v>212</v>
      </c>
      <c r="Q4" s="180" t="s">
        <v>213</v>
      </c>
      <c r="R4" s="180" t="s">
        <v>214</v>
      </c>
      <c r="S4" s="180" t="s">
        <v>215</v>
      </c>
      <c r="T4" s="180" t="s">
        <v>216</v>
      </c>
      <c r="U4" s="180" t="s">
        <v>217</v>
      </c>
      <c r="V4" s="180" t="s">
        <v>218</v>
      </c>
      <c r="W4" s="180" t="s">
        <v>271</v>
      </c>
      <c r="X4" s="180" t="s">
        <v>225</v>
      </c>
      <c r="Y4" s="180" t="s">
        <v>229</v>
      </c>
      <c r="Z4" s="180" t="s">
        <v>232</v>
      </c>
      <c r="AA4" s="180" t="s">
        <v>235</v>
      </c>
      <c r="AB4" s="180" t="s">
        <v>238</v>
      </c>
      <c r="AC4" s="180" t="s">
        <v>278</v>
      </c>
      <c r="AD4" s="181" t="s">
        <v>280</v>
      </c>
    </row>
    <row r="5" spans="4:84" ht="16.5" customHeight="1">
      <c r="D5" s="1" t="s">
        <v>73</v>
      </c>
      <c r="E5" s="127"/>
      <c r="F5" s="676">
        <v>420.53500000000003</v>
      </c>
      <c r="G5" s="677">
        <v>374.61700000000002</v>
      </c>
      <c r="H5" s="677">
        <v>337.77600000000001</v>
      </c>
      <c r="I5" s="677">
        <v>312.63499999999999</v>
      </c>
      <c r="J5" s="677">
        <v>285.37400000000002</v>
      </c>
      <c r="K5" s="678">
        <v>255.00800000000001</v>
      </c>
      <c r="L5" s="678">
        <v>269.34899999999999</v>
      </c>
      <c r="M5" s="678">
        <v>268.435</v>
      </c>
      <c r="N5" s="678">
        <v>286.68900000000002</v>
      </c>
      <c r="O5" s="678">
        <v>271.005</v>
      </c>
      <c r="P5" s="678">
        <v>265.303</v>
      </c>
      <c r="Q5" s="678">
        <v>249.33099999999999</v>
      </c>
      <c r="R5" s="678">
        <v>220.08099999999999</v>
      </c>
      <c r="S5" s="678">
        <v>209.459</v>
      </c>
      <c r="T5" s="678">
        <v>193.815</v>
      </c>
      <c r="U5" s="678">
        <v>150.97499999999999</v>
      </c>
      <c r="V5" s="678">
        <v>140.655</v>
      </c>
      <c r="W5" s="678">
        <v>135.42099999999999</v>
      </c>
      <c r="X5" s="678">
        <v>128.155</v>
      </c>
      <c r="Y5" s="678">
        <v>141.27199999999999</v>
      </c>
      <c r="Z5" s="678">
        <v>158.47200000000001</v>
      </c>
      <c r="AA5" s="678">
        <v>165.149</v>
      </c>
      <c r="AB5" s="678">
        <v>186.654</v>
      </c>
      <c r="AC5" s="678">
        <v>171.08799999999999</v>
      </c>
      <c r="AD5" s="679">
        <v>168.703</v>
      </c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  <c r="CC5" s="324"/>
      <c r="CD5" s="324"/>
      <c r="CE5" s="324"/>
      <c r="CF5" s="324"/>
    </row>
    <row r="6" spans="4:84" ht="16.5" customHeight="1">
      <c r="D6" s="128"/>
      <c r="E6" s="129" t="s">
        <v>112</v>
      </c>
      <c r="F6" s="680">
        <v>235.26499999999999</v>
      </c>
      <c r="G6" s="681">
        <v>212.55199999999999</v>
      </c>
      <c r="H6" s="681">
        <v>184.833</v>
      </c>
      <c r="I6" s="681">
        <v>178.999</v>
      </c>
      <c r="J6" s="681">
        <v>168.03</v>
      </c>
      <c r="K6" s="96">
        <v>155.56899999999999</v>
      </c>
      <c r="L6" s="96">
        <v>160.696</v>
      </c>
      <c r="M6" s="96">
        <v>152.53200000000001</v>
      </c>
      <c r="N6" s="96">
        <v>157.13800000000001</v>
      </c>
      <c r="O6" s="96">
        <v>134.51400000000001</v>
      </c>
      <c r="P6" s="96">
        <v>122.279</v>
      </c>
      <c r="Q6" s="96">
        <v>100.849</v>
      </c>
      <c r="R6" s="96">
        <v>91.617999999999995</v>
      </c>
      <c r="S6" s="96">
        <v>99.191999999999993</v>
      </c>
      <c r="T6" s="96">
        <v>91.447999999999993</v>
      </c>
      <c r="U6" s="96">
        <v>66.424000000000007</v>
      </c>
      <c r="V6" s="96">
        <v>56.488999999999997</v>
      </c>
      <c r="W6" s="96">
        <v>51.478000000000002</v>
      </c>
      <c r="X6" s="96">
        <v>44.335000000000001</v>
      </c>
      <c r="Y6" s="96">
        <v>57.704999999999998</v>
      </c>
      <c r="Z6" s="96">
        <v>66.48</v>
      </c>
      <c r="AA6" s="96">
        <v>69.179000000000002</v>
      </c>
      <c r="AB6" s="96">
        <v>81.058000000000007</v>
      </c>
      <c r="AC6" s="96">
        <v>61.238</v>
      </c>
      <c r="AD6" s="200">
        <v>52.753</v>
      </c>
      <c r="BH6" s="324"/>
      <c r="BI6" s="324"/>
      <c r="BJ6" s="324"/>
      <c r="BK6" s="324"/>
      <c r="BL6" s="324"/>
      <c r="BM6" s="324"/>
      <c r="BN6" s="324"/>
      <c r="BO6" s="324"/>
      <c r="BP6" s="324"/>
      <c r="BQ6" s="324"/>
      <c r="BR6" s="324"/>
      <c r="BS6" s="324"/>
      <c r="BT6" s="324"/>
      <c r="BU6" s="324"/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</row>
    <row r="7" spans="4:84" ht="16.5" customHeight="1">
      <c r="D7" s="128"/>
      <c r="E7" s="129" t="s">
        <v>113</v>
      </c>
      <c r="F7" s="680">
        <v>142.70500000000001</v>
      </c>
      <c r="G7" s="681">
        <v>128.21100000000001</v>
      </c>
      <c r="H7" s="681">
        <v>117.267</v>
      </c>
      <c r="I7" s="681">
        <v>104.744</v>
      </c>
      <c r="J7" s="681">
        <v>91.287999999999997</v>
      </c>
      <c r="K7" s="96">
        <v>75.897000000000006</v>
      </c>
      <c r="L7" s="96">
        <v>83.472999999999999</v>
      </c>
      <c r="M7" s="96">
        <v>89.052999999999997</v>
      </c>
      <c r="N7" s="96">
        <v>101.383</v>
      </c>
      <c r="O7" s="96">
        <v>107.211</v>
      </c>
      <c r="P7" s="96">
        <v>112.27500000000001</v>
      </c>
      <c r="Q7" s="96">
        <v>116.212</v>
      </c>
      <c r="R7" s="96">
        <v>94.51</v>
      </c>
      <c r="S7" s="96">
        <v>73.941000000000003</v>
      </c>
      <c r="T7" s="96">
        <v>64.841999999999999</v>
      </c>
      <c r="U7" s="96">
        <v>45.140999999999998</v>
      </c>
      <c r="V7" s="96">
        <v>48.228000000000002</v>
      </c>
      <c r="W7" s="96">
        <v>45.777999999999999</v>
      </c>
      <c r="X7" s="96">
        <v>42.795000000000002</v>
      </c>
      <c r="Y7" s="96">
        <v>40.029000000000003</v>
      </c>
      <c r="Z7" s="96">
        <v>46.731000000000002</v>
      </c>
      <c r="AA7" s="96">
        <v>51.261000000000003</v>
      </c>
      <c r="AB7" s="96">
        <v>60.624000000000002</v>
      </c>
      <c r="AC7" s="96">
        <v>64.438999999999993</v>
      </c>
      <c r="AD7" s="200">
        <v>70.292000000000002</v>
      </c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</row>
    <row r="8" spans="4:84" ht="16.5" customHeight="1">
      <c r="D8" s="130"/>
      <c r="E8" s="101" t="s">
        <v>114</v>
      </c>
      <c r="F8" s="682">
        <v>42.564999999999998</v>
      </c>
      <c r="G8" s="683">
        <v>33.853999999999999</v>
      </c>
      <c r="H8" s="683">
        <v>35.676000000000002</v>
      </c>
      <c r="I8" s="683">
        <v>28.891999999999999</v>
      </c>
      <c r="J8" s="683">
        <v>26.056000000000001</v>
      </c>
      <c r="K8" s="97">
        <v>23.542000000000002</v>
      </c>
      <c r="L8" s="97">
        <v>25.18</v>
      </c>
      <c r="M8" s="97">
        <v>26.85</v>
      </c>
      <c r="N8" s="97">
        <v>28.167999999999999</v>
      </c>
      <c r="O8" s="97">
        <v>29.28</v>
      </c>
      <c r="P8" s="97">
        <v>30.748999999999999</v>
      </c>
      <c r="Q8" s="97">
        <v>32.270000000000003</v>
      </c>
      <c r="R8" s="97">
        <v>33.953000000000003</v>
      </c>
      <c r="S8" s="97">
        <v>36.326000000000001</v>
      </c>
      <c r="T8" s="97">
        <v>37.524999999999999</v>
      </c>
      <c r="U8" s="97">
        <v>39.409999999999997</v>
      </c>
      <c r="V8" s="97">
        <v>35.938000000000002</v>
      </c>
      <c r="W8" s="97">
        <v>38.164999999999999</v>
      </c>
      <c r="X8" s="97">
        <v>41.024999999999999</v>
      </c>
      <c r="Y8" s="97">
        <v>43.537999999999997</v>
      </c>
      <c r="Z8" s="97">
        <v>45.261000000000003</v>
      </c>
      <c r="AA8" s="97">
        <v>44.709000000000003</v>
      </c>
      <c r="AB8" s="97">
        <v>44.972000000000001</v>
      </c>
      <c r="AC8" s="97">
        <v>45.411000000000001</v>
      </c>
      <c r="AD8" s="201">
        <v>45.658000000000001</v>
      </c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4"/>
      <c r="CD8" s="324"/>
      <c r="CE8" s="324"/>
      <c r="CF8" s="324"/>
    </row>
    <row r="9" spans="4:84" ht="16.5" customHeight="1">
      <c r="D9" s="2" t="s">
        <v>74</v>
      </c>
      <c r="E9" s="131"/>
      <c r="F9" s="660">
        <v>65.537000000000006</v>
      </c>
      <c r="G9" s="660">
        <v>66.552999999999997</v>
      </c>
      <c r="H9" s="660">
        <v>71.930000000000007</v>
      </c>
      <c r="I9" s="660">
        <v>69.900999999999996</v>
      </c>
      <c r="J9" s="660">
        <v>69.682000000000002</v>
      </c>
      <c r="K9" s="98">
        <v>72.558000000000007</v>
      </c>
      <c r="L9" s="98">
        <v>72.653999999999996</v>
      </c>
      <c r="M9" s="98">
        <v>72.174000000000007</v>
      </c>
      <c r="N9" s="98">
        <v>70.484999999999999</v>
      </c>
      <c r="O9" s="98">
        <v>68.97</v>
      </c>
      <c r="P9" s="98">
        <v>67.369</v>
      </c>
      <c r="Q9" s="98">
        <v>65.759</v>
      </c>
      <c r="R9" s="98">
        <v>68.41</v>
      </c>
      <c r="S9" s="98">
        <v>72.655000000000001</v>
      </c>
      <c r="T9" s="98">
        <v>71.594999999999999</v>
      </c>
      <c r="U9" s="98">
        <v>68.906999999999996</v>
      </c>
      <c r="V9" s="98">
        <v>70.599000000000004</v>
      </c>
      <c r="W9" s="98">
        <v>69.658000000000001</v>
      </c>
      <c r="X9" s="278">
        <v>70.25</v>
      </c>
      <c r="Y9" s="278">
        <v>76.995000000000005</v>
      </c>
      <c r="Z9" s="278">
        <v>80.382000000000005</v>
      </c>
      <c r="AA9" s="278">
        <v>76.66</v>
      </c>
      <c r="AB9" s="278">
        <v>84.608000000000004</v>
      </c>
      <c r="AC9" s="278">
        <v>88.052000000000007</v>
      </c>
      <c r="AD9" s="202">
        <v>84.930999999999997</v>
      </c>
      <c r="BH9" s="324"/>
      <c r="BI9" s="324"/>
      <c r="BJ9" s="324"/>
      <c r="BK9" s="324"/>
      <c r="BL9" s="324"/>
      <c r="BM9" s="324"/>
      <c r="BN9" s="324"/>
      <c r="BO9" s="324"/>
      <c r="BP9" s="324"/>
      <c r="BQ9" s="324"/>
      <c r="BR9" s="324"/>
      <c r="BS9" s="324"/>
      <c r="BT9" s="324"/>
      <c r="BU9" s="324"/>
      <c r="BV9" s="324"/>
      <c r="BW9" s="324"/>
      <c r="BX9" s="324"/>
      <c r="BY9" s="324"/>
      <c r="BZ9" s="324"/>
      <c r="CA9" s="324"/>
      <c r="CB9" s="324"/>
      <c r="CC9" s="324"/>
      <c r="CD9" s="324"/>
      <c r="CE9" s="324"/>
      <c r="CF9" s="324"/>
    </row>
    <row r="10" spans="4:84" ht="16.5" customHeight="1">
      <c r="D10" s="128"/>
      <c r="E10" s="129" t="s">
        <v>115</v>
      </c>
      <c r="F10" s="658">
        <v>13.971</v>
      </c>
      <c r="G10" s="658">
        <v>13.754</v>
      </c>
      <c r="H10" s="658">
        <v>13.538</v>
      </c>
      <c r="I10" s="658">
        <v>13.725</v>
      </c>
      <c r="J10" s="658">
        <v>14.275</v>
      </c>
      <c r="K10" s="96">
        <v>14.581</v>
      </c>
      <c r="L10" s="96">
        <v>14.448</v>
      </c>
      <c r="M10" s="96">
        <v>14.398</v>
      </c>
      <c r="N10" s="96">
        <v>14.397</v>
      </c>
      <c r="O10" s="96">
        <v>14.36</v>
      </c>
      <c r="P10" s="96">
        <v>14.404</v>
      </c>
      <c r="Q10" s="96">
        <v>14.465</v>
      </c>
      <c r="R10" s="96">
        <v>14.22</v>
      </c>
      <c r="S10" s="96">
        <v>14.103999999999999</v>
      </c>
      <c r="T10" s="96">
        <v>13.493</v>
      </c>
      <c r="U10" s="96">
        <v>13.273</v>
      </c>
      <c r="V10" s="96">
        <v>13.797000000000001</v>
      </c>
      <c r="W10" s="96">
        <v>14.121</v>
      </c>
      <c r="X10" s="276">
        <v>14.596</v>
      </c>
      <c r="Y10" s="276">
        <v>15.061999999999999</v>
      </c>
      <c r="Z10" s="276">
        <v>15.425000000000001</v>
      </c>
      <c r="AA10" s="276">
        <v>15.212999999999999</v>
      </c>
      <c r="AB10" s="276">
        <v>15.239000000000001</v>
      </c>
      <c r="AC10" s="276">
        <v>15.13</v>
      </c>
      <c r="AD10" s="200">
        <v>14.983000000000001</v>
      </c>
      <c r="BH10" s="324"/>
      <c r="BI10" s="324"/>
      <c r="BJ10" s="324"/>
      <c r="BK10" s="324"/>
      <c r="BL10" s="324"/>
      <c r="BM10" s="324"/>
      <c r="BN10" s="324"/>
      <c r="BO10" s="324"/>
      <c r="BP10" s="324"/>
      <c r="BQ10" s="324"/>
      <c r="BR10" s="324"/>
      <c r="BS10" s="324"/>
      <c r="BT10" s="324"/>
      <c r="BU10" s="324"/>
      <c r="BV10" s="324"/>
      <c r="BW10" s="324"/>
      <c r="BX10" s="324"/>
      <c r="BY10" s="324"/>
      <c r="BZ10" s="324"/>
      <c r="CA10" s="324"/>
      <c r="CB10" s="324"/>
      <c r="CC10" s="324"/>
      <c r="CD10" s="324"/>
      <c r="CE10" s="324"/>
      <c r="CF10" s="324"/>
    </row>
    <row r="11" spans="4:84" ht="16.5" customHeight="1">
      <c r="D11" s="128"/>
      <c r="E11" s="129" t="s">
        <v>116</v>
      </c>
      <c r="F11" s="658">
        <v>32.399000000000001</v>
      </c>
      <c r="G11" s="658">
        <v>32.625999999999998</v>
      </c>
      <c r="H11" s="658">
        <v>36.521000000000001</v>
      </c>
      <c r="I11" s="658">
        <v>36.701999999999998</v>
      </c>
      <c r="J11" s="658">
        <v>37.603000000000002</v>
      </c>
      <c r="K11" s="96">
        <v>37.402000000000001</v>
      </c>
      <c r="L11" s="96">
        <v>36.664000000000001</v>
      </c>
      <c r="M11" s="96">
        <v>35.734000000000002</v>
      </c>
      <c r="N11" s="96">
        <v>34.429000000000002</v>
      </c>
      <c r="O11" s="96">
        <v>32.581000000000003</v>
      </c>
      <c r="P11" s="96">
        <v>31.867999999999999</v>
      </c>
      <c r="Q11" s="96">
        <v>32.28</v>
      </c>
      <c r="R11" s="96">
        <v>33.651000000000003</v>
      </c>
      <c r="S11" s="96">
        <v>34.72</v>
      </c>
      <c r="T11" s="96">
        <v>34.472999999999999</v>
      </c>
      <c r="U11" s="96">
        <v>32.829000000000001</v>
      </c>
      <c r="V11" s="96">
        <v>33.906999999999996</v>
      </c>
      <c r="W11" s="96">
        <v>34.546999999999997</v>
      </c>
      <c r="X11" s="276">
        <v>36.104999999999997</v>
      </c>
      <c r="Y11" s="276">
        <v>37.625999999999998</v>
      </c>
      <c r="Z11" s="276">
        <v>38.798999999999999</v>
      </c>
      <c r="AA11" s="276">
        <v>37.847999999999999</v>
      </c>
      <c r="AB11" s="276">
        <v>37.564</v>
      </c>
      <c r="AC11" s="276">
        <v>37.866999999999997</v>
      </c>
      <c r="AD11" s="200">
        <v>34.853000000000002</v>
      </c>
      <c r="BH11" s="324"/>
      <c r="BI11" s="324"/>
      <c r="BJ11" s="324"/>
      <c r="BK11" s="324"/>
      <c r="BL11" s="324"/>
      <c r="BM11" s="324"/>
      <c r="BN11" s="324"/>
      <c r="BO11" s="324"/>
      <c r="BP11" s="324"/>
      <c r="BQ11" s="324"/>
      <c r="BR11" s="324"/>
      <c r="BS11" s="324"/>
      <c r="BT11" s="324"/>
      <c r="BU11" s="324"/>
      <c r="BV11" s="324"/>
      <c r="BW11" s="324"/>
      <c r="BX11" s="324"/>
      <c r="BY11" s="324"/>
      <c r="BZ11" s="324"/>
      <c r="CA11" s="324"/>
      <c r="CB11" s="324"/>
      <c r="CC11" s="324"/>
      <c r="CD11" s="324"/>
      <c r="CE11" s="324"/>
      <c r="CF11" s="324"/>
    </row>
    <row r="12" spans="4:84" ht="16.5" customHeight="1">
      <c r="D12" s="130"/>
      <c r="E12" s="101" t="s">
        <v>117</v>
      </c>
      <c r="F12" s="659">
        <v>19.167000000000002</v>
      </c>
      <c r="G12" s="659">
        <v>20.172999999999998</v>
      </c>
      <c r="H12" s="659">
        <v>21.870999999999999</v>
      </c>
      <c r="I12" s="659">
        <v>19.474</v>
      </c>
      <c r="J12" s="659">
        <v>17.803999999999998</v>
      </c>
      <c r="K12" s="97">
        <v>20.574999999999999</v>
      </c>
      <c r="L12" s="97">
        <v>21.542000000000002</v>
      </c>
      <c r="M12" s="97">
        <v>22.042000000000002</v>
      </c>
      <c r="N12" s="97">
        <v>21.658999999999999</v>
      </c>
      <c r="O12" s="97">
        <v>22.029</v>
      </c>
      <c r="P12" s="97">
        <v>21.097000000000001</v>
      </c>
      <c r="Q12" s="97">
        <v>19.013999999999999</v>
      </c>
      <c r="R12" s="97">
        <v>20.539000000000001</v>
      </c>
      <c r="S12" s="97">
        <v>23.831</v>
      </c>
      <c r="T12" s="97">
        <v>23.629000000000001</v>
      </c>
      <c r="U12" s="97">
        <v>22.805</v>
      </c>
      <c r="V12" s="97">
        <v>22.895</v>
      </c>
      <c r="W12" s="97">
        <v>20.99</v>
      </c>
      <c r="X12" s="277">
        <v>19.548999999999999</v>
      </c>
      <c r="Y12" s="277">
        <v>24.306999999999999</v>
      </c>
      <c r="Z12" s="277">
        <v>26.158000000000001</v>
      </c>
      <c r="AA12" s="277">
        <v>23.599</v>
      </c>
      <c r="AB12" s="277">
        <v>31.805</v>
      </c>
      <c r="AC12" s="277">
        <v>35.055</v>
      </c>
      <c r="AD12" s="201">
        <v>35.094999999999999</v>
      </c>
      <c r="BH12" s="324"/>
      <c r="BI12" s="324"/>
      <c r="BJ12" s="324"/>
      <c r="BK12" s="324"/>
      <c r="BL12" s="324"/>
      <c r="BM12" s="324"/>
      <c r="BN12" s="324"/>
      <c r="BO12" s="324"/>
      <c r="BP12" s="324"/>
      <c r="BQ12" s="324"/>
      <c r="BR12" s="324"/>
      <c r="BS12" s="324"/>
      <c r="BT12" s="324"/>
      <c r="BU12" s="324"/>
      <c r="BV12" s="324"/>
      <c r="BW12" s="324"/>
      <c r="BX12" s="324"/>
      <c r="BY12" s="324"/>
      <c r="BZ12" s="324"/>
      <c r="CA12" s="324"/>
      <c r="CB12" s="324"/>
      <c r="CC12" s="324"/>
      <c r="CD12" s="324"/>
      <c r="CE12" s="324"/>
      <c r="CF12" s="324"/>
    </row>
    <row r="13" spans="4:84" ht="16.5" customHeight="1">
      <c r="D13" s="3" t="s">
        <v>75</v>
      </c>
      <c r="E13" s="132"/>
      <c r="F13" s="684">
        <v>977.31600000000003</v>
      </c>
      <c r="G13" s="685">
        <v>980.92499999999995</v>
      </c>
      <c r="H13" s="685">
        <v>981.255</v>
      </c>
      <c r="I13" s="685">
        <v>969.226</v>
      </c>
      <c r="J13" s="685">
        <v>1028.6099999999999</v>
      </c>
      <c r="K13" s="686">
        <v>1010.928</v>
      </c>
      <c r="L13" s="686">
        <v>1049.6969999999999</v>
      </c>
      <c r="M13" s="686">
        <v>1000.741</v>
      </c>
      <c r="N13" s="686">
        <v>1072.0340000000001</v>
      </c>
      <c r="O13" s="686">
        <v>1135.3820000000001</v>
      </c>
      <c r="P13" s="686">
        <v>1081.07</v>
      </c>
      <c r="Q13" s="686">
        <v>1080.3900000000001</v>
      </c>
      <c r="R13" s="686">
        <v>1076.4780000000001</v>
      </c>
      <c r="S13" s="686">
        <v>1145.5989999999999</v>
      </c>
      <c r="T13" s="686">
        <v>1131.2449999999999</v>
      </c>
      <c r="U13" s="686">
        <v>1120.49</v>
      </c>
      <c r="V13" s="686">
        <v>1197.595</v>
      </c>
      <c r="W13" s="686">
        <v>1240.81</v>
      </c>
      <c r="X13" s="686">
        <v>1294.5029999999999</v>
      </c>
      <c r="Y13" s="686">
        <v>1371.14</v>
      </c>
      <c r="Z13" s="686">
        <v>1449.347</v>
      </c>
      <c r="AA13" s="686">
        <v>1450.32</v>
      </c>
      <c r="AB13" s="686">
        <v>1490.5150000000001</v>
      </c>
      <c r="AC13" s="686">
        <v>1547.5730000000001</v>
      </c>
      <c r="AD13" s="687">
        <v>1579.3989999999999</v>
      </c>
      <c r="BH13" s="324"/>
      <c r="BI13" s="324"/>
      <c r="BJ13" s="324"/>
      <c r="BK13" s="324"/>
      <c r="BL13" s="324"/>
      <c r="BM13" s="324"/>
      <c r="BN13" s="324"/>
      <c r="BO13" s="324"/>
      <c r="BP13" s="324"/>
      <c r="BQ13" s="324"/>
      <c r="BR13" s="324"/>
      <c r="BS13" s="324"/>
      <c r="BT13" s="324"/>
      <c r="BU13" s="324"/>
      <c r="BV13" s="324"/>
      <c r="BW13" s="324"/>
      <c r="BX13" s="324"/>
      <c r="BY13" s="324"/>
      <c r="BZ13" s="324"/>
      <c r="CA13" s="324"/>
      <c r="CB13" s="324"/>
      <c r="CC13" s="324"/>
      <c r="CD13" s="324"/>
      <c r="CE13" s="324"/>
      <c r="CF13" s="324"/>
    </row>
    <row r="14" spans="4:84" ht="16.5" customHeight="1">
      <c r="D14" s="128"/>
      <c r="E14" s="129" t="s">
        <v>8</v>
      </c>
      <c r="F14" s="680">
        <v>644.279</v>
      </c>
      <c r="G14" s="681">
        <v>666.86099999999999</v>
      </c>
      <c r="H14" s="681">
        <v>651.84400000000005</v>
      </c>
      <c r="I14" s="681">
        <v>636.92200000000003</v>
      </c>
      <c r="J14" s="681">
        <v>667.63099999999997</v>
      </c>
      <c r="K14" s="96">
        <v>645.91600000000005</v>
      </c>
      <c r="L14" s="96">
        <v>668.43600000000004</v>
      </c>
      <c r="M14" s="96">
        <v>645.65099999999995</v>
      </c>
      <c r="N14" s="96">
        <v>718.351</v>
      </c>
      <c r="O14" s="96">
        <v>779.84100000000001</v>
      </c>
      <c r="P14" s="96">
        <v>740.52099999999996</v>
      </c>
      <c r="Q14" s="96">
        <v>740.31200000000001</v>
      </c>
      <c r="R14" s="96">
        <v>743.67700000000002</v>
      </c>
      <c r="S14" s="96">
        <v>815.15200000000004</v>
      </c>
      <c r="T14" s="96">
        <v>806.29700000000003</v>
      </c>
      <c r="U14" s="96">
        <v>799.27700000000004</v>
      </c>
      <c r="V14" s="96">
        <v>860.19899999999996</v>
      </c>
      <c r="W14" s="96">
        <v>884.19200000000001</v>
      </c>
      <c r="X14" s="96">
        <v>919.56700000000001</v>
      </c>
      <c r="Y14" s="96">
        <v>980.04100000000005</v>
      </c>
      <c r="Z14" s="96">
        <v>1041.8050000000001</v>
      </c>
      <c r="AA14" s="96">
        <v>1042.4590000000001</v>
      </c>
      <c r="AB14" s="96">
        <v>1065.6110000000001</v>
      </c>
      <c r="AC14" s="96">
        <v>1111.6020000000001</v>
      </c>
      <c r="AD14" s="200">
        <v>1140.509</v>
      </c>
      <c r="BH14" s="324"/>
      <c r="BI14" s="324"/>
      <c r="BJ14" s="324"/>
      <c r="BK14" s="324"/>
      <c r="BL14" s="324"/>
      <c r="BM14" s="324"/>
      <c r="BN14" s="324"/>
      <c r="BO14" s="324"/>
      <c r="BP14" s="324"/>
      <c r="BQ14" s="324"/>
      <c r="BR14" s="324"/>
      <c r="BS14" s="324"/>
      <c r="BT14" s="324"/>
      <c r="BU14" s="324"/>
      <c r="BV14" s="324"/>
      <c r="BW14" s="324"/>
      <c r="BX14" s="324"/>
      <c r="BY14" s="324"/>
      <c r="BZ14" s="324"/>
      <c r="CA14" s="324"/>
      <c r="CB14" s="324"/>
      <c r="CC14" s="324"/>
      <c r="CD14" s="324"/>
      <c r="CE14" s="324"/>
      <c r="CF14" s="324"/>
    </row>
    <row r="15" spans="4:84" ht="16.5" customHeight="1">
      <c r="D15" s="133"/>
      <c r="E15" s="101" t="s">
        <v>76</v>
      </c>
      <c r="F15" s="682">
        <v>333.03699999999998</v>
      </c>
      <c r="G15" s="683">
        <v>314.06400000000002</v>
      </c>
      <c r="H15" s="683">
        <v>329.411</v>
      </c>
      <c r="I15" s="683">
        <v>332.30399999999997</v>
      </c>
      <c r="J15" s="683">
        <v>360.97899999999998</v>
      </c>
      <c r="K15" s="97">
        <v>365.012</v>
      </c>
      <c r="L15" s="97">
        <v>381.26100000000002</v>
      </c>
      <c r="M15" s="97">
        <v>355.09</v>
      </c>
      <c r="N15" s="97">
        <v>353.68299999999999</v>
      </c>
      <c r="O15" s="97">
        <v>355.541</v>
      </c>
      <c r="P15" s="97">
        <v>340.54899999999998</v>
      </c>
      <c r="Q15" s="97">
        <v>340.07799999999997</v>
      </c>
      <c r="R15" s="97">
        <v>332.80099999999999</v>
      </c>
      <c r="S15" s="97">
        <v>330.447</v>
      </c>
      <c r="T15" s="97">
        <v>324.94799999999998</v>
      </c>
      <c r="U15" s="97">
        <v>321.21300000000002</v>
      </c>
      <c r="V15" s="97">
        <v>337.39600000000002</v>
      </c>
      <c r="W15" s="97">
        <v>356.61799999999999</v>
      </c>
      <c r="X15" s="97">
        <v>374.93599999999998</v>
      </c>
      <c r="Y15" s="97">
        <v>391.09899999999999</v>
      </c>
      <c r="Z15" s="97">
        <v>407.54199999999997</v>
      </c>
      <c r="AA15" s="97">
        <v>407.86099999999999</v>
      </c>
      <c r="AB15" s="97">
        <v>424.904</v>
      </c>
      <c r="AC15" s="97">
        <v>435.971</v>
      </c>
      <c r="AD15" s="201">
        <v>438.89</v>
      </c>
      <c r="BH15" s="324"/>
      <c r="BI15" s="324"/>
      <c r="BJ15" s="324"/>
      <c r="BK15" s="324"/>
      <c r="BL15" s="324"/>
      <c r="BM15" s="324"/>
      <c r="BN15" s="324"/>
      <c r="BO15" s="324"/>
      <c r="BP15" s="324"/>
      <c r="BQ15" s="324"/>
      <c r="BR15" s="324"/>
      <c r="BS15" s="324"/>
      <c r="BT15" s="324"/>
      <c r="BU15" s="324"/>
      <c r="BV15" s="324"/>
      <c r="BW15" s="324"/>
      <c r="BX15" s="324"/>
      <c r="BY15" s="324"/>
      <c r="BZ15" s="324"/>
      <c r="CA15" s="324"/>
      <c r="CB15" s="324"/>
      <c r="CC15" s="324"/>
      <c r="CD15" s="324"/>
      <c r="CE15" s="324"/>
      <c r="CF15" s="324"/>
    </row>
    <row r="16" spans="4:84" ht="16.5" customHeight="1">
      <c r="D16" s="2" t="s">
        <v>203</v>
      </c>
      <c r="E16" s="147"/>
      <c r="F16" s="661">
        <v>0</v>
      </c>
      <c r="G16" s="661">
        <v>0</v>
      </c>
      <c r="H16" s="661">
        <v>0</v>
      </c>
      <c r="I16" s="661">
        <v>0</v>
      </c>
      <c r="J16" s="661">
        <v>0</v>
      </c>
      <c r="K16" s="100">
        <v>61.54</v>
      </c>
      <c r="L16" s="98">
        <v>61.261000000000003</v>
      </c>
      <c r="M16" s="98">
        <v>61.174999999999997</v>
      </c>
      <c r="N16" s="98">
        <v>63.600999999999999</v>
      </c>
      <c r="O16" s="98">
        <v>66.183999999999997</v>
      </c>
      <c r="P16" s="98">
        <v>67.820999999999998</v>
      </c>
      <c r="Q16" s="98">
        <v>72.427999999999997</v>
      </c>
      <c r="R16" s="98">
        <v>83.438999999999993</v>
      </c>
      <c r="S16" s="98">
        <v>103.374</v>
      </c>
      <c r="T16" s="98">
        <v>108.319</v>
      </c>
      <c r="U16" s="98">
        <v>117.876</v>
      </c>
      <c r="V16" s="98">
        <v>144.761</v>
      </c>
      <c r="W16" s="98">
        <v>171.15700000000001</v>
      </c>
      <c r="X16" s="278">
        <v>201.30699999999999</v>
      </c>
      <c r="Y16" s="278">
        <v>234.91499999999999</v>
      </c>
      <c r="Z16" s="278">
        <v>282.91800000000001</v>
      </c>
      <c r="AA16" s="278">
        <v>377.154</v>
      </c>
      <c r="AB16" s="278">
        <v>491.02</v>
      </c>
      <c r="AC16" s="278">
        <v>593.476</v>
      </c>
      <c r="AD16" s="202">
        <v>631.40800000000002</v>
      </c>
      <c r="BH16" s="324"/>
      <c r="BI16" s="324"/>
      <c r="BJ16" s="324"/>
      <c r="BK16" s="324"/>
      <c r="BL16" s="324"/>
      <c r="BM16" s="324"/>
      <c r="BN16" s="324"/>
      <c r="BO16" s="324"/>
      <c r="BP16" s="324"/>
      <c r="BQ16" s="324"/>
      <c r="BR16" s="324"/>
      <c r="BS16" s="324"/>
      <c r="BT16" s="324"/>
      <c r="BU16" s="324"/>
      <c r="BV16" s="324"/>
      <c r="BW16" s="324"/>
      <c r="BX16" s="324"/>
      <c r="BY16" s="324"/>
      <c r="BZ16" s="324"/>
      <c r="CA16" s="324"/>
      <c r="CB16" s="324"/>
      <c r="CC16" s="324"/>
      <c r="CD16" s="324"/>
      <c r="CE16" s="324"/>
      <c r="CF16" s="324"/>
    </row>
    <row r="17" spans="4:84" ht="16.5" customHeight="1">
      <c r="D17" s="130"/>
      <c r="E17" s="101" t="s">
        <v>204</v>
      </c>
      <c r="F17" s="659">
        <v>0</v>
      </c>
      <c r="G17" s="659">
        <v>0</v>
      </c>
      <c r="H17" s="659">
        <v>0</v>
      </c>
      <c r="I17" s="659">
        <v>0</v>
      </c>
      <c r="J17" s="659">
        <v>0</v>
      </c>
      <c r="K17" s="102">
        <v>61.54</v>
      </c>
      <c r="L17" s="97">
        <v>61.261000000000003</v>
      </c>
      <c r="M17" s="97">
        <v>61.174999999999997</v>
      </c>
      <c r="N17" s="97">
        <v>63.600999999999999</v>
      </c>
      <c r="O17" s="97">
        <v>66.183999999999997</v>
      </c>
      <c r="P17" s="97">
        <v>67.820999999999998</v>
      </c>
      <c r="Q17" s="97">
        <v>72.427999999999997</v>
      </c>
      <c r="R17" s="97">
        <v>83.438999999999993</v>
      </c>
      <c r="S17" s="97">
        <v>103.374</v>
      </c>
      <c r="T17" s="97">
        <v>108.319</v>
      </c>
      <c r="U17" s="97">
        <v>117.876</v>
      </c>
      <c r="V17" s="97">
        <v>144.761</v>
      </c>
      <c r="W17" s="97">
        <v>171.15700000000001</v>
      </c>
      <c r="X17" s="277">
        <v>201.30699999999999</v>
      </c>
      <c r="Y17" s="277">
        <v>234.91499999999999</v>
      </c>
      <c r="Z17" s="277">
        <v>282.91800000000001</v>
      </c>
      <c r="AA17" s="277">
        <v>377.154</v>
      </c>
      <c r="AB17" s="277">
        <v>491.02</v>
      </c>
      <c r="AC17" s="277">
        <v>593.476</v>
      </c>
      <c r="AD17" s="201">
        <v>631.40800000000002</v>
      </c>
      <c r="BH17" s="324"/>
      <c r="BI17" s="324"/>
      <c r="BJ17" s="324"/>
      <c r="BK17" s="324"/>
      <c r="BL17" s="324"/>
      <c r="BM17" s="324"/>
      <c r="BN17" s="324"/>
      <c r="BO17" s="324"/>
      <c r="BP17" s="324"/>
      <c r="BQ17" s="324"/>
      <c r="BR17" s="324"/>
      <c r="BS17" s="324"/>
      <c r="BT17" s="324"/>
      <c r="BU17" s="324"/>
      <c r="BV17" s="324"/>
      <c r="BW17" s="324"/>
      <c r="BX17" s="324"/>
      <c r="BY17" s="324"/>
      <c r="BZ17" s="324"/>
      <c r="CA17" s="324"/>
      <c r="CB17" s="324"/>
      <c r="CC17" s="324"/>
      <c r="CD17" s="324"/>
      <c r="CE17" s="324"/>
      <c r="CF17" s="324"/>
    </row>
    <row r="18" spans="4:84" ht="16.5" customHeight="1">
      <c r="D18" s="2" t="s">
        <v>118</v>
      </c>
      <c r="E18" s="131"/>
      <c r="F18" s="684">
        <v>321.76100000000002</v>
      </c>
      <c r="G18" s="685">
        <v>326.91300000000001</v>
      </c>
      <c r="H18" s="685">
        <v>336.21600000000001</v>
      </c>
      <c r="I18" s="685">
        <v>342.15100000000001</v>
      </c>
      <c r="J18" s="685">
        <v>363.654</v>
      </c>
      <c r="K18" s="688">
        <v>366.62900000000002</v>
      </c>
      <c r="L18" s="688">
        <v>351.43700000000001</v>
      </c>
      <c r="M18" s="688">
        <v>338.87</v>
      </c>
      <c r="N18" s="688">
        <v>319.233</v>
      </c>
      <c r="O18" s="688">
        <v>293.43599999999998</v>
      </c>
      <c r="P18" s="688">
        <v>277.91000000000003</v>
      </c>
      <c r="Q18" s="688">
        <v>259.56400000000002</v>
      </c>
      <c r="R18" s="688">
        <v>277.39100000000002</v>
      </c>
      <c r="S18" s="688">
        <v>286.98899999999998</v>
      </c>
      <c r="T18" s="688">
        <v>290.267</v>
      </c>
      <c r="U18" s="688">
        <v>286.62200000000001</v>
      </c>
      <c r="V18" s="688">
        <v>303.60700000000003</v>
      </c>
      <c r="W18" s="688">
        <v>309.625</v>
      </c>
      <c r="X18" s="688">
        <v>311.69200000000001</v>
      </c>
      <c r="Y18" s="688">
        <v>290.31700000000001</v>
      </c>
      <c r="Z18" s="688">
        <v>294.90899999999999</v>
      </c>
      <c r="AA18" s="688">
        <v>307.88</v>
      </c>
      <c r="AB18" s="688">
        <v>320.58999999999997</v>
      </c>
      <c r="AC18" s="688">
        <v>337.15899999999999</v>
      </c>
      <c r="AD18" s="689">
        <v>334.911</v>
      </c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4"/>
      <c r="BY18" s="324"/>
      <c r="BZ18" s="324"/>
      <c r="CA18" s="324"/>
      <c r="CB18" s="324"/>
      <c r="CC18" s="324"/>
      <c r="CD18" s="324"/>
      <c r="CE18" s="324"/>
      <c r="CF18" s="324"/>
    </row>
    <row r="19" spans="4:84" ht="16.5" customHeight="1">
      <c r="D19" s="128"/>
      <c r="E19" s="134" t="s">
        <v>119</v>
      </c>
      <c r="F19" s="690">
        <v>138.64599999999999</v>
      </c>
      <c r="G19" s="691">
        <v>140.46899999999999</v>
      </c>
      <c r="H19" s="691">
        <v>142.58199999999999</v>
      </c>
      <c r="I19" s="691">
        <v>144.87799999999999</v>
      </c>
      <c r="J19" s="691">
        <v>160.904</v>
      </c>
      <c r="K19" s="96">
        <v>163.298</v>
      </c>
      <c r="L19" s="96">
        <v>155.59399999999999</v>
      </c>
      <c r="M19" s="96">
        <v>148.84800000000001</v>
      </c>
      <c r="N19" s="96">
        <v>139.56800000000001</v>
      </c>
      <c r="O19" s="96">
        <v>126.681</v>
      </c>
      <c r="P19" s="96">
        <v>125.56</v>
      </c>
      <c r="Q19" s="96">
        <v>120.01900000000001</v>
      </c>
      <c r="R19" s="96">
        <v>135.459</v>
      </c>
      <c r="S19" s="96">
        <v>141.32599999999999</v>
      </c>
      <c r="T19" s="96">
        <v>144.87100000000001</v>
      </c>
      <c r="U19" s="96">
        <v>140.28100000000001</v>
      </c>
      <c r="V19" s="96">
        <v>157.053</v>
      </c>
      <c r="W19" s="96">
        <v>166.642</v>
      </c>
      <c r="X19" s="96">
        <v>170.42500000000001</v>
      </c>
      <c r="Y19" s="96">
        <v>152.86600000000001</v>
      </c>
      <c r="Z19" s="96">
        <v>156.97300000000001</v>
      </c>
      <c r="AA19" s="96">
        <v>171.39099999999999</v>
      </c>
      <c r="AB19" s="96">
        <v>187.762</v>
      </c>
      <c r="AC19" s="96">
        <v>201.53</v>
      </c>
      <c r="AD19" s="200">
        <v>204.60599999999999</v>
      </c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  <c r="BR19" s="324"/>
      <c r="BS19" s="324"/>
      <c r="BT19" s="324"/>
      <c r="BU19" s="324"/>
      <c r="BV19" s="324"/>
      <c r="BW19" s="324"/>
      <c r="BX19" s="324"/>
      <c r="BY19" s="324"/>
      <c r="BZ19" s="324"/>
      <c r="CA19" s="324"/>
      <c r="CB19" s="324"/>
      <c r="CC19" s="324"/>
      <c r="CD19" s="324"/>
      <c r="CE19" s="324"/>
      <c r="CF19" s="324"/>
    </row>
    <row r="20" spans="4:84" ht="16.5" customHeight="1">
      <c r="D20" s="128"/>
      <c r="E20" s="129" t="s">
        <v>78</v>
      </c>
      <c r="F20" s="680">
        <v>75.052999999999997</v>
      </c>
      <c r="G20" s="681">
        <v>76.992000000000004</v>
      </c>
      <c r="H20" s="681">
        <v>77.938000000000002</v>
      </c>
      <c r="I20" s="681">
        <v>77.379000000000005</v>
      </c>
      <c r="J20" s="681">
        <v>78.305999999999997</v>
      </c>
      <c r="K20" s="96">
        <v>77.307000000000002</v>
      </c>
      <c r="L20" s="96">
        <v>75.399000000000001</v>
      </c>
      <c r="M20" s="96">
        <v>70.850999999999999</v>
      </c>
      <c r="N20" s="96">
        <v>66.724000000000004</v>
      </c>
      <c r="O20" s="96">
        <v>63.210999999999999</v>
      </c>
      <c r="P20" s="96">
        <v>57.472000000000001</v>
      </c>
      <c r="Q20" s="96">
        <v>52.915999999999997</v>
      </c>
      <c r="R20" s="96">
        <v>52.835999999999999</v>
      </c>
      <c r="S20" s="96">
        <v>53.039000000000001</v>
      </c>
      <c r="T20" s="96">
        <v>52.432000000000002</v>
      </c>
      <c r="U20" s="96">
        <v>52.716000000000001</v>
      </c>
      <c r="V20" s="96">
        <v>52.360999999999997</v>
      </c>
      <c r="W20" s="96">
        <v>51.811</v>
      </c>
      <c r="X20" s="96">
        <v>50.874000000000002</v>
      </c>
      <c r="Y20" s="96">
        <v>47.13</v>
      </c>
      <c r="Z20" s="96">
        <v>45.383000000000003</v>
      </c>
      <c r="AA20" s="96">
        <v>44.005000000000003</v>
      </c>
      <c r="AB20" s="96">
        <v>42.65</v>
      </c>
      <c r="AC20" s="96">
        <v>41.496000000000002</v>
      </c>
      <c r="AD20" s="200">
        <v>39.866</v>
      </c>
      <c r="BH20" s="324"/>
      <c r="BI20" s="324"/>
      <c r="BJ20" s="324"/>
      <c r="BK20" s="324"/>
      <c r="BL20" s="324"/>
      <c r="BM20" s="324"/>
      <c r="BN20" s="324"/>
      <c r="BO20" s="324"/>
      <c r="BP20" s="324"/>
      <c r="BQ20" s="324"/>
      <c r="BR20" s="324"/>
      <c r="BS20" s="324"/>
      <c r="BT20" s="324"/>
      <c r="BU20" s="324"/>
      <c r="BV20" s="324"/>
      <c r="BW20" s="324"/>
      <c r="BX20" s="324"/>
      <c r="BY20" s="324"/>
      <c r="BZ20" s="324"/>
      <c r="CA20" s="324"/>
      <c r="CB20" s="324"/>
      <c r="CC20" s="324"/>
      <c r="CD20" s="324"/>
      <c r="CE20" s="324"/>
      <c r="CF20" s="324"/>
    </row>
    <row r="21" spans="4:84" ht="16.5" customHeight="1">
      <c r="D21" s="128"/>
      <c r="E21" s="129" t="s">
        <v>79</v>
      </c>
      <c r="F21" s="680">
        <v>80.286000000000001</v>
      </c>
      <c r="G21" s="681">
        <v>86.58</v>
      </c>
      <c r="H21" s="681">
        <v>94.085999999999999</v>
      </c>
      <c r="I21" s="681">
        <v>100.57599999999999</v>
      </c>
      <c r="J21" s="681">
        <v>107.575</v>
      </c>
      <c r="K21" s="96">
        <v>110.497</v>
      </c>
      <c r="L21" s="96">
        <v>107.685</v>
      </c>
      <c r="M21" s="96">
        <v>106.473</v>
      </c>
      <c r="N21" s="96">
        <v>100.232</v>
      </c>
      <c r="O21" s="96">
        <v>90.772000000000006</v>
      </c>
      <c r="P21" s="96">
        <v>82.236000000000004</v>
      </c>
      <c r="Q21" s="96">
        <v>73.974999999999994</v>
      </c>
      <c r="R21" s="96">
        <v>76.682000000000002</v>
      </c>
      <c r="S21" s="96">
        <v>80.382000000000005</v>
      </c>
      <c r="T21" s="96">
        <v>81.087999999999994</v>
      </c>
      <c r="U21" s="96">
        <v>81.902000000000001</v>
      </c>
      <c r="V21" s="96">
        <v>82.491</v>
      </c>
      <c r="W21" s="96">
        <v>79.534000000000006</v>
      </c>
      <c r="X21" s="96">
        <v>78.906000000000006</v>
      </c>
      <c r="Y21" s="96">
        <v>79.608000000000004</v>
      </c>
      <c r="Z21" s="96">
        <v>82.171000000000006</v>
      </c>
      <c r="AA21" s="96">
        <v>82.417000000000002</v>
      </c>
      <c r="AB21" s="96">
        <v>80.421000000000006</v>
      </c>
      <c r="AC21" s="96">
        <v>84.64</v>
      </c>
      <c r="AD21" s="200">
        <v>81.319000000000003</v>
      </c>
      <c r="BH21" s="324"/>
      <c r="BI21" s="324"/>
      <c r="BJ21" s="324"/>
      <c r="BK21" s="324"/>
      <c r="BL21" s="324"/>
      <c r="BM21" s="324"/>
      <c r="BN21" s="324"/>
      <c r="BO21" s="324"/>
      <c r="BP21" s="324"/>
      <c r="BQ21" s="324"/>
      <c r="BR21" s="324"/>
      <c r="BS21" s="324"/>
      <c r="BT21" s="324"/>
      <c r="BU21" s="324"/>
      <c r="BV21" s="324"/>
      <c r="BW21" s="324"/>
      <c r="BX21" s="324"/>
      <c r="BY21" s="324"/>
      <c r="BZ21" s="324"/>
      <c r="CA21" s="324"/>
      <c r="CB21" s="324"/>
      <c r="CC21" s="324"/>
      <c r="CD21" s="324"/>
      <c r="CE21" s="324"/>
      <c r="CF21" s="324"/>
    </row>
    <row r="22" spans="4:84" ht="16.5" customHeight="1">
      <c r="D22" s="130"/>
      <c r="E22" s="101" t="s">
        <v>80</v>
      </c>
      <c r="F22" s="682">
        <v>27.776</v>
      </c>
      <c r="G22" s="683">
        <v>22.872</v>
      </c>
      <c r="H22" s="683">
        <v>21.61</v>
      </c>
      <c r="I22" s="683">
        <v>19.318000000000001</v>
      </c>
      <c r="J22" s="683">
        <v>16.869</v>
      </c>
      <c r="K22" s="97">
        <v>15.526999999999999</v>
      </c>
      <c r="L22" s="97">
        <v>12.759</v>
      </c>
      <c r="M22" s="97">
        <v>12.698</v>
      </c>
      <c r="N22" s="97">
        <v>12.709</v>
      </c>
      <c r="O22" s="97">
        <v>12.772</v>
      </c>
      <c r="P22" s="97">
        <v>12.641999999999999</v>
      </c>
      <c r="Q22" s="97">
        <v>12.654</v>
      </c>
      <c r="R22" s="97">
        <v>12.414</v>
      </c>
      <c r="S22" s="97">
        <v>12.242000000000001</v>
      </c>
      <c r="T22" s="97">
        <v>11.875999999999999</v>
      </c>
      <c r="U22" s="97">
        <v>11.723000000000001</v>
      </c>
      <c r="V22" s="97">
        <v>11.702</v>
      </c>
      <c r="W22" s="97">
        <v>11.638</v>
      </c>
      <c r="X22" s="97">
        <v>11.487</v>
      </c>
      <c r="Y22" s="97">
        <v>10.712999999999999</v>
      </c>
      <c r="Z22" s="97">
        <v>10.382</v>
      </c>
      <c r="AA22" s="97">
        <v>10.067</v>
      </c>
      <c r="AB22" s="97">
        <v>9.7569999999999997</v>
      </c>
      <c r="AC22" s="97">
        <v>9.4930000000000003</v>
      </c>
      <c r="AD22" s="201">
        <v>9.1199999999999992</v>
      </c>
      <c r="BH22" s="324"/>
      <c r="BI22" s="324"/>
      <c r="BJ22" s="324"/>
      <c r="BK22" s="324"/>
      <c r="BL22" s="324"/>
      <c r="BM22" s="324"/>
      <c r="BN22" s="324"/>
      <c r="BO22" s="324"/>
      <c r="BP22" s="324"/>
      <c r="BQ22" s="324"/>
      <c r="BR22" s="324"/>
      <c r="BS22" s="324"/>
      <c r="BT22" s="324"/>
      <c r="BU22" s="324"/>
      <c r="BV22" s="324"/>
      <c r="BW22" s="324"/>
      <c r="BX22" s="324"/>
      <c r="BY22" s="324"/>
      <c r="BZ22" s="324"/>
      <c r="CA22" s="324"/>
      <c r="CB22" s="324"/>
      <c r="CC22" s="324"/>
      <c r="CD22" s="324"/>
      <c r="CE22" s="324"/>
      <c r="CF22" s="324"/>
    </row>
    <row r="23" spans="4:84" ht="16.5" customHeight="1">
      <c r="D23" s="2" t="s">
        <v>120</v>
      </c>
      <c r="E23" s="131"/>
      <c r="F23" s="684">
        <v>1171.4159999999999</v>
      </c>
      <c r="G23" s="685">
        <v>1004.629</v>
      </c>
      <c r="H23" s="685">
        <v>933.32299999999998</v>
      </c>
      <c r="I23" s="685">
        <v>929.73800000000006</v>
      </c>
      <c r="J23" s="685">
        <v>883.48800000000006</v>
      </c>
      <c r="K23" s="688">
        <v>819.726</v>
      </c>
      <c r="L23" s="688">
        <v>851.23500000000001</v>
      </c>
      <c r="M23" s="688">
        <v>885.76099999999997</v>
      </c>
      <c r="N23" s="688">
        <v>845.13099999999997</v>
      </c>
      <c r="O23" s="688">
        <v>785.64499999999998</v>
      </c>
      <c r="P23" s="688">
        <v>796.56299999999999</v>
      </c>
      <c r="Q23" s="688">
        <v>792.70799999999997</v>
      </c>
      <c r="R23" s="688">
        <v>729.57</v>
      </c>
      <c r="S23" s="688">
        <v>722.17100000000005</v>
      </c>
      <c r="T23" s="688">
        <v>693.01199999999994</v>
      </c>
      <c r="U23" s="688">
        <v>681.74800000000005</v>
      </c>
      <c r="V23" s="688">
        <v>681.14099999999996</v>
      </c>
      <c r="W23" s="688">
        <v>679.53499999999997</v>
      </c>
      <c r="X23" s="688">
        <v>680.697</v>
      </c>
      <c r="Y23" s="688">
        <v>666.71799999999996</v>
      </c>
      <c r="Z23" s="688">
        <v>656.33500000000004</v>
      </c>
      <c r="AA23" s="688">
        <v>642.755</v>
      </c>
      <c r="AB23" s="688">
        <v>643.399</v>
      </c>
      <c r="AC23" s="688">
        <v>653.577</v>
      </c>
      <c r="AD23" s="689">
        <v>653.49</v>
      </c>
      <c r="BH23" s="324"/>
      <c r="BI23" s="324"/>
      <c r="BJ23" s="324"/>
      <c r="BK23" s="324"/>
      <c r="BL23" s="324"/>
      <c r="BM23" s="324"/>
      <c r="BN23" s="324"/>
      <c r="BO23" s="324"/>
      <c r="BP23" s="324"/>
      <c r="BQ23" s="324"/>
      <c r="BR23" s="324"/>
      <c r="BS23" s="324"/>
      <c r="BT23" s="324"/>
      <c r="BU23" s="324"/>
      <c r="BV23" s="324"/>
      <c r="BW23" s="324"/>
      <c r="BX23" s="324"/>
      <c r="BY23" s="324"/>
      <c r="BZ23" s="324"/>
      <c r="CA23" s="324"/>
      <c r="CB23" s="324"/>
      <c r="CC23" s="324"/>
      <c r="CD23" s="324"/>
      <c r="CE23" s="324"/>
      <c r="CF23" s="324"/>
    </row>
    <row r="24" spans="4:84" ht="16.5" customHeight="1">
      <c r="D24" s="128"/>
      <c r="E24" s="129" t="s">
        <v>81</v>
      </c>
      <c r="F24" s="680">
        <v>6.6719999999999997</v>
      </c>
      <c r="G24" s="681">
        <v>6.016</v>
      </c>
      <c r="H24" s="681">
        <v>5.8689999999999998</v>
      </c>
      <c r="I24" s="681">
        <v>5.0209999999999999</v>
      </c>
      <c r="J24" s="681">
        <v>4.13</v>
      </c>
      <c r="K24" s="96">
        <v>3.617</v>
      </c>
      <c r="L24" s="96">
        <v>3.7629999999999999</v>
      </c>
      <c r="M24" s="96">
        <v>4.1189999999999998</v>
      </c>
      <c r="N24" s="96">
        <v>5.3689999999999998</v>
      </c>
      <c r="O24" s="96">
        <v>4.6159999999999997</v>
      </c>
      <c r="P24" s="96">
        <v>4.585</v>
      </c>
      <c r="Q24" s="96">
        <v>4.4080000000000004</v>
      </c>
      <c r="R24" s="96">
        <v>4.7560000000000002</v>
      </c>
      <c r="S24" s="96">
        <v>4.6550000000000002</v>
      </c>
      <c r="T24" s="96">
        <v>4.4020000000000001</v>
      </c>
      <c r="U24" s="96">
        <v>4.165</v>
      </c>
      <c r="V24" s="96">
        <v>4.5869999999999997</v>
      </c>
      <c r="W24" s="96">
        <v>4.68</v>
      </c>
      <c r="X24" s="96">
        <v>4.0990000000000002</v>
      </c>
      <c r="Y24" s="96">
        <v>4.2089999999999996</v>
      </c>
      <c r="Z24" s="96">
        <v>4.5999999999999996</v>
      </c>
      <c r="AA24" s="96">
        <v>4.6360000000000001</v>
      </c>
      <c r="AB24" s="96">
        <v>4.2249999999999996</v>
      </c>
      <c r="AC24" s="96">
        <v>4.3</v>
      </c>
      <c r="AD24" s="200">
        <v>4.3540000000000001</v>
      </c>
      <c r="BH24" s="324"/>
      <c r="BI24" s="324"/>
      <c r="BJ24" s="324"/>
      <c r="BK24" s="324"/>
      <c r="BL24" s="324"/>
      <c r="BM24" s="324"/>
      <c r="BN24" s="324"/>
      <c r="BO24" s="324"/>
      <c r="BP24" s="324"/>
      <c r="BQ24" s="324"/>
      <c r="BR24" s="324"/>
      <c r="BS24" s="324"/>
      <c r="BT24" s="324"/>
      <c r="BU24" s="324"/>
      <c r="BV24" s="324"/>
      <c r="BW24" s="324"/>
      <c r="BX24" s="324"/>
      <c r="BY24" s="324"/>
      <c r="BZ24" s="324"/>
      <c r="CA24" s="324"/>
      <c r="CB24" s="324"/>
      <c r="CC24" s="324"/>
      <c r="CD24" s="324"/>
      <c r="CE24" s="324"/>
      <c r="CF24" s="324"/>
    </row>
    <row r="25" spans="4:84" ht="16.5" customHeight="1">
      <c r="D25" s="128"/>
      <c r="E25" s="129" t="s">
        <v>82</v>
      </c>
      <c r="F25" s="680">
        <v>46.741</v>
      </c>
      <c r="G25" s="681">
        <v>35.581000000000003</v>
      </c>
      <c r="H25" s="681">
        <v>26.321000000000002</v>
      </c>
      <c r="I25" s="681">
        <v>22.273</v>
      </c>
      <c r="J25" s="681">
        <v>17.515999999999998</v>
      </c>
      <c r="K25" s="96">
        <v>17.963000000000001</v>
      </c>
      <c r="L25" s="96">
        <v>18.257000000000001</v>
      </c>
      <c r="M25" s="96">
        <v>21.038</v>
      </c>
      <c r="N25" s="96">
        <v>20.12</v>
      </c>
      <c r="O25" s="96">
        <v>21.045000000000002</v>
      </c>
      <c r="P25" s="96">
        <v>21.494</v>
      </c>
      <c r="Q25" s="96">
        <v>21.13</v>
      </c>
      <c r="R25" s="96">
        <v>21.495000000000001</v>
      </c>
      <c r="S25" s="96">
        <v>18.504999999999999</v>
      </c>
      <c r="T25" s="96">
        <v>18.141999999999999</v>
      </c>
      <c r="U25" s="96">
        <v>15.69</v>
      </c>
      <c r="V25" s="96">
        <v>16.137</v>
      </c>
      <c r="W25" s="96">
        <v>14.936</v>
      </c>
      <c r="X25" s="96">
        <v>14.917999999999999</v>
      </c>
      <c r="Y25" s="96">
        <v>14.948</v>
      </c>
      <c r="Z25" s="96">
        <v>12.204000000000001</v>
      </c>
      <c r="AA25" s="96">
        <v>11.717000000000001</v>
      </c>
      <c r="AB25" s="96">
        <v>12.888</v>
      </c>
      <c r="AC25" s="96">
        <v>12.653</v>
      </c>
      <c r="AD25" s="200">
        <v>12.548</v>
      </c>
      <c r="BH25" s="324"/>
      <c r="BI25" s="324"/>
      <c r="BJ25" s="324"/>
      <c r="BK25" s="324"/>
      <c r="BL25" s="324"/>
      <c r="BM25" s="324"/>
      <c r="BN25" s="324"/>
      <c r="BO25" s="324"/>
      <c r="BP25" s="324"/>
      <c r="BQ25" s="324"/>
      <c r="BR25" s="324"/>
      <c r="BS25" s="324"/>
      <c r="BT25" s="324"/>
      <c r="BU25" s="324"/>
      <c r="BV25" s="324"/>
      <c r="BW25" s="324"/>
      <c r="BX25" s="324"/>
      <c r="BY25" s="324"/>
      <c r="BZ25" s="324"/>
      <c r="CA25" s="324"/>
      <c r="CB25" s="324"/>
      <c r="CC25" s="324"/>
      <c r="CD25" s="324"/>
      <c r="CE25" s="324"/>
      <c r="CF25" s="324"/>
    </row>
    <row r="26" spans="4:84" ht="16.5" customHeight="1">
      <c r="D26" s="128"/>
      <c r="E26" s="129" t="s">
        <v>83</v>
      </c>
      <c r="F26" s="680">
        <v>64.84</v>
      </c>
      <c r="G26" s="681">
        <v>66.47</v>
      </c>
      <c r="H26" s="681">
        <v>63.914999999999999</v>
      </c>
      <c r="I26" s="681">
        <v>62.335000000000001</v>
      </c>
      <c r="J26" s="681">
        <v>56.567999999999998</v>
      </c>
      <c r="K26" s="96">
        <v>49.765999999999998</v>
      </c>
      <c r="L26" s="96">
        <v>58.344000000000001</v>
      </c>
      <c r="M26" s="96">
        <v>63.807000000000002</v>
      </c>
      <c r="N26" s="96">
        <v>56.439</v>
      </c>
      <c r="O26" s="96">
        <v>51.667000000000002</v>
      </c>
      <c r="P26" s="96">
        <v>58.048999999999999</v>
      </c>
      <c r="Q26" s="96">
        <v>56.073999999999998</v>
      </c>
      <c r="R26" s="96">
        <v>51.393000000000001</v>
      </c>
      <c r="S26" s="96">
        <v>47.277999999999999</v>
      </c>
      <c r="T26" s="96">
        <v>49.536000000000001</v>
      </c>
      <c r="U26" s="96">
        <v>42.073</v>
      </c>
      <c r="V26" s="96">
        <v>40.152000000000001</v>
      </c>
      <c r="W26" s="96">
        <v>40.837000000000003</v>
      </c>
      <c r="X26" s="96">
        <v>43.01</v>
      </c>
      <c r="Y26" s="96">
        <v>39.049999999999997</v>
      </c>
      <c r="Z26" s="96">
        <v>37.130000000000003</v>
      </c>
      <c r="AA26" s="96">
        <v>34.741999999999997</v>
      </c>
      <c r="AB26" s="96">
        <v>34.161999999999999</v>
      </c>
      <c r="AC26" s="96">
        <v>32.825000000000003</v>
      </c>
      <c r="AD26" s="200">
        <v>32.554000000000002</v>
      </c>
      <c r="BH26" s="324"/>
      <c r="BI26" s="324"/>
      <c r="BJ26" s="324"/>
      <c r="BK26" s="324"/>
      <c r="BL26" s="324"/>
      <c r="BM26" s="324"/>
      <c r="BN26" s="324"/>
      <c r="BO26" s="324"/>
      <c r="BP26" s="324"/>
      <c r="BQ26" s="324"/>
      <c r="BR26" s="324"/>
      <c r="BS26" s="324"/>
      <c r="BT26" s="324"/>
      <c r="BU26" s="324"/>
      <c r="BV26" s="324"/>
      <c r="BW26" s="324"/>
      <c r="BX26" s="324"/>
      <c r="BY26" s="324"/>
      <c r="BZ26" s="324"/>
      <c r="CA26" s="324"/>
      <c r="CB26" s="324"/>
      <c r="CC26" s="324"/>
      <c r="CD26" s="324"/>
      <c r="CE26" s="324"/>
      <c r="CF26" s="324"/>
    </row>
    <row r="27" spans="4:84" ht="16.5" customHeight="1">
      <c r="D27" s="128"/>
      <c r="E27" s="129" t="s">
        <v>224</v>
      </c>
      <c r="F27" s="680">
        <v>14.217000000000001</v>
      </c>
      <c r="G27" s="681">
        <v>20.940999999999999</v>
      </c>
      <c r="H27" s="681">
        <v>13.281000000000001</v>
      </c>
      <c r="I27" s="681">
        <v>13.092000000000001</v>
      </c>
      <c r="J27" s="681">
        <v>13.287000000000001</v>
      </c>
      <c r="K27" s="96">
        <v>12.565</v>
      </c>
      <c r="L27" s="96">
        <v>14.146000000000001</v>
      </c>
      <c r="M27" s="96">
        <v>16.686</v>
      </c>
      <c r="N27" s="96">
        <v>16.940999999999999</v>
      </c>
      <c r="O27" s="96">
        <v>19.529</v>
      </c>
      <c r="P27" s="96">
        <v>22.210999999999999</v>
      </c>
      <c r="Q27" s="96">
        <v>22.175000000000001</v>
      </c>
      <c r="R27" s="96">
        <v>21.718</v>
      </c>
      <c r="S27" s="96">
        <v>21.099</v>
      </c>
      <c r="T27" s="96">
        <v>19.940000000000001</v>
      </c>
      <c r="U27" s="96">
        <v>17.712</v>
      </c>
      <c r="V27" s="96">
        <v>18.981000000000002</v>
      </c>
      <c r="W27" s="96">
        <v>19.581</v>
      </c>
      <c r="X27" s="96">
        <v>17.294</v>
      </c>
      <c r="Y27" s="96">
        <v>18.949000000000002</v>
      </c>
      <c r="Z27" s="96">
        <v>16.315999999999999</v>
      </c>
      <c r="AA27" s="96">
        <v>17.472999999999999</v>
      </c>
      <c r="AB27" s="96">
        <v>17.009</v>
      </c>
      <c r="AC27" s="96">
        <v>17.108000000000001</v>
      </c>
      <c r="AD27" s="200">
        <v>17.323</v>
      </c>
      <c r="BH27" s="324"/>
      <c r="BI27" s="324"/>
      <c r="BJ27" s="324"/>
      <c r="BK27" s="324"/>
      <c r="BL27" s="324"/>
      <c r="BM27" s="324"/>
      <c r="BN27" s="324"/>
      <c r="BO27" s="324"/>
      <c r="BP27" s="324"/>
      <c r="BQ27" s="324"/>
      <c r="BR27" s="324"/>
      <c r="BS27" s="324"/>
      <c r="BT27" s="324"/>
      <c r="BU27" s="324"/>
      <c r="BV27" s="324"/>
      <c r="BW27" s="324"/>
      <c r="BX27" s="324"/>
      <c r="BY27" s="324"/>
      <c r="BZ27" s="324"/>
      <c r="CA27" s="324"/>
      <c r="CB27" s="324"/>
      <c r="CC27" s="324"/>
      <c r="CD27" s="324"/>
      <c r="CE27" s="324"/>
      <c r="CF27" s="324"/>
    </row>
    <row r="28" spans="4:84" ht="16.5" customHeight="1">
      <c r="D28" s="128"/>
      <c r="E28" s="129" t="s">
        <v>84</v>
      </c>
      <c r="F28" s="680">
        <v>74.253</v>
      </c>
      <c r="G28" s="681">
        <v>51.210999999999999</v>
      </c>
      <c r="H28" s="681">
        <v>67.25</v>
      </c>
      <c r="I28" s="681">
        <v>78.477999999999994</v>
      </c>
      <c r="J28" s="681">
        <v>65.688999999999993</v>
      </c>
      <c r="K28" s="96">
        <v>51.131999999999998</v>
      </c>
      <c r="L28" s="96">
        <v>53.927</v>
      </c>
      <c r="M28" s="96">
        <v>51.04</v>
      </c>
      <c r="N28" s="96">
        <v>46.838000000000001</v>
      </c>
      <c r="O28" s="96">
        <v>44.436</v>
      </c>
      <c r="P28" s="96">
        <v>45.426000000000002</v>
      </c>
      <c r="Q28" s="96">
        <v>44.823999999999998</v>
      </c>
      <c r="R28" s="96">
        <v>38.357999999999997</v>
      </c>
      <c r="S28" s="96">
        <v>31.029</v>
      </c>
      <c r="T28" s="96">
        <v>25.847999999999999</v>
      </c>
      <c r="U28" s="96">
        <v>23.036000000000001</v>
      </c>
      <c r="V28" s="96">
        <v>20.04</v>
      </c>
      <c r="W28" s="96">
        <v>20.96</v>
      </c>
      <c r="X28" s="96">
        <v>20.716999999999999</v>
      </c>
      <c r="Y28" s="96">
        <v>19.885000000000002</v>
      </c>
      <c r="Z28" s="96">
        <v>16.494</v>
      </c>
      <c r="AA28" s="96">
        <v>15.303000000000001</v>
      </c>
      <c r="AB28" s="96">
        <v>14.733000000000001</v>
      </c>
      <c r="AC28" s="96">
        <v>14.141</v>
      </c>
      <c r="AD28" s="200">
        <v>12.324999999999999</v>
      </c>
      <c r="BH28" s="324"/>
      <c r="BI28" s="324"/>
      <c r="BJ28" s="324"/>
      <c r="BK28" s="324"/>
      <c r="BL28" s="324"/>
      <c r="BM28" s="324"/>
      <c r="BN28" s="324"/>
      <c r="BO28" s="324"/>
      <c r="BP28" s="324"/>
      <c r="BQ28" s="324"/>
      <c r="BR28" s="324"/>
      <c r="BS28" s="324"/>
      <c r="BT28" s="324"/>
      <c r="BU28" s="324"/>
      <c r="BV28" s="324"/>
      <c r="BW28" s="324"/>
      <c r="BX28" s="324"/>
      <c r="BY28" s="324"/>
      <c r="BZ28" s="324"/>
      <c r="CA28" s="324"/>
      <c r="CB28" s="324"/>
      <c r="CC28" s="324"/>
      <c r="CD28" s="324"/>
      <c r="CE28" s="324"/>
      <c r="CF28" s="324"/>
    </row>
    <row r="29" spans="4:84" ht="16.5" customHeight="1">
      <c r="D29" s="128"/>
      <c r="E29" s="129" t="s">
        <v>85</v>
      </c>
      <c r="F29" s="680">
        <v>60.866999999999997</v>
      </c>
      <c r="G29" s="681">
        <v>45.271000000000001</v>
      </c>
      <c r="H29" s="681">
        <v>41.557000000000002</v>
      </c>
      <c r="I29" s="681">
        <v>37.335000000000001</v>
      </c>
      <c r="J29" s="681">
        <v>35.561999999999998</v>
      </c>
      <c r="K29" s="96">
        <v>32.371000000000002</v>
      </c>
      <c r="L29" s="96">
        <v>31.155999999999999</v>
      </c>
      <c r="M29" s="96">
        <v>31.927</v>
      </c>
      <c r="N29" s="96">
        <v>26.405999999999999</v>
      </c>
      <c r="O29" s="96">
        <v>23.812000000000001</v>
      </c>
      <c r="P29" s="96">
        <v>22.614000000000001</v>
      </c>
      <c r="Q29" s="96">
        <v>21.882000000000001</v>
      </c>
      <c r="R29" s="96">
        <v>15.207000000000001</v>
      </c>
      <c r="S29" s="96">
        <v>14.167</v>
      </c>
      <c r="T29" s="96">
        <v>14.484999999999999</v>
      </c>
      <c r="U29" s="96">
        <v>13.404</v>
      </c>
      <c r="V29" s="96">
        <v>11.273</v>
      </c>
      <c r="W29" s="96">
        <v>10.385999999999999</v>
      </c>
      <c r="X29" s="96">
        <v>10.404</v>
      </c>
      <c r="Y29" s="96">
        <v>9.8040000000000003</v>
      </c>
      <c r="Z29" s="96">
        <v>8.6780000000000008</v>
      </c>
      <c r="AA29" s="96">
        <v>12.073</v>
      </c>
      <c r="AB29" s="96">
        <v>11.595000000000001</v>
      </c>
      <c r="AC29" s="96">
        <v>10.023999999999999</v>
      </c>
      <c r="AD29" s="200">
        <v>8.7370000000000001</v>
      </c>
      <c r="BH29" s="324"/>
      <c r="BI29" s="324"/>
      <c r="BJ29" s="324"/>
      <c r="BK29" s="324"/>
      <c r="BL29" s="324"/>
      <c r="BM29" s="324"/>
      <c r="BN29" s="324"/>
      <c r="BO29" s="324"/>
      <c r="BP29" s="324"/>
      <c r="BQ29" s="324"/>
      <c r="BR29" s="324"/>
      <c r="BS29" s="324"/>
      <c r="BT29" s="324"/>
      <c r="BU29" s="324"/>
      <c r="BV29" s="324"/>
      <c r="BW29" s="324"/>
      <c r="BX29" s="324"/>
      <c r="BY29" s="324"/>
      <c r="BZ29" s="324"/>
      <c r="CA29" s="324"/>
      <c r="CB29" s="324"/>
      <c r="CC29" s="324"/>
      <c r="CD29" s="324"/>
      <c r="CE29" s="324"/>
      <c r="CF29" s="324"/>
    </row>
    <row r="30" spans="4:84" ht="16.5" customHeight="1">
      <c r="D30" s="128"/>
      <c r="E30" s="129" t="s">
        <v>86</v>
      </c>
      <c r="F30" s="680">
        <v>132.92099999999999</v>
      </c>
      <c r="G30" s="681">
        <v>112.58499999999999</v>
      </c>
      <c r="H30" s="681">
        <v>82.673000000000002</v>
      </c>
      <c r="I30" s="681">
        <v>76.171000000000006</v>
      </c>
      <c r="J30" s="681">
        <v>72.34</v>
      </c>
      <c r="K30" s="96">
        <v>61.023000000000003</v>
      </c>
      <c r="L30" s="96">
        <v>66.284999999999997</v>
      </c>
      <c r="M30" s="96">
        <v>77.816000000000003</v>
      </c>
      <c r="N30" s="96">
        <v>75.945999999999998</v>
      </c>
      <c r="O30" s="96">
        <v>74.38</v>
      </c>
      <c r="P30" s="96">
        <v>74.349000000000004</v>
      </c>
      <c r="Q30" s="96">
        <v>74.061999999999998</v>
      </c>
      <c r="R30" s="96">
        <v>64.010999999999996</v>
      </c>
      <c r="S30" s="96">
        <v>61.515000000000001</v>
      </c>
      <c r="T30" s="96">
        <v>53.072000000000003</v>
      </c>
      <c r="U30" s="96">
        <v>47.679000000000002</v>
      </c>
      <c r="V30" s="96">
        <v>46.26</v>
      </c>
      <c r="W30" s="96">
        <v>46.152999999999999</v>
      </c>
      <c r="X30" s="96">
        <v>45.241</v>
      </c>
      <c r="Y30" s="96">
        <v>45.48</v>
      </c>
      <c r="Z30" s="96">
        <v>45.542999999999999</v>
      </c>
      <c r="AA30" s="96">
        <v>42.408999999999999</v>
      </c>
      <c r="AB30" s="96">
        <v>42.488999999999997</v>
      </c>
      <c r="AC30" s="96">
        <v>39.941000000000003</v>
      </c>
      <c r="AD30" s="200">
        <v>38.167000000000002</v>
      </c>
      <c r="BH30" s="324"/>
      <c r="BI30" s="324"/>
      <c r="BJ30" s="324"/>
      <c r="BK30" s="324"/>
      <c r="BL30" s="324"/>
      <c r="BM30" s="324"/>
      <c r="BN30" s="324"/>
      <c r="BO30" s="324"/>
      <c r="BP30" s="324"/>
      <c r="BQ30" s="324"/>
      <c r="BR30" s="324"/>
      <c r="BS30" s="324"/>
      <c r="BT30" s="324"/>
      <c r="BU30" s="324"/>
      <c r="BV30" s="324"/>
      <c r="BW30" s="324"/>
      <c r="BX30" s="324"/>
      <c r="BY30" s="324"/>
      <c r="BZ30" s="324"/>
      <c r="CA30" s="324"/>
      <c r="CB30" s="324"/>
      <c r="CC30" s="324"/>
      <c r="CD30" s="324"/>
      <c r="CE30" s="324"/>
      <c r="CF30" s="324"/>
    </row>
    <row r="31" spans="4:84" ht="16.5" customHeight="1">
      <c r="D31" s="128"/>
      <c r="E31" s="129" t="s">
        <v>87</v>
      </c>
      <c r="F31" s="680">
        <v>49.113</v>
      </c>
      <c r="G31" s="681">
        <v>36.103999999999999</v>
      </c>
      <c r="H31" s="681">
        <v>39.459000000000003</v>
      </c>
      <c r="I31" s="681">
        <v>39.396999999999998</v>
      </c>
      <c r="J31" s="681">
        <v>41.222999999999999</v>
      </c>
      <c r="K31" s="96">
        <v>44.180999999999997</v>
      </c>
      <c r="L31" s="96">
        <v>47.805</v>
      </c>
      <c r="M31" s="96">
        <v>53.100999999999999</v>
      </c>
      <c r="N31" s="96">
        <v>36.575000000000003</v>
      </c>
      <c r="O31" s="96">
        <v>35.728999999999999</v>
      </c>
      <c r="P31" s="96">
        <v>36.616</v>
      </c>
      <c r="Q31" s="96">
        <v>38.802</v>
      </c>
      <c r="R31" s="96">
        <v>33.670999999999999</v>
      </c>
      <c r="S31" s="96">
        <v>35.142000000000003</v>
      </c>
      <c r="T31" s="96">
        <v>21.736999999999998</v>
      </c>
      <c r="U31" s="96">
        <v>27.867000000000001</v>
      </c>
      <c r="V31" s="96">
        <v>25.021000000000001</v>
      </c>
      <c r="W31" s="96">
        <v>26.817</v>
      </c>
      <c r="X31" s="96">
        <v>27.047999999999998</v>
      </c>
      <c r="Y31" s="96">
        <v>29.399000000000001</v>
      </c>
      <c r="Z31" s="96">
        <v>39.11</v>
      </c>
      <c r="AA31" s="96">
        <v>38.417000000000002</v>
      </c>
      <c r="AB31" s="96">
        <v>37.253</v>
      </c>
      <c r="AC31" s="96">
        <v>39.756999999999998</v>
      </c>
      <c r="AD31" s="200">
        <v>39.365000000000002</v>
      </c>
      <c r="BH31" s="324"/>
      <c r="BI31" s="324"/>
      <c r="BJ31" s="324"/>
      <c r="BK31" s="324"/>
      <c r="BL31" s="324"/>
      <c r="BM31" s="324"/>
      <c r="BN31" s="324"/>
      <c r="BO31" s="324"/>
      <c r="BP31" s="324"/>
      <c r="BQ31" s="324"/>
      <c r="BR31" s="324"/>
      <c r="BS31" s="324"/>
      <c r="BT31" s="324"/>
      <c r="BU31" s="324"/>
      <c r="BV31" s="324"/>
      <c r="BW31" s="324"/>
      <c r="BX31" s="324"/>
      <c r="BY31" s="324"/>
      <c r="BZ31" s="324"/>
      <c r="CA31" s="324"/>
      <c r="CB31" s="324"/>
      <c r="CC31" s="324"/>
      <c r="CD31" s="324"/>
      <c r="CE31" s="324"/>
      <c r="CF31" s="324"/>
    </row>
    <row r="32" spans="4:84" ht="16.5" customHeight="1">
      <c r="D32" s="128"/>
      <c r="E32" s="129" t="s">
        <v>88</v>
      </c>
      <c r="F32" s="680">
        <v>179.90100000000001</v>
      </c>
      <c r="G32" s="681">
        <v>146.13800000000001</v>
      </c>
      <c r="H32" s="681">
        <v>144.036</v>
      </c>
      <c r="I32" s="681">
        <v>150.85</v>
      </c>
      <c r="J32" s="681">
        <v>132.76300000000001</v>
      </c>
      <c r="K32" s="96">
        <v>112.241</v>
      </c>
      <c r="L32" s="96">
        <v>107.751</v>
      </c>
      <c r="M32" s="96">
        <v>104.161</v>
      </c>
      <c r="N32" s="96">
        <v>103.51</v>
      </c>
      <c r="O32" s="96">
        <v>98.472999999999999</v>
      </c>
      <c r="P32" s="96">
        <v>100.253</v>
      </c>
      <c r="Q32" s="96">
        <v>95.600999999999999</v>
      </c>
      <c r="R32" s="96">
        <v>90.421999999999997</v>
      </c>
      <c r="S32" s="96">
        <v>88.662000000000006</v>
      </c>
      <c r="T32" s="96">
        <v>79.394000000000005</v>
      </c>
      <c r="U32" s="96">
        <v>68.911000000000001</v>
      </c>
      <c r="V32" s="96">
        <v>66.227999999999994</v>
      </c>
      <c r="W32" s="96">
        <v>60.832999999999998</v>
      </c>
      <c r="X32" s="96">
        <v>66.772999999999996</v>
      </c>
      <c r="Y32" s="96">
        <v>68.772000000000006</v>
      </c>
      <c r="Z32" s="96">
        <v>63.601999999999997</v>
      </c>
      <c r="AA32" s="96">
        <v>65.823999999999998</v>
      </c>
      <c r="AB32" s="96">
        <v>66.698999999999998</v>
      </c>
      <c r="AC32" s="96">
        <v>66.448999999999998</v>
      </c>
      <c r="AD32" s="200">
        <v>65.793999999999997</v>
      </c>
      <c r="BH32" s="324"/>
      <c r="BI32" s="324"/>
      <c r="BJ32" s="324"/>
      <c r="BK32" s="324"/>
      <c r="BL32" s="324"/>
      <c r="BM32" s="324"/>
      <c r="BN32" s="324"/>
      <c r="BO32" s="324"/>
      <c r="BP32" s="324"/>
      <c r="BQ32" s="324"/>
      <c r="BR32" s="324"/>
      <c r="BS32" s="324"/>
      <c r="BT32" s="324"/>
      <c r="BU32" s="324"/>
      <c r="BV32" s="324"/>
      <c r="BW32" s="324"/>
      <c r="BX32" s="324"/>
      <c r="BY32" s="324"/>
      <c r="BZ32" s="324"/>
      <c r="CA32" s="324"/>
      <c r="CB32" s="324"/>
      <c r="CC32" s="324"/>
      <c r="CD32" s="324"/>
      <c r="CE32" s="324"/>
      <c r="CF32" s="324"/>
    </row>
    <row r="33" spans="4:84" ht="16.5" customHeight="1">
      <c r="D33" s="128"/>
      <c r="E33" s="129" t="s">
        <v>89</v>
      </c>
      <c r="F33" s="680">
        <v>37.457999999999998</v>
      </c>
      <c r="G33" s="681">
        <v>33.966000000000001</v>
      </c>
      <c r="H33" s="681">
        <v>28.436</v>
      </c>
      <c r="I33" s="681">
        <v>26.288</v>
      </c>
      <c r="J33" s="681">
        <v>25.814</v>
      </c>
      <c r="K33" s="96">
        <v>25.861999999999998</v>
      </c>
      <c r="L33" s="96">
        <v>27.309000000000001</v>
      </c>
      <c r="M33" s="96">
        <v>30.042999999999999</v>
      </c>
      <c r="N33" s="96">
        <v>29.66</v>
      </c>
      <c r="O33" s="96">
        <v>28.87</v>
      </c>
      <c r="P33" s="96">
        <v>29.518000000000001</v>
      </c>
      <c r="Q33" s="96">
        <v>29.456</v>
      </c>
      <c r="R33" s="96">
        <v>25.373000000000001</v>
      </c>
      <c r="S33" s="96">
        <v>25.785</v>
      </c>
      <c r="T33" s="96">
        <v>23.672000000000001</v>
      </c>
      <c r="U33" s="96">
        <v>21.92</v>
      </c>
      <c r="V33" s="96">
        <v>21.28</v>
      </c>
      <c r="W33" s="96">
        <v>21.324999999999999</v>
      </c>
      <c r="X33" s="96">
        <v>20.390999999999998</v>
      </c>
      <c r="Y33" s="96">
        <v>18.998999999999999</v>
      </c>
      <c r="Z33" s="96">
        <v>16.847000000000001</v>
      </c>
      <c r="AA33" s="96">
        <v>15.414999999999999</v>
      </c>
      <c r="AB33" s="96">
        <v>14.523</v>
      </c>
      <c r="AC33" s="96">
        <v>13.938000000000001</v>
      </c>
      <c r="AD33" s="200">
        <v>13.801</v>
      </c>
      <c r="BH33" s="324"/>
      <c r="BI33" s="324"/>
      <c r="BJ33" s="324"/>
      <c r="BK33" s="324"/>
      <c r="BL33" s="324"/>
      <c r="BM33" s="324"/>
      <c r="BN33" s="324"/>
      <c r="BO33" s="324"/>
      <c r="BP33" s="324"/>
      <c r="BQ33" s="324"/>
      <c r="BR33" s="324"/>
      <c r="BS33" s="324"/>
      <c r="BT33" s="324"/>
      <c r="BU33" s="324"/>
      <c r="BV33" s="324"/>
      <c r="BW33" s="324"/>
      <c r="BX33" s="324"/>
      <c r="BY33" s="324"/>
      <c r="BZ33" s="324"/>
      <c r="CA33" s="324"/>
      <c r="CB33" s="324"/>
      <c r="CC33" s="324"/>
      <c r="CD33" s="324"/>
      <c r="CE33" s="324"/>
      <c r="CF33" s="324"/>
    </row>
    <row r="34" spans="4:84" ht="16.5" customHeight="1">
      <c r="D34" s="128"/>
      <c r="E34" s="129" t="s">
        <v>223</v>
      </c>
      <c r="F34" s="680">
        <v>16.041</v>
      </c>
      <c r="G34" s="681">
        <v>13.864000000000001</v>
      </c>
      <c r="H34" s="681">
        <v>11.233000000000001</v>
      </c>
      <c r="I34" s="681">
        <v>10.173</v>
      </c>
      <c r="J34" s="681">
        <v>8.3230000000000004</v>
      </c>
      <c r="K34" s="96">
        <v>7.9569999999999999</v>
      </c>
      <c r="L34" s="96">
        <v>7.2750000000000004</v>
      </c>
      <c r="M34" s="96">
        <v>6.8879999999999999</v>
      </c>
      <c r="N34" s="96">
        <v>8.5060000000000002</v>
      </c>
      <c r="O34" s="96">
        <v>6.6139999999999999</v>
      </c>
      <c r="P34" s="96">
        <v>5.4550000000000001</v>
      </c>
      <c r="Q34" s="96">
        <v>4.5289999999999999</v>
      </c>
      <c r="R34" s="96">
        <v>3.4159999999999999</v>
      </c>
      <c r="S34" s="96">
        <v>2.9889999999999999</v>
      </c>
      <c r="T34" s="96">
        <v>2.3980000000000001</v>
      </c>
      <c r="U34" s="96">
        <v>1.764</v>
      </c>
      <c r="V34" s="96">
        <v>2.0449999999999999</v>
      </c>
      <c r="W34" s="96">
        <v>2.0880000000000001</v>
      </c>
      <c r="X34" s="96">
        <v>2.2109999999999999</v>
      </c>
      <c r="Y34" s="96">
        <v>2.282</v>
      </c>
      <c r="Z34" s="96">
        <v>2.3119999999999998</v>
      </c>
      <c r="AA34" s="96">
        <v>1.76</v>
      </c>
      <c r="AB34" s="96">
        <v>1.6859999999999999</v>
      </c>
      <c r="AC34" s="96">
        <v>1.7829999999999999</v>
      </c>
      <c r="AD34" s="200">
        <v>1.7649999999999999</v>
      </c>
      <c r="BH34" s="324"/>
      <c r="BI34" s="324"/>
      <c r="BJ34" s="324"/>
      <c r="BK34" s="324"/>
      <c r="BL34" s="324"/>
      <c r="BM34" s="324"/>
      <c r="BN34" s="324"/>
      <c r="BO34" s="324"/>
      <c r="BP34" s="324"/>
      <c r="BQ34" s="324"/>
      <c r="BR34" s="324"/>
      <c r="BS34" s="324"/>
      <c r="BT34" s="324"/>
      <c r="BU34" s="324"/>
      <c r="BV34" s="324"/>
      <c r="BW34" s="324"/>
      <c r="BX34" s="324"/>
      <c r="BY34" s="324"/>
      <c r="BZ34" s="324"/>
      <c r="CA34" s="324"/>
      <c r="CB34" s="324"/>
      <c r="CC34" s="324"/>
      <c r="CD34" s="324"/>
      <c r="CE34" s="324"/>
      <c r="CF34" s="324"/>
    </row>
    <row r="35" spans="4:84" ht="16.5" customHeight="1">
      <c r="D35" s="128"/>
      <c r="E35" s="129" t="s">
        <v>336</v>
      </c>
      <c r="F35" s="680">
        <v>81.539000000000001</v>
      </c>
      <c r="G35" s="681">
        <v>75.010999999999996</v>
      </c>
      <c r="H35" s="681">
        <v>72.902000000000001</v>
      </c>
      <c r="I35" s="681">
        <v>76.299000000000007</v>
      </c>
      <c r="J35" s="681">
        <v>79.891999999999996</v>
      </c>
      <c r="K35" s="96">
        <v>80.878</v>
      </c>
      <c r="L35" s="96">
        <v>86.466999999999999</v>
      </c>
      <c r="M35" s="96">
        <v>89.995000000000005</v>
      </c>
      <c r="N35" s="96">
        <v>90.180999999999997</v>
      </c>
      <c r="O35" s="96">
        <v>85.54</v>
      </c>
      <c r="P35" s="96">
        <v>88.283000000000001</v>
      </c>
      <c r="Q35" s="96">
        <v>92.741</v>
      </c>
      <c r="R35" s="96">
        <v>84.36</v>
      </c>
      <c r="S35" s="96">
        <v>85.387</v>
      </c>
      <c r="T35" s="96">
        <v>85.995999999999995</v>
      </c>
      <c r="U35" s="96">
        <v>90.346000000000004</v>
      </c>
      <c r="V35" s="96">
        <v>94.932000000000002</v>
      </c>
      <c r="W35" s="96">
        <v>97.335999999999999</v>
      </c>
      <c r="X35" s="96">
        <v>98.680999999999997</v>
      </c>
      <c r="Y35" s="96">
        <v>97.230999999999995</v>
      </c>
      <c r="Z35" s="96">
        <v>98.313999999999993</v>
      </c>
      <c r="AA35" s="96">
        <v>96.182000000000002</v>
      </c>
      <c r="AB35" s="96">
        <v>99.268000000000001</v>
      </c>
      <c r="AC35" s="96">
        <v>102.511</v>
      </c>
      <c r="AD35" s="200">
        <v>103.90900000000001</v>
      </c>
      <c r="BH35" s="324"/>
      <c r="BI35" s="324"/>
      <c r="BJ35" s="324"/>
      <c r="BK35" s="324"/>
      <c r="BL35" s="324"/>
      <c r="BM35" s="324"/>
      <c r="BN35" s="324"/>
      <c r="BO35" s="324"/>
      <c r="BP35" s="324"/>
      <c r="BQ35" s="324"/>
      <c r="BR35" s="324"/>
      <c r="BS35" s="324"/>
      <c r="BT35" s="324"/>
      <c r="BU35" s="324"/>
      <c r="BV35" s="324"/>
      <c r="BW35" s="324"/>
      <c r="BX35" s="324"/>
      <c r="BY35" s="324"/>
      <c r="BZ35" s="324"/>
      <c r="CA35" s="324"/>
      <c r="CB35" s="324"/>
      <c r="CC35" s="324"/>
      <c r="CD35" s="324"/>
      <c r="CE35" s="324"/>
      <c r="CF35" s="324"/>
    </row>
    <row r="36" spans="4:84" ht="16.5" customHeight="1">
      <c r="D36" s="128"/>
      <c r="E36" s="129" t="s">
        <v>90</v>
      </c>
      <c r="F36" s="680">
        <v>332.32799999999997</v>
      </c>
      <c r="G36" s="681">
        <v>296.66500000000002</v>
      </c>
      <c r="H36" s="681">
        <v>279.005</v>
      </c>
      <c r="I36" s="681">
        <v>283.79399999999998</v>
      </c>
      <c r="J36" s="681">
        <v>289.37599999999998</v>
      </c>
      <c r="K36" s="96">
        <v>284.33600000000001</v>
      </c>
      <c r="L36" s="96">
        <v>287.80399999999997</v>
      </c>
      <c r="M36" s="96">
        <v>284.03199999999998</v>
      </c>
      <c r="N36" s="96">
        <v>268.50700000000001</v>
      </c>
      <c r="O36" s="96">
        <v>236.01300000000001</v>
      </c>
      <c r="P36" s="96">
        <v>229.483</v>
      </c>
      <c r="Q36" s="96">
        <v>228.976</v>
      </c>
      <c r="R36" s="96">
        <v>218.94</v>
      </c>
      <c r="S36" s="96">
        <v>232.13200000000001</v>
      </c>
      <c r="T36" s="96">
        <v>244.28899999999999</v>
      </c>
      <c r="U36" s="96">
        <v>265.68700000000001</v>
      </c>
      <c r="V36" s="96">
        <v>271.32100000000003</v>
      </c>
      <c r="W36" s="96">
        <v>270.53399999999999</v>
      </c>
      <c r="X36" s="96">
        <v>266.63600000000002</v>
      </c>
      <c r="Y36" s="96">
        <v>254.51599999999999</v>
      </c>
      <c r="Z36" s="96">
        <v>249.84899999999999</v>
      </c>
      <c r="AA36" s="96">
        <v>243.62</v>
      </c>
      <c r="AB36" s="96">
        <v>243.88800000000001</v>
      </c>
      <c r="AC36" s="96">
        <v>251.643</v>
      </c>
      <c r="AD36" s="200">
        <v>255.07599999999999</v>
      </c>
      <c r="BH36" s="324"/>
      <c r="BI36" s="324"/>
      <c r="BJ36" s="324"/>
      <c r="BK36" s="324"/>
      <c r="BL36" s="324"/>
      <c r="BM36" s="324"/>
      <c r="BN36" s="324"/>
      <c r="BO36" s="324"/>
      <c r="BP36" s="324"/>
      <c r="BQ36" s="324"/>
      <c r="BR36" s="324"/>
      <c r="BS36" s="324"/>
      <c r="BT36" s="324"/>
      <c r="BU36" s="324"/>
      <c r="BV36" s="324"/>
      <c r="BW36" s="324"/>
      <c r="BX36" s="324"/>
      <c r="BY36" s="324"/>
      <c r="BZ36" s="324"/>
      <c r="CA36" s="324"/>
      <c r="CB36" s="324"/>
      <c r="CC36" s="324"/>
      <c r="CD36" s="324"/>
      <c r="CE36" s="324"/>
      <c r="CF36" s="324"/>
    </row>
    <row r="37" spans="4:84" ht="16.5" customHeight="1">
      <c r="D37" s="128"/>
      <c r="E37" s="129" t="s">
        <v>91</v>
      </c>
      <c r="F37" s="680">
        <v>66.465000000000003</v>
      </c>
      <c r="G37" s="681">
        <v>56.9</v>
      </c>
      <c r="H37" s="681">
        <v>50.328000000000003</v>
      </c>
      <c r="I37" s="681">
        <v>41.627000000000002</v>
      </c>
      <c r="J37" s="681">
        <v>34.244999999999997</v>
      </c>
      <c r="K37" s="96">
        <v>29.132000000000001</v>
      </c>
      <c r="L37" s="96">
        <v>35.256999999999998</v>
      </c>
      <c r="M37" s="96">
        <v>46.593000000000004</v>
      </c>
      <c r="N37" s="96">
        <v>56.064999999999998</v>
      </c>
      <c r="O37" s="96">
        <v>50.749000000000002</v>
      </c>
      <c r="P37" s="96">
        <v>55.228999999999999</v>
      </c>
      <c r="Q37" s="96">
        <v>55.564</v>
      </c>
      <c r="R37" s="96">
        <v>53.484999999999999</v>
      </c>
      <c r="S37" s="96">
        <v>50.616</v>
      </c>
      <c r="T37" s="96">
        <v>46.581000000000003</v>
      </c>
      <c r="U37" s="96">
        <v>37.808</v>
      </c>
      <c r="V37" s="96">
        <v>39.162999999999997</v>
      </c>
      <c r="W37" s="96">
        <v>39.183</v>
      </c>
      <c r="X37" s="96">
        <v>39.759</v>
      </c>
      <c r="Y37" s="96">
        <v>39.308999999999997</v>
      </c>
      <c r="Z37" s="96">
        <v>41.067</v>
      </c>
      <c r="AA37" s="96">
        <v>39.606000000000002</v>
      </c>
      <c r="AB37" s="96">
        <v>38.887999999999998</v>
      </c>
      <c r="AC37" s="96">
        <v>42.648000000000003</v>
      </c>
      <c r="AD37" s="200">
        <v>43.868000000000002</v>
      </c>
      <c r="BH37" s="324"/>
      <c r="BI37" s="324"/>
      <c r="BJ37" s="324"/>
      <c r="BK37" s="324"/>
      <c r="BL37" s="324"/>
      <c r="BM37" s="324"/>
      <c r="BN37" s="324"/>
      <c r="BO37" s="324"/>
      <c r="BP37" s="324"/>
      <c r="BQ37" s="324"/>
      <c r="BR37" s="324"/>
      <c r="BS37" s="324"/>
      <c r="BT37" s="324"/>
      <c r="BU37" s="324"/>
      <c r="BV37" s="324"/>
      <c r="BW37" s="324"/>
      <c r="BX37" s="324"/>
      <c r="BY37" s="324"/>
      <c r="BZ37" s="324"/>
      <c r="CA37" s="324"/>
      <c r="CB37" s="324"/>
      <c r="CC37" s="324"/>
      <c r="CD37" s="324"/>
      <c r="CE37" s="324"/>
      <c r="CF37" s="324"/>
    </row>
    <row r="38" spans="4:84" ht="16.5" customHeight="1">
      <c r="D38" s="130"/>
      <c r="E38" s="101" t="s">
        <v>92</v>
      </c>
      <c r="F38" s="682">
        <v>8.06</v>
      </c>
      <c r="G38" s="683">
        <v>7.9059999999999997</v>
      </c>
      <c r="H38" s="683">
        <v>7.0579999999999998</v>
      </c>
      <c r="I38" s="683">
        <v>6.6050000000000004</v>
      </c>
      <c r="J38" s="683">
        <v>6.76</v>
      </c>
      <c r="K38" s="97">
        <v>6.702</v>
      </c>
      <c r="L38" s="97">
        <v>5.6890000000000001</v>
      </c>
      <c r="M38" s="97">
        <v>4.5149999999999997</v>
      </c>
      <c r="N38" s="97">
        <v>4.0679999999999996</v>
      </c>
      <c r="O38" s="97">
        <v>4.1719999999999997</v>
      </c>
      <c r="P38" s="97">
        <v>2.9980000000000002</v>
      </c>
      <c r="Q38" s="97">
        <v>2.484</v>
      </c>
      <c r="R38" s="97">
        <v>2.9649999999999999</v>
      </c>
      <c r="S38" s="97">
        <v>3.21</v>
      </c>
      <c r="T38" s="97">
        <v>3.52</v>
      </c>
      <c r="U38" s="97">
        <v>3.6859999999999999</v>
      </c>
      <c r="V38" s="97">
        <v>3.7210000000000001</v>
      </c>
      <c r="W38" s="97">
        <v>3.8860000000000001</v>
      </c>
      <c r="X38" s="97">
        <v>3.5150000000000001</v>
      </c>
      <c r="Y38" s="97">
        <v>3.8849999999999998</v>
      </c>
      <c r="Z38" s="97">
        <v>4.2690000000000001</v>
      </c>
      <c r="AA38" s="97">
        <v>3.5779999999999998</v>
      </c>
      <c r="AB38" s="97">
        <v>4.093</v>
      </c>
      <c r="AC38" s="97">
        <v>3.8559999999999999</v>
      </c>
      <c r="AD38" s="201">
        <v>3.9039999999999999</v>
      </c>
      <c r="BH38" s="324"/>
      <c r="BI38" s="324"/>
      <c r="BJ38" s="324"/>
      <c r="BK38" s="324"/>
      <c r="BL38" s="324"/>
      <c r="BM38" s="324"/>
      <c r="BN38" s="324"/>
      <c r="BO38" s="324"/>
      <c r="BP38" s="324"/>
      <c r="BQ38" s="324"/>
      <c r="BR38" s="324"/>
      <c r="BS38" s="324"/>
      <c r="BT38" s="324"/>
      <c r="BU38" s="324"/>
      <c r="BV38" s="324"/>
      <c r="BW38" s="324"/>
      <c r="BX38" s="324"/>
      <c r="BY38" s="324"/>
      <c r="BZ38" s="324"/>
      <c r="CA38" s="324"/>
      <c r="CB38" s="324"/>
      <c r="CC38" s="324"/>
      <c r="CD38" s="324"/>
      <c r="CE38" s="324"/>
      <c r="CF38" s="324"/>
    </row>
    <row r="39" spans="4:84" ht="16.5" customHeight="1">
      <c r="D39" s="2" t="s">
        <v>122</v>
      </c>
      <c r="E39" s="131"/>
      <c r="F39" s="684">
        <v>894.78</v>
      </c>
      <c r="G39" s="685">
        <v>939.53800000000001</v>
      </c>
      <c r="H39" s="685">
        <v>803.57299999999998</v>
      </c>
      <c r="I39" s="685">
        <v>810.83600000000001</v>
      </c>
      <c r="J39" s="685">
        <v>828.85500000000002</v>
      </c>
      <c r="K39" s="688">
        <v>866.29100000000005</v>
      </c>
      <c r="L39" s="688">
        <v>845.62300000000005</v>
      </c>
      <c r="M39" s="688">
        <v>849.11699999999996</v>
      </c>
      <c r="N39" s="688">
        <v>828.26400000000001</v>
      </c>
      <c r="O39" s="688">
        <v>784.53300000000002</v>
      </c>
      <c r="P39" s="688">
        <v>755.61099999999999</v>
      </c>
      <c r="Q39" s="688">
        <v>741.99699999999996</v>
      </c>
      <c r="R39" s="688">
        <v>744.42700000000002</v>
      </c>
      <c r="S39" s="688">
        <v>754.93299999999999</v>
      </c>
      <c r="T39" s="688">
        <v>738.66800000000001</v>
      </c>
      <c r="U39" s="688">
        <v>735.56600000000003</v>
      </c>
      <c r="V39" s="688">
        <v>751.86900000000003</v>
      </c>
      <c r="W39" s="688">
        <v>751.15099999999995</v>
      </c>
      <c r="X39" s="688">
        <v>758.952</v>
      </c>
      <c r="Y39" s="688">
        <v>780.76300000000003</v>
      </c>
      <c r="Z39" s="688">
        <v>727.45100000000002</v>
      </c>
      <c r="AA39" s="688">
        <v>744.49599999999998</v>
      </c>
      <c r="AB39" s="688">
        <v>761.05</v>
      </c>
      <c r="AC39" s="688">
        <v>792.85799999999995</v>
      </c>
      <c r="AD39" s="689">
        <v>791.54600000000005</v>
      </c>
      <c r="BH39" s="324"/>
      <c r="BI39" s="324"/>
      <c r="BJ39" s="324"/>
      <c r="BK39" s="324"/>
      <c r="BL39" s="324"/>
      <c r="BM39" s="324"/>
      <c r="BN39" s="324"/>
      <c r="BO39" s="324"/>
      <c r="BP39" s="324"/>
      <c r="BQ39" s="324"/>
      <c r="BR39" s="324"/>
      <c r="BS39" s="324"/>
      <c r="BT39" s="324"/>
      <c r="BU39" s="324"/>
      <c r="BV39" s="324"/>
      <c r="BW39" s="324"/>
      <c r="BX39" s="324"/>
      <c r="BY39" s="324"/>
      <c r="BZ39" s="324"/>
      <c r="CA39" s="324"/>
      <c r="CB39" s="324"/>
      <c r="CC39" s="324"/>
      <c r="CD39" s="324"/>
      <c r="CE39" s="324"/>
      <c r="CF39" s="324"/>
    </row>
    <row r="40" spans="4:84" ht="16.5" customHeight="1">
      <c r="D40" s="128"/>
      <c r="E40" s="129" t="s">
        <v>93</v>
      </c>
      <c r="F40" s="680">
        <v>74.444999999999993</v>
      </c>
      <c r="G40" s="681">
        <v>75.373000000000005</v>
      </c>
      <c r="H40" s="681">
        <v>81.149000000000001</v>
      </c>
      <c r="I40" s="681">
        <v>88</v>
      </c>
      <c r="J40" s="681">
        <v>93.896000000000001</v>
      </c>
      <c r="K40" s="96">
        <v>102.01900000000001</v>
      </c>
      <c r="L40" s="96">
        <v>103.824</v>
      </c>
      <c r="M40" s="96">
        <v>110.748</v>
      </c>
      <c r="N40" s="96">
        <v>102.145</v>
      </c>
      <c r="O40" s="96">
        <v>96.090999999999994</v>
      </c>
      <c r="P40" s="96">
        <v>101.018</v>
      </c>
      <c r="Q40" s="96">
        <v>109.884</v>
      </c>
      <c r="R40" s="96">
        <v>108.77</v>
      </c>
      <c r="S40" s="96">
        <v>109.467</v>
      </c>
      <c r="T40" s="96">
        <v>109.256</v>
      </c>
      <c r="U40" s="96">
        <v>110.709</v>
      </c>
      <c r="V40" s="96">
        <v>114.627</v>
      </c>
      <c r="W40" s="96">
        <v>110.25</v>
      </c>
      <c r="X40" s="96">
        <v>112.09099999999999</v>
      </c>
      <c r="Y40" s="96">
        <v>112.09099999999999</v>
      </c>
      <c r="Z40" s="96">
        <v>112.077</v>
      </c>
      <c r="AA40" s="96">
        <v>111.61199999999999</v>
      </c>
      <c r="AB40" s="96">
        <v>120.97199999999999</v>
      </c>
      <c r="AC40" s="96">
        <v>122.544</v>
      </c>
      <c r="AD40" s="200">
        <v>123.85299999999999</v>
      </c>
      <c r="BH40" s="324"/>
      <c r="BI40" s="324"/>
      <c r="BJ40" s="324"/>
      <c r="BK40" s="324"/>
      <c r="BL40" s="324"/>
      <c r="BM40" s="324"/>
      <c r="BN40" s="324"/>
      <c r="BO40" s="324"/>
      <c r="BP40" s="324"/>
      <c r="BQ40" s="324"/>
      <c r="BR40" s="324"/>
      <c r="BS40" s="324"/>
      <c r="BT40" s="324"/>
      <c r="BU40" s="324"/>
      <c r="BV40" s="324"/>
      <c r="BW40" s="324"/>
      <c r="BX40" s="324"/>
      <c r="BY40" s="324"/>
      <c r="BZ40" s="324"/>
      <c r="CA40" s="324"/>
      <c r="CB40" s="324"/>
      <c r="CC40" s="324"/>
      <c r="CD40" s="324"/>
      <c r="CE40" s="324"/>
      <c r="CF40" s="324"/>
    </row>
    <row r="41" spans="4:84" ht="16.5" customHeight="1">
      <c r="D41" s="128"/>
      <c r="E41" s="129" t="s">
        <v>94</v>
      </c>
      <c r="F41" s="680">
        <v>245.55600000000001</v>
      </c>
      <c r="G41" s="681">
        <v>248.59700000000001</v>
      </c>
      <c r="H41" s="681">
        <v>246.47</v>
      </c>
      <c r="I41" s="681">
        <v>225.20699999999999</v>
      </c>
      <c r="J41" s="681">
        <v>216.923</v>
      </c>
      <c r="K41" s="96">
        <v>224.42699999999999</v>
      </c>
      <c r="L41" s="96">
        <v>213.03800000000001</v>
      </c>
      <c r="M41" s="96">
        <v>207.23500000000001</v>
      </c>
      <c r="N41" s="96">
        <v>203.60400000000001</v>
      </c>
      <c r="O41" s="96">
        <v>180.262</v>
      </c>
      <c r="P41" s="96">
        <v>153.114</v>
      </c>
      <c r="Q41" s="96">
        <v>138.30099999999999</v>
      </c>
      <c r="R41" s="96">
        <v>150.74100000000001</v>
      </c>
      <c r="S41" s="96">
        <v>163.655</v>
      </c>
      <c r="T41" s="96">
        <v>175.386</v>
      </c>
      <c r="U41" s="96">
        <v>187.559</v>
      </c>
      <c r="V41" s="96">
        <v>181.934</v>
      </c>
      <c r="W41" s="96">
        <v>173.81100000000001</v>
      </c>
      <c r="X41" s="96">
        <v>166.643</v>
      </c>
      <c r="Y41" s="96">
        <v>162.32400000000001</v>
      </c>
      <c r="Z41" s="96">
        <v>155.75399999999999</v>
      </c>
      <c r="AA41" s="96">
        <v>147.994</v>
      </c>
      <c r="AB41" s="96">
        <v>146.607</v>
      </c>
      <c r="AC41" s="96">
        <v>147.77099999999999</v>
      </c>
      <c r="AD41" s="200">
        <v>146.23599999999999</v>
      </c>
      <c r="BH41" s="324"/>
      <c r="BI41" s="324"/>
      <c r="BJ41" s="324"/>
      <c r="BK41" s="324"/>
      <c r="BL41" s="324"/>
      <c r="BM41" s="324"/>
      <c r="BN41" s="324"/>
      <c r="BO41" s="324"/>
      <c r="BP41" s="324"/>
      <c r="BQ41" s="324"/>
      <c r="BR41" s="324"/>
      <c r="BS41" s="324"/>
      <c r="BT41" s="324"/>
      <c r="BU41" s="324"/>
      <c r="BV41" s="324"/>
      <c r="BW41" s="324"/>
      <c r="BX41" s="324"/>
      <c r="BY41" s="324"/>
      <c r="BZ41" s="324"/>
      <c r="CA41" s="324"/>
      <c r="CB41" s="324"/>
      <c r="CC41" s="324"/>
      <c r="CD41" s="324"/>
      <c r="CE41" s="324"/>
      <c r="CF41" s="324"/>
    </row>
    <row r="42" spans="4:84" ht="16.5" customHeight="1">
      <c r="D42" s="128"/>
      <c r="E42" s="135" t="s">
        <v>95</v>
      </c>
      <c r="F42" s="680">
        <v>513.10799999999995</v>
      </c>
      <c r="G42" s="681">
        <v>545.68200000000002</v>
      </c>
      <c r="H42" s="681">
        <v>408.59199999999998</v>
      </c>
      <c r="I42" s="681">
        <v>429.93400000000003</v>
      </c>
      <c r="J42" s="681">
        <v>448.28300000000002</v>
      </c>
      <c r="K42" s="96">
        <v>471.59</v>
      </c>
      <c r="L42" s="96">
        <v>459.72199999999998</v>
      </c>
      <c r="M42" s="96">
        <v>462.39</v>
      </c>
      <c r="N42" s="96">
        <v>455.392</v>
      </c>
      <c r="O42" s="96">
        <v>442.30099999999999</v>
      </c>
      <c r="P42" s="96">
        <v>435.88600000000002</v>
      </c>
      <c r="Q42" s="96">
        <v>428.58199999999999</v>
      </c>
      <c r="R42" s="96">
        <v>412.89100000000002</v>
      </c>
      <c r="S42" s="96">
        <v>403.48200000000003</v>
      </c>
      <c r="T42" s="96">
        <v>374.99</v>
      </c>
      <c r="U42" s="96">
        <v>358.95600000000002</v>
      </c>
      <c r="V42" s="96">
        <v>365.48099999999999</v>
      </c>
      <c r="W42" s="96">
        <v>369.73</v>
      </c>
      <c r="X42" s="96">
        <v>373.71800000000002</v>
      </c>
      <c r="Y42" s="96">
        <v>380.81599999999997</v>
      </c>
      <c r="Z42" s="96">
        <v>365.65600000000001</v>
      </c>
      <c r="AA42" s="96">
        <v>373.95600000000002</v>
      </c>
      <c r="AB42" s="96">
        <v>367.57100000000003</v>
      </c>
      <c r="AC42" s="96">
        <v>364.20499999999998</v>
      </c>
      <c r="AD42" s="200">
        <v>357.23500000000001</v>
      </c>
      <c r="BH42" s="324"/>
      <c r="BI42" s="324"/>
      <c r="BJ42" s="324"/>
      <c r="BK42" s="324"/>
      <c r="BL42" s="324"/>
      <c r="BM42" s="324"/>
      <c r="BN42" s="324"/>
      <c r="BO42" s="324"/>
      <c r="BP42" s="324"/>
      <c r="BQ42" s="324"/>
      <c r="BR42" s="324"/>
      <c r="BS42" s="324"/>
      <c r="BT42" s="324"/>
      <c r="BU42" s="324"/>
      <c r="BV42" s="324"/>
      <c r="BW42" s="324"/>
      <c r="BX42" s="324"/>
      <c r="BY42" s="324"/>
      <c r="BZ42" s="324"/>
      <c r="CA42" s="324"/>
      <c r="CB42" s="324"/>
      <c r="CC42" s="324"/>
      <c r="CD42" s="324"/>
      <c r="CE42" s="324"/>
      <c r="CF42" s="324"/>
    </row>
    <row r="43" spans="4:84" ht="16.5" customHeight="1">
      <c r="D43" s="128"/>
      <c r="E43" s="135" t="s">
        <v>284</v>
      </c>
      <c r="F43" s="680">
        <v>14.667</v>
      </c>
      <c r="G43" s="681">
        <v>17.085999999999999</v>
      </c>
      <c r="H43" s="681">
        <v>16.95</v>
      </c>
      <c r="I43" s="681">
        <v>17.494</v>
      </c>
      <c r="J43" s="681">
        <v>18.448</v>
      </c>
      <c r="K43" s="96">
        <v>18.556999999999999</v>
      </c>
      <c r="L43" s="96">
        <v>18.469000000000001</v>
      </c>
      <c r="M43" s="96">
        <v>18.087</v>
      </c>
      <c r="N43" s="96">
        <v>17.344999999999999</v>
      </c>
      <c r="O43" s="96">
        <v>16.706</v>
      </c>
      <c r="P43" s="96">
        <v>16.327000000000002</v>
      </c>
      <c r="Q43" s="96">
        <v>15.927</v>
      </c>
      <c r="R43" s="96">
        <v>17.792999999999999</v>
      </c>
      <c r="S43" s="96">
        <v>19.539000000000001</v>
      </c>
      <c r="T43" s="96">
        <v>19.917999999999999</v>
      </c>
      <c r="U43" s="96">
        <v>19.954999999999998</v>
      </c>
      <c r="V43" s="96">
        <v>20.609000000000002</v>
      </c>
      <c r="W43" s="96">
        <v>20.256</v>
      </c>
      <c r="X43" s="96">
        <v>20.312999999999999</v>
      </c>
      <c r="Y43" s="96">
        <v>22.888999999999999</v>
      </c>
      <c r="Z43" s="96">
        <v>24.983000000000001</v>
      </c>
      <c r="AA43" s="96">
        <v>28.513999999999999</v>
      </c>
      <c r="AB43" s="96">
        <v>31.536999999999999</v>
      </c>
      <c r="AC43" s="96">
        <v>38.218000000000004</v>
      </c>
      <c r="AD43" s="200">
        <v>35.158000000000001</v>
      </c>
      <c r="BH43" s="324"/>
      <c r="BI43" s="324"/>
      <c r="BJ43" s="324"/>
      <c r="BK43" s="324"/>
      <c r="BL43" s="324"/>
      <c r="BM43" s="324"/>
      <c r="BN43" s="324"/>
      <c r="BO43" s="324"/>
      <c r="BP43" s="324"/>
      <c r="BQ43" s="324"/>
      <c r="BR43" s="324"/>
      <c r="BS43" s="324"/>
      <c r="BT43" s="324"/>
      <c r="BU43" s="324"/>
      <c r="BV43" s="324"/>
      <c r="BW43" s="324"/>
      <c r="BX43" s="324"/>
      <c r="BY43" s="324"/>
      <c r="BZ43" s="324"/>
      <c r="CA43" s="324"/>
      <c r="CB43" s="324"/>
      <c r="CC43" s="324"/>
      <c r="CD43" s="324"/>
      <c r="CE43" s="324"/>
      <c r="CF43" s="324"/>
    </row>
    <row r="44" spans="4:84" ht="16.5" customHeight="1">
      <c r="D44" s="130"/>
      <c r="E44" s="101" t="s">
        <v>337</v>
      </c>
      <c r="F44" s="682">
        <v>47.003999999999998</v>
      </c>
      <c r="G44" s="683">
        <v>52.8</v>
      </c>
      <c r="H44" s="683">
        <v>50.411999999999999</v>
      </c>
      <c r="I44" s="683">
        <v>50.201000000000001</v>
      </c>
      <c r="J44" s="683">
        <v>51.305</v>
      </c>
      <c r="K44" s="97">
        <v>49.698</v>
      </c>
      <c r="L44" s="97">
        <v>50.57</v>
      </c>
      <c r="M44" s="97">
        <v>50.656999999999996</v>
      </c>
      <c r="N44" s="97">
        <v>49.777999999999999</v>
      </c>
      <c r="O44" s="97">
        <v>49.173000000000002</v>
      </c>
      <c r="P44" s="97">
        <v>49.265999999999998</v>
      </c>
      <c r="Q44" s="97">
        <v>49.302999999999997</v>
      </c>
      <c r="R44" s="97">
        <v>54.231999999999999</v>
      </c>
      <c r="S44" s="97">
        <v>58.79</v>
      </c>
      <c r="T44" s="97">
        <v>59.118000000000002</v>
      </c>
      <c r="U44" s="97">
        <v>58.387</v>
      </c>
      <c r="V44" s="97">
        <v>69.218000000000004</v>
      </c>
      <c r="W44" s="97">
        <v>77.103999999999999</v>
      </c>
      <c r="X44" s="97">
        <v>86.186999999999998</v>
      </c>
      <c r="Y44" s="97">
        <v>102.643</v>
      </c>
      <c r="Z44" s="97">
        <v>68.980999999999995</v>
      </c>
      <c r="AA44" s="97">
        <v>82.42</v>
      </c>
      <c r="AB44" s="97">
        <v>94.363</v>
      </c>
      <c r="AC44" s="97">
        <v>120.12</v>
      </c>
      <c r="AD44" s="201">
        <v>129.06399999999999</v>
      </c>
      <c r="BH44" s="324"/>
      <c r="BI44" s="324"/>
      <c r="BJ44" s="324"/>
      <c r="BK44" s="324"/>
      <c r="BL44" s="324"/>
      <c r="BM44" s="324"/>
      <c r="BN44" s="324"/>
      <c r="BO44" s="324"/>
      <c r="BP44" s="324"/>
      <c r="BQ44" s="324"/>
      <c r="BR44" s="324"/>
      <c r="BS44" s="324"/>
      <c r="BT44" s="324"/>
      <c r="BU44" s="324"/>
      <c r="BV44" s="324"/>
      <c r="BW44" s="324"/>
      <c r="BX44" s="324"/>
      <c r="BY44" s="324"/>
      <c r="BZ44" s="324"/>
      <c r="CA44" s="324"/>
      <c r="CB44" s="324"/>
      <c r="CC44" s="324"/>
      <c r="CD44" s="324"/>
      <c r="CE44" s="324"/>
      <c r="CF44" s="324"/>
    </row>
    <row r="45" spans="4:84" ht="16.5" customHeight="1">
      <c r="D45" s="2" t="s">
        <v>123</v>
      </c>
      <c r="E45" s="131"/>
      <c r="F45" s="684">
        <v>122.982</v>
      </c>
      <c r="G45" s="685">
        <v>98.212999999999994</v>
      </c>
      <c r="H45" s="685">
        <v>74.11</v>
      </c>
      <c r="I45" s="685">
        <v>59.081000000000003</v>
      </c>
      <c r="J45" s="685">
        <v>44.78</v>
      </c>
      <c r="K45" s="688">
        <v>29.091000000000001</v>
      </c>
      <c r="L45" s="688">
        <v>21.75</v>
      </c>
      <c r="M45" s="688">
        <v>33.043999999999997</v>
      </c>
      <c r="N45" s="688">
        <v>29.504000000000001</v>
      </c>
      <c r="O45" s="688">
        <v>34.487000000000002</v>
      </c>
      <c r="P45" s="688">
        <v>29.765000000000001</v>
      </c>
      <c r="Q45" s="688">
        <v>27.349</v>
      </c>
      <c r="R45" s="688">
        <v>26.306000000000001</v>
      </c>
      <c r="S45" s="688">
        <v>25.245999999999999</v>
      </c>
      <c r="T45" s="688">
        <v>23.646000000000001</v>
      </c>
      <c r="U45" s="688">
        <v>22.198</v>
      </c>
      <c r="V45" s="688">
        <v>34.268000000000001</v>
      </c>
      <c r="W45" s="688">
        <v>41.622999999999998</v>
      </c>
      <c r="X45" s="688">
        <v>49.118000000000002</v>
      </c>
      <c r="Y45" s="688">
        <v>56.3</v>
      </c>
      <c r="Z45" s="688">
        <v>62.976999999999997</v>
      </c>
      <c r="AA45" s="688">
        <v>60.865000000000002</v>
      </c>
      <c r="AB45" s="688">
        <v>60.97</v>
      </c>
      <c r="AC45" s="688">
        <v>61.674999999999997</v>
      </c>
      <c r="AD45" s="689">
        <v>60.762999999999998</v>
      </c>
      <c r="BH45" s="324"/>
      <c r="BI45" s="324"/>
      <c r="BJ45" s="324"/>
      <c r="BK45" s="324"/>
      <c r="BL45" s="324"/>
      <c r="BM45" s="324"/>
      <c r="BN45" s="324"/>
      <c r="BO45" s="324"/>
      <c r="BP45" s="324"/>
      <c r="BQ45" s="324"/>
      <c r="BR45" s="324"/>
      <c r="BS45" s="324"/>
      <c r="BT45" s="324"/>
      <c r="BU45" s="324"/>
      <c r="BV45" s="324"/>
      <c r="BW45" s="324"/>
      <c r="BX45" s="324"/>
      <c r="BY45" s="324"/>
      <c r="BZ45" s="324"/>
      <c r="CA45" s="324"/>
      <c r="CB45" s="324"/>
      <c r="CC45" s="324"/>
      <c r="CD45" s="324"/>
      <c r="CE45" s="324"/>
      <c r="CF45" s="324"/>
    </row>
    <row r="46" spans="4:84" ht="16.5" customHeight="1">
      <c r="D46" s="128"/>
      <c r="E46" s="135" t="s">
        <v>124</v>
      </c>
      <c r="F46" s="682">
        <v>122.982</v>
      </c>
      <c r="G46" s="683">
        <v>98.212999999999994</v>
      </c>
      <c r="H46" s="683">
        <v>74.11</v>
      </c>
      <c r="I46" s="683">
        <v>59.081000000000003</v>
      </c>
      <c r="J46" s="683">
        <v>44.78</v>
      </c>
      <c r="K46" s="97">
        <v>29.091000000000001</v>
      </c>
      <c r="L46" s="97">
        <v>21.75</v>
      </c>
      <c r="M46" s="97">
        <v>33.043999999999997</v>
      </c>
      <c r="N46" s="97">
        <v>29.504000000000001</v>
      </c>
      <c r="O46" s="97">
        <v>34.487000000000002</v>
      </c>
      <c r="P46" s="97">
        <v>29.765000000000001</v>
      </c>
      <c r="Q46" s="97">
        <v>27.349</v>
      </c>
      <c r="R46" s="97">
        <v>26.306000000000001</v>
      </c>
      <c r="S46" s="97">
        <v>25.245999999999999</v>
      </c>
      <c r="T46" s="97">
        <v>23.646000000000001</v>
      </c>
      <c r="U46" s="97">
        <v>22.198</v>
      </c>
      <c r="V46" s="97">
        <v>34.268000000000001</v>
      </c>
      <c r="W46" s="97">
        <v>41.622999999999998</v>
      </c>
      <c r="X46" s="97">
        <v>49.118000000000002</v>
      </c>
      <c r="Y46" s="97">
        <v>56.3</v>
      </c>
      <c r="Z46" s="97">
        <v>62.976999999999997</v>
      </c>
      <c r="AA46" s="97">
        <v>60.865000000000002</v>
      </c>
      <c r="AB46" s="97">
        <v>60.97</v>
      </c>
      <c r="AC46" s="97">
        <v>61.674999999999997</v>
      </c>
      <c r="AD46" s="201">
        <v>60.762999999999998</v>
      </c>
      <c r="BH46" s="324"/>
      <c r="BI46" s="324"/>
      <c r="BJ46" s="324"/>
      <c r="BK46" s="324"/>
      <c r="BL46" s="324"/>
      <c r="BM46" s="324"/>
      <c r="BN46" s="324"/>
      <c r="BO46" s="324"/>
      <c r="BP46" s="324"/>
      <c r="BQ46" s="324"/>
      <c r="BR46" s="324"/>
      <c r="BS46" s="324"/>
      <c r="BT46" s="324"/>
      <c r="BU46" s="324"/>
      <c r="BV46" s="324"/>
      <c r="BW46" s="324"/>
      <c r="BX46" s="324"/>
      <c r="BY46" s="324"/>
      <c r="BZ46" s="324"/>
      <c r="CA46" s="324"/>
      <c r="CB46" s="324"/>
      <c r="CC46" s="324"/>
      <c r="CD46" s="324"/>
      <c r="CE46" s="324"/>
      <c r="CF46" s="324"/>
    </row>
    <row r="47" spans="4:84" ht="16.5" customHeight="1">
      <c r="D47" s="3" t="s">
        <v>125</v>
      </c>
      <c r="E47" s="132"/>
      <c r="F47" s="684">
        <v>942.654</v>
      </c>
      <c r="G47" s="685">
        <v>894.72199999999998</v>
      </c>
      <c r="H47" s="685">
        <v>828.92700000000002</v>
      </c>
      <c r="I47" s="685">
        <v>829.173</v>
      </c>
      <c r="J47" s="685">
        <v>838.19500000000005</v>
      </c>
      <c r="K47" s="688">
        <v>840.24199999999996</v>
      </c>
      <c r="L47" s="688">
        <v>846.91499999999996</v>
      </c>
      <c r="M47" s="688">
        <v>847.33799999999997</v>
      </c>
      <c r="N47" s="688">
        <v>844.346</v>
      </c>
      <c r="O47" s="688">
        <v>847.79899999999998</v>
      </c>
      <c r="P47" s="688">
        <v>848.04600000000005</v>
      </c>
      <c r="Q47" s="688">
        <v>850.01599999999996</v>
      </c>
      <c r="R47" s="688">
        <v>889.92100000000005</v>
      </c>
      <c r="S47" s="688">
        <v>929.31100000000004</v>
      </c>
      <c r="T47" s="688">
        <v>954.38300000000004</v>
      </c>
      <c r="U47" s="688">
        <v>1016.01</v>
      </c>
      <c r="V47" s="688">
        <v>973.26199999999994</v>
      </c>
      <c r="W47" s="688">
        <v>948.01199999999994</v>
      </c>
      <c r="X47" s="688">
        <v>940.70899999999995</v>
      </c>
      <c r="Y47" s="688">
        <v>925.38400000000001</v>
      </c>
      <c r="Z47" s="688">
        <v>901.81700000000001</v>
      </c>
      <c r="AA47" s="688">
        <v>898.77300000000002</v>
      </c>
      <c r="AB47" s="688">
        <v>918.31399999999996</v>
      </c>
      <c r="AC47" s="688">
        <v>924.08199999999999</v>
      </c>
      <c r="AD47" s="689">
        <v>918.93</v>
      </c>
      <c r="BH47" s="324"/>
      <c r="BI47" s="324"/>
      <c r="BJ47" s="324"/>
      <c r="BK47" s="324"/>
      <c r="BL47" s="324"/>
      <c r="BM47" s="324"/>
      <c r="BN47" s="324"/>
      <c r="BO47" s="324"/>
      <c r="BP47" s="324"/>
      <c r="BQ47" s="324"/>
      <c r="BR47" s="324"/>
      <c r="BS47" s="324"/>
      <c r="BT47" s="324"/>
      <c r="BU47" s="324"/>
      <c r="BV47" s="324"/>
      <c r="BW47" s="324"/>
      <c r="BX47" s="324"/>
      <c r="BY47" s="324"/>
      <c r="BZ47" s="324"/>
      <c r="CA47" s="324"/>
      <c r="CB47" s="324"/>
      <c r="CC47" s="324"/>
      <c r="CD47" s="324"/>
      <c r="CE47" s="324"/>
      <c r="CF47" s="324"/>
    </row>
    <row r="48" spans="4:84" ht="16.5" customHeight="1" thickBot="1">
      <c r="D48" s="136"/>
      <c r="E48" s="137" t="s">
        <v>126</v>
      </c>
      <c r="F48" s="692">
        <v>942.654</v>
      </c>
      <c r="G48" s="693">
        <v>894.72199999999998</v>
      </c>
      <c r="H48" s="693">
        <v>828.92700000000002</v>
      </c>
      <c r="I48" s="693">
        <v>829.173</v>
      </c>
      <c r="J48" s="693">
        <v>838.19500000000005</v>
      </c>
      <c r="K48" s="105">
        <v>840.24199999999996</v>
      </c>
      <c r="L48" s="105">
        <v>846.91499999999996</v>
      </c>
      <c r="M48" s="105">
        <v>847.33799999999997</v>
      </c>
      <c r="N48" s="105">
        <v>844.346</v>
      </c>
      <c r="O48" s="105">
        <v>847.79899999999998</v>
      </c>
      <c r="P48" s="105">
        <v>848.04600000000005</v>
      </c>
      <c r="Q48" s="105">
        <v>850.01599999999996</v>
      </c>
      <c r="R48" s="105">
        <v>889.92100000000005</v>
      </c>
      <c r="S48" s="105">
        <v>929.31100000000004</v>
      </c>
      <c r="T48" s="105">
        <v>954.38300000000004</v>
      </c>
      <c r="U48" s="105">
        <v>1016.01</v>
      </c>
      <c r="V48" s="105">
        <v>973.26199999999994</v>
      </c>
      <c r="W48" s="105">
        <v>948.01199999999994</v>
      </c>
      <c r="X48" s="105">
        <v>940.70899999999995</v>
      </c>
      <c r="Y48" s="105">
        <v>925.38400000000001</v>
      </c>
      <c r="Z48" s="105">
        <v>901.81700000000001</v>
      </c>
      <c r="AA48" s="105">
        <v>898.77300000000002</v>
      </c>
      <c r="AB48" s="105">
        <v>918.31399999999996</v>
      </c>
      <c r="AC48" s="105">
        <v>924.08199999999999</v>
      </c>
      <c r="AD48" s="204">
        <v>918.93</v>
      </c>
      <c r="BH48" s="324"/>
      <c r="BI48" s="324"/>
      <c r="BJ48" s="324"/>
      <c r="BK48" s="324"/>
      <c r="BL48" s="324"/>
      <c r="BM48" s="324"/>
      <c r="BN48" s="324"/>
      <c r="BO48" s="324"/>
      <c r="BP48" s="324"/>
      <c r="BQ48" s="324"/>
      <c r="BR48" s="324"/>
      <c r="BS48" s="324"/>
      <c r="BT48" s="324"/>
      <c r="BU48" s="324"/>
      <c r="BV48" s="324"/>
      <c r="BW48" s="324"/>
      <c r="BX48" s="324"/>
      <c r="BY48" s="324"/>
      <c r="BZ48" s="324"/>
      <c r="CA48" s="324"/>
      <c r="CB48" s="324"/>
      <c r="CC48" s="324"/>
      <c r="CD48" s="324"/>
      <c r="CE48" s="324"/>
      <c r="CF48" s="324"/>
    </row>
    <row r="49" spans="4:84" ht="16.5" customHeight="1" thickTop="1" thickBot="1">
      <c r="D49" s="138" t="s">
        <v>97</v>
      </c>
      <c r="E49" s="139"/>
      <c r="F49" s="667">
        <v>4916.9809999999998</v>
      </c>
      <c r="G49" s="667">
        <v>4686.1099999999997</v>
      </c>
      <c r="H49" s="667">
        <v>4367.1099999999997</v>
      </c>
      <c r="I49" s="667">
        <v>4322.741</v>
      </c>
      <c r="J49" s="667">
        <v>4342.6379999999999</v>
      </c>
      <c r="K49" s="106">
        <v>4322.0129999999999</v>
      </c>
      <c r="L49" s="106">
        <v>4369.9210000000003</v>
      </c>
      <c r="M49" s="106">
        <v>4356.6549999999997</v>
      </c>
      <c r="N49" s="106">
        <v>4359.2870000000003</v>
      </c>
      <c r="O49" s="106">
        <v>4287.4409999999998</v>
      </c>
      <c r="P49" s="106">
        <v>4189.4579999999996</v>
      </c>
      <c r="Q49" s="106">
        <v>4139.5420000000004</v>
      </c>
      <c r="R49" s="106">
        <v>4116.0230000000001</v>
      </c>
      <c r="S49" s="106">
        <v>4249.7370000000001</v>
      </c>
      <c r="T49" s="106">
        <v>4204.95</v>
      </c>
      <c r="U49" s="106">
        <v>4200.3919999999998</v>
      </c>
      <c r="V49" s="106">
        <v>4297.7569999999996</v>
      </c>
      <c r="W49" s="106">
        <v>4346.9920000000002</v>
      </c>
      <c r="X49" s="283">
        <v>4435.3829999999998</v>
      </c>
      <c r="Y49" s="283">
        <v>4543.8040000000001</v>
      </c>
      <c r="Z49" s="283">
        <v>4614.6080000000002</v>
      </c>
      <c r="AA49" s="283">
        <v>4724.0519999999997</v>
      </c>
      <c r="AB49" s="283">
        <v>4957.12</v>
      </c>
      <c r="AC49" s="283">
        <v>5169.54</v>
      </c>
      <c r="AD49" s="205">
        <v>5224.0810000000001</v>
      </c>
      <c r="BH49" s="324"/>
      <c r="BI49" s="324"/>
      <c r="BJ49" s="324"/>
      <c r="BK49" s="324"/>
      <c r="BL49" s="324"/>
      <c r="BM49" s="324"/>
      <c r="BN49" s="324"/>
      <c r="BO49" s="324"/>
      <c r="BP49" s="324"/>
      <c r="BQ49" s="324"/>
      <c r="BR49" s="324"/>
      <c r="BS49" s="324"/>
      <c r="BT49" s="324"/>
      <c r="BU49" s="324"/>
      <c r="BV49" s="324"/>
      <c r="BW49" s="324"/>
      <c r="BX49" s="324"/>
      <c r="BY49" s="324"/>
      <c r="BZ49" s="324"/>
      <c r="CA49" s="324"/>
      <c r="CB49" s="324"/>
      <c r="CC49" s="324"/>
      <c r="CD49" s="324"/>
      <c r="CE49" s="324"/>
      <c r="CF49" s="324"/>
    </row>
    <row r="52" spans="4:84" ht="16.5" customHeight="1" thickBot="1">
      <c r="D52" s="93" t="s">
        <v>350</v>
      </c>
      <c r="K52" s="152"/>
      <c r="L52" s="152"/>
      <c r="M52" s="152"/>
      <c r="N52" s="152"/>
      <c r="O52" s="152"/>
      <c r="P52" s="152"/>
      <c r="T52" s="151"/>
      <c r="U52" s="151"/>
      <c r="V52" s="152"/>
      <c r="W52" s="152"/>
      <c r="X52" s="152"/>
      <c r="Y52" s="152"/>
      <c r="Z52" s="152"/>
      <c r="AA52" s="152"/>
      <c r="AB52" s="152"/>
      <c r="AC52" s="152"/>
      <c r="AD52" s="152" t="s">
        <v>192</v>
      </c>
    </row>
    <row r="53" spans="4:84" ht="16.5" customHeight="1" thickBot="1">
      <c r="D53" s="125"/>
      <c r="E53" s="141"/>
      <c r="F53" s="180" t="s">
        <v>363</v>
      </c>
      <c r="G53" s="180" t="s">
        <v>364</v>
      </c>
      <c r="H53" s="180" t="s">
        <v>365</v>
      </c>
      <c r="I53" s="180" t="s">
        <v>366</v>
      </c>
      <c r="J53" s="180" t="s">
        <v>367</v>
      </c>
      <c r="K53" s="180" t="s">
        <v>207</v>
      </c>
      <c r="L53" s="180" t="s">
        <v>208</v>
      </c>
      <c r="M53" s="180" t="s">
        <v>209</v>
      </c>
      <c r="N53" s="180" t="s">
        <v>210</v>
      </c>
      <c r="O53" s="180" t="s">
        <v>211</v>
      </c>
      <c r="P53" s="180" t="s">
        <v>212</v>
      </c>
      <c r="Q53" s="180" t="s">
        <v>213</v>
      </c>
      <c r="R53" s="180" t="s">
        <v>214</v>
      </c>
      <c r="S53" s="180" t="s">
        <v>215</v>
      </c>
      <c r="T53" s="180" t="s">
        <v>216</v>
      </c>
      <c r="U53" s="180" t="s">
        <v>217</v>
      </c>
      <c r="V53" s="180" t="s">
        <v>218</v>
      </c>
      <c r="W53" s="180" t="s">
        <v>271</v>
      </c>
      <c r="X53" s="180" t="s">
        <v>225</v>
      </c>
      <c r="Y53" s="180" t="s">
        <v>229</v>
      </c>
      <c r="Z53" s="180" t="s">
        <v>232</v>
      </c>
      <c r="AA53" s="180" t="s">
        <v>235</v>
      </c>
      <c r="AB53" s="180" t="s">
        <v>238</v>
      </c>
      <c r="AC53" s="180" t="s">
        <v>278</v>
      </c>
      <c r="AD53" s="181" t="s">
        <v>280</v>
      </c>
    </row>
    <row r="54" spans="4:84" ht="16.5" customHeight="1">
      <c r="D54" s="2" t="s">
        <v>98</v>
      </c>
      <c r="E54" s="142"/>
      <c r="F54" s="104">
        <f t="shared" ref="F54:J54" si="0">SUM(F6:F8)</f>
        <v>420.53500000000003</v>
      </c>
      <c r="G54" s="104">
        <f t="shared" si="0"/>
        <v>374.61700000000002</v>
      </c>
      <c r="H54" s="104">
        <f t="shared" si="0"/>
        <v>337.77600000000001</v>
      </c>
      <c r="I54" s="104">
        <f t="shared" si="0"/>
        <v>312.63499999999999</v>
      </c>
      <c r="J54" s="104">
        <f t="shared" si="0"/>
        <v>285.37399999999997</v>
      </c>
      <c r="K54" s="104">
        <f>SUM(K6:K8)</f>
        <v>255.00800000000001</v>
      </c>
      <c r="L54" s="104">
        <f t="shared" ref="L54:Z54" si="1">SUM(L6:L8)</f>
        <v>269.34899999999999</v>
      </c>
      <c r="M54" s="104">
        <f t="shared" si="1"/>
        <v>268.435</v>
      </c>
      <c r="N54" s="104">
        <f t="shared" si="1"/>
        <v>286.68900000000002</v>
      </c>
      <c r="O54" s="104">
        <f t="shared" si="1"/>
        <v>271.005</v>
      </c>
      <c r="P54" s="104">
        <f t="shared" si="1"/>
        <v>265.303</v>
      </c>
      <c r="Q54" s="104">
        <f t="shared" si="1"/>
        <v>249.33100000000002</v>
      </c>
      <c r="R54" s="95">
        <f t="shared" si="1"/>
        <v>220.08099999999999</v>
      </c>
      <c r="S54" s="104">
        <f t="shared" si="1"/>
        <v>209.45899999999997</v>
      </c>
      <c r="T54" s="104">
        <f t="shared" si="1"/>
        <v>193.815</v>
      </c>
      <c r="U54" s="104">
        <f t="shared" si="1"/>
        <v>150.97499999999999</v>
      </c>
      <c r="V54" s="104">
        <f t="shared" si="1"/>
        <v>140.655</v>
      </c>
      <c r="W54" s="104">
        <f t="shared" si="1"/>
        <v>135.42099999999999</v>
      </c>
      <c r="X54" s="104">
        <f t="shared" si="1"/>
        <v>128.155</v>
      </c>
      <c r="Y54" s="104">
        <f t="shared" si="1"/>
        <v>141.27199999999999</v>
      </c>
      <c r="Z54" s="104">
        <f t="shared" si="1"/>
        <v>158.47200000000001</v>
      </c>
      <c r="AA54" s="104">
        <f t="shared" ref="AA54" si="2">SUM(AA6:AA8)</f>
        <v>165.149</v>
      </c>
      <c r="AB54" s="104">
        <f>SUM(AB6:AB8)</f>
        <v>186.65400000000002</v>
      </c>
      <c r="AC54" s="104">
        <f t="shared" ref="AC54:AD54" si="3">SUM(AC6:AC8)</f>
        <v>171.08799999999999</v>
      </c>
      <c r="AD54" s="203">
        <f t="shared" si="3"/>
        <v>168.703</v>
      </c>
    </row>
    <row r="55" spans="4:84" ht="16.5" customHeight="1">
      <c r="D55" s="5" t="s">
        <v>99</v>
      </c>
      <c r="E55" s="143"/>
      <c r="F55" s="107">
        <f t="shared" ref="F55:J55" si="4">SUM(F9)</f>
        <v>65.537000000000006</v>
      </c>
      <c r="G55" s="107">
        <f t="shared" si="4"/>
        <v>66.552999999999997</v>
      </c>
      <c r="H55" s="107">
        <f t="shared" si="4"/>
        <v>71.930000000000007</v>
      </c>
      <c r="I55" s="107">
        <f t="shared" si="4"/>
        <v>69.900999999999996</v>
      </c>
      <c r="J55" s="107">
        <f t="shared" si="4"/>
        <v>69.682000000000002</v>
      </c>
      <c r="K55" s="107">
        <f>SUM(K9)</f>
        <v>72.558000000000007</v>
      </c>
      <c r="L55" s="107">
        <f t="shared" ref="L55:Z55" si="5">SUM(L9)</f>
        <v>72.653999999999996</v>
      </c>
      <c r="M55" s="107">
        <f t="shared" si="5"/>
        <v>72.174000000000007</v>
      </c>
      <c r="N55" s="107">
        <f t="shared" si="5"/>
        <v>70.484999999999999</v>
      </c>
      <c r="O55" s="107">
        <f t="shared" si="5"/>
        <v>68.97</v>
      </c>
      <c r="P55" s="107">
        <f t="shared" si="5"/>
        <v>67.369</v>
      </c>
      <c r="Q55" s="107">
        <f t="shared" si="5"/>
        <v>65.759</v>
      </c>
      <c r="R55" s="107">
        <f t="shared" si="5"/>
        <v>68.41</v>
      </c>
      <c r="S55" s="107">
        <f t="shared" si="5"/>
        <v>72.655000000000001</v>
      </c>
      <c r="T55" s="107">
        <f t="shared" si="5"/>
        <v>71.594999999999999</v>
      </c>
      <c r="U55" s="107">
        <f t="shared" si="5"/>
        <v>68.906999999999996</v>
      </c>
      <c r="V55" s="107">
        <f t="shared" si="5"/>
        <v>70.599000000000004</v>
      </c>
      <c r="W55" s="107">
        <f t="shared" si="5"/>
        <v>69.658000000000001</v>
      </c>
      <c r="X55" s="107">
        <f t="shared" si="5"/>
        <v>70.25</v>
      </c>
      <c r="Y55" s="107">
        <f t="shared" si="5"/>
        <v>76.995000000000005</v>
      </c>
      <c r="Z55" s="107">
        <f t="shared" si="5"/>
        <v>80.382000000000005</v>
      </c>
      <c r="AA55" s="107">
        <f t="shared" ref="AA55:AB55" si="6">SUM(AA9)</f>
        <v>76.66</v>
      </c>
      <c r="AB55" s="107">
        <f t="shared" si="6"/>
        <v>84.608000000000004</v>
      </c>
      <c r="AC55" s="107">
        <f t="shared" ref="AC55:AD55" si="7">SUM(AC9)</f>
        <v>88.052000000000007</v>
      </c>
      <c r="AD55" s="206">
        <f t="shared" si="7"/>
        <v>84.930999999999997</v>
      </c>
    </row>
    <row r="56" spans="4:84" ht="16.5" customHeight="1">
      <c r="D56" s="2" t="s">
        <v>100</v>
      </c>
      <c r="E56" s="144"/>
      <c r="F56" s="107">
        <f t="shared" ref="F56:J56" si="8">SUM(F14:F15)</f>
        <v>977.31600000000003</v>
      </c>
      <c r="G56" s="107">
        <f t="shared" si="8"/>
        <v>980.92499999999995</v>
      </c>
      <c r="H56" s="107">
        <f t="shared" si="8"/>
        <v>981.25500000000011</v>
      </c>
      <c r="I56" s="107">
        <f t="shared" si="8"/>
        <v>969.226</v>
      </c>
      <c r="J56" s="107">
        <f t="shared" si="8"/>
        <v>1028.6099999999999</v>
      </c>
      <c r="K56" s="107">
        <f t="shared" ref="K56:Z56" si="9">SUM(K14:K15)</f>
        <v>1010.9280000000001</v>
      </c>
      <c r="L56" s="107">
        <f t="shared" si="9"/>
        <v>1049.6970000000001</v>
      </c>
      <c r="M56" s="107">
        <f t="shared" si="9"/>
        <v>1000.741</v>
      </c>
      <c r="N56" s="107">
        <f t="shared" si="9"/>
        <v>1072.0340000000001</v>
      </c>
      <c r="O56" s="107">
        <f t="shared" si="9"/>
        <v>1135.3820000000001</v>
      </c>
      <c r="P56" s="107">
        <f t="shared" si="9"/>
        <v>1081.07</v>
      </c>
      <c r="Q56" s="107">
        <f t="shared" si="9"/>
        <v>1080.3899999999999</v>
      </c>
      <c r="R56" s="107">
        <f t="shared" si="9"/>
        <v>1076.4780000000001</v>
      </c>
      <c r="S56" s="107">
        <f t="shared" si="9"/>
        <v>1145.5990000000002</v>
      </c>
      <c r="T56" s="107">
        <f t="shared" si="9"/>
        <v>1131.2449999999999</v>
      </c>
      <c r="U56" s="107">
        <f t="shared" si="9"/>
        <v>1120.49</v>
      </c>
      <c r="V56" s="107">
        <f t="shared" si="9"/>
        <v>1197.595</v>
      </c>
      <c r="W56" s="107">
        <f t="shared" si="9"/>
        <v>1240.81</v>
      </c>
      <c r="X56" s="107">
        <f t="shared" si="9"/>
        <v>1294.5029999999999</v>
      </c>
      <c r="Y56" s="107">
        <f t="shared" si="9"/>
        <v>1371.14</v>
      </c>
      <c r="Z56" s="107">
        <f t="shared" si="9"/>
        <v>1449.347</v>
      </c>
      <c r="AA56" s="107">
        <f t="shared" ref="AA56:AB56" si="10">SUM(AA14:AA15)</f>
        <v>1450.3200000000002</v>
      </c>
      <c r="AB56" s="107">
        <f t="shared" si="10"/>
        <v>1490.5150000000001</v>
      </c>
      <c r="AC56" s="107">
        <f t="shared" ref="AC56:AD56" si="11">SUM(AC14:AC15)</f>
        <v>1547.5730000000001</v>
      </c>
      <c r="AD56" s="206">
        <f t="shared" si="11"/>
        <v>1579.3989999999999</v>
      </c>
    </row>
    <row r="57" spans="4:84" ht="16.5" customHeight="1">
      <c r="D57" s="5" t="s">
        <v>203</v>
      </c>
      <c r="E57" s="145"/>
      <c r="F57" s="107">
        <f t="shared" ref="F57:J57" si="12">SUM(F17)</f>
        <v>0</v>
      </c>
      <c r="G57" s="107">
        <f t="shared" si="12"/>
        <v>0</v>
      </c>
      <c r="H57" s="107">
        <f t="shared" si="12"/>
        <v>0</v>
      </c>
      <c r="I57" s="107">
        <f t="shared" si="12"/>
        <v>0</v>
      </c>
      <c r="J57" s="107">
        <f t="shared" si="12"/>
        <v>0</v>
      </c>
      <c r="K57" s="107">
        <f>SUM(K17)</f>
        <v>61.54</v>
      </c>
      <c r="L57" s="107">
        <f t="shared" ref="L57:Z57" si="13">SUM(L17)</f>
        <v>61.261000000000003</v>
      </c>
      <c r="M57" s="107">
        <f t="shared" si="13"/>
        <v>61.174999999999997</v>
      </c>
      <c r="N57" s="107">
        <f t="shared" si="13"/>
        <v>63.600999999999999</v>
      </c>
      <c r="O57" s="107">
        <f t="shared" si="13"/>
        <v>66.183999999999997</v>
      </c>
      <c r="P57" s="107">
        <f t="shared" si="13"/>
        <v>67.820999999999998</v>
      </c>
      <c r="Q57" s="107">
        <f t="shared" si="13"/>
        <v>72.427999999999997</v>
      </c>
      <c r="R57" s="107">
        <f t="shared" si="13"/>
        <v>83.438999999999993</v>
      </c>
      <c r="S57" s="107">
        <f t="shared" si="13"/>
        <v>103.374</v>
      </c>
      <c r="T57" s="107">
        <f t="shared" si="13"/>
        <v>108.319</v>
      </c>
      <c r="U57" s="107">
        <f t="shared" si="13"/>
        <v>117.876</v>
      </c>
      <c r="V57" s="107">
        <f t="shared" si="13"/>
        <v>144.761</v>
      </c>
      <c r="W57" s="107">
        <f t="shared" si="13"/>
        <v>171.15700000000001</v>
      </c>
      <c r="X57" s="107">
        <f t="shared" si="13"/>
        <v>201.30699999999999</v>
      </c>
      <c r="Y57" s="107">
        <f t="shared" si="13"/>
        <v>234.91499999999999</v>
      </c>
      <c r="Z57" s="107">
        <f t="shared" si="13"/>
        <v>282.91800000000001</v>
      </c>
      <c r="AA57" s="107">
        <f t="shared" ref="AA57:AB57" si="14">SUM(AA17)</f>
        <v>377.154</v>
      </c>
      <c r="AB57" s="107">
        <f t="shared" si="14"/>
        <v>491.02</v>
      </c>
      <c r="AC57" s="107">
        <f t="shared" ref="AC57:AD57" si="15">SUM(AC17)</f>
        <v>593.476</v>
      </c>
      <c r="AD57" s="206">
        <f t="shared" si="15"/>
        <v>631.40800000000002</v>
      </c>
    </row>
    <row r="58" spans="4:84" ht="16.5" customHeight="1">
      <c r="D58" s="2" t="s">
        <v>101</v>
      </c>
      <c r="F58" s="107">
        <f t="shared" ref="F58:J58" si="16">SUM(F19:F22)</f>
        <v>321.76100000000002</v>
      </c>
      <c r="G58" s="107">
        <f t="shared" si="16"/>
        <v>326.91300000000001</v>
      </c>
      <c r="H58" s="107">
        <f t="shared" si="16"/>
        <v>336.21600000000001</v>
      </c>
      <c r="I58" s="107">
        <f t="shared" si="16"/>
        <v>342.15099999999995</v>
      </c>
      <c r="J58" s="107">
        <f t="shared" si="16"/>
        <v>363.654</v>
      </c>
      <c r="K58" s="107">
        <f>SUM(K19:K22)</f>
        <v>366.62900000000002</v>
      </c>
      <c r="L58" s="107">
        <f t="shared" ref="L58:Z58" si="17">SUM(L19:L22)</f>
        <v>351.43700000000001</v>
      </c>
      <c r="M58" s="107">
        <f t="shared" si="17"/>
        <v>338.87</v>
      </c>
      <c r="N58" s="107">
        <f t="shared" si="17"/>
        <v>319.233</v>
      </c>
      <c r="O58" s="107">
        <f t="shared" si="17"/>
        <v>293.43599999999998</v>
      </c>
      <c r="P58" s="107">
        <f t="shared" si="17"/>
        <v>277.91000000000003</v>
      </c>
      <c r="Q58" s="107">
        <f t="shared" si="17"/>
        <v>259.56400000000002</v>
      </c>
      <c r="R58" s="107">
        <f t="shared" si="17"/>
        <v>277.39100000000002</v>
      </c>
      <c r="S58" s="107">
        <f t="shared" si="17"/>
        <v>286.98900000000003</v>
      </c>
      <c r="T58" s="107">
        <f t="shared" si="17"/>
        <v>290.26699999999994</v>
      </c>
      <c r="U58" s="107">
        <f t="shared" si="17"/>
        <v>286.62200000000001</v>
      </c>
      <c r="V58" s="107">
        <f t="shared" si="17"/>
        <v>303.60699999999997</v>
      </c>
      <c r="W58" s="107">
        <f t="shared" si="17"/>
        <v>309.625</v>
      </c>
      <c r="X58" s="107">
        <f t="shared" si="17"/>
        <v>311.69200000000006</v>
      </c>
      <c r="Y58" s="107">
        <f t="shared" si="17"/>
        <v>290.31700000000006</v>
      </c>
      <c r="Z58" s="107">
        <f t="shared" si="17"/>
        <v>294.90900000000005</v>
      </c>
      <c r="AA58" s="107">
        <f t="shared" ref="AA58:AB58" si="18">SUM(AA19:AA22)</f>
        <v>307.88</v>
      </c>
      <c r="AB58" s="107">
        <f t="shared" si="18"/>
        <v>320.59000000000003</v>
      </c>
      <c r="AC58" s="107">
        <f t="shared" ref="AC58:AD58" si="19">SUM(AC19:AC22)</f>
        <v>337.15899999999999</v>
      </c>
      <c r="AD58" s="206">
        <f t="shared" si="19"/>
        <v>334.911</v>
      </c>
    </row>
    <row r="59" spans="4:84" ht="16.5" customHeight="1">
      <c r="D59" s="5" t="s">
        <v>102</v>
      </c>
      <c r="E59" s="145"/>
      <c r="F59" s="107">
        <f t="shared" ref="F59:J59" si="20">SUM(F24:F38)</f>
        <v>1171.4159999999999</v>
      </c>
      <c r="G59" s="107">
        <f t="shared" si="20"/>
        <v>1004.629</v>
      </c>
      <c r="H59" s="107">
        <f t="shared" si="20"/>
        <v>933.32299999999998</v>
      </c>
      <c r="I59" s="107">
        <f t="shared" si="20"/>
        <v>929.73799999999994</v>
      </c>
      <c r="J59" s="107">
        <f t="shared" si="20"/>
        <v>883.48799999999994</v>
      </c>
      <c r="K59" s="107">
        <f>SUM(K24:K38)</f>
        <v>819.726</v>
      </c>
      <c r="L59" s="107">
        <f t="shared" ref="L59:Z59" si="21">SUM(L24:L38)</f>
        <v>851.2349999999999</v>
      </c>
      <c r="M59" s="107">
        <f t="shared" si="21"/>
        <v>885.76099999999997</v>
      </c>
      <c r="N59" s="107">
        <f t="shared" si="21"/>
        <v>845.13100000000009</v>
      </c>
      <c r="O59" s="107">
        <f t="shared" si="21"/>
        <v>785.6450000000001</v>
      </c>
      <c r="P59" s="107">
        <f t="shared" si="21"/>
        <v>796.5630000000001</v>
      </c>
      <c r="Q59" s="107">
        <f t="shared" si="21"/>
        <v>792.70800000000008</v>
      </c>
      <c r="R59" s="107">
        <f t="shared" si="21"/>
        <v>729.56999999999994</v>
      </c>
      <c r="S59" s="107">
        <f t="shared" si="21"/>
        <v>722.17100000000005</v>
      </c>
      <c r="T59" s="107">
        <f t="shared" si="21"/>
        <v>693.01200000000006</v>
      </c>
      <c r="U59" s="107">
        <f t="shared" si="21"/>
        <v>681.74800000000016</v>
      </c>
      <c r="V59" s="107">
        <f t="shared" si="21"/>
        <v>681.14100000000008</v>
      </c>
      <c r="W59" s="107">
        <f t="shared" si="21"/>
        <v>679.53499999999997</v>
      </c>
      <c r="X59" s="107">
        <f t="shared" si="21"/>
        <v>680.697</v>
      </c>
      <c r="Y59" s="107">
        <f t="shared" si="21"/>
        <v>666.71799999999996</v>
      </c>
      <c r="Z59" s="107">
        <f t="shared" si="21"/>
        <v>656.33500000000004</v>
      </c>
      <c r="AA59" s="107">
        <f t="shared" ref="AA59:AB59" si="22">SUM(AA24:AA38)</f>
        <v>642.755</v>
      </c>
      <c r="AB59" s="107">
        <f t="shared" si="22"/>
        <v>643.399</v>
      </c>
      <c r="AC59" s="107">
        <f t="shared" ref="AC59:AD59" si="23">SUM(AC24:AC38)</f>
        <v>653.577</v>
      </c>
      <c r="AD59" s="206">
        <f t="shared" si="23"/>
        <v>653.49</v>
      </c>
    </row>
    <row r="60" spans="4:84" ht="16.5" customHeight="1">
      <c r="D60" s="5" t="s">
        <v>103</v>
      </c>
      <c r="E60" s="145"/>
      <c r="F60" s="107">
        <f t="shared" ref="F60:J60" si="24">SUM(F40:F44)</f>
        <v>894.78</v>
      </c>
      <c r="G60" s="107">
        <f t="shared" si="24"/>
        <v>939.53800000000001</v>
      </c>
      <c r="H60" s="107">
        <f t="shared" si="24"/>
        <v>803.57300000000009</v>
      </c>
      <c r="I60" s="107">
        <f t="shared" si="24"/>
        <v>810.83600000000013</v>
      </c>
      <c r="J60" s="107">
        <f t="shared" si="24"/>
        <v>828.85500000000002</v>
      </c>
      <c r="K60" s="107">
        <f>SUM(K40:K44)</f>
        <v>866.29100000000005</v>
      </c>
      <c r="L60" s="107">
        <f t="shared" ref="L60:W60" si="25">SUM(L40:L44)</f>
        <v>845.62300000000016</v>
      </c>
      <c r="M60" s="107">
        <f t="shared" si="25"/>
        <v>849.11700000000008</v>
      </c>
      <c r="N60" s="107">
        <f t="shared" si="25"/>
        <v>828.26400000000012</v>
      </c>
      <c r="O60" s="107">
        <f t="shared" si="25"/>
        <v>784.53300000000002</v>
      </c>
      <c r="P60" s="107">
        <f t="shared" si="25"/>
        <v>755.61099999999999</v>
      </c>
      <c r="Q60" s="107">
        <f t="shared" si="25"/>
        <v>741.99700000000007</v>
      </c>
      <c r="R60" s="107">
        <f t="shared" si="25"/>
        <v>744.42700000000002</v>
      </c>
      <c r="S60" s="107">
        <f t="shared" si="25"/>
        <v>754.93299999999999</v>
      </c>
      <c r="T60" s="107">
        <f t="shared" si="25"/>
        <v>738.66800000000012</v>
      </c>
      <c r="U60" s="107">
        <f t="shared" si="25"/>
        <v>735.56600000000003</v>
      </c>
      <c r="V60" s="107">
        <f t="shared" si="25"/>
        <v>751.86899999999991</v>
      </c>
      <c r="W60" s="107">
        <f t="shared" si="25"/>
        <v>751.15100000000007</v>
      </c>
      <c r="X60" s="107">
        <f t="shared" ref="X60" si="26">SUM(X40:X44)</f>
        <v>758.952</v>
      </c>
      <c r="Y60" s="107">
        <f t="shared" ref="Y60:Z60" si="27">SUM(Y40:Y44)</f>
        <v>780.76300000000003</v>
      </c>
      <c r="Z60" s="107">
        <f t="shared" si="27"/>
        <v>727.45100000000002</v>
      </c>
      <c r="AA60" s="107">
        <f t="shared" ref="AA60:AB60" si="28">SUM(AA40:AA44)</f>
        <v>744.49599999999998</v>
      </c>
      <c r="AB60" s="107">
        <f t="shared" si="28"/>
        <v>761.05000000000018</v>
      </c>
      <c r="AC60" s="107">
        <f t="shared" ref="AC60:AD60" si="29">SUM(AC40:AC44)</f>
        <v>792.85799999999995</v>
      </c>
      <c r="AD60" s="206">
        <f t="shared" si="29"/>
        <v>791.54600000000005</v>
      </c>
    </row>
    <row r="61" spans="4:84" ht="16.5" customHeight="1">
      <c r="D61" s="5" t="s">
        <v>104</v>
      </c>
      <c r="E61" s="145"/>
      <c r="F61" s="107">
        <f t="shared" ref="F61:J61" si="30">SUM(F46)</f>
        <v>122.982</v>
      </c>
      <c r="G61" s="107">
        <f t="shared" si="30"/>
        <v>98.212999999999994</v>
      </c>
      <c r="H61" s="107">
        <f t="shared" si="30"/>
        <v>74.11</v>
      </c>
      <c r="I61" s="107">
        <f t="shared" si="30"/>
        <v>59.081000000000003</v>
      </c>
      <c r="J61" s="107">
        <f t="shared" si="30"/>
        <v>44.78</v>
      </c>
      <c r="K61" s="107">
        <f>SUM(K46)</f>
        <v>29.091000000000001</v>
      </c>
      <c r="L61" s="107">
        <f t="shared" ref="L61:O61" si="31">SUM(L46)</f>
        <v>21.75</v>
      </c>
      <c r="M61" s="107">
        <f t="shared" si="31"/>
        <v>33.043999999999997</v>
      </c>
      <c r="N61" s="107">
        <f t="shared" si="31"/>
        <v>29.504000000000001</v>
      </c>
      <c r="O61" s="107">
        <f t="shared" si="31"/>
        <v>34.487000000000002</v>
      </c>
      <c r="P61" s="107">
        <f t="shared" ref="P61:W61" si="32">SUM(P46)</f>
        <v>29.765000000000001</v>
      </c>
      <c r="Q61" s="107">
        <f t="shared" si="32"/>
        <v>27.349</v>
      </c>
      <c r="R61" s="107">
        <f t="shared" si="32"/>
        <v>26.306000000000001</v>
      </c>
      <c r="S61" s="107">
        <f t="shared" si="32"/>
        <v>25.245999999999999</v>
      </c>
      <c r="T61" s="107">
        <f t="shared" si="32"/>
        <v>23.646000000000001</v>
      </c>
      <c r="U61" s="107">
        <f t="shared" si="32"/>
        <v>22.198</v>
      </c>
      <c r="V61" s="107">
        <f t="shared" si="32"/>
        <v>34.268000000000001</v>
      </c>
      <c r="W61" s="107">
        <f t="shared" si="32"/>
        <v>41.622999999999998</v>
      </c>
      <c r="X61" s="107">
        <f t="shared" ref="X61" si="33">SUM(X46)</f>
        <v>49.118000000000002</v>
      </c>
      <c r="Y61" s="107">
        <f t="shared" ref="Y61:Z61" si="34">SUM(Y46)</f>
        <v>56.3</v>
      </c>
      <c r="Z61" s="107">
        <f t="shared" si="34"/>
        <v>62.976999999999997</v>
      </c>
      <c r="AA61" s="107">
        <f t="shared" ref="AA61:AB61" si="35">SUM(AA46)</f>
        <v>60.865000000000002</v>
      </c>
      <c r="AB61" s="107">
        <f t="shared" si="35"/>
        <v>60.97</v>
      </c>
      <c r="AC61" s="107">
        <f t="shared" ref="AC61:AD61" si="36">SUM(AC46)</f>
        <v>61.674999999999997</v>
      </c>
      <c r="AD61" s="206">
        <f t="shared" si="36"/>
        <v>60.762999999999998</v>
      </c>
    </row>
    <row r="62" spans="4:84" ht="16.5" customHeight="1" thickBot="1">
      <c r="D62" s="2" t="s">
        <v>105</v>
      </c>
      <c r="F62" s="98">
        <f t="shared" ref="F62:J62" si="37">SUM(F48)</f>
        <v>942.654</v>
      </c>
      <c r="G62" s="98">
        <f t="shared" si="37"/>
        <v>894.72199999999998</v>
      </c>
      <c r="H62" s="98">
        <f t="shared" si="37"/>
        <v>828.92700000000002</v>
      </c>
      <c r="I62" s="98">
        <f t="shared" si="37"/>
        <v>829.173</v>
      </c>
      <c r="J62" s="98">
        <f t="shared" si="37"/>
        <v>838.19500000000005</v>
      </c>
      <c r="K62" s="98">
        <f>SUM(K48)</f>
        <v>840.24199999999996</v>
      </c>
      <c r="L62" s="98">
        <f t="shared" ref="L62:W62" si="38">SUM(L48)</f>
        <v>846.91499999999996</v>
      </c>
      <c r="M62" s="98">
        <f t="shared" si="38"/>
        <v>847.33799999999997</v>
      </c>
      <c r="N62" s="98">
        <f t="shared" si="38"/>
        <v>844.346</v>
      </c>
      <c r="O62" s="98">
        <f t="shared" si="38"/>
        <v>847.79899999999998</v>
      </c>
      <c r="P62" s="98">
        <f t="shared" si="38"/>
        <v>848.04600000000005</v>
      </c>
      <c r="Q62" s="98">
        <f t="shared" si="38"/>
        <v>850.01599999999996</v>
      </c>
      <c r="R62" s="98">
        <f t="shared" si="38"/>
        <v>889.92100000000005</v>
      </c>
      <c r="S62" s="98">
        <f t="shared" si="38"/>
        <v>929.31100000000004</v>
      </c>
      <c r="T62" s="98">
        <f t="shared" si="38"/>
        <v>954.38300000000004</v>
      </c>
      <c r="U62" s="98">
        <f t="shared" si="38"/>
        <v>1016.01</v>
      </c>
      <c r="V62" s="98">
        <f t="shared" si="38"/>
        <v>973.26199999999994</v>
      </c>
      <c r="W62" s="98">
        <f t="shared" si="38"/>
        <v>948.01199999999994</v>
      </c>
      <c r="X62" s="98">
        <f t="shared" ref="X62" si="39">SUM(X48)</f>
        <v>940.70899999999995</v>
      </c>
      <c r="Y62" s="98">
        <f t="shared" ref="Y62:Z62" si="40">SUM(Y48)</f>
        <v>925.38400000000001</v>
      </c>
      <c r="Z62" s="98">
        <f t="shared" si="40"/>
        <v>901.81700000000001</v>
      </c>
      <c r="AA62" s="98">
        <f t="shared" ref="AA62:AB62" si="41">SUM(AA48)</f>
        <v>898.77300000000002</v>
      </c>
      <c r="AB62" s="98">
        <f t="shared" si="41"/>
        <v>918.31399999999996</v>
      </c>
      <c r="AC62" s="98">
        <f t="shared" ref="AC62:AD62" si="42">SUM(AC48)</f>
        <v>924.08199999999999</v>
      </c>
      <c r="AD62" s="202">
        <f t="shared" si="42"/>
        <v>918.93</v>
      </c>
    </row>
    <row r="63" spans="4:84" ht="16.5" customHeight="1" thickTop="1" thickBot="1">
      <c r="D63" s="138" t="s">
        <v>97</v>
      </c>
      <c r="E63" s="146"/>
      <c r="F63" s="106">
        <f t="shared" ref="F63:J63" si="43">SUM(F54:F62)</f>
        <v>4916.9809999999998</v>
      </c>
      <c r="G63" s="106">
        <f t="shared" si="43"/>
        <v>4686.1100000000006</v>
      </c>
      <c r="H63" s="106">
        <f t="shared" si="43"/>
        <v>4367.1100000000006</v>
      </c>
      <c r="I63" s="106">
        <f t="shared" si="43"/>
        <v>4322.741</v>
      </c>
      <c r="J63" s="106">
        <f t="shared" si="43"/>
        <v>4342.6379999999999</v>
      </c>
      <c r="K63" s="106">
        <f>SUM(K54:K62)</f>
        <v>4322.0129999999999</v>
      </c>
      <c r="L63" s="106">
        <f t="shared" ref="L63:W63" si="44">SUM(L54:L62)</f>
        <v>4369.9210000000003</v>
      </c>
      <c r="M63" s="106">
        <f t="shared" si="44"/>
        <v>4356.6549999999997</v>
      </c>
      <c r="N63" s="106">
        <f t="shared" si="44"/>
        <v>4359.2870000000003</v>
      </c>
      <c r="O63" s="106">
        <f t="shared" si="44"/>
        <v>4287.4409999999998</v>
      </c>
      <c r="P63" s="106">
        <f t="shared" si="44"/>
        <v>4189.4579999999996</v>
      </c>
      <c r="Q63" s="106">
        <f t="shared" si="44"/>
        <v>4139.5420000000004</v>
      </c>
      <c r="R63" s="106">
        <f t="shared" si="44"/>
        <v>4116.0230000000001</v>
      </c>
      <c r="S63" s="106">
        <f t="shared" si="44"/>
        <v>4249.7370000000001</v>
      </c>
      <c r="T63" s="106">
        <f t="shared" si="44"/>
        <v>4204.95</v>
      </c>
      <c r="U63" s="106">
        <f t="shared" si="44"/>
        <v>4200.3919999999998</v>
      </c>
      <c r="V63" s="106">
        <f t="shared" si="44"/>
        <v>4297.7569999999996</v>
      </c>
      <c r="W63" s="106">
        <f t="shared" si="44"/>
        <v>4346.9920000000002</v>
      </c>
      <c r="X63" s="106">
        <f t="shared" ref="X63" si="45">SUM(X54:X62)</f>
        <v>4435.3829999999998</v>
      </c>
      <c r="Y63" s="106">
        <f t="shared" ref="Y63:Z63" si="46">SUM(Y54:Y62)</f>
        <v>4543.8040000000001</v>
      </c>
      <c r="Z63" s="106">
        <f t="shared" si="46"/>
        <v>4614.6080000000002</v>
      </c>
      <c r="AA63" s="106">
        <f t="shared" ref="AA63:AB63" si="47">SUM(AA54:AA62)</f>
        <v>4724.0520000000006</v>
      </c>
      <c r="AB63" s="106">
        <f t="shared" si="47"/>
        <v>4957.12</v>
      </c>
      <c r="AC63" s="106">
        <f t="shared" ref="AC63:AD63" si="48">SUM(AC54:AC62)</f>
        <v>5169.5400000000009</v>
      </c>
      <c r="AD63" s="205">
        <f t="shared" si="48"/>
        <v>5224.0810000000001</v>
      </c>
    </row>
    <row r="65" spans="4:30" ht="16.5" customHeight="1" thickBot="1">
      <c r="D65" s="4" t="s">
        <v>106</v>
      </c>
      <c r="N65" s="152"/>
      <c r="Q65" s="152"/>
      <c r="V65" s="4"/>
      <c r="W65" s="4"/>
      <c r="X65" s="4"/>
      <c r="Y65" s="4"/>
      <c r="Z65" s="4"/>
      <c r="AA65" s="4"/>
      <c r="AB65" s="4"/>
      <c r="AC65" s="4"/>
      <c r="AD65" s="152" t="s">
        <v>107</v>
      </c>
    </row>
    <row r="66" spans="4:30" ht="16.5" customHeight="1" thickBot="1">
      <c r="D66" s="125"/>
      <c r="E66" s="141"/>
      <c r="F66" s="180" t="s">
        <v>363</v>
      </c>
      <c r="G66" s="180" t="s">
        <v>364</v>
      </c>
      <c r="H66" s="180" t="s">
        <v>365</v>
      </c>
      <c r="I66" s="180" t="s">
        <v>366</v>
      </c>
      <c r="J66" s="180" t="s">
        <v>367</v>
      </c>
      <c r="K66" s="180" t="s">
        <v>207</v>
      </c>
      <c r="L66" s="180" t="s">
        <v>208</v>
      </c>
      <c r="M66" s="180" t="s">
        <v>209</v>
      </c>
      <c r="N66" s="180" t="s">
        <v>210</v>
      </c>
      <c r="O66" s="180" t="s">
        <v>211</v>
      </c>
      <c r="P66" s="180" t="s">
        <v>212</v>
      </c>
      <c r="Q66" s="180" t="s">
        <v>213</v>
      </c>
      <c r="R66" s="180" t="s">
        <v>214</v>
      </c>
      <c r="S66" s="180" t="s">
        <v>215</v>
      </c>
      <c r="T66" s="180" t="s">
        <v>216</v>
      </c>
      <c r="U66" s="180" t="s">
        <v>217</v>
      </c>
      <c r="V66" s="292" t="s">
        <v>218</v>
      </c>
      <c r="W66" s="292" t="s">
        <v>271</v>
      </c>
      <c r="X66" s="180" t="s">
        <v>225</v>
      </c>
      <c r="Y66" s="180" t="s">
        <v>229</v>
      </c>
      <c r="Z66" s="180" t="s">
        <v>232</v>
      </c>
      <c r="AA66" s="180" t="s">
        <v>235</v>
      </c>
      <c r="AB66" s="180" t="s">
        <v>238</v>
      </c>
      <c r="AC66" s="180" t="s">
        <v>278</v>
      </c>
      <c r="AD66" s="181" t="s">
        <v>280</v>
      </c>
    </row>
    <row r="67" spans="4:30" ht="16.5" customHeight="1">
      <c r="D67" s="2" t="s">
        <v>98</v>
      </c>
      <c r="E67" s="142"/>
      <c r="F67" s="43">
        <f t="shared" ref="F67:J67" si="49">100*F54/F$63</f>
        <v>8.5527074438563009</v>
      </c>
      <c r="G67" s="43">
        <f t="shared" si="49"/>
        <v>7.994199880071104</v>
      </c>
      <c r="H67" s="43">
        <f t="shared" si="49"/>
        <v>7.7345429815140889</v>
      </c>
      <c r="I67" s="43">
        <f t="shared" si="49"/>
        <v>7.2323324483238762</v>
      </c>
      <c r="J67" s="43">
        <f t="shared" si="49"/>
        <v>6.5714434405999302</v>
      </c>
      <c r="K67" s="43">
        <f t="shared" ref="K67:W76" si="50">100*K54/K$63</f>
        <v>5.900213627307461</v>
      </c>
      <c r="L67" s="43">
        <f t="shared" si="50"/>
        <v>6.1637041035753271</v>
      </c>
      <c r="M67" s="43">
        <f t="shared" si="50"/>
        <v>6.1614931639067132</v>
      </c>
      <c r="N67" s="43">
        <f t="shared" si="50"/>
        <v>6.5765112505783625</v>
      </c>
      <c r="O67" s="43">
        <f t="shared" si="50"/>
        <v>6.3209033080571837</v>
      </c>
      <c r="P67" s="43">
        <f t="shared" si="50"/>
        <v>6.3326330040783319</v>
      </c>
      <c r="Q67" s="43">
        <f t="shared" si="50"/>
        <v>6.0231542523303299</v>
      </c>
      <c r="R67" s="108">
        <f t="shared" si="50"/>
        <v>5.3469331925501873</v>
      </c>
      <c r="S67" s="43">
        <f t="shared" si="50"/>
        <v>4.9287520615981641</v>
      </c>
      <c r="T67" s="43">
        <f t="shared" si="50"/>
        <v>4.6092105732529518</v>
      </c>
      <c r="U67" s="43">
        <f t="shared" si="50"/>
        <v>3.5943073884532684</v>
      </c>
      <c r="V67" s="43">
        <f t="shared" si="50"/>
        <v>3.2727536712755052</v>
      </c>
      <c r="W67" s="43">
        <f t="shared" si="50"/>
        <v>3.1152806354371019</v>
      </c>
      <c r="X67" s="43">
        <f t="shared" ref="X67" si="51">100*X54/X$63</f>
        <v>2.8893784369917999</v>
      </c>
      <c r="Y67" s="43">
        <f t="shared" ref="Y67" si="52">100*Y54/Y$63</f>
        <v>3.109112981105699</v>
      </c>
      <c r="Z67" s="43">
        <f>100*Z54/Z$63</f>
        <v>3.4341378509290497</v>
      </c>
      <c r="AA67" s="43">
        <f t="shared" ref="AA67:AB67" si="53">100*AA54/AA$63</f>
        <v>3.4959183345145224</v>
      </c>
      <c r="AB67" s="43">
        <f t="shared" si="53"/>
        <v>3.765371828803822</v>
      </c>
      <c r="AC67" s="43">
        <f t="shared" ref="AC67:AD67" si="54">100*AC54/AC$63</f>
        <v>3.3095401138205713</v>
      </c>
      <c r="AD67" s="44">
        <f t="shared" si="54"/>
        <v>3.2293335421100857</v>
      </c>
    </row>
    <row r="68" spans="4:30" ht="16.5" customHeight="1">
      <c r="D68" s="5" t="s">
        <v>99</v>
      </c>
      <c r="E68" s="143"/>
      <c r="F68" s="49">
        <f t="shared" ref="F68:J68" si="55">100*F55/F$63</f>
        <v>1.3328707188415008</v>
      </c>
      <c r="G68" s="49">
        <f t="shared" si="55"/>
        <v>1.4202184754519203</v>
      </c>
      <c r="H68" s="49">
        <f t="shared" si="55"/>
        <v>1.6470846852953096</v>
      </c>
      <c r="I68" s="49">
        <f t="shared" si="55"/>
        <v>1.6170526987390639</v>
      </c>
      <c r="J68" s="49">
        <f t="shared" si="55"/>
        <v>1.6046007058382485</v>
      </c>
      <c r="K68" s="49">
        <f t="shared" si="50"/>
        <v>1.6788010586733546</v>
      </c>
      <c r="L68" s="49">
        <f t="shared" si="50"/>
        <v>1.662592985090577</v>
      </c>
      <c r="M68" s="49">
        <f t="shared" si="50"/>
        <v>1.6566379481505882</v>
      </c>
      <c r="N68" s="49">
        <f t="shared" si="50"/>
        <v>1.616892854267223</v>
      </c>
      <c r="O68" s="49">
        <f t="shared" si="50"/>
        <v>1.608651874159901</v>
      </c>
      <c r="P68" s="49">
        <f t="shared" si="50"/>
        <v>1.6080600402247738</v>
      </c>
      <c r="Q68" s="49">
        <f t="shared" si="50"/>
        <v>1.588557381468771</v>
      </c>
      <c r="R68" s="49">
        <f t="shared" si="50"/>
        <v>1.6620412470970156</v>
      </c>
      <c r="S68" s="49">
        <f t="shared" si="50"/>
        <v>1.7096352080140489</v>
      </c>
      <c r="T68" s="49">
        <f t="shared" si="50"/>
        <v>1.7026361787892841</v>
      </c>
      <c r="U68" s="49">
        <f t="shared" si="50"/>
        <v>1.6404897447666789</v>
      </c>
      <c r="V68" s="49">
        <f t="shared" si="50"/>
        <v>1.6426940843793638</v>
      </c>
      <c r="W68" s="49">
        <f t="shared" si="50"/>
        <v>1.6024414123605473</v>
      </c>
      <c r="X68" s="49">
        <f t="shared" ref="X68" si="56">100*X55/X$63</f>
        <v>1.5838542015424599</v>
      </c>
      <c r="Y68" s="49">
        <f t="shared" ref="Y68:Z68" si="57">100*Y55/Y$63</f>
        <v>1.6945053087677198</v>
      </c>
      <c r="Z68" s="49">
        <f t="shared" si="57"/>
        <v>1.741903104229005</v>
      </c>
      <c r="AA68" s="49">
        <f t="shared" ref="AA68:AB68" si="58">100*AA55/AA$63</f>
        <v>1.6227594446462483</v>
      </c>
      <c r="AB68" s="49">
        <f t="shared" si="58"/>
        <v>1.7067974953198635</v>
      </c>
      <c r="AC68" s="49">
        <f t="shared" ref="AC68:AD68" si="59">100*AC55/AC$63</f>
        <v>1.7032850118192333</v>
      </c>
      <c r="AD68" s="50">
        <f t="shared" si="59"/>
        <v>1.6257596312155191</v>
      </c>
    </row>
    <row r="69" spans="4:30" ht="16.5" customHeight="1">
      <c r="D69" s="2" t="s">
        <v>100</v>
      </c>
      <c r="E69" s="144"/>
      <c r="F69" s="40">
        <f t="shared" ref="F69:J69" si="60">100*F56/F$63</f>
        <v>19.876342820930162</v>
      </c>
      <c r="G69" s="40">
        <f t="shared" si="60"/>
        <v>20.932607215793055</v>
      </c>
      <c r="H69" s="40">
        <f t="shared" si="60"/>
        <v>22.469207324752524</v>
      </c>
      <c r="I69" s="40">
        <f t="shared" si="60"/>
        <v>22.421560764339109</v>
      </c>
      <c r="J69" s="40">
        <f t="shared" si="60"/>
        <v>23.686293907067544</v>
      </c>
      <c r="K69" s="40">
        <f t="shared" si="50"/>
        <v>23.390211922083534</v>
      </c>
      <c r="L69" s="40">
        <f t="shared" si="50"/>
        <v>24.020960561987277</v>
      </c>
      <c r="M69" s="40">
        <f t="shared" si="50"/>
        <v>22.970398160974419</v>
      </c>
      <c r="N69" s="40">
        <f t="shared" si="50"/>
        <v>24.591957354493982</v>
      </c>
      <c r="O69" s="40">
        <f t="shared" si="50"/>
        <v>26.481577239196998</v>
      </c>
      <c r="P69" s="40">
        <f t="shared" si="50"/>
        <v>25.804531278270364</v>
      </c>
      <c r="Q69" s="40">
        <f t="shared" si="50"/>
        <v>26.099264121489764</v>
      </c>
      <c r="R69" s="40">
        <f t="shared" si="50"/>
        <v>26.153352398662495</v>
      </c>
      <c r="S69" s="40">
        <f t="shared" si="50"/>
        <v>26.956938747033057</v>
      </c>
      <c r="T69" s="40">
        <f t="shared" si="50"/>
        <v>26.902698010677888</v>
      </c>
      <c r="U69" s="40">
        <f t="shared" si="50"/>
        <v>26.675843587931794</v>
      </c>
      <c r="V69" s="49">
        <f t="shared" si="50"/>
        <v>27.865581976831173</v>
      </c>
      <c r="W69" s="49">
        <f t="shared" si="50"/>
        <v>28.544105901276101</v>
      </c>
      <c r="X69" s="49">
        <f t="shared" ref="X69" si="61">100*X56/X$63</f>
        <v>29.185822284118416</v>
      </c>
      <c r="Y69" s="49">
        <f t="shared" ref="Y69:Z69" si="62">100*Y56/Y$63</f>
        <v>30.176037522745258</v>
      </c>
      <c r="Z69" s="49">
        <f t="shared" si="62"/>
        <v>31.407803219688436</v>
      </c>
      <c r="AA69" s="49">
        <f t="shared" ref="AA69:AB69" si="63">100*AA56/AA$63</f>
        <v>30.700762819714942</v>
      </c>
      <c r="AB69" s="49">
        <f t="shared" si="63"/>
        <v>30.068164579433219</v>
      </c>
      <c r="AC69" s="49">
        <f t="shared" ref="AC69:AD69" si="64">100*AC56/AC$63</f>
        <v>29.936377317904494</v>
      </c>
      <c r="AD69" s="50">
        <f t="shared" si="64"/>
        <v>30.233049602408535</v>
      </c>
    </row>
    <row r="70" spans="4:30" ht="16.5" customHeight="1">
      <c r="D70" s="5" t="s">
        <v>203</v>
      </c>
      <c r="E70" s="145"/>
      <c r="F70" s="49">
        <f t="shared" ref="F70:J70" si="65">100*F57/F$63</f>
        <v>0</v>
      </c>
      <c r="G70" s="49">
        <f t="shared" si="65"/>
        <v>0</v>
      </c>
      <c r="H70" s="49">
        <f t="shared" si="65"/>
        <v>0</v>
      </c>
      <c r="I70" s="49">
        <f t="shared" si="65"/>
        <v>0</v>
      </c>
      <c r="J70" s="49">
        <f t="shared" si="65"/>
        <v>0</v>
      </c>
      <c r="K70" s="49">
        <f>100*K57/K$63</f>
        <v>1.4238735515140746</v>
      </c>
      <c r="L70" s="49">
        <f t="shared" si="50"/>
        <v>1.4018788898014403</v>
      </c>
      <c r="M70" s="49">
        <f t="shared" si="50"/>
        <v>1.4041736148490069</v>
      </c>
      <c r="N70" s="49">
        <f t="shared" si="50"/>
        <v>1.4589771217173817</v>
      </c>
      <c r="O70" s="49">
        <f t="shared" si="50"/>
        <v>1.5436713881310553</v>
      </c>
      <c r="P70" s="49">
        <f t="shared" si="50"/>
        <v>1.618849025339316</v>
      </c>
      <c r="Q70" s="49">
        <f t="shared" si="50"/>
        <v>1.7496621606931391</v>
      </c>
      <c r="R70" s="49">
        <f t="shared" si="50"/>
        <v>2.0271752611683653</v>
      </c>
      <c r="S70" s="49">
        <f t="shared" si="50"/>
        <v>2.4324799393468348</v>
      </c>
      <c r="T70" s="49">
        <f t="shared" si="50"/>
        <v>2.5759878238742435</v>
      </c>
      <c r="U70" s="49">
        <f t="shared" si="50"/>
        <v>2.8063095063508361</v>
      </c>
      <c r="V70" s="49">
        <f t="shared" si="50"/>
        <v>3.368291878763737</v>
      </c>
      <c r="W70" s="49">
        <f t="shared" si="50"/>
        <v>3.9373663443595017</v>
      </c>
      <c r="X70" s="49">
        <f t="shared" ref="X70" si="66">100*X57/X$63</f>
        <v>4.5386610355858776</v>
      </c>
      <c r="Y70" s="49">
        <f t="shared" ref="Y70:Z70" si="67">100*Y57/Y$63</f>
        <v>5.1700073330627818</v>
      </c>
      <c r="Z70" s="49">
        <f t="shared" si="67"/>
        <v>6.1309216297462319</v>
      </c>
      <c r="AA70" s="49">
        <f t="shared" ref="AA70:AB70" si="68">100*AA57/AA$63</f>
        <v>7.9836970465185386</v>
      </c>
      <c r="AB70" s="49">
        <f t="shared" si="68"/>
        <v>9.9053482667355244</v>
      </c>
      <c r="AC70" s="49">
        <f t="shared" ref="AC70:AD70" si="69">100*AC57/AC$63</f>
        <v>11.480247758988225</v>
      </c>
      <c r="AD70" s="50">
        <f t="shared" si="69"/>
        <v>12.086489470588225</v>
      </c>
    </row>
    <row r="71" spans="4:30" ht="16.5" customHeight="1">
      <c r="D71" s="2" t="s">
        <v>101</v>
      </c>
      <c r="F71" s="40">
        <f t="shared" ref="F71:J71" si="70">100*F58/F$63</f>
        <v>6.5438731611938312</v>
      </c>
      <c r="G71" s="40">
        <f t="shared" si="70"/>
        <v>6.9762126795999242</v>
      </c>
      <c r="H71" s="40">
        <f t="shared" si="70"/>
        <v>7.6988214173675482</v>
      </c>
      <c r="I71" s="40">
        <f t="shared" si="70"/>
        <v>7.9151399540245411</v>
      </c>
      <c r="J71" s="40">
        <f t="shared" si="70"/>
        <v>8.3740344002884886</v>
      </c>
      <c r="K71" s="40">
        <f t="shared" si="50"/>
        <v>8.4828296444272624</v>
      </c>
      <c r="L71" s="40">
        <f t="shared" si="50"/>
        <v>8.0421819982558045</v>
      </c>
      <c r="M71" s="40">
        <f t="shared" si="50"/>
        <v>7.7782151673703801</v>
      </c>
      <c r="N71" s="40">
        <f t="shared" si="50"/>
        <v>7.323055352859309</v>
      </c>
      <c r="O71" s="40">
        <f t="shared" si="50"/>
        <v>6.8440825191530328</v>
      </c>
      <c r="P71" s="40">
        <f t="shared" si="50"/>
        <v>6.6335549849169047</v>
      </c>
      <c r="Q71" s="40">
        <f t="shared" si="50"/>
        <v>6.2703555127596236</v>
      </c>
      <c r="R71" s="40">
        <f t="shared" si="50"/>
        <v>6.7392966463015398</v>
      </c>
      <c r="S71" s="40">
        <f t="shared" si="50"/>
        <v>6.7531002506743363</v>
      </c>
      <c r="T71" s="40">
        <f t="shared" si="50"/>
        <v>6.9029833886253096</v>
      </c>
      <c r="U71" s="40">
        <f t="shared" si="50"/>
        <v>6.8236964549975339</v>
      </c>
      <c r="V71" s="49">
        <f t="shared" si="50"/>
        <v>7.0643128497027634</v>
      </c>
      <c r="W71" s="49">
        <f t="shared" si="50"/>
        <v>7.1227414267153009</v>
      </c>
      <c r="X71" s="49">
        <f t="shared" ref="X71" si="71">100*X58/X$63</f>
        <v>7.0273976339811037</v>
      </c>
      <c r="Y71" s="49">
        <f t="shared" ref="Y71:Z71" si="72">100*Y58/Y$63</f>
        <v>6.3892940804665006</v>
      </c>
      <c r="Z71" s="49">
        <f t="shared" si="72"/>
        <v>6.3907703536248377</v>
      </c>
      <c r="AA71" s="49">
        <f t="shared" ref="AA71:AB71" si="73">100*AA58/AA$63</f>
        <v>6.5172864312247194</v>
      </c>
      <c r="AB71" s="49">
        <f t="shared" si="73"/>
        <v>6.467263249628818</v>
      </c>
      <c r="AC71" s="49">
        <f t="shared" ref="AC71:AD71" si="74">100*AC58/AC$63</f>
        <v>6.5220309737423436</v>
      </c>
      <c r="AD71" s="50">
        <f t="shared" si="74"/>
        <v>6.4109074878433159</v>
      </c>
    </row>
    <row r="72" spans="4:30" ht="16.5" customHeight="1">
      <c r="D72" s="5" t="s">
        <v>102</v>
      </c>
      <c r="E72" s="145"/>
      <c r="F72" s="49">
        <f t="shared" ref="F72:J72" si="75">100*F59/F$63</f>
        <v>23.82388705589873</v>
      </c>
      <c r="G72" s="49">
        <f t="shared" si="75"/>
        <v>21.438442546163021</v>
      </c>
      <c r="H72" s="49">
        <f t="shared" si="75"/>
        <v>21.371639367911499</v>
      </c>
      <c r="I72" s="49">
        <f t="shared" si="75"/>
        <v>21.508066294048149</v>
      </c>
      <c r="J72" s="49">
        <f t="shared" si="75"/>
        <v>20.344500278402204</v>
      </c>
      <c r="K72" s="49">
        <f t="shared" si="50"/>
        <v>18.966301119408943</v>
      </c>
      <c r="L72" s="49">
        <f t="shared" si="50"/>
        <v>19.479413929908567</v>
      </c>
      <c r="M72" s="49">
        <f t="shared" si="50"/>
        <v>20.33121741335956</v>
      </c>
      <c r="N72" s="49">
        <f t="shared" si="50"/>
        <v>19.386908914232993</v>
      </c>
      <c r="O72" s="49">
        <f t="shared" si="50"/>
        <v>18.324333792581641</v>
      </c>
      <c r="P72" s="49">
        <f t="shared" si="50"/>
        <v>19.013509623440555</v>
      </c>
      <c r="Q72" s="49">
        <f t="shared" si="50"/>
        <v>19.149654720256493</v>
      </c>
      <c r="R72" s="49">
        <f t="shared" si="50"/>
        <v>17.725119611819466</v>
      </c>
      <c r="S72" s="49">
        <f t="shared" si="50"/>
        <v>16.993310409561815</v>
      </c>
      <c r="T72" s="49">
        <f t="shared" si="50"/>
        <v>16.480861841401211</v>
      </c>
      <c r="U72" s="49">
        <f t="shared" si="50"/>
        <v>16.230580383926075</v>
      </c>
      <c r="V72" s="49">
        <f t="shared" si="50"/>
        <v>15.848755525265856</v>
      </c>
      <c r="W72" s="49">
        <f t="shared" si="50"/>
        <v>15.632303901180402</v>
      </c>
      <c r="X72" s="49">
        <f t="shared" ref="X72" si="76">100*X59/X$63</f>
        <v>15.346972290780752</v>
      </c>
      <c r="Y72" s="49">
        <f t="shared" ref="Y72:Z72" si="77">100*Y59/Y$63</f>
        <v>14.673124104824945</v>
      </c>
      <c r="Z72" s="49">
        <f t="shared" si="77"/>
        <v>14.222984920929362</v>
      </c>
      <c r="AA72" s="49">
        <f t="shared" ref="AA72:AB72" si="78">100*AA59/AA$63</f>
        <v>13.60601026406991</v>
      </c>
      <c r="AB72" s="49">
        <f t="shared" si="78"/>
        <v>12.979290394422568</v>
      </c>
      <c r="AC72" s="49">
        <f t="shared" ref="AC72:AD72" si="79">100*AC59/AC$63</f>
        <v>12.642846365440636</v>
      </c>
      <c r="AD72" s="50">
        <f t="shared" si="79"/>
        <v>12.509185826176891</v>
      </c>
    </row>
    <row r="73" spans="4:30" ht="16.5" customHeight="1">
      <c r="D73" s="5" t="s">
        <v>103</v>
      </c>
      <c r="E73" s="145"/>
      <c r="F73" s="49">
        <f t="shared" ref="F73:J73" si="80">100*F60/F$63</f>
        <v>18.197751831865936</v>
      </c>
      <c r="G73" s="49">
        <f t="shared" si="80"/>
        <v>20.049422655464767</v>
      </c>
      <c r="H73" s="49">
        <f t="shared" si="80"/>
        <v>18.400566965338633</v>
      </c>
      <c r="I73" s="49">
        <f t="shared" si="80"/>
        <v>18.757450423238407</v>
      </c>
      <c r="J73" s="49">
        <f t="shared" si="80"/>
        <v>19.08644008549642</v>
      </c>
      <c r="K73" s="49">
        <f t="shared" si="50"/>
        <v>20.043692603423452</v>
      </c>
      <c r="L73" s="49">
        <f t="shared" si="50"/>
        <v>19.350990555664509</v>
      </c>
      <c r="M73" s="49">
        <f t="shared" si="50"/>
        <v>19.490113401221812</v>
      </c>
      <c r="N73" s="49">
        <f t="shared" si="50"/>
        <v>18.999987842048483</v>
      </c>
      <c r="O73" s="49">
        <f t="shared" si="50"/>
        <v>18.298397575616786</v>
      </c>
      <c r="P73" s="49">
        <f t="shared" si="50"/>
        <v>18.036008476514148</v>
      </c>
      <c r="Q73" s="49">
        <f t="shared" si="50"/>
        <v>17.924615814986296</v>
      </c>
      <c r="R73" s="49">
        <f t="shared" si="50"/>
        <v>18.086074834858792</v>
      </c>
      <c r="S73" s="49">
        <f t="shared" si="50"/>
        <v>17.764228704035098</v>
      </c>
      <c r="T73" s="49">
        <f t="shared" si="50"/>
        <v>17.566629805348462</v>
      </c>
      <c r="U73" s="49">
        <f t="shared" si="50"/>
        <v>17.51184175191268</v>
      </c>
      <c r="V73" s="49">
        <f t="shared" si="50"/>
        <v>17.494451175345652</v>
      </c>
      <c r="W73" s="49">
        <f t="shared" si="50"/>
        <v>17.279787954521197</v>
      </c>
      <c r="X73" s="49">
        <f t="shared" ref="X73" si="81">100*X60/X$63</f>
        <v>17.111306960413565</v>
      </c>
      <c r="Y73" s="49">
        <f t="shared" ref="Y73:Z73" si="82">100*Y60/Y$63</f>
        <v>17.183025500219639</v>
      </c>
      <c r="Z73" s="49">
        <f t="shared" si="82"/>
        <v>15.764090904362842</v>
      </c>
      <c r="AA73" s="49">
        <f t="shared" ref="AA73:AB73" si="83">100*AA60/AA$63</f>
        <v>15.759691044891118</v>
      </c>
      <c r="AB73" s="49">
        <f t="shared" si="83"/>
        <v>15.352664450325999</v>
      </c>
      <c r="AC73" s="49">
        <f t="shared" ref="AC73:AD73" si="84">100*AC60/AC$63</f>
        <v>15.337109297925922</v>
      </c>
      <c r="AD73" s="50">
        <f t="shared" si="84"/>
        <v>15.151870730947703</v>
      </c>
    </row>
    <row r="74" spans="4:30" ht="16.5" customHeight="1">
      <c r="D74" s="5" t="s">
        <v>104</v>
      </c>
      <c r="E74" s="145"/>
      <c r="F74" s="49">
        <f t="shared" ref="F74:J74" si="85">100*F61/F$63</f>
        <v>2.5011689083199631</v>
      </c>
      <c r="G74" s="49">
        <f t="shared" si="85"/>
        <v>2.0958321507604385</v>
      </c>
      <c r="H74" s="49">
        <f t="shared" si="85"/>
        <v>1.6970032813462448</v>
      </c>
      <c r="I74" s="49">
        <f t="shared" si="85"/>
        <v>1.3667485514399313</v>
      </c>
      <c r="J74" s="49">
        <f t="shared" si="85"/>
        <v>1.0311704544564848</v>
      </c>
      <c r="K74" s="49">
        <f t="shared" si="50"/>
        <v>0.67308913693688566</v>
      </c>
      <c r="L74" s="49">
        <f t="shared" si="50"/>
        <v>0.49772066817683885</v>
      </c>
      <c r="M74" s="49">
        <f t="shared" si="50"/>
        <v>0.75847180922060609</v>
      </c>
      <c r="N74" s="49">
        <f t="shared" si="50"/>
        <v>0.67680792753493857</v>
      </c>
      <c r="O74" s="49">
        <f t="shared" si="50"/>
        <v>0.80437258495218955</v>
      </c>
      <c r="P74" s="49">
        <f t="shared" si="50"/>
        <v>0.71047376534148343</v>
      </c>
      <c r="Q74" s="49">
        <f t="shared" si="50"/>
        <v>0.66067695411714622</v>
      </c>
      <c r="R74" s="49">
        <f t="shared" si="50"/>
        <v>0.63911207493252586</v>
      </c>
      <c r="S74" s="49">
        <f t="shared" si="50"/>
        <v>0.59406029126037674</v>
      </c>
      <c r="T74" s="49">
        <f t="shared" si="50"/>
        <v>0.56233724538936258</v>
      </c>
      <c r="U74" s="49">
        <f t="shared" si="50"/>
        <v>0.5284744852385207</v>
      </c>
      <c r="V74" s="49">
        <f t="shared" si="50"/>
        <v>0.79734615056179314</v>
      </c>
      <c r="W74" s="49">
        <f t="shared" si="50"/>
        <v>0.95751268923430266</v>
      </c>
      <c r="X74" s="49">
        <f t="shared" ref="X74" si="86">100*X61/X$63</f>
        <v>1.1074128209446625</v>
      </c>
      <c r="Y74" s="49">
        <f t="shared" ref="Y74:Z74" si="87">100*Y61/Y$63</f>
        <v>1.2390499238083332</v>
      </c>
      <c r="Z74" s="49">
        <f t="shared" si="87"/>
        <v>1.3647313054543311</v>
      </c>
      <c r="AA74" s="49">
        <f t="shared" ref="AA74:AB74" si="88">100*AA61/AA$63</f>
        <v>1.2884066475136173</v>
      </c>
      <c r="AB74" s="49">
        <f t="shared" si="88"/>
        <v>1.2299480343425215</v>
      </c>
      <c r="AC74" s="49">
        <f t="shared" ref="AC74:AD74" si="89">100*AC61/AC$63</f>
        <v>1.193046189796384</v>
      </c>
      <c r="AD74" s="50">
        <f t="shared" si="89"/>
        <v>1.1631328074736973</v>
      </c>
    </row>
    <row r="75" spans="4:30" ht="16.5" customHeight="1" thickBot="1">
      <c r="D75" s="2" t="s">
        <v>105</v>
      </c>
      <c r="F75" s="40">
        <f t="shared" ref="F75:J75" si="90">100*F62/F$63</f>
        <v>19.171398059093576</v>
      </c>
      <c r="G75" s="40">
        <f t="shared" si="90"/>
        <v>19.093064396695762</v>
      </c>
      <c r="H75" s="40">
        <f t="shared" si="90"/>
        <v>18.98113397647414</v>
      </c>
      <c r="I75" s="40">
        <f t="shared" si="90"/>
        <v>19.181648865846924</v>
      </c>
      <c r="J75" s="40">
        <f t="shared" si="90"/>
        <v>19.301516727850675</v>
      </c>
      <c r="K75" s="40">
        <f t="shared" si="50"/>
        <v>19.440987336225042</v>
      </c>
      <c r="L75" s="40">
        <f t="shared" si="50"/>
        <v>19.380556307539656</v>
      </c>
      <c r="M75" s="40">
        <f t="shared" si="50"/>
        <v>19.449279320946921</v>
      </c>
      <c r="N75" s="40">
        <f t="shared" si="50"/>
        <v>19.368901382267328</v>
      </c>
      <c r="O75" s="40">
        <f t="shared" si="50"/>
        <v>19.774009718151223</v>
      </c>
      <c r="P75" s="40">
        <f t="shared" si="50"/>
        <v>20.242379801874137</v>
      </c>
      <c r="Q75" s="40">
        <f t="shared" si="50"/>
        <v>20.534059081898427</v>
      </c>
      <c r="R75" s="40">
        <f t="shared" si="50"/>
        <v>21.62089473260961</v>
      </c>
      <c r="S75" s="40">
        <f t="shared" si="50"/>
        <v>21.867494388476278</v>
      </c>
      <c r="T75" s="40">
        <f t="shared" si="50"/>
        <v>22.696655132641293</v>
      </c>
      <c r="U75" s="40">
        <f t="shared" si="50"/>
        <v>24.18845669642262</v>
      </c>
      <c r="V75" s="40">
        <f t="shared" si="50"/>
        <v>22.645812687874166</v>
      </c>
      <c r="W75" s="40">
        <f t="shared" si="50"/>
        <v>21.808459734915544</v>
      </c>
      <c r="X75" s="40">
        <f t="shared" ref="X75" si="91">100*X62/X$63</f>
        <v>21.209194335641364</v>
      </c>
      <c r="Y75" s="40">
        <f t="shared" ref="Y75:Z75" si="92">100*Y62/Y$63</f>
        <v>20.365843244999123</v>
      </c>
      <c r="Z75" s="40">
        <f t="shared" si="92"/>
        <v>19.54265671103591</v>
      </c>
      <c r="AA75" s="40">
        <f t="shared" ref="AA75:AB75" si="93">100*AA62/AA$63</f>
        <v>19.025467966906373</v>
      </c>
      <c r="AB75" s="40">
        <f t="shared" si="93"/>
        <v>18.525151700987671</v>
      </c>
      <c r="AC75" s="40">
        <f t="shared" ref="AC75:AD75" si="94">100*AC62/AC$63</f>
        <v>17.875516970562174</v>
      </c>
      <c r="AD75" s="41">
        <f t="shared" si="94"/>
        <v>17.590270901236025</v>
      </c>
    </row>
    <row r="76" spans="4:30" ht="16.5" customHeight="1" thickTop="1" thickBot="1">
      <c r="D76" s="138" t="s">
        <v>97</v>
      </c>
      <c r="E76" s="146"/>
      <c r="F76" s="70">
        <f t="shared" ref="F76:J76" si="95">100*F63/F$63</f>
        <v>100</v>
      </c>
      <c r="G76" s="70">
        <f t="shared" si="95"/>
        <v>100</v>
      </c>
      <c r="H76" s="70">
        <f t="shared" si="95"/>
        <v>100</v>
      </c>
      <c r="I76" s="70">
        <f t="shared" si="95"/>
        <v>100</v>
      </c>
      <c r="J76" s="70">
        <f t="shared" si="95"/>
        <v>100</v>
      </c>
      <c r="K76" s="70">
        <f t="shared" si="50"/>
        <v>100</v>
      </c>
      <c r="L76" s="70">
        <f t="shared" si="50"/>
        <v>100</v>
      </c>
      <c r="M76" s="70">
        <f t="shared" si="50"/>
        <v>100</v>
      </c>
      <c r="N76" s="70">
        <f t="shared" si="50"/>
        <v>100</v>
      </c>
      <c r="O76" s="70">
        <f t="shared" si="50"/>
        <v>100</v>
      </c>
      <c r="P76" s="70">
        <f t="shared" si="50"/>
        <v>100</v>
      </c>
      <c r="Q76" s="70">
        <f t="shared" si="50"/>
        <v>100</v>
      </c>
      <c r="R76" s="70">
        <f t="shared" si="50"/>
        <v>100</v>
      </c>
      <c r="S76" s="70">
        <f t="shared" si="50"/>
        <v>100</v>
      </c>
      <c r="T76" s="70">
        <f t="shared" si="50"/>
        <v>100</v>
      </c>
      <c r="U76" s="70">
        <f t="shared" si="50"/>
        <v>100</v>
      </c>
      <c r="V76" s="70">
        <f t="shared" si="50"/>
        <v>100</v>
      </c>
      <c r="W76" s="70">
        <f t="shared" si="50"/>
        <v>100</v>
      </c>
      <c r="X76" s="70">
        <f t="shared" ref="X76" si="96">100*X63/X$63</f>
        <v>100</v>
      </c>
      <c r="Y76" s="70">
        <f t="shared" ref="Y76:Z76" si="97">100*Y63/Y$63</f>
        <v>100</v>
      </c>
      <c r="Z76" s="70">
        <f t="shared" si="97"/>
        <v>100</v>
      </c>
      <c r="AA76" s="70">
        <f t="shared" ref="AA76:AB76" si="98">100*AA63/AA$63</f>
        <v>100</v>
      </c>
      <c r="AB76" s="70">
        <f t="shared" si="98"/>
        <v>100</v>
      </c>
      <c r="AC76" s="70">
        <f t="shared" ref="AC76:AD76" si="99">100*AC63/AC$63</f>
        <v>100</v>
      </c>
      <c r="AD76" s="71">
        <f t="shared" si="99"/>
        <v>100</v>
      </c>
    </row>
    <row r="78" spans="4:30" ht="16.5" customHeight="1" thickBot="1">
      <c r="D78" s="4" t="s">
        <v>335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</row>
    <row r="79" spans="4:30" ht="16.5" customHeight="1" thickBot="1">
      <c r="D79" s="125"/>
      <c r="E79" s="141"/>
      <c r="F79" s="180" t="s">
        <v>363</v>
      </c>
      <c r="G79" s="180" t="s">
        <v>364</v>
      </c>
      <c r="H79" s="180" t="s">
        <v>365</v>
      </c>
      <c r="I79" s="180" t="s">
        <v>366</v>
      </c>
      <c r="J79" s="180" t="s">
        <v>367</v>
      </c>
      <c r="K79" s="180" t="s">
        <v>207</v>
      </c>
      <c r="L79" s="180" t="s">
        <v>208</v>
      </c>
      <c r="M79" s="180" t="s">
        <v>209</v>
      </c>
      <c r="N79" s="180" t="s">
        <v>210</v>
      </c>
      <c r="O79" s="180" t="s">
        <v>211</v>
      </c>
      <c r="P79" s="180" t="s">
        <v>212</v>
      </c>
      <c r="Q79" s="180" t="s">
        <v>213</v>
      </c>
      <c r="R79" s="180" t="s">
        <v>214</v>
      </c>
      <c r="S79" s="180" t="s">
        <v>215</v>
      </c>
      <c r="T79" s="180" t="s">
        <v>216</v>
      </c>
      <c r="U79" s="180" t="s">
        <v>217</v>
      </c>
      <c r="V79" s="292" t="s">
        <v>218</v>
      </c>
      <c r="W79" s="292" t="s">
        <v>271</v>
      </c>
      <c r="X79" s="180" t="s">
        <v>225</v>
      </c>
      <c r="Y79" s="180" t="s">
        <v>229</v>
      </c>
      <c r="Z79" s="180" t="s">
        <v>232</v>
      </c>
      <c r="AA79" s="180" t="s">
        <v>235</v>
      </c>
      <c r="AB79" s="180" t="s">
        <v>238</v>
      </c>
      <c r="AC79" s="180" t="s">
        <v>278</v>
      </c>
      <c r="AD79" s="181" t="s">
        <v>280</v>
      </c>
    </row>
    <row r="80" spans="4:30" ht="16.5" customHeight="1">
      <c r="D80" s="2" t="s">
        <v>98</v>
      </c>
      <c r="E80" s="142"/>
      <c r="F80" s="306">
        <f t="shared" ref="F80:J80" si="100">100*F54/$K54</f>
        <v>164.91051261136906</v>
      </c>
      <c r="G80" s="306">
        <f t="shared" si="100"/>
        <v>146.90401869745264</v>
      </c>
      <c r="H80" s="306">
        <f t="shared" si="100"/>
        <v>132.4570209562053</v>
      </c>
      <c r="I80" s="306">
        <f t="shared" si="100"/>
        <v>122.5981145689547</v>
      </c>
      <c r="J80" s="306">
        <f t="shared" si="100"/>
        <v>111.90786171414229</v>
      </c>
      <c r="K80" s="306">
        <f>100*K54/$K54</f>
        <v>100</v>
      </c>
      <c r="L80" s="306">
        <f t="shared" ref="L80:AD80" si="101">100*L54/$K54</f>
        <v>105.62374513740744</v>
      </c>
      <c r="M80" s="306">
        <f t="shared" si="101"/>
        <v>105.26532500941147</v>
      </c>
      <c r="N80" s="306">
        <f t="shared" si="101"/>
        <v>112.42353181076672</v>
      </c>
      <c r="O80" s="306">
        <f t="shared" si="101"/>
        <v>106.27313652905006</v>
      </c>
      <c r="P80" s="306">
        <f t="shared" si="101"/>
        <v>104.03712824695695</v>
      </c>
      <c r="Q80" s="306">
        <f t="shared" si="101"/>
        <v>97.77379533191116</v>
      </c>
      <c r="R80" s="306">
        <f t="shared" si="101"/>
        <v>86.303566946919304</v>
      </c>
      <c r="S80" s="306">
        <f t="shared" si="101"/>
        <v>82.138207428786529</v>
      </c>
      <c r="T80" s="306">
        <f t="shared" si="101"/>
        <v>76.003497929476723</v>
      </c>
      <c r="U80" s="306">
        <f t="shared" si="101"/>
        <v>59.204024971765591</v>
      </c>
      <c r="V80" s="306">
        <f t="shared" si="101"/>
        <v>55.157093110804368</v>
      </c>
      <c r="W80" s="306">
        <f t="shared" si="101"/>
        <v>53.104608482871114</v>
      </c>
      <c r="X80" s="306">
        <f t="shared" si="101"/>
        <v>50.2552861086711</v>
      </c>
      <c r="Y80" s="306">
        <f t="shared" si="101"/>
        <v>55.39904630442966</v>
      </c>
      <c r="Z80" s="306">
        <f t="shared" si="101"/>
        <v>62.143932739365042</v>
      </c>
      <c r="AA80" s="306">
        <f t="shared" si="101"/>
        <v>64.762281967624546</v>
      </c>
      <c r="AB80" s="306">
        <f t="shared" si="101"/>
        <v>73.195350734094617</v>
      </c>
      <c r="AC80" s="306">
        <f t="shared" si="101"/>
        <v>67.091228510478103</v>
      </c>
      <c r="AD80" s="320">
        <f t="shared" si="101"/>
        <v>66.155963734471072</v>
      </c>
    </row>
    <row r="81" spans="4:30" ht="16.5" customHeight="1">
      <c r="D81" s="5" t="s">
        <v>99</v>
      </c>
      <c r="E81" s="143"/>
      <c r="F81" s="441">
        <f t="shared" ref="F81:J81" si="102">100*F55/$K55</f>
        <v>90.323603186416392</v>
      </c>
      <c r="G81" s="441">
        <f t="shared" si="102"/>
        <v>91.723862289478745</v>
      </c>
      <c r="H81" s="441">
        <f t="shared" si="102"/>
        <v>99.134485515036246</v>
      </c>
      <c r="I81" s="441">
        <f t="shared" si="102"/>
        <v>96.338101932247284</v>
      </c>
      <c r="J81" s="441">
        <f t="shared" si="102"/>
        <v>96.036274428732867</v>
      </c>
      <c r="K81" s="441">
        <f t="shared" ref="K81:AD81" si="103">100*K55/$K55</f>
        <v>100</v>
      </c>
      <c r="L81" s="441">
        <f t="shared" si="103"/>
        <v>100.13230794674604</v>
      </c>
      <c r="M81" s="441">
        <f t="shared" si="103"/>
        <v>99.470768213015788</v>
      </c>
      <c r="N81" s="441">
        <f t="shared" si="103"/>
        <v>97.142975274952448</v>
      </c>
      <c r="O81" s="441">
        <f t="shared" si="103"/>
        <v>95.054990490366322</v>
      </c>
      <c r="P81" s="441">
        <f t="shared" si="103"/>
        <v>92.848479836820189</v>
      </c>
      <c r="Q81" s="441">
        <f>100*Q55/$K55</f>
        <v>90.62956531326661</v>
      </c>
      <c r="R81" s="441">
        <f t="shared" si="103"/>
        <v>94.283194134347681</v>
      </c>
      <c r="S81" s="441">
        <f t="shared" si="103"/>
        <v>100.13368615452465</v>
      </c>
      <c r="T81" s="441">
        <f t="shared" si="103"/>
        <v>98.672785909203668</v>
      </c>
      <c r="U81" s="441">
        <f t="shared" si="103"/>
        <v>94.968163400314225</v>
      </c>
      <c r="V81" s="441">
        <f t="shared" si="103"/>
        <v>97.30009096171338</v>
      </c>
      <c r="W81" s="441">
        <f t="shared" si="103"/>
        <v>96.003197442046357</v>
      </c>
      <c r="X81" s="441">
        <f t="shared" si="103"/>
        <v>96.819096446980339</v>
      </c>
      <c r="Y81" s="441">
        <f t="shared" si="103"/>
        <v>106.11510791366905</v>
      </c>
      <c r="Z81" s="441">
        <f t="shared" si="103"/>
        <v>110.78309765980319</v>
      </c>
      <c r="AA81" s="441">
        <f t="shared" si="103"/>
        <v>105.65340830783649</v>
      </c>
      <c r="AB81" s="441">
        <f t="shared" si="103"/>
        <v>116.60740373218667</v>
      </c>
      <c r="AC81" s="441">
        <f t="shared" si="103"/>
        <v>121.35395132170126</v>
      </c>
      <c r="AD81" s="442">
        <f t="shared" si="103"/>
        <v>117.05256484467597</v>
      </c>
    </row>
    <row r="82" spans="4:30" ht="16.5" customHeight="1">
      <c r="D82" s="2" t="s">
        <v>100</v>
      </c>
      <c r="E82" s="144"/>
      <c r="F82" s="315">
        <f t="shared" ref="F82:J82" si="104">100*F56/$K56</f>
        <v>96.675134134181661</v>
      </c>
      <c r="G82" s="315">
        <f t="shared" si="104"/>
        <v>97.032132852191239</v>
      </c>
      <c r="H82" s="315">
        <f t="shared" si="104"/>
        <v>97.064776126489718</v>
      </c>
      <c r="I82" s="315">
        <f t="shared" si="104"/>
        <v>95.874879318804105</v>
      </c>
      <c r="J82" s="315">
        <f t="shared" si="104"/>
        <v>101.74908598831962</v>
      </c>
      <c r="K82" s="315">
        <f t="shared" ref="K82:AD82" si="105">100*K56/$K56</f>
        <v>100</v>
      </c>
      <c r="L82" s="315">
        <f t="shared" si="105"/>
        <v>103.83499121599165</v>
      </c>
      <c r="M82" s="315">
        <f t="shared" si="105"/>
        <v>98.992312014307643</v>
      </c>
      <c r="N82" s="315">
        <f t="shared" si="105"/>
        <v>106.04454520994571</v>
      </c>
      <c r="O82" s="315">
        <f t="shared" si="105"/>
        <v>112.31086684709494</v>
      </c>
      <c r="P82" s="315">
        <f>100*P56/$K56</f>
        <v>106.93837741164553</v>
      </c>
      <c r="Q82" s="315">
        <f t="shared" si="105"/>
        <v>106.87111248278806</v>
      </c>
      <c r="R82" s="315">
        <f t="shared" si="105"/>
        <v>106.48414130383172</v>
      </c>
      <c r="S82" s="315">
        <f t="shared" si="105"/>
        <v>113.32152240317808</v>
      </c>
      <c r="T82" s="315">
        <f t="shared" si="105"/>
        <v>111.90163889020778</v>
      </c>
      <c r="U82" s="315">
        <f t="shared" si="105"/>
        <v>110.83776490511687</v>
      </c>
      <c r="V82" s="441">
        <f t="shared" si="105"/>
        <v>118.46491540446004</v>
      </c>
      <c r="W82" s="441">
        <f t="shared" si="105"/>
        <v>122.73970055236376</v>
      </c>
      <c r="X82" s="441">
        <f t="shared" si="105"/>
        <v>128.05095911875028</v>
      </c>
      <c r="Y82" s="441">
        <f t="shared" si="105"/>
        <v>135.63181551999745</v>
      </c>
      <c r="Z82" s="441">
        <f t="shared" si="105"/>
        <v>143.36797477169492</v>
      </c>
      <c r="AA82" s="441">
        <f t="shared" si="105"/>
        <v>143.46422297136888</v>
      </c>
      <c r="AB82" s="441">
        <f t="shared" si="105"/>
        <v>147.44027269993509</v>
      </c>
      <c r="AC82" s="441">
        <f t="shared" si="105"/>
        <v>153.08439374515297</v>
      </c>
      <c r="AD82" s="442">
        <f t="shared" si="105"/>
        <v>156.23259025370746</v>
      </c>
    </row>
    <row r="83" spans="4:30" ht="16.5" customHeight="1">
      <c r="D83" s="5" t="s">
        <v>203</v>
      </c>
      <c r="E83" s="145"/>
      <c r="F83" s="443">
        <f t="shared" ref="F83:J83" si="106">100*F57/$K57</f>
        <v>0</v>
      </c>
      <c r="G83" s="443">
        <f t="shared" si="106"/>
        <v>0</v>
      </c>
      <c r="H83" s="443">
        <f t="shared" si="106"/>
        <v>0</v>
      </c>
      <c r="I83" s="443">
        <f t="shared" si="106"/>
        <v>0</v>
      </c>
      <c r="J83" s="443">
        <f t="shared" si="106"/>
        <v>0</v>
      </c>
      <c r="K83" s="443">
        <f t="shared" ref="K83:AC83" si="107">100*K57/$K57</f>
        <v>100</v>
      </c>
      <c r="L83" s="443">
        <f t="shared" si="107"/>
        <v>99.546636334091659</v>
      </c>
      <c r="M83" s="443">
        <f t="shared" si="107"/>
        <v>99.406889827754313</v>
      </c>
      <c r="N83" s="443">
        <f t="shared" si="107"/>
        <v>103.34904127396815</v>
      </c>
      <c r="O83" s="443">
        <f t="shared" si="107"/>
        <v>107.54631134221644</v>
      </c>
      <c r="P83" s="443">
        <f t="shared" si="107"/>
        <v>110.20636984075398</v>
      </c>
      <c r="Q83" s="443">
        <f t="shared" si="107"/>
        <v>117.69255768605784</v>
      </c>
      <c r="R83" s="443">
        <f t="shared" si="107"/>
        <v>135.58498537536562</v>
      </c>
      <c r="S83" s="443">
        <f t="shared" si="107"/>
        <v>167.97855053623658</v>
      </c>
      <c r="T83" s="443">
        <f t="shared" si="107"/>
        <v>176.01397465063374</v>
      </c>
      <c r="U83" s="443">
        <f t="shared" si="107"/>
        <v>191.54371140721483</v>
      </c>
      <c r="V83" s="443">
        <f t="shared" si="107"/>
        <v>235.23074423139423</v>
      </c>
      <c r="W83" s="443">
        <f t="shared" si="107"/>
        <v>278.12317192070202</v>
      </c>
      <c r="X83" s="443">
        <f t="shared" si="107"/>
        <v>327.11569710757226</v>
      </c>
      <c r="Y83" s="443">
        <f t="shared" si="107"/>
        <v>381.72733181670458</v>
      </c>
      <c r="Z83" s="443">
        <f t="shared" si="107"/>
        <v>459.73025674358138</v>
      </c>
      <c r="AA83" s="443">
        <f t="shared" si="107"/>
        <v>612.85992850178752</v>
      </c>
      <c r="AB83" s="443">
        <f t="shared" si="107"/>
        <v>797.88755281117972</v>
      </c>
      <c r="AC83" s="443">
        <f t="shared" si="107"/>
        <v>964.37439064023397</v>
      </c>
      <c r="AD83" s="444">
        <f>100*AD57/$K57</f>
        <v>1026.0123496912577</v>
      </c>
    </row>
    <row r="84" spans="4:30" ht="16.5" customHeight="1">
      <c r="D84" s="2" t="s">
        <v>101</v>
      </c>
      <c r="F84" s="305">
        <f t="shared" ref="F84:J84" si="108">100*F58/$K58</f>
        <v>87.762015552506753</v>
      </c>
      <c r="G84" s="305">
        <f t="shared" si="108"/>
        <v>89.167250817583991</v>
      </c>
      <c r="H84" s="305">
        <f t="shared" si="108"/>
        <v>91.704693300311746</v>
      </c>
      <c r="I84" s="305">
        <f t="shared" si="108"/>
        <v>93.323495959130341</v>
      </c>
      <c r="J84" s="305">
        <f t="shared" si="108"/>
        <v>99.188553005899692</v>
      </c>
      <c r="K84" s="305">
        <f t="shared" ref="K84:AD84" si="109">100*K58/$K58</f>
        <v>100</v>
      </c>
      <c r="L84" s="305">
        <f t="shared" si="109"/>
        <v>95.856301601891843</v>
      </c>
      <c r="M84" s="305">
        <f t="shared" si="109"/>
        <v>92.42858584563686</v>
      </c>
      <c r="N84" s="305">
        <f t="shared" si="109"/>
        <v>87.072490173990587</v>
      </c>
      <c r="O84" s="305">
        <f t="shared" si="109"/>
        <v>80.036221902795461</v>
      </c>
      <c r="P84" s="305">
        <f t="shared" si="109"/>
        <v>75.801423237114363</v>
      </c>
      <c r="Q84" s="305">
        <f t="shared" si="109"/>
        <v>70.797454647613804</v>
      </c>
      <c r="R84" s="305">
        <f t="shared" si="109"/>
        <v>75.65986324049652</v>
      </c>
      <c r="S84" s="305">
        <f t="shared" si="109"/>
        <v>78.27776853440399</v>
      </c>
      <c r="T84" s="305">
        <f t="shared" si="109"/>
        <v>79.171860382021038</v>
      </c>
      <c r="U84" s="305">
        <f t="shared" si="109"/>
        <v>78.177667342190603</v>
      </c>
      <c r="V84" s="441">
        <f t="shared" si="109"/>
        <v>82.810415979096021</v>
      </c>
      <c r="W84" s="441">
        <f t="shared" si="109"/>
        <v>84.45185732716179</v>
      </c>
      <c r="X84" s="441">
        <f t="shared" si="109"/>
        <v>85.015642516003936</v>
      </c>
      <c r="Y84" s="441">
        <f t="shared" si="109"/>
        <v>79.185498146627808</v>
      </c>
      <c r="Z84" s="441">
        <f t="shared" si="109"/>
        <v>80.437990448109673</v>
      </c>
      <c r="AA84" s="441">
        <f t="shared" si="109"/>
        <v>83.975899342386981</v>
      </c>
      <c r="AB84" s="441">
        <f t="shared" si="109"/>
        <v>87.442619105417194</v>
      </c>
      <c r="AC84" s="441">
        <f t="shared" si="109"/>
        <v>91.961901540794642</v>
      </c>
      <c r="AD84" s="442">
        <f t="shared" si="109"/>
        <v>91.348747644076155</v>
      </c>
    </row>
    <row r="85" spans="4:30" ht="16.5" customHeight="1">
      <c r="D85" s="5" t="s">
        <v>102</v>
      </c>
      <c r="E85" s="145"/>
      <c r="F85" s="441">
        <f t="shared" ref="F85:J85" si="110">100*F59/$K59</f>
        <v>142.90336039115508</v>
      </c>
      <c r="G85" s="441">
        <f t="shared" si="110"/>
        <v>122.55668357475548</v>
      </c>
      <c r="H85" s="441">
        <f t="shared" si="110"/>
        <v>113.85792325728353</v>
      </c>
      <c r="I85" s="441">
        <f t="shared" si="110"/>
        <v>113.42058199935099</v>
      </c>
      <c r="J85" s="441">
        <f t="shared" si="110"/>
        <v>107.77845280008196</v>
      </c>
      <c r="K85" s="441">
        <f t="shared" ref="K85:AD85" si="111">100*K59/$K59</f>
        <v>100.00000000000001</v>
      </c>
      <c r="L85" s="441">
        <f t="shared" si="111"/>
        <v>103.84384538248145</v>
      </c>
      <c r="M85" s="441">
        <f t="shared" si="111"/>
        <v>108.05574057672929</v>
      </c>
      <c r="N85" s="441">
        <f t="shared" si="111"/>
        <v>103.09920632016065</v>
      </c>
      <c r="O85" s="441">
        <f t="shared" si="111"/>
        <v>95.842391238047853</v>
      </c>
      <c r="P85" s="441">
        <f t="shared" si="111"/>
        <v>97.174299705023401</v>
      </c>
      <c r="Q85" s="441">
        <f t="shared" si="111"/>
        <v>96.704020611765401</v>
      </c>
      <c r="R85" s="441">
        <f t="shared" si="111"/>
        <v>89.001690808880042</v>
      </c>
      <c r="S85" s="441">
        <f t="shared" si="111"/>
        <v>88.099072128979685</v>
      </c>
      <c r="T85" s="441">
        <f t="shared" si="111"/>
        <v>84.541907905812451</v>
      </c>
      <c r="U85" s="441">
        <f t="shared" si="111"/>
        <v>83.167790212827228</v>
      </c>
      <c r="V85" s="441">
        <f t="shared" si="111"/>
        <v>83.093741079336269</v>
      </c>
      <c r="W85" s="441">
        <f t="shared" si="111"/>
        <v>82.897821955141112</v>
      </c>
      <c r="X85" s="441">
        <f t="shared" si="111"/>
        <v>83.039576639023281</v>
      </c>
      <c r="Y85" s="441">
        <f t="shared" si="111"/>
        <v>81.334250713043147</v>
      </c>
      <c r="Z85" s="441">
        <f t="shared" si="111"/>
        <v>80.067607956805077</v>
      </c>
      <c r="AA85" s="441">
        <f t="shared" si="111"/>
        <v>78.410956831917005</v>
      </c>
      <c r="AB85" s="441">
        <f t="shared" si="111"/>
        <v>78.489519668767372</v>
      </c>
      <c r="AC85" s="441">
        <f t="shared" si="111"/>
        <v>79.731154068554616</v>
      </c>
      <c r="AD85" s="442">
        <f t="shared" si="111"/>
        <v>79.72054076606085</v>
      </c>
    </row>
    <row r="86" spans="4:30" ht="16.5" customHeight="1">
      <c r="D86" s="5" t="s">
        <v>103</v>
      </c>
      <c r="E86" s="145"/>
      <c r="F86" s="441">
        <f t="shared" ref="F86:J86" si="112">100*F60/$K60</f>
        <v>103.28861779702201</v>
      </c>
      <c r="G86" s="441">
        <f t="shared" si="112"/>
        <v>108.45524194525858</v>
      </c>
      <c r="H86" s="441">
        <f t="shared" si="112"/>
        <v>92.760169504242796</v>
      </c>
      <c r="I86" s="441">
        <f t="shared" si="112"/>
        <v>93.598571380748496</v>
      </c>
      <c r="J86" s="441">
        <f t="shared" si="112"/>
        <v>95.678588372729251</v>
      </c>
      <c r="K86" s="441">
        <f t="shared" ref="K86:AD86" si="113">100*K60/$K60</f>
        <v>100</v>
      </c>
      <c r="L86" s="441">
        <f t="shared" si="113"/>
        <v>97.614196615225154</v>
      </c>
      <c r="M86" s="441">
        <f t="shared" si="113"/>
        <v>98.017525288846372</v>
      </c>
      <c r="N86" s="441">
        <f t="shared" si="113"/>
        <v>95.610366493476221</v>
      </c>
      <c r="O86" s="441">
        <f t="shared" si="113"/>
        <v>90.562293732706451</v>
      </c>
      <c r="P86" s="441">
        <f t="shared" si="113"/>
        <v>87.223692731426283</v>
      </c>
      <c r="Q86" s="441">
        <f t="shared" si="113"/>
        <v>85.65216538091704</v>
      </c>
      <c r="R86" s="441">
        <f t="shared" si="113"/>
        <v>85.932671584952388</v>
      </c>
      <c r="S86" s="441">
        <f t="shared" si="113"/>
        <v>87.145428037460846</v>
      </c>
      <c r="T86" s="441">
        <f t="shared" si="113"/>
        <v>85.267883424853792</v>
      </c>
      <c r="U86" s="441">
        <f t="shared" si="113"/>
        <v>84.909805134764184</v>
      </c>
      <c r="V86" s="441">
        <f t="shared" si="113"/>
        <v>86.791736264142173</v>
      </c>
      <c r="W86" s="441">
        <f t="shared" si="113"/>
        <v>86.708854184102108</v>
      </c>
      <c r="X86" s="441">
        <f t="shared" si="113"/>
        <v>87.609359903311926</v>
      </c>
      <c r="Y86" s="441">
        <f t="shared" si="113"/>
        <v>90.127105095170094</v>
      </c>
      <c r="Z86" s="441">
        <f t="shared" si="113"/>
        <v>83.973052934868306</v>
      </c>
      <c r="AA86" s="441">
        <f t="shared" si="113"/>
        <v>85.940636575931165</v>
      </c>
      <c r="AB86" s="441">
        <f t="shared" si="113"/>
        <v>87.85154180292767</v>
      </c>
      <c r="AC86" s="441">
        <f t="shared" si="113"/>
        <v>91.523287209494256</v>
      </c>
      <c r="AD86" s="442">
        <f t="shared" si="113"/>
        <v>91.371836946245551</v>
      </c>
    </row>
    <row r="87" spans="4:30" ht="16.5" customHeight="1">
      <c r="D87" s="5" t="s">
        <v>104</v>
      </c>
      <c r="E87" s="145"/>
      <c r="F87" s="441">
        <f t="shared" ref="F87:J87" si="114">100*F61/$K61</f>
        <v>422.7493039084253</v>
      </c>
      <c r="G87" s="441">
        <f t="shared" si="114"/>
        <v>337.60613248083598</v>
      </c>
      <c r="H87" s="441">
        <f t="shared" si="114"/>
        <v>254.75232889897219</v>
      </c>
      <c r="I87" s="441">
        <f t="shared" si="114"/>
        <v>203.09030284280362</v>
      </c>
      <c r="J87" s="441">
        <f t="shared" si="114"/>
        <v>153.93076896634696</v>
      </c>
      <c r="K87" s="441">
        <f t="shared" ref="K87:AD87" si="115">100*K61/$K61</f>
        <v>100</v>
      </c>
      <c r="L87" s="441">
        <f t="shared" si="115"/>
        <v>74.765391358152002</v>
      </c>
      <c r="M87" s="441">
        <f t="shared" si="115"/>
        <v>113.5883950362655</v>
      </c>
      <c r="N87" s="441">
        <f t="shared" si="115"/>
        <v>101.41968306349042</v>
      </c>
      <c r="O87" s="441">
        <f t="shared" si="115"/>
        <v>118.5486920353374</v>
      </c>
      <c r="P87" s="441">
        <f t="shared" si="115"/>
        <v>102.31686775978825</v>
      </c>
      <c r="Q87" s="441">
        <f t="shared" si="115"/>
        <v>94.011893712832148</v>
      </c>
      <c r="R87" s="441">
        <f t="shared" si="115"/>
        <v>90.426592416898686</v>
      </c>
      <c r="S87" s="441">
        <f t="shared" si="115"/>
        <v>86.782853803581858</v>
      </c>
      <c r="T87" s="441">
        <f t="shared" si="115"/>
        <v>81.282870991028148</v>
      </c>
      <c r="U87" s="441">
        <f t="shared" si="115"/>
        <v>76.305386545667048</v>
      </c>
      <c r="V87" s="441">
        <f t="shared" si="115"/>
        <v>117.7958818878691</v>
      </c>
      <c r="W87" s="441">
        <f t="shared" si="115"/>
        <v>143.07861537932695</v>
      </c>
      <c r="X87" s="441">
        <f t="shared" si="115"/>
        <v>168.84259736688324</v>
      </c>
      <c r="Y87" s="441">
        <f t="shared" si="115"/>
        <v>193.53064521673369</v>
      </c>
      <c r="Z87" s="441">
        <f t="shared" si="115"/>
        <v>216.48276099137189</v>
      </c>
      <c r="AA87" s="441">
        <f t="shared" si="115"/>
        <v>209.22278367880099</v>
      </c>
      <c r="AB87" s="441">
        <f t="shared" si="115"/>
        <v>209.58372005087483</v>
      </c>
      <c r="AC87" s="441">
        <f t="shared" si="115"/>
        <v>212.00714997765633</v>
      </c>
      <c r="AD87" s="442">
        <f t="shared" si="115"/>
        <v>208.87215977450072</v>
      </c>
    </row>
    <row r="88" spans="4:30" ht="16.5" customHeight="1" thickBot="1">
      <c r="D88" s="2" t="s">
        <v>105</v>
      </c>
      <c r="F88" s="305">
        <f t="shared" ref="F88:J88" si="116">100*F62/$K62</f>
        <v>112.18839334382237</v>
      </c>
      <c r="G88" s="305">
        <f t="shared" si="116"/>
        <v>106.48384632046482</v>
      </c>
      <c r="H88" s="305">
        <f t="shared" si="116"/>
        <v>98.653364149852067</v>
      </c>
      <c r="I88" s="305">
        <f t="shared" si="116"/>
        <v>98.682641429492946</v>
      </c>
      <c r="J88" s="305">
        <f t="shared" si="116"/>
        <v>99.756379709655079</v>
      </c>
      <c r="K88" s="305">
        <f t="shared" ref="K88:AD88" si="117">100*K62/$K62</f>
        <v>100</v>
      </c>
      <c r="L88" s="305">
        <f t="shared" si="117"/>
        <v>100.79417596359144</v>
      </c>
      <c r="M88" s="305">
        <f t="shared" si="117"/>
        <v>100.84451860297391</v>
      </c>
      <c r="N88" s="305">
        <f t="shared" si="117"/>
        <v>100.4884307140086</v>
      </c>
      <c r="O88" s="305">
        <f t="shared" si="117"/>
        <v>100.89938374896755</v>
      </c>
      <c r="P88" s="305">
        <f t="shared" si="117"/>
        <v>100.92878004194031</v>
      </c>
      <c r="Q88" s="305">
        <f t="shared" si="117"/>
        <v>101.16323630573096</v>
      </c>
      <c r="R88" s="305">
        <f t="shared" si="117"/>
        <v>105.91246331414047</v>
      </c>
      <c r="S88" s="305">
        <f t="shared" si="117"/>
        <v>110.60039845663512</v>
      </c>
      <c r="T88" s="305">
        <f t="shared" si="117"/>
        <v>113.58430071336592</v>
      </c>
      <c r="U88" s="305">
        <f t="shared" si="117"/>
        <v>120.91873531673019</v>
      </c>
      <c r="V88" s="305">
        <f t="shared" si="117"/>
        <v>115.83115340580451</v>
      </c>
      <c r="W88" s="305">
        <f t="shared" si="117"/>
        <v>112.82606677600025</v>
      </c>
      <c r="X88" s="305">
        <f t="shared" si="117"/>
        <v>111.95691241332854</v>
      </c>
      <c r="Y88" s="305">
        <f t="shared" si="117"/>
        <v>110.13303310236813</v>
      </c>
      <c r="Z88" s="305">
        <f t="shared" si="117"/>
        <v>107.32824591010686</v>
      </c>
      <c r="AA88" s="305">
        <f t="shared" si="117"/>
        <v>106.96596932788412</v>
      </c>
      <c r="AB88" s="305">
        <f t="shared" si="117"/>
        <v>109.29160884602292</v>
      </c>
      <c r="AC88" s="305">
        <f t="shared" si="117"/>
        <v>109.97807774426892</v>
      </c>
      <c r="AD88" s="317">
        <f t="shared" si="117"/>
        <v>109.36492105845697</v>
      </c>
    </row>
    <row r="89" spans="4:30" ht="16.5" customHeight="1" thickTop="1" thickBot="1">
      <c r="D89" s="138" t="s">
        <v>97</v>
      </c>
      <c r="E89" s="146"/>
      <c r="F89" s="445">
        <f t="shared" ref="F89:J89" si="118">100*F63/$K63</f>
        <v>113.76599283713399</v>
      </c>
      <c r="G89" s="445">
        <f t="shared" si="118"/>
        <v>108.42424583174555</v>
      </c>
      <c r="H89" s="445">
        <f t="shared" si="118"/>
        <v>101.04342582958452</v>
      </c>
      <c r="I89" s="445">
        <f t="shared" si="118"/>
        <v>100.01684400301433</v>
      </c>
      <c r="J89" s="445">
        <f t="shared" si="118"/>
        <v>100.47720818979489</v>
      </c>
      <c r="K89" s="445">
        <f t="shared" ref="K89:AD89" si="119">100*K63/$K63</f>
        <v>100</v>
      </c>
      <c r="L89" s="445">
        <f t="shared" si="119"/>
        <v>101.10846496759729</v>
      </c>
      <c r="M89" s="445">
        <f t="shared" si="119"/>
        <v>100.8015246599212</v>
      </c>
      <c r="N89" s="445">
        <f t="shared" si="119"/>
        <v>100.86242220928072</v>
      </c>
      <c r="O89" s="445">
        <f t="shared" si="119"/>
        <v>99.200094955753258</v>
      </c>
      <c r="P89" s="445">
        <f t="shared" si="119"/>
        <v>96.933026346750921</v>
      </c>
      <c r="Q89" s="445">
        <f t="shared" si="119"/>
        <v>95.778101546663564</v>
      </c>
      <c r="R89" s="445">
        <f t="shared" si="119"/>
        <v>95.233933817413316</v>
      </c>
      <c r="S89" s="445">
        <f t="shared" si="119"/>
        <v>98.327723678758034</v>
      </c>
      <c r="T89" s="445">
        <f t="shared" si="119"/>
        <v>97.291470432874689</v>
      </c>
      <c r="U89" s="445">
        <f t="shared" si="119"/>
        <v>97.186010315100845</v>
      </c>
      <c r="V89" s="445">
        <f t="shared" si="119"/>
        <v>99.438780031434419</v>
      </c>
      <c r="W89" s="445">
        <f t="shared" si="119"/>
        <v>100.57794828474603</v>
      </c>
      <c r="X89" s="445">
        <f t="shared" si="119"/>
        <v>102.62308327161441</v>
      </c>
      <c r="Y89" s="445">
        <f t="shared" si="119"/>
        <v>105.13165971504482</v>
      </c>
      <c r="Z89" s="445">
        <f t="shared" si="119"/>
        <v>106.76987783238968</v>
      </c>
      <c r="AA89" s="445">
        <f t="shared" si="119"/>
        <v>109.30212380203393</v>
      </c>
      <c r="AB89" s="445">
        <f t="shared" si="119"/>
        <v>114.6947036022335</v>
      </c>
      <c r="AC89" s="445">
        <f t="shared" si="119"/>
        <v>119.60954305320232</v>
      </c>
      <c r="AD89" s="446">
        <f t="shared" si="119"/>
        <v>120.87147817463762</v>
      </c>
    </row>
  </sheetData>
  <phoneticPr fontId="4"/>
  <pageMargins left="0.74803149606299213" right="0.78740157480314965" top="0.98425196850393704" bottom="0.98425196850393704" header="0.51181102362204722" footer="0.51181102362204722"/>
  <pageSetup paperSize="9" scale="37" orientation="portrait" r:id="rId1"/>
  <headerFooter alignWithMargins="0">
    <oddHeader>&amp;L&amp;D&amp;R&amp;A</oddHeader>
  </headerFooter>
  <ignoredErrors>
    <ignoredError sqref="K56:W56 L63:W63 M57:W57 Y62:Y63 Y54:Y61 X54:X61 Z55:AB61 L58:W58 L59:W59 L60:W60 L61:W61 L62:W62 L54:W54 L55:W55 Z54:AA5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3" ma:contentTypeDescription="新しいドキュメントを作成します。" ma:contentTypeScope="" ma:versionID="0e29a6a7e487dd7d44ed3ed94c26fbab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001735befa3e89f9e866a776ab744ed6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240c08-57bd-42fd-88bc-a9db5fa21718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C71DDDA1-16CA-4AB2-B38E-A1C3A0566CA0}"/>
</file>

<file path=customXml/itemProps2.xml><?xml version="1.0" encoding="utf-8"?>
<ds:datastoreItem xmlns:ds="http://schemas.openxmlformats.org/officeDocument/2006/customXml" ds:itemID="{56F37D25-37B5-4357-B9FB-F5926834C41A}"/>
</file>

<file path=customXml/itemProps3.xml><?xml version="1.0" encoding="utf-8"?>
<ds:datastoreItem xmlns:ds="http://schemas.openxmlformats.org/officeDocument/2006/customXml" ds:itemID="{78B2D8C8-AEEA-4467-A4C8-8615F30581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1ＩＴ投資（日本）</vt:lpstr>
      <vt:lpstr>2ＩＴ投資（米国）</vt:lpstr>
      <vt:lpstr>3ＩＴストック（日本）</vt:lpstr>
      <vt:lpstr>4ＩＴストック（米国）</vt:lpstr>
      <vt:lpstr>5名目国内生産額（日本）</vt:lpstr>
      <vt:lpstr>6実質国内生産額（日本）</vt:lpstr>
      <vt:lpstr>7名目GDP（日本）</vt:lpstr>
      <vt:lpstr>8実質GDP（日本）</vt:lpstr>
      <vt:lpstr>9雇用（日本）</vt:lpstr>
      <vt:lpstr>10労働生産性（日本）</vt:lpstr>
      <vt:lpstr>11米国実質生産額</vt:lpstr>
      <vt:lpstr>12米国実質GDP</vt:lpstr>
      <vt:lpstr>13米国雇用者数</vt:lpstr>
      <vt:lpstr>14名目産出額（他産業）</vt:lpstr>
      <vt:lpstr>15実質産出額（他産業）</vt:lpstr>
      <vt:lpstr>16名目GDP(他産業）</vt:lpstr>
      <vt:lpstr>17実質GDP（他産業）</vt:lpstr>
      <vt:lpstr>18雇用者数（他産業）</vt:lpstr>
      <vt:lpstr>19労働生産性（GDP)（他産業）</vt:lpstr>
      <vt:lpstr>'10労働生産性（日本）'!Print_Area</vt:lpstr>
      <vt:lpstr>'11米国実質生産額'!Print_Area</vt:lpstr>
      <vt:lpstr>'12米国実質GDP'!Print_Area</vt:lpstr>
      <vt:lpstr>'13米国雇用者数'!Print_Area</vt:lpstr>
      <vt:lpstr>'14名目産出額（他産業）'!Print_Area</vt:lpstr>
      <vt:lpstr>'15実質産出額（他産業）'!Print_Area</vt:lpstr>
      <vt:lpstr>'16名目GDP(他産業）'!Print_Area</vt:lpstr>
      <vt:lpstr>'17実質GDP（他産業）'!Print_Area</vt:lpstr>
      <vt:lpstr>'18雇用者数（他産業）'!Print_Area</vt:lpstr>
      <vt:lpstr>'19労働生産性（GDP)（他産業）'!Print_Area</vt:lpstr>
      <vt:lpstr>'1ＩＴ投資（日本）'!Print_Area</vt:lpstr>
      <vt:lpstr>'2ＩＴ投資（米国）'!Print_Area</vt:lpstr>
      <vt:lpstr>'3ＩＴストック（日本）'!Print_Area</vt:lpstr>
      <vt:lpstr>'4ＩＴストック（米国）'!Print_Area</vt:lpstr>
      <vt:lpstr>'5名目国内生産額（日本）'!Print_Area</vt:lpstr>
      <vt:lpstr>'6実質国内生産額（日本）'!Print_Area</vt:lpstr>
      <vt:lpstr>'7名目GDP（日本）'!Print_Area</vt:lpstr>
      <vt:lpstr>'8実質GDP（日本）'!Print_Area</vt:lpstr>
      <vt:lpstr>'9雇用（日本）'!Print_Area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2026-07-30T02:42:27Z</dcterms:created>
  <dcterms:modified xsi:type="dcterms:W3CDTF">2026-07-30T02:42:31Z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0x0101001F420EF70C051C418758823C5FDA25C9</vt:lpwstr>
  </property>
</Properties>
</file>