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760" windowHeight="7044" activeTab="0"/>
  </bookViews>
  <sheets>
    <sheet name="2-2-1-22,23" sheetId="1" r:id="rId1"/>
    <sheet name="Sheet1" sheetId="2" r:id="rId2"/>
  </sheets>
  <externalReferences>
    <externalReference r:id="rId5"/>
  </externalReferences>
  <definedNames>
    <definedName name="_S1661" localSheetId="0">#REF!</definedName>
    <definedName name="_S1661">#REF!</definedName>
    <definedName name="a" localSheetId="0">#REF!</definedName>
    <definedName name="a">#REF!</definedName>
    <definedName name="T_00001_0004_000_SA_0_0_2_6_0_4_0" localSheetId="0">#REF!</definedName>
    <definedName name="T_00001_0004_000_SA_0_0_2_6_0_4_0">#REF!</definedName>
    <definedName name="T_00002_0005_000_SA_0_0_2_6_0_4_0" localSheetId="0">#REF!</definedName>
    <definedName name="T_00002_0005_000_SA_0_0_2_6_0_4_0">#REF!</definedName>
    <definedName name="T_00003_0006_000_SA_0_0_2_6_0_4_0" localSheetId="0">#REF!</definedName>
    <definedName name="T_00003_0006_000_SA_0_0_2_6_0_4_0">#REF!</definedName>
    <definedName name="T_00004_0007_000_SA_0_0_2_6_0_4_0" localSheetId="0">#REF!</definedName>
    <definedName name="T_00004_0007_000_SA_0_0_2_6_0_4_0">#REF!</definedName>
    <definedName name="T_00005_0008_000_SA_0_0_2_6_0_4_0" localSheetId="0">#REF!</definedName>
    <definedName name="T_00005_0008_000_SA_0_0_2_6_0_4_0">#REF!</definedName>
    <definedName name="T_00006_0009_000_SA_0_0_2_6_0_4_0" localSheetId="0">#REF!</definedName>
    <definedName name="T_00006_0009_000_SA_0_0_2_6_0_4_0">#REF!</definedName>
    <definedName name="T_00007_0010_000_SA_0_0_2_6_0_4_0" localSheetId="0">#REF!</definedName>
    <definedName name="T_00007_0010_000_SA_0_0_2_6_0_4_0">#REF!</definedName>
    <definedName name="T_00008_0011_000_SA_0_0_2_6_0_4_0" localSheetId="0">#REF!</definedName>
    <definedName name="T_00008_0011_000_SA_0_0_2_6_0_4_0">#REF!</definedName>
    <definedName name="T_00009_0012_001_SA_0_0_2_6_0_4_0" localSheetId="0">#REF!</definedName>
    <definedName name="T_00009_0012_001_SA_0_0_2_6_0_4_0">#REF!</definedName>
    <definedName name="T_00010_0012_002_SA_0_0_2_6_0_4_0" localSheetId="0">#REF!</definedName>
    <definedName name="T_00010_0012_002_SA_0_0_2_6_0_4_0">#REF!</definedName>
    <definedName name="T_00011_0013_000_SA_0_0_2_6_0_4_0" localSheetId="0">#REF!</definedName>
    <definedName name="T_00011_0013_000_SA_0_0_2_6_0_4_0">#REF!</definedName>
    <definedName name="T_00012_0014_000_SA_0_0_2_6_0_4_0" localSheetId="0">#REF!</definedName>
    <definedName name="T_00012_0014_000_SA_0_0_2_6_0_4_0">#REF!</definedName>
    <definedName name="T_00013_0015_000_SA_0_0_2_6_0_4_0" localSheetId="0">#REF!</definedName>
    <definedName name="T_00013_0015_000_SA_0_0_2_6_0_4_0">#REF!</definedName>
    <definedName name="T_00014_0022_000_MA_0_0_2_6_0_4_0" localSheetId="0">#REF!</definedName>
    <definedName name="T_00014_0022_000_MA_0_0_2_6_0_4_0">#REF!</definedName>
    <definedName name="T_00015_0024_000_SA_0_0_2_6_0_4_0" localSheetId="0">#REF!</definedName>
    <definedName name="T_00015_0024_000_SA_0_0_2_6_0_4_0">#REF!</definedName>
    <definedName name="T_00016_0025_000_SA_0_0_2_6_0_4_0" localSheetId="0">#REF!</definedName>
    <definedName name="T_00016_0025_000_SA_0_0_2_6_0_4_0">#REF!</definedName>
    <definedName name="T_00017_0026_000_SA_0_0_2_6_0_4_0" localSheetId="0">#REF!</definedName>
    <definedName name="T_00017_0026_000_SA_0_0_2_6_0_4_0">#REF!</definedName>
    <definedName name="T_00018_0027_000_MA_0_0_2_6_0_4_0" localSheetId="0">#REF!</definedName>
    <definedName name="T_00018_0027_000_MA_0_0_2_6_0_4_0">#REF!</definedName>
    <definedName name="T_00019_0029_000_SA_0_0_2_6_0_4_0" localSheetId="0">#REF!</definedName>
    <definedName name="T_00019_0029_000_SA_0_0_2_6_0_4_0">#REF!</definedName>
    <definedName name="T_00020_0030_000_SA_0_0_2_6_0_4_0" localSheetId="0">#REF!</definedName>
    <definedName name="T_00020_0030_000_SA_0_0_2_6_0_4_0">#REF!</definedName>
    <definedName name="T_00021_0031_000_MA_0_0_2_6_0_4_0" localSheetId="0">#REF!</definedName>
    <definedName name="T_00021_0031_000_MA_0_0_2_6_0_4_0">#REF!</definedName>
    <definedName name="T_00022_0033_000_MA_0_0_2_6_0_4_0" localSheetId="0">#REF!</definedName>
    <definedName name="T_00022_0033_000_MA_0_0_2_6_0_4_0">#REF!</definedName>
    <definedName name="T_00023_0035_000_MA_0_0_2_6_0_4_0" localSheetId="0">#REF!</definedName>
    <definedName name="T_00023_0035_000_MA_0_0_2_6_0_4_0">#REF!</definedName>
    <definedName name="T_00024_0036_001_MA_0_0_2_6_0_4_0" localSheetId="0">#REF!</definedName>
    <definedName name="T_00024_0036_001_MA_0_0_2_6_0_4_0">#REF!</definedName>
    <definedName name="T_00025_0036_002_MA_0_0_2_6_0_4_0" localSheetId="0">#REF!</definedName>
    <definedName name="T_00025_0036_002_MA_0_0_2_6_0_4_0">#REF!</definedName>
    <definedName name="T_00026_0036_003_MA_0_0_2_6_0_4_0" localSheetId="0">#REF!</definedName>
    <definedName name="T_00026_0036_003_MA_0_0_2_6_0_4_0">#REF!</definedName>
    <definedName name="T_00027_0036_004_MA_0_0_2_6_0_4_0" localSheetId="0">#REF!</definedName>
    <definedName name="T_00027_0036_004_MA_0_0_2_6_0_4_0">#REF!</definedName>
    <definedName name="T_00028_0036_005_MA_0_0_2_6_0_4_0" localSheetId="0">#REF!</definedName>
    <definedName name="T_00028_0036_005_MA_0_0_2_6_0_4_0">#REF!</definedName>
    <definedName name="T_00029_0036_006_MA_0_0_2_6_0_4_0" localSheetId="0">#REF!</definedName>
    <definedName name="T_00029_0036_006_MA_0_0_2_6_0_4_0">#REF!</definedName>
    <definedName name="T_00030_0036_007_MA_0_0_2_6_0_4_0" localSheetId="0">#REF!</definedName>
    <definedName name="T_00030_0036_007_MA_0_0_2_6_0_4_0">#REF!</definedName>
    <definedName name="T_00031_0036_008_MA_0_0_2_6_0_4_0" localSheetId="0">#REF!</definedName>
    <definedName name="T_00031_0036_008_MA_0_0_2_6_0_4_0">#REF!</definedName>
    <definedName name="T_00032_0036_009_MA_0_0_2_6_0_4_0" localSheetId="0">#REF!</definedName>
    <definedName name="T_00032_0036_009_MA_0_0_2_6_0_4_0">#REF!</definedName>
    <definedName name="T_00033_0036_010_MA_0_0_2_6_0_4_0" localSheetId="0">#REF!</definedName>
    <definedName name="T_00033_0036_010_MA_0_0_2_6_0_4_0">#REF!</definedName>
    <definedName name="T_00034_0037_000_MA_0_0_2_6_0_4_0" localSheetId="0">#REF!</definedName>
    <definedName name="T_00034_0037_000_MA_0_0_2_6_0_4_0">#REF!</definedName>
    <definedName name="T_00035_0039_000_MA_0_0_2_6_0_4_0" localSheetId="0">#REF!</definedName>
    <definedName name="T_00035_0039_000_MA_0_0_2_6_0_4_0">#REF!</definedName>
    <definedName name="T_00036_0041_000_MA_0_0_2_6_0_4_0" localSheetId="0">#REF!</definedName>
    <definedName name="T_00036_0041_000_MA_0_0_2_6_0_4_0">#REF!</definedName>
    <definedName name="T_00037_0042_000_SA_0_0_2_6_0_4_0" localSheetId="0">#REF!</definedName>
    <definedName name="T_00037_0042_000_SA_0_0_2_6_0_4_0">#REF!</definedName>
    <definedName name="あ" localSheetId="0">#REF!</definedName>
    <definedName name="あ">#REF!</definedName>
    <definedName name="カスタムデータ個数" localSheetId="0">'[1]世1'!#REF!</definedName>
    <definedName name="カスタムデータ個数">'[1]世1'!#REF!</definedName>
    <definedName name="データ個数" localSheetId="0">'[1]世57'!#REF!</definedName>
    <definedName name="データ個数">'[1]世57'!#REF!</definedName>
  </definedNames>
  <calcPr fullCalcOnLoad="1"/>
</workbook>
</file>

<file path=xl/sharedStrings.xml><?xml version="1.0" encoding="utf-8"?>
<sst xmlns="http://schemas.openxmlformats.org/spreadsheetml/2006/main" count="117" uniqueCount="49">
  <si>
    <t>端末レイヤー</t>
  </si>
  <si>
    <t>ネットワークレイヤー</t>
  </si>
  <si>
    <t>上位レイヤー</t>
  </si>
  <si>
    <t>合計</t>
  </si>
  <si>
    <t>プラットフォームレイヤー</t>
  </si>
  <si>
    <t>コンテンツレイヤー</t>
  </si>
  <si>
    <t>PC</t>
  </si>
  <si>
    <t>タブレット端末</t>
  </si>
  <si>
    <t>スマートフォン</t>
  </si>
  <si>
    <t>携帯電話端末</t>
  </si>
  <si>
    <t>固定インターネット</t>
  </si>
  <si>
    <t>モバイルインターネット</t>
  </si>
  <si>
    <t>電子商取引</t>
  </si>
  <si>
    <t>検索</t>
  </si>
  <si>
    <t>ネット広告（モバイル）</t>
  </si>
  <si>
    <t>ネット広告（オンライン）</t>
  </si>
  <si>
    <t>プラットフォーム</t>
  </si>
  <si>
    <t>アプリマーケット</t>
  </si>
  <si>
    <t>電子書籍</t>
  </si>
  <si>
    <t>モバイルゲーム</t>
  </si>
  <si>
    <t>オンラインゲーム</t>
  </si>
  <si>
    <t>映像配信</t>
  </si>
  <si>
    <t>音楽配信</t>
  </si>
  <si>
    <t>コンテンツ・アプリレイヤー</t>
  </si>
  <si>
    <t>CAGR(11-14)</t>
  </si>
  <si>
    <t>2015年</t>
  </si>
  <si>
    <t>2014年</t>
  </si>
  <si>
    <t>2013年</t>
  </si>
  <si>
    <t>2012年</t>
  </si>
  <si>
    <t>2011年</t>
  </si>
  <si>
    <t>2010年</t>
  </si>
  <si>
    <t>2009年</t>
  </si>
  <si>
    <t>2008年</t>
  </si>
  <si>
    <t>2007年</t>
  </si>
  <si>
    <t>2006年</t>
  </si>
  <si>
    <t>米国市場</t>
  </si>
  <si>
    <t>プラットフォームレイヤー</t>
  </si>
  <si>
    <t>コンテンツレイヤー</t>
  </si>
  <si>
    <t>スマートフォン</t>
  </si>
  <si>
    <t>モバイルインターネット</t>
  </si>
  <si>
    <t>アプリマーケット</t>
  </si>
  <si>
    <t>モバイルゲーム</t>
  </si>
  <si>
    <t>映像配信</t>
  </si>
  <si>
    <t>コンテンツ・アプリレイヤー</t>
  </si>
  <si>
    <t>日本市場</t>
  </si>
  <si>
    <t>※検索は広告の内数</t>
  </si>
  <si>
    <t>世界市場</t>
  </si>
  <si>
    <t>（出典）総務省「情報通信産業・サービスの動向・国際比較に関する調査研究」（平成24年）</t>
  </si>
  <si>
    <t>図表2-2-1-22､23  ICT産業（インターネット関連）を構成する各レイヤーの市場規模・成長性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</si>
</sst>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.00_)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sz val="9"/>
      <name val="Arial"/>
      <family val="2"/>
    </font>
    <font>
      <sz val="10"/>
      <name val="Tms Rmn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9"/>
      <name val="Tahoma"/>
      <family val="2"/>
    </font>
    <font>
      <b/>
      <sz val="10"/>
      <color indexed="9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Arial"/>
      <family val="2"/>
    </font>
    <font>
      <b/>
      <sz val="9"/>
      <name val="Arial"/>
      <family val="2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11"/>
      <name val="ＭＳ Ｐゴシック"/>
      <family val="3"/>
    </font>
    <font>
      <sz val="11"/>
      <name val="MS PGothic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sz val="12"/>
      <name val="Arial MT"/>
      <family val="2"/>
    </font>
    <font>
      <sz val="11"/>
      <name val="・団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8"/>
      <name val="ＭＳ ゴシック"/>
      <family val="3"/>
    </font>
    <font>
      <sz val="9"/>
      <color indexed="17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>
        <color indexed="63"/>
      </bottom>
    </border>
    <border>
      <left/>
      <right/>
      <top style="thin">
        <color indexed="55"/>
      </top>
      <bottom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hair"/>
    </border>
  </borders>
  <cellStyleXfs count="2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6" fillId="9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18" borderId="0" applyNumberFormat="0" applyBorder="0" applyAlignment="0" applyProtection="0"/>
    <xf numFmtId="0" fontId="6" fillId="19" borderId="0" applyNumberFormat="0" applyBorder="0" applyAlignment="0" applyProtection="0"/>
    <xf numFmtId="0" fontId="0" fillId="20" borderId="0" applyNumberFormat="0" applyBorder="0" applyAlignment="0" applyProtection="0"/>
    <xf numFmtId="0" fontId="6" fillId="9" borderId="0" applyNumberFormat="0" applyBorder="0" applyAlignment="0" applyProtection="0"/>
    <xf numFmtId="0" fontId="0" fillId="21" borderId="0" applyNumberFormat="0" applyBorder="0" applyAlignment="0" applyProtection="0"/>
    <xf numFmtId="0" fontId="6" fillId="15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57" fillId="24" borderId="0" applyNumberFormat="0" applyBorder="0" applyAlignment="0" applyProtection="0"/>
    <xf numFmtId="0" fontId="7" fillId="25" borderId="0" applyNumberFormat="0" applyBorder="0" applyAlignment="0" applyProtection="0"/>
    <xf numFmtId="0" fontId="57" fillId="26" borderId="0" applyNumberFormat="0" applyBorder="0" applyAlignment="0" applyProtection="0"/>
    <xf numFmtId="0" fontId="7" fillId="17" borderId="0" applyNumberFormat="0" applyBorder="0" applyAlignment="0" applyProtection="0"/>
    <xf numFmtId="0" fontId="57" fillId="27" borderId="0" applyNumberFormat="0" applyBorder="0" applyAlignment="0" applyProtection="0"/>
    <xf numFmtId="0" fontId="7" fillId="19" borderId="0" applyNumberFormat="0" applyBorder="0" applyAlignment="0" applyProtection="0"/>
    <xf numFmtId="0" fontId="57" fillId="28" borderId="0" applyNumberFormat="0" applyBorder="0" applyAlignment="0" applyProtection="0"/>
    <xf numFmtId="0" fontId="7" fillId="29" borderId="0" applyNumberFormat="0" applyBorder="0" applyAlignment="0" applyProtection="0"/>
    <xf numFmtId="0" fontId="57" fillId="30" borderId="0" applyNumberFormat="0" applyBorder="0" applyAlignment="0" applyProtection="0"/>
    <xf numFmtId="0" fontId="7" fillId="31" borderId="0" applyNumberFormat="0" applyBorder="0" applyAlignment="0" applyProtection="0"/>
    <xf numFmtId="0" fontId="57" fillId="32" borderId="0" applyNumberFormat="0" applyBorder="0" applyAlignment="0" applyProtection="0"/>
    <xf numFmtId="0" fontId="7" fillId="33" borderId="0" applyNumberFormat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8" fillId="0" borderId="0">
      <alignment wrapText="1"/>
      <protection/>
    </xf>
    <xf numFmtId="0" fontId="9" fillId="0" borderId="0">
      <alignment/>
      <protection/>
    </xf>
    <xf numFmtId="38" fontId="10" fillId="34" borderId="0" applyNumberFormat="0" applyBorder="0" applyAlignment="0" applyProtection="0"/>
    <xf numFmtId="10" fontId="10" fillId="35" borderId="1" applyNumberFormat="0" applyBorder="0" applyAlignment="0" applyProtection="0"/>
    <xf numFmtId="37" fontId="11" fillId="0" borderId="0">
      <alignment/>
      <protection/>
    </xf>
    <xf numFmtId="181" fontId="12" fillId="0" borderId="0">
      <alignment/>
      <protection/>
    </xf>
    <xf numFmtId="3" fontId="8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4" fillId="36" borderId="2">
      <alignment/>
      <protection/>
    </xf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77" fontId="16" fillId="0" borderId="3" applyNumberFormat="0" applyFont="0" applyFill="0" applyAlignment="0" applyProtection="0"/>
    <xf numFmtId="0" fontId="16" fillId="34" borderId="4" applyNumberFormat="0" applyFont="0" applyBorder="0" applyAlignment="0" applyProtection="0"/>
    <xf numFmtId="1" fontId="17" fillId="0" borderId="0" applyBorder="0">
      <alignment horizontal="left" vertical="top" wrapText="1"/>
      <protection/>
    </xf>
    <xf numFmtId="177" fontId="1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5">
      <alignment horizontal="center" wrapText="1"/>
      <protection/>
    </xf>
    <xf numFmtId="0" fontId="57" fillId="37" borderId="0" applyNumberFormat="0" applyBorder="0" applyAlignment="0" applyProtection="0"/>
    <xf numFmtId="0" fontId="7" fillId="38" borderId="0" applyNumberFormat="0" applyBorder="0" applyAlignment="0" applyProtection="0"/>
    <xf numFmtId="0" fontId="57" fillId="39" borderId="0" applyNumberFormat="0" applyBorder="0" applyAlignment="0" applyProtection="0"/>
    <xf numFmtId="0" fontId="7" fillId="40" borderId="0" applyNumberFormat="0" applyBorder="0" applyAlignment="0" applyProtection="0"/>
    <xf numFmtId="0" fontId="57" fillId="41" borderId="0" applyNumberFormat="0" applyBorder="0" applyAlignment="0" applyProtection="0"/>
    <xf numFmtId="0" fontId="7" fillId="42" borderId="0" applyNumberFormat="0" applyBorder="0" applyAlignment="0" applyProtection="0"/>
    <xf numFmtId="0" fontId="57" fillId="43" borderId="0" applyNumberFormat="0" applyBorder="0" applyAlignment="0" applyProtection="0"/>
    <xf numFmtId="0" fontId="7" fillId="29" borderId="0" applyNumberFormat="0" applyBorder="0" applyAlignment="0" applyProtection="0"/>
    <xf numFmtId="0" fontId="57" fillId="44" borderId="0" applyNumberFormat="0" applyBorder="0" applyAlignment="0" applyProtection="0"/>
    <xf numFmtId="0" fontId="7" fillId="31" borderId="0" applyNumberFormat="0" applyBorder="0" applyAlignment="0" applyProtection="0"/>
    <xf numFmtId="0" fontId="57" fillId="45" borderId="0" applyNumberFormat="0" applyBorder="0" applyAlignment="0" applyProtection="0"/>
    <xf numFmtId="0" fontId="7" fillId="46" borderId="0" applyNumberFormat="0" applyBorder="0" applyAlignment="0" applyProtection="0"/>
    <xf numFmtId="0" fontId="19" fillId="0" borderId="0">
      <alignment/>
      <protection/>
    </xf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47" borderId="6" applyNumberFormat="0" applyAlignment="0" applyProtection="0"/>
    <xf numFmtId="0" fontId="22" fillId="48" borderId="7" applyNumberFormat="0" applyAlignment="0" applyProtection="0"/>
    <xf numFmtId="0" fontId="60" fillId="49" borderId="0" applyNumberFormat="0" applyBorder="0" applyAlignment="0" applyProtection="0"/>
    <xf numFmtId="0" fontId="23" fillId="50" borderId="0" applyNumberFormat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1" borderId="8" applyNumberFormat="0" applyFont="0" applyAlignment="0" applyProtection="0"/>
    <xf numFmtId="0" fontId="29" fillId="35" borderId="9" applyNumberFormat="0" applyFont="0" applyAlignment="0" applyProtection="0"/>
    <xf numFmtId="0" fontId="64" fillId="0" borderId="10" applyNumberFormat="0" applyFill="0" applyAlignment="0" applyProtection="0"/>
    <xf numFmtId="0" fontId="30" fillId="0" borderId="11" applyNumberFormat="0" applyFill="0" applyAlignment="0" applyProtection="0"/>
    <xf numFmtId="0" fontId="65" fillId="52" borderId="0" applyNumberFormat="0" applyBorder="0" applyAlignment="0" applyProtection="0"/>
    <xf numFmtId="0" fontId="31" fillId="5" borderId="0" applyNumberFormat="0" applyBorder="0" applyAlignment="0" applyProtection="0"/>
    <xf numFmtId="0" fontId="66" fillId="53" borderId="12" applyNumberFormat="0" applyAlignment="0" applyProtection="0"/>
    <xf numFmtId="0" fontId="32" fillId="34" borderId="13" applyNumberFormat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8" fillId="0" borderId="14" applyNumberFormat="0" applyFill="0" applyAlignment="0" applyProtection="0"/>
    <xf numFmtId="0" fontId="36" fillId="0" borderId="15" applyNumberFormat="0" applyFill="0" applyAlignment="0" applyProtection="0"/>
    <xf numFmtId="0" fontId="69" fillId="0" borderId="16" applyNumberFormat="0" applyFill="0" applyAlignment="0" applyProtection="0"/>
    <xf numFmtId="0" fontId="37" fillId="0" borderId="17" applyNumberFormat="0" applyFill="0" applyAlignment="0" applyProtection="0"/>
    <xf numFmtId="0" fontId="70" fillId="0" borderId="18" applyNumberFormat="0" applyFill="0" applyAlignment="0" applyProtection="0"/>
    <xf numFmtId="0" fontId="38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1" fillId="0" borderId="20" applyNumberFormat="0" applyFill="0" applyAlignment="0" applyProtection="0"/>
    <xf numFmtId="0" fontId="39" fillId="0" borderId="21" applyNumberFormat="0" applyFill="0" applyAlignment="0" applyProtection="0"/>
    <xf numFmtId="0" fontId="72" fillId="53" borderId="22" applyNumberFormat="0" applyAlignment="0" applyProtection="0"/>
    <xf numFmtId="0" fontId="40" fillId="34" borderId="23" applyNumberFormat="0" applyAlignment="0" applyProtection="0"/>
    <xf numFmtId="0" fontId="7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4" fillId="54" borderId="12" applyNumberFormat="0" applyAlignment="0" applyProtection="0"/>
    <xf numFmtId="0" fontId="42" fillId="13" borderId="13" applyNumberFormat="0" applyAlignment="0" applyProtection="0"/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24" fillId="0" borderId="0">
      <alignment/>
      <protection/>
    </xf>
    <xf numFmtId="0" fontId="29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6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75" fillId="55" borderId="0" applyNumberFormat="0" applyBorder="0" applyAlignment="0" applyProtection="0"/>
    <xf numFmtId="0" fontId="44" fillId="7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186" applyFill="1">
      <alignment vertical="center"/>
      <protection/>
    </xf>
    <xf numFmtId="38" fontId="0" fillId="0" borderId="1" xfId="186" applyNumberFormat="1" applyFill="1" applyBorder="1">
      <alignment vertical="center"/>
      <protection/>
    </xf>
    <xf numFmtId="0" fontId="0" fillId="0" borderId="1" xfId="186" applyFill="1" applyBorder="1">
      <alignment vertical="center"/>
      <protection/>
    </xf>
    <xf numFmtId="38" fontId="0" fillId="0" borderId="1" xfId="141" applyFont="1" applyFill="1" applyBorder="1" applyAlignment="1">
      <alignment vertical="center"/>
    </xf>
    <xf numFmtId="38" fontId="3" fillId="0" borderId="1" xfId="141" applyFont="1" applyFill="1" applyBorder="1" applyAlignment="1">
      <alignment horizontal="right" vertical="center"/>
    </xf>
    <xf numFmtId="38" fontId="3" fillId="0" borderId="1" xfId="186" applyNumberFormat="1" applyFont="1" applyFill="1" applyBorder="1" applyAlignment="1">
      <alignment horizontal="right" vertical="center"/>
      <protection/>
    </xf>
    <xf numFmtId="0" fontId="3" fillId="0" borderId="24" xfId="186" applyFont="1" applyFill="1" applyBorder="1" applyAlignment="1">
      <alignment horizontal="center" vertical="center"/>
      <protection/>
    </xf>
    <xf numFmtId="38" fontId="3" fillId="0" borderId="1" xfId="141" applyFont="1" applyFill="1" applyBorder="1" applyAlignment="1">
      <alignment vertical="center"/>
    </xf>
    <xf numFmtId="38" fontId="3" fillId="0" borderId="1" xfId="186" applyNumberFormat="1" applyFont="1" applyFill="1" applyBorder="1">
      <alignment vertical="center"/>
      <protection/>
    </xf>
    <xf numFmtId="0" fontId="0" fillId="0" borderId="0" xfId="186" applyFont="1" applyFill="1" applyAlignment="1">
      <alignment horizontal="center" vertical="center" wrapText="1"/>
      <protection/>
    </xf>
    <xf numFmtId="0" fontId="0" fillId="0" borderId="0" xfId="186" applyFont="1" applyFill="1">
      <alignment vertical="center"/>
      <protection/>
    </xf>
    <xf numFmtId="0" fontId="3" fillId="0" borderId="25" xfId="186" applyFont="1" applyFill="1" applyBorder="1" applyAlignment="1">
      <alignment horizontal="center" vertical="center"/>
      <protection/>
    </xf>
    <xf numFmtId="0" fontId="3" fillId="0" borderId="26" xfId="186" applyFont="1" applyFill="1" applyBorder="1" applyAlignment="1">
      <alignment horizontal="center" vertical="center"/>
      <protection/>
    </xf>
    <xf numFmtId="0" fontId="3" fillId="0" borderId="27" xfId="186" applyFont="1" applyFill="1" applyBorder="1" applyAlignment="1">
      <alignment horizontal="center" vertical="center"/>
      <protection/>
    </xf>
    <xf numFmtId="0" fontId="3" fillId="0" borderId="24" xfId="186" applyFont="1" applyFill="1" applyBorder="1">
      <alignment vertical="center"/>
      <protection/>
    </xf>
    <xf numFmtId="0" fontId="0" fillId="0" borderId="1" xfId="186" applyFill="1" applyBorder="1" applyAlignment="1">
      <alignment vertical="center"/>
      <protection/>
    </xf>
    <xf numFmtId="0" fontId="3" fillId="0" borderId="1" xfId="186" applyFont="1" applyFill="1" applyBorder="1">
      <alignment vertical="center"/>
      <protection/>
    </xf>
    <xf numFmtId="176" fontId="0" fillId="0" borderId="1" xfId="111" applyNumberFormat="1" applyFont="1" applyFill="1" applyBorder="1" applyAlignment="1">
      <alignment vertical="center"/>
    </xf>
    <xf numFmtId="176" fontId="0" fillId="0" borderId="0" xfId="111" applyNumberFormat="1" applyFont="1" applyFill="1" applyBorder="1" applyAlignment="1">
      <alignment vertical="center"/>
    </xf>
    <xf numFmtId="176" fontId="0" fillId="0" borderId="0" xfId="111" applyNumberFormat="1" applyFont="1" applyFill="1" applyAlignment="1">
      <alignment vertical="center"/>
    </xf>
    <xf numFmtId="176" fontId="0" fillId="0" borderId="28" xfId="111" applyNumberFormat="1" applyFont="1" applyFill="1" applyBorder="1" applyAlignment="1">
      <alignment vertical="center"/>
    </xf>
    <xf numFmtId="0" fontId="3" fillId="0" borderId="1" xfId="186" applyFont="1" applyFill="1" applyBorder="1" applyAlignment="1">
      <alignment horizontal="right" vertical="center"/>
      <protection/>
    </xf>
  </cellXfs>
  <cellStyles count="189">
    <cellStyle name="Normal" xfId="0"/>
    <cellStyle name="%" xfId="15"/>
    <cellStyle name="_CNG Detail RC Listing v9 9-17-07" xfId="16"/>
    <cellStyle name="_Cumulative BFCC impacts Apr07 - May08" xfId="17"/>
    <cellStyle name="_Website Updates 8-30-071" xfId="18"/>
    <cellStyle name="0,0&#13;&#10;NA&#13;&#10;" xfId="19"/>
    <cellStyle name="20% - アクセント 1" xfId="20"/>
    <cellStyle name="20% - アクセント 1 2" xfId="21"/>
    <cellStyle name="20% - アクセント 2" xfId="22"/>
    <cellStyle name="20% - アクセント 2 2" xfId="23"/>
    <cellStyle name="20% - アクセント 3" xfId="24"/>
    <cellStyle name="20% - アクセント 3 2" xfId="25"/>
    <cellStyle name="20% - アクセント 4" xfId="26"/>
    <cellStyle name="20% - アクセント 4 2" xfId="27"/>
    <cellStyle name="20% - アクセント 5" xfId="28"/>
    <cellStyle name="20% - アクセント 5 2" xfId="29"/>
    <cellStyle name="20% - アクセント 6" xfId="30"/>
    <cellStyle name="20% - アクセント 6 2" xfId="31"/>
    <cellStyle name="40% - アクセント 1" xfId="32"/>
    <cellStyle name="40% - アクセント 1 2" xfId="33"/>
    <cellStyle name="40% - アクセント 2" xfId="34"/>
    <cellStyle name="40% - アクセント 2 2" xfId="35"/>
    <cellStyle name="40% - アクセント 3" xfId="36"/>
    <cellStyle name="40% - アクセント 3 2" xfId="37"/>
    <cellStyle name="40% - アクセント 4" xfId="38"/>
    <cellStyle name="40% - アクセント 4 2" xfId="39"/>
    <cellStyle name="40% - アクセント 5" xfId="40"/>
    <cellStyle name="40% - アクセント 5 2" xfId="41"/>
    <cellStyle name="40% - アクセント 6" xfId="42"/>
    <cellStyle name="40% - アクセント 6 2" xfId="43"/>
    <cellStyle name="60% - アクセント 1" xfId="44"/>
    <cellStyle name="60% - アクセント 1 2" xfId="45"/>
    <cellStyle name="60% - アクセント 2" xfId="46"/>
    <cellStyle name="60% - アクセント 2 2" xfId="47"/>
    <cellStyle name="60% - アクセント 3" xfId="48"/>
    <cellStyle name="60% - アクセント 3 2" xfId="49"/>
    <cellStyle name="60% - アクセント 4" xfId="50"/>
    <cellStyle name="60% - アクセント 4 2" xfId="51"/>
    <cellStyle name="60% - アクセント 5" xfId="52"/>
    <cellStyle name="60% - アクセント 5 2" xfId="53"/>
    <cellStyle name="60% - アクセント 6" xfId="54"/>
    <cellStyle name="60% - アクセント 6 2" xfId="55"/>
    <cellStyle name="Comma [0] 2" xfId="56"/>
    <cellStyle name="Comma 2" xfId="57"/>
    <cellStyle name="Comma 2 2" xfId="58"/>
    <cellStyle name="Currency [0] 2" xfId="59"/>
    <cellStyle name="Currency 2" xfId="60"/>
    <cellStyle name="Double Line 25.5" xfId="61"/>
    <cellStyle name="GLOBAL - Style1" xfId="62"/>
    <cellStyle name="Grey" xfId="63"/>
    <cellStyle name="Input [yellow]" xfId="64"/>
    <cellStyle name="no dec" xfId="65"/>
    <cellStyle name="Normal - Style1" xfId="66"/>
    <cellStyle name="Normal 1" xfId="67"/>
    <cellStyle name="Normal 2" xfId="68"/>
    <cellStyle name="Normal_4Q00 - Cingular Earnings" xfId="69"/>
    <cellStyle name="Output Line Items" xfId="70"/>
    <cellStyle name="Percent [2]" xfId="71"/>
    <cellStyle name="Percent 2" xfId="72"/>
    <cellStyle name="Percent 2 2" xfId="73"/>
    <cellStyle name="PSChar" xfId="74"/>
    <cellStyle name="PSChar 2" xfId="75"/>
    <cellStyle name="PSInt" xfId="76"/>
    <cellStyle name="PSInt 2" xfId="77"/>
    <cellStyle name="Rule (bottom)" xfId="78"/>
    <cellStyle name="Shaded" xfId="79"/>
    <cellStyle name="SPOl" xfId="80"/>
    <cellStyle name="stdlayout" xfId="81"/>
    <cellStyle name="Style 1" xfId="82"/>
    <cellStyle name="Style 1 2" xfId="83"/>
    <cellStyle name="Style 2" xfId="84"/>
    <cellStyle name="Style 3" xfId="85"/>
    <cellStyle name="Style 4" xfId="86"/>
    <cellStyle name="Style 5" xfId="87"/>
    <cellStyle name="Style 6" xfId="88"/>
    <cellStyle name="Top Row_~6879280" xfId="89"/>
    <cellStyle name="アクセント 1" xfId="90"/>
    <cellStyle name="アクセント 1 2" xfId="91"/>
    <cellStyle name="アクセント 2" xfId="92"/>
    <cellStyle name="アクセント 2 2" xfId="93"/>
    <cellStyle name="アクセント 3" xfId="94"/>
    <cellStyle name="アクセント 3 2" xfId="95"/>
    <cellStyle name="アクセント 4" xfId="96"/>
    <cellStyle name="アクセント 4 2" xfId="97"/>
    <cellStyle name="アクセント 5" xfId="98"/>
    <cellStyle name="アクセント 5 2" xfId="99"/>
    <cellStyle name="アクセント 6" xfId="100"/>
    <cellStyle name="アクセント 6 2" xfId="101"/>
    <cellStyle name="スタイル 1" xfId="102"/>
    <cellStyle name="タイトル" xfId="103"/>
    <cellStyle name="タイトル 2" xfId="104"/>
    <cellStyle name="チェック セル" xfId="105"/>
    <cellStyle name="チェック セル 2" xfId="106"/>
    <cellStyle name="どちらでもない" xfId="107"/>
    <cellStyle name="どちらでもない 2" xfId="108"/>
    <cellStyle name="Percent" xfId="109"/>
    <cellStyle name="パーセント 2" xfId="110"/>
    <cellStyle name="パーセント 2 2" xfId="111"/>
    <cellStyle name="パーセント 3" xfId="112"/>
    <cellStyle name="パーセント 4" xfId="113"/>
    <cellStyle name="パーセント 4 2" xfId="114"/>
    <cellStyle name="パーセント 5" xfId="115"/>
    <cellStyle name="パーセント 5 2" xfId="116"/>
    <cellStyle name="ハイパーリンク 2" xfId="117"/>
    <cellStyle name="ハイパーリンク 3" xfId="118"/>
    <cellStyle name="ハイパーリンク 4" xfId="119"/>
    <cellStyle name="ハイパーリンク 5" xfId="120"/>
    <cellStyle name="ハイパーリンク 6" xfId="121"/>
    <cellStyle name="ハイパーリンク_追加資料mk_20110428" xfId="122"/>
    <cellStyle name="メモ" xfId="123"/>
    <cellStyle name="メモ 2" xfId="124"/>
    <cellStyle name="リンク セル" xfId="125"/>
    <cellStyle name="リンク セル 2" xfId="126"/>
    <cellStyle name="悪い" xfId="127"/>
    <cellStyle name="悪い 2" xfId="128"/>
    <cellStyle name="計算" xfId="129"/>
    <cellStyle name="計算 2" xfId="130"/>
    <cellStyle name="警告文" xfId="131"/>
    <cellStyle name="警告文 2" xfId="132"/>
    <cellStyle name="Comma [0]" xfId="133"/>
    <cellStyle name="Comma" xfId="134"/>
    <cellStyle name="桁区切り [0.00] 2" xfId="135"/>
    <cellStyle name="桁区切り [0.00] 3" xfId="136"/>
    <cellStyle name="桁区切り [0.00] 4" xfId="137"/>
    <cellStyle name="桁区切り 2" xfId="138"/>
    <cellStyle name="桁区切り 2 2" xfId="139"/>
    <cellStyle name="桁区切り 2 3" xfId="140"/>
    <cellStyle name="桁区切り 2 4" xfId="141"/>
    <cellStyle name="桁区切り 3" xfId="142"/>
    <cellStyle name="桁区切り 3 2" xfId="143"/>
    <cellStyle name="桁区切り 4" xfId="144"/>
    <cellStyle name="桁区切り 5" xfId="145"/>
    <cellStyle name="桁区切り 6" xfId="146"/>
    <cellStyle name="桁区切り 6 2" xfId="147"/>
    <cellStyle name="桁区切り 7" xfId="148"/>
    <cellStyle name="桁区切り 8" xfId="149"/>
    <cellStyle name="桁区切り 8 2" xfId="150"/>
    <cellStyle name="桁区切り 9" xfId="151"/>
    <cellStyle name="見出し 1" xfId="152"/>
    <cellStyle name="見出し 1 2" xfId="153"/>
    <cellStyle name="見出し 2" xfId="154"/>
    <cellStyle name="見出し 2 2" xfId="155"/>
    <cellStyle name="見出し 3" xfId="156"/>
    <cellStyle name="見出し 3 2" xfId="157"/>
    <cellStyle name="見出し 4" xfId="158"/>
    <cellStyle name="見出し 4 2" xfId="159"/>
    <cellStyle name="集計" xfId="160"/>
    <cellStyle name="集計 2" xfId="161"/>
    <cellStyle name="出力" xfId="162"/>
    <cellStyle name="出力 2" xfId="163"/>
    <cellStyle name="説明文" xfId="164"/>
    <cellStyle name="説明文 2" xfId="165"/>
    <cellStyle name="Currency [0]" xfId="166"/>
    <cellStyle name="Currency" xfId="167"/>
    <cellStyle name="通貨 [0.00] 2" xfId="168"/>
    <cellStyle name="通貨 [0.00] 3" xfId="169"/>
    <cellStyle name="通貨 2" xfId="170"/>
    <cellStyle name="通貨 3" xfId="171"/>
    <cellStyle name="通貨 4" xfId="172"/>
    <cellStyle name="入力" xfId="173"/>
    <cellStyle name="入力 2" xfId="174"/>
    <cellStyle name="標準 10" xfId="175"/>
    <cellStyle name="標準 11" xfId="176"/>
    <cellStyle name="標準 12" xfId="177"/>
    <cellStyle name="標準 13" xfId="178"/>
    <cellStyle name="標準 15" xfId="179"/>
    <cellStyle name="標準 17" xfId="180"/>
    <cellStyle name="標準 2" xfId="181"/>
    <cellStyle name="標準 2 2" xfId="182"/>
    <cellStyle name="標準 2 2 2" xfId="183"/>
    <cellStyle name="標準 2 3" xfId="184"/>
    <cellStyle name="標準 2 4" xfId="185"/>
    <cellStyle name="標準 2 5" xfId="186"/>
    <cellStyle name="標準 3" xfId="187"/>
    <cellStyle name="標準 3 2" xfId="188"/>
    <cellStyle name="標準 3 2 2" xfId="189"/>
    <cellStyle name="標準 3 3" xfId="190"/>
    <cellStyle name="標準 4" xfId="191"/>
    <cellStyle name="標準 4 2" xfId="192"/>
    <cellStyle name="標準 4 3" xfId="193"/>
    <cellStyle name="標準 5" xfId="194"/>
    <cellStyle name="標準 5 2" xfId="195"/>
    <cellStyle name="標準 6" xfId="196"/>
    <cellStyle name="標準 6 2" xfId="197"/>
    <cellStyle name="標準 7" xfId="198"/>
    <cellStyle name="標準 8" xfId="199"/>
    <cellStyle name="標準 9" xfId="200"/>
    <cellStyle name="良い" xfId="201"/>
    <cellStyle name="良い 2" xfId="2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81"/>
  <sheetViews>
    <sheetView tabSelected="1" zoomScalePageLayoutView="0" workbookViewId="0" topLeftCell="A52">
      <selection activeCell="C7" sqref="C7"/>
    </sheetView>
  </sheetViews>
  <sheetFormatPr defaultColWidth="9.00390625" defaultRowHeight="15" outlineLevelRow="1"/>
  <cols>
    <col min="1" max="1" width="3.00390625" style="1" customWidth="1"/>
    <col min="2" max="2" width="20.28125" style="1" customWidth="1"/>
    <col min="3" max="3" width="22.421875" style="1" bestFit="1" customWidth="1"/>
    <col min="4" max="13" width="10.140625" style="1" customWidth="1"/>
    <col min="14" max="14" width="16.28125" style="1" bestFit="1" customWidth="1"/>
    <col min="15" max="16384" width="9.00390625" style="1" customWidth="1"/>
  </cols>
  <sheetData>
    <row r="1" ht="13.5" thickBot="1">
      <c r="B1" s="11" t="s">
        <v>48</v>
      </c>
    </row>
    <row r="2" spans="1:14" ht="13.5" thickBot="1">
      <c r="A2" s="12" t="s">
        <v>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4:14" ht="12.75">
      <c r="D3" s="7" t="s">
        <v>34</v>
      </c>
      <c r="E3" s="7" t="s">
        <v>33</v>
      </c>
      <c r="F3" s="7" t="s">
        <v>32</v>
      </c>
      <c r="G3" s="7" t="s">
        <v>31</v>
      </c>
      <c r="H3" s="7" t="s">
        <v>30</v>
      </c>
      <c r="I3" s="7" t="s">
        <v>29</v>
      </c>
      <c r="J3" s="7" t="s">
        <v>28</v>
      </c>
      <c r="K3" s="7" t="s">
        <v>27</v>
      </c>
      <c r="L3" s="7" t="s">
        <v>26</v>
      </c>
      <c r="M3" s="7" t="s">
        <v>25</v>
      </c>
      <c r="N3" s="15" t="s">
        <v>24</v>
      </c>
    </row>
    <row r="4" spans="2:14" ht="12.75">
      <c r="B4" s="16" t="s">
        <v>43</v>
      </c>
      <c r="C4" s="17" t="s">
        <v>22</v>
      </c>
      <c r="D4" s="9">
        <v>3629</v>
      </c>
      <c r="E4" s="9">
        <v>5154</v>
      </c>
      <c r="F4" s="9">
        <v>6144</v>
      </c>
      <c r="G4" s="9">
        <v>6729</v>
      </c>
      <c r="H4" s="9">
        <v>7191</v>
      </c>
      <c r="I4" s="9">
        <v>7978</v>
      </c>
      <c r="J4" s="9">
        <v>9011</v>
      </c>
      <c r="K4" s="9">
        <v>10120</v>
      </c>
      <c r="L4" s="9">
        <v>11259</v>
      </c>
      <c r="M4" s="9">
        <v>12421</v>
      </c>
      <c r="N4" s="18">
        <f aca="true" t="shared" si="0" ref="N4:N19">(L4/H4)^(1/4)-1</f>
        <v>0.1186072572428496</v>
      </c>
    </row>
    <row r="5" spans="2:14" ht="12.75">
      <c r="B5" s="16"/>
      <c r="C5" s="17" t="s">
        <v>42</v>
      </c>
      <c r="D5" s="9">
        <v>2384</v>
      </c>
      <c r="E5" s="9">
        <v>3250</v>
      </c>
      <c r="F5" s="9">
        <v>4109</v>
      </c>
      <c r="G5" s="9">
        <v>4501</v>
      </c>
      <c r="H5" s="9">
        <v>5114</v>
      </c>
      <c r="I5" s="9">
        <v>6154</v>
      </c>
      <c r="J5" s="9">
        <v>7372</v>
      </c>
      <c r="K5" s="9">
        <v>8539</v>
      </c>
      <c r="L5" s="9">
        <v>9808</v>
      </c>
      <c r="M5" s="9">
        <v>11169</v>
      </c>
      <c r="N5" s="18">
        <f t="shared" si="0"/>
        <v>0.1768061608890703</v>
      </c>
    </row>
    <row r="6" spans="2:14" ht="12.75">
      <c r="B6" s="16"/>
      <c r="C6" s="17" t="s">
        <v>20</v>
      </c>
      <c r="D6" s="9">
        <v>5458</v>
      </c>
      <c r="E6" s="9">
        <v>7500</v>
      </c>
      <c r="F6" s="9">
        <v>9866</v>
      </c>
      <c r="G6" s="9">
        <v>11858</v>
      </c>
      <c r="H6" s="9">
        <v>14190</v>
      </c>
      <c r="I6" s="9">
        <v>16327</v>
      </c>
      <c r="J6" s="9">
        <v>18945</v>
      </c>
      <c r="K6" s="9">
        <v>21972</v>
      </c>
      <c r="L6" s="9">
        <v>25224</v>
      </c>
      <c r="M6" s="9">
        <v>28396</v>
      </c>
      <c r="N6" s="18">
        <f t="shared" si="0"/>
        <v>0.15467002182760736</v>
      </c>
    </row>
    <row r="7" spans="2:14" ht="12.75">
      <c r="B7" s="16"/>
      <c r="C7" s="17" t="s">
        <v>41</v>
      </c>
      <c r="D7" s="9">
        <v>3203</v>
      </c>
      <c r="E7" s="9">
        <v>4015</v>
      </c>
      <c r="F7" s="9">
        <v>5522</v>
      </c>
      <c r="G7" s="9">
        <v>6486</v>
      </c>
      <c r="H7" s="9">
        <v>7527</v>
      </c>
      <c r="I7" s="9">
        <v>8492</v>
      </c>
      <c r="J7" s="9">
        <v>9595</v>
      </c>
      <c r="K7" s="9">
        <v>10652</v>
      </c>
      <c r="L7" s="9">
        <v>11735</v>
      </c>
      <c r="M7" s="9">
        <v>12684</v>
      </c>
      <c r="N7" s="18">
        <f t="shared" si="0"/>
        <v>0.117417051955512</v>
      </c>
    </row>
    <row r="8" spans="2:14" ht="12.75">
      <c r="B8" s="16"/>
      <c r="C8" s="17" t="s">
        <v>18</v>
      </c>
      <c r="D8" s="2"/>
      <c r="E8" s="2"/>
      <c r="F8" s="2"/>
      <c r="G8" s="2"/>
      <c r="H8" s="8">
        <v>2563.4545813945647</v>
      </c>
      <c r="I8" s="8">
        <v>3200</v>
      </c>
      <c r="J8" s="8">
        <v>3994.6094907713396</v>
      </c>
      <c r="K8" s="8">
        <v>4986.532807425144</v>
      </c>
      <c r="L8" s="8">
        <v>6224.766024557229</v>
      </c>
      <c r="M8" s="8">
        <v>7770.471699852277</v>
      </c>
      <c r="N8" s="18">
        <f t="shared" si="0"/>
        <v>0.24831546586604358</v>
      </c>
    </row>
    <row r="9" spans="2:14" ht="12.75">
      <c r="B9" s="16"/>
      <c r="C9" s="17" t="s">
        <v>40</v>
      </c>
      <c r="D9" s="2"/>
      <c r="E9" s="2"/>
      <c r="F9" s="2"/>
      <c r="G9" s="2"/>
      <c r="H9" s="8">
        <v>8500</v>
      </c>
      <c r="I9" s="8">
        <v>9219.544457292886</v>
      </c>
      <c r="J9" s="8">
        <v>10000</v>
      </c>
      <c r="K9" s="8">
        <v>14645.00276187315</v>
      </c>
      <c r="L9" s="8">
        <v>21447.610589527216</v>
      </c>
      <c r="M9" s="8">
        <v>31410.03163192059</v>
      </c>
      <c r="N9" s="18">
        <f t="shared" si="0"/>
        <v>0.2603466098436229</v>
      </c>
    </row>
    <row r="10" spans="2:14" ht="12.75">
      <c r="B10" s="16" t="s">
        <v>16</v>
      </c>
      <c r="C10" s="17" t="s">
        <v>15</v>
      </c>
      <c r="D10" s="9">
        <v>37411</v>
      </c>
      <c r="E10" s="9">
        <v>49373</v>
      </c>
      <c r="F10" s="9">
        <v>57813</v>
      </c>
      <c r="G10" s="9">
        <v>59193</v>
      </c>
      <c r="H10" s="9">
        <v>67669</v>
      </c>
      <c r="I10" s="9">
        <v>76539</v>
      </c>
      <c r="J10" s="9">
        <v>87675</v>
      </c>
      <c r="K10" s="9">
        <v>99157</v>
      </c>
      <c r="L10" s="9">
        <v>110183</v>
      </c>
      <c r="M10" s="9">
        <v>121203</v>
      </c>
      <c r="N10" s="18">
        <f t="shared" si="0"/>
        <v>0.12961697131719485</v>
      </c>
    </row>
    <row r="11" spans="2:14" ht="12.75">
      <c r="B11" s="16"/>
      <c r="C11" s="17" t="s">
        <v>14</v>
      </c>
      <c r="D11" s="9">
        <v>501</v>
      </c>
      <c r="E11" s="9">
        <v>861</v>
      </c>
      <c r="F11" s="9">
        <v>1621</v>
      </c>
      <c r="G11" s="9">
        <v>2188</v>
      </c>
      <c r="H11" s="9">
        <v>2846</v>
      </c>
      <c r="I11" s="9">
        <v>3583</v>
      </c>
      <c r="J11" s="9">
        <v>4603</v>
      </c>
      <c r="K11" s="9">
        <v>5876</v>
      </c>
      <c r="L11" s="9">
        <v>7205</v>
      </c>
      <c r="M11" s="9">
        <v>8662</v>
      </c>
      <c r="N11" s="18">
        <f t="shared" si="0"/>
        <v>0.2613911288554358</v>
      </c>
    </row>
    <row r="12" spans="2:15" ht="12.75">
      <c r="B12" s="16"/>
      <c r="C12" s="17" t="s">
        <v>13</v>
      </c>
      <c r="D12" s="2"/>
      <c r="E12" s="2"/>
      <c r="F12" s="2"/>
      <c r="G12" s="8">
        <v>26100</v>
      </c>
      <c r="H12" s="8">
        <v>30400</v>
      </c>
      <c r="I12" s="8">
        <v>35408.42911877395</v>
      </c>
      <c r="J12" s="8">
        <v>41242.00173221181</v>
      </c>
      <c r="K12" s="8">
        <v>48036.66102142678</v>
      </c>
      <c r="L12" s="8">
        <v>55950.74693683426</v>
      </c>
      <c r="M12" s="2"/>
      <c r="N12" s="18">
        <f t="shared" si="0"/>
        <v>0.1647509578544062</v>
      </c>
      <c r="O12" s="1" t="s">
        <v>45</v>
      </c>
    </row>
    <row r="13" spans="2:14" ht="12.75">
      <c r="B13" s="16"/>
      <c r="C13" s="17" t="s">
        <v>12</v>
      </c>
      <c r="D13" s="9">
        <v>13625.127181028553</v>
      </c>
      <c r="E13" s="9">
        <v>17574.76339183372</v>
      </c>
      <c r="F13" s="9">
        <v>21404.24188084261</v>
      </c>
      <c r="G13" s="9">
        <v>24032.143151888737</v>
      </c>
      <c r="H13" s="9">
        <v>28567.099161975595</v>
      </c>
      <c r="I13" s="9">
        <v>33963.26867724598</v>
      </c>
      <c r="J13" s="9">
        <v>40942.995211289126</v>
      </c>
      <c r="K13" s="9">
        <v>48054.50602409638</v>
      </c>
      <c r="L13" s="9">
        <v>57160.55481970761</v>
      </c>
      <c r="M13" s="2"/>
      <c r="N13" s="18">
        <f t="shared" si="0"/>
        <v>0.18934423914444576</v>
      </c>
    </row>
    <row r="14" spans="2:14" ht="12.75">
      <c r="B14" s="16" t="s">
        <v>1</v>
      </c>
      <c r="C14" s="17" t="s">
        <v>39</v>
      </c>
      <c r="D14" s="9">
        <v>38289</v>
      </c>
      <c r="E14" s="9">
        <v>51968</v>
      </c>
      <c r="F14" s="9">
        <v>65725</v>
      </c>
      <c r="G14" s="9">
        <v>77834</v>
      </c>
      <c r="H14" s="9">
        <v>89899</v>
      </c>
      <c r="I14" s="9">
        <v>101473</v>
      </c>
      <c r="J14" s="9">
        <v>114901</v>
      </c>
      <c r="K14" s="9">
        <v>129531</v>
      </c>
      <c r="L14" s="9">
        <v>142709</v>
      </c>
      <c r="M14" s="9">
        <v>154861</v>
      </c>
      <c r="N14" s="18">
        <f t="shared" si="0"/>
        <v>0.12246840526542191</v>
      </c>
    </row>
    <row r="15" spans="2:14" ht="12.75">
      <c r="B15" s="16"/>
      <c r="C15" s="17" t="s">
        <v>10</v>
      </c>
      <c r="D15" s="9">
        <v>129064</v>
      </c>
      <c r="E15" s="9">
        <v>145955</v>
      </c>
      <c r="F15" s="9">
        <v>160732</v>
      </c>
      <c r="G15" s="9">
        <v>169415</v>
      </c>
      <c r="H15" s="9">
        <v>180028</v>
      </c>
      <c r="I15" s="9">
        <v>192124</v>
      </c>
      <c r="J15" s="9">
        <v>206044</v>
      </c>
      <c r="K15" s="9">
        <v>224432</v>
      </c>
      <c r="L15" s="9">
        <v>236762</v>
      </c>
      <c r="M15" s="9">
        <v>253010</v>
      </c>
      <c r="N15" s="18">
        <f t="shared" si="0"/>
        <v>0.07088537083291713</v>
      </c>
    </row>
    <row r="16" spans="2:14" ht="12.75">
      <c r="B16" s="16" t="s">
        <v>0</v>
      </c>
      <c r="C16" s="17" t="s">
        <v>9</v>
      </c>
      <c r="D16" s="2"/>
      <c r="E16" s="2"/>
      <c r="F16" s="2"/>
      <c r="G16" s="2"/>
      <c r="H16" s="9">
        <v>172200</v>
      </c>
      <c r="I16" s="9">
        <v>197460.04017988933</v>
      </c>
      <c r="J16" s="9">
        <v>226425.47890733744</v>
      </c>
      <c r="K16" s="9">
        <v>259639.8615725525</v>
      </c>
      <c r="L16" s="9">
        <v>297726.46630904253</v>
      </c>
      <c r="M16" s="9">
        <v>341400</v>
      </c>
      <c r="N16" s="18">
        <f t="shared" si="0"/>
        <v>0.14669012880307397</v>
      </c>
    </row>
    <row r="17" spans="2:14" ht="12.75">
      <c r="B17" s="16"/>
      <c r="C17" s="17" t="s">
        <v>38</v>
      </c>
      <c r="D17" s="2"/>
      <c r="E17" s="2"/>
      <c r="F17" s="2"/>
      <c r="G17" s="2"/>
      <c r="H17" s="9">
        <v>85100</v>
      </c>
      <c r="I17" s="9">
        <v>106309.00616714632</v>
      </c>
      <c r="J17" s="9">
        <v>132803.8165951393</v>
      </c>
      <c r="K17" s="9">
        <v>165901.78328358676</v>
      </c>
      <c r="L17" s="9">
        <v>207248.57464436424</v>
      </c>
      <c r="M17" s="9">
        <v>258899.99999999997</v>
      </c>
      <c r="N17" s="18">
        <f t="shared" si="0"/>
        <v>0.249224514302542</v>
      </c>
    </row>
    <row r="18" spans="2:14" ht="12.75">
      <c r="B18" s="16"/>
      <c r="C18" s="17" t="s">
        <v>7</v>
      </c>
      <c r="D18" s="2"/>
      <c r="E18" s="2"/>
      <c r="F18" s="2"/>
      <c r="G18" s="2"/>
      <c r="H18" s="8">
        <v>9000</v>
      </c>
      <c r="I18" s="8">
        <v>16933.3989500041</v>
      </c>
      <c r="J18" s="8">
        <v>31860</v>
      </c>
      <c r="K18" s="8">
        <v>36775.834895286636</v>
      </c>
      <c r="L18" s="8">
        <v>42450.157948693726</v>
      </c>
      <c r="M18" s="8">
        <v>49000</v>
      </c>
      <c r="N18" s="18">
        <f t="shared" si="0"/>
        <v>0.47370039616125825</v>
      </c>
    </row>
    <row r="19" spans="2:14" ht="12.75">
      <c r="B19" s="16"/>
      <c r="C19" s="17" t="s">
        <v>6</v>
      </c>
      <c r="D19" s="2"/>
      <c r="E19" s="2"/>
      <c r="F19" s="2"/>
      <c r="G19" s="2"/>
      <c r="H19" s="8">
        <v>321000</v>
      </c>
      <c r="I19" s="8">
        <v>332539.9144467497</v>
      </c>
      <c r="J19" s="8">
        <v>344494.6875397247</v>
      </c>
      <c r="K19" s="8">
        <v>356879.2334013079</v>
      </c>
      <c r="L19" s="8">
        <v>369709.00231493</v>
      </c>
      <c r="M19" s="8">
        <v>383000</v>
      </c>
      <c r="N19" s="18">
        <f t="shared" si="0"/>
        <v>0.035949889242210986</v>
      </c>
    </row>
    <row r="20" ht="12.75">
      <c r="N20" s="19"/>
    </row>
    <row r="21" spans="2:14" ht="12.75">
      <c r="B21" s="3" t="s">
        <v>37</v>
      </c>
      <c r="C21" s="3"/>
      <c r="D21" s="2"/>
      <c r="E21" s="2"/>
      <c r="F21" s="2"/>
      <c r="G21" s="2"/>
      <c r="H21" s="2">
        <f>SUM(H4:H9)</f>
        <v>45085.454581394566</v>
      </c>
      <c r="I21" s="4">
        <f>SUM(I4:I8)</f>
        <v>42151</v>
      </c>
      <c r="J21" s="2">
        <f>SUM(J4:J8)</f>
        <v>48917.60949077134</v>
      </c>
      <c r="K21" s="2">
        <f>SUM(K4:K8)</f>
        <v>56269.532807425145</v>
      </c>
      <c r="L21" s="2">
        <f>SUM(L4:L8)</f>
        <v>64250.766024557226</v>
      </c>
      <c r="M21" s="2">
        <f>SUM(M4:M8)</f>
        <v>72440.47169985228</v>
      </c>
      <c r="N21" s="18">
        <f aca="true" t="shared" si="1" ref="N21:N26">(L21/H21)^(1/4)-1</f>
        <v>0.09259815861079934</v>
      </c>
    </row>
    <row r="22" spans="2:14" ht="12.75">
      <c r="B22" s="3" t="s">
        <v>4</v>
      </c>
      <c r="C22" s="3"/>
      <c r="D22" s="4"/>
      <c r="E22" s="4"/>
      <c r="F22" s="4"/>
      <c r="G22" s="4"/>
      <c r="H22" s="4">
        <f aca="true" t="shared" si="2" ref="H22:M22">SUM(H10:H13)-H12</f>
        <v>99082.0991619756</v>
      </c>
      <c r="I22" s="4">
        <f t="shared" si="2"/>
        <v>114085.26867724597</v>
      </c>
      <c r="J22" s="4">
        <f t="shared" si="2"/>
        <v>133220.9952112891</v>
      </c>
      <c r="K22" s="4">
        <f t="shared" si="2"/>
        <v>153087.5060240964</v>
      </c>
      <c r="L22" s="4">
        <f t="shared" si="2"/>
        <v>174548.55481970758</v>
      </c>
      <c r="M22" s="4">
        <f t="shared" si="2"/>
        <v>129865</v>
      </c>
      <c r="N22" s="18">
        <f t="shared" si="1"/>
        <v>0.1520737055973107</v>
      </c>
    </row>
    <row r="23" spans="2:14" ht="12.75">
      <c r="B23" s="3" t="s">
        <v>2</v>
      </c>
      <c r="C23" s="3"/>
      <c r="D23" s="4"/>
      <c r="E23" s="4"/>
      <c r="F23" s="4"/>
      <c r="G23" s="4"/>
      <c r="H23" s="4">
        <f aca="true" t="shared" si="3" ref="H23:M23">H21+H22</f>
        <v>144167.55374337017</v>
      </c>
      <c r="I23" s="4">
        <f t="shared" si="3"/>
        <v>156236.26867724597</v>
      </c>
      <c r="J23" s="4">
        <f t="shared" si="3"/>
        <v>182138.60470206043</v>
      </c>
      <c r="K23" s="4">
        <f t="shared" si="3"/>
        <v>209357.03883152152</v>
      </c>
      <c r="L23" s="4">
        <f t="shared" si="3"/>
        <v>238799.32084426482</v>
      </c>
      <c r="M23" s="4">
        <f t="shared" si="3"/>
        <v>202305.47169985226</v>
      </c>
      <c r="N23" s="18">
        <f t="shared" si="1"/>
        <v>0.13446575158132235</v>
      </c>
    </row>
    <row r="24" spans="2:14" ht="12.75">
      <c r="B24" s="3" t="s">
        <v>1</v>
      </c>
      <c r="C24" s="3"/>
      <c r="D24" s="2"/>
      <c r="E24" s="2"/>
      <c r="F24" s="2"/>
      <c r="G24" s="2"/>
      <c r="H24" s="2">
        <f aca="true" t="shared" si="4" ref="H24:M24">SUM(H14:H15)</f>
        <v>269927</v>
      </c>
      <c r="I24" s="2">
        <f t="shared" si="4"/>
        <v>293597</v>
      </c>
      <c r="J24" s="2">
        <f t="shared" si="4"/>
        <v>320945</v>
      </c>
      <c r="K24" s="2">
        <f t="shared" si="4"/>
        <v>353963</v>
      </c>
      <c r="L24" s="2">
        <f t="shared" si="4"/>
        <v>379471</v>
      </c>
      <c r="M24" s="2">
        <f t="shared" si="4"/>
        <v>407871</v>
      </c>
      <c r="N24" s="18">
        <f t="shared" si="1"/>
        <v>0.08888763452934167</v>
      </c>
    </row>
    <row r="25" spans="2:14" ht="12.75">
      <c r="B25" s="3" t="s">
        <v>0</v>
      </c>
      <c r="C25" s="3"/>
      <c r="D25" s="2"/>
      <c r="E25" s="2"/>
      <c r="F25" s="2"/>
      <c r="G25" s="2"/>
      <c r="H25" s="2">
        <f aca="true" t="shared" si="5" ref="H25:M25">SUM(H16:H19)-H17</f>
        <v>502200</v>
      </c>
      <c r="I25" s="2">
        <f t="shared" si="5"/>
        <v>546933.3535766432</v>
      </c>
      <c r="J25" s="2">
        <f t="shared" si="5"/>
        <v>602780.1664470622</v>
      </c>
      <c r="K25" s="2">
        <f t="shared" si="5"/>
        <v>653294.9298691471</v>
      </c>
      <c r="L25" s="2">
        <f t="shared" si="5"/>
        <v>709885.6265726665</v>
      </c>
      <c r="M25" s="2">
        <f t="shared" si="5"/>
        <v>773400</v>
      </c>
      <c r="N25" s="18">
        <f t="shared" si="1"/>
        <v>0.09038010457970613</v>
      </c>
    </row>
    <row r="26" spans="2:14" ht="12.75">
      <c r="B26" s="3" t="s">
        <v>3</v>
      </c>
      <c r="C26" s="3"/>
      <c r="D26" s="2"/>
      <c r="E26" s="2"/>
      <c r="F26" s="2"/>
      <c r="G26" s="2"/>
      <c r="H26" s="2">
        <f aca="true" t="shared" si="6" ref="H26:M26">SUM(H23:H25)</f>
        <v>916294.5537433701</v>
      </c>
      <c r="I26" s="2">
        <f t="shared" si="6"/>
        <v>996766.6222538891</v>
      </c>
      <c r="J26" s="2">
        <f t="shared" si="6"/>
        <v>1105863.7711491226</v>
      </c>
      <c r="K26" s="2">
        <f t="shared" si="6"/>
        <v>1216614.9687006688</v>
      </c>
      <c r="L26" s="2">
        <f t="shared" si="6"/>
        <v>1328155.9474169314</v>
      </c>
      <c r="M26" s="2">
        <f t="shared" si="6"/>
        <v>1383576.4716998523</v>
      </c>
      <c r="N26" s="18">
        <f t="shared" si="1"/>
        <v>0.09724469943831138</v>
      </c>
    </row>
    <row r="27" ht="13.5" thickBot="1"/>
    <row r="28" spans="1:14" ht="13.5" thickBot="1">
      <c r="A28" s="12" t="s">
        <v>44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</row>
    <row r="29" spans="4:14" ht="12.75">
      <c r="D29" s="7" t="s">
        <v>34</v>
      </c>
      <c r="E29" s="7" t="s">
        <v>33</v>
      </c>
      <c r="F29" s="7" t="s">
        <v>32</v>
      </c>
      <c r="G29" s="7" t="s">
        <v>31</v>
      </c>
      <c r="H29" s="7" t="s">
        <v>30</v>
      </c>
      <c r="I29" s="7" t="s">
        <v>29</v>
      </c>
      <c r="J29" s="7" t="s">
        <v>28</v>
      </c>
      <c r="K29" s="7" t="s">
        <v>27</v>
      </c>
      <c r="L29" s="7" t="s">
        <v>26</v>
      </c>
      <c r="M29" s="7" t="s">
        <v>25</v>
      </c>
      <c r="N29" s="15" t="s">
        <v>24</v>
      </c>
    </row>
    <row r="30" spans="2:14" ht="12.75">
      <c r="B30" s="16" t="s">
        <v>43</v>
      </c>
      <c r="C30" s="17" t="s">
        <v>22</v>
      </c>
      <c r="D30" s="9">
        <v>790</v>
      </c>
      <c r="E30" s="9">
        <v>1115</v>
      </c>
      <c r="F30" s="9">
        <v>1338</v>
      </c>
      <c r="G30" s="9">
        <v>1344</v>
      </c>
      <c r="H30" s="9">
        <v>1270</v>
      </c>
      <c r="I30" s="9">
        <v>1137</v>
      </c>
      <c r="J30" s="9">
        <v>1182</v>
      </c>
      <c r="K30" s="9">
        <v>1250</v>
      </c>
      <c r="L30" s="9">
        <v>1307</v>
      </c>
      <c r="M30" s="9">
        <v>1364</v>
      </c>
      <c r="N30" s="18">
        <f aca="true" t="shared" si="7" ref="N30:N45">(L30/H30)^(1/4)-1</f>
        <v>0.007205217102930872</v>
      </c>
    </row>
    <row r="31" spans="2:14" ht="12.75">
      <c r="B31" s="16"/>
      <c r="C31" s="17" t="s">
        <v>42</v>
      </c>
      <c r="D31" s="9">
        <v>100</v>
      </c>
      <c r="E31" s="9">
        <v>154</v>
      </c>
      <c r="F31" s="9">
        <v>189</v>
      </c>
      <c r="G31" s="9">
        <v>213</v>
      </c>
      <c r="H31" s="9">
        <v>245</v>
      </c>
      <c r="I31" s="9">
        <v>266</v>
      </c>
      <c r="J31" s="9">
        <v>329</v>
      </c>
      <c r="K31" s="9">
        <v>413</v>
      </c>
      <c r="L31" s="9">
        <v>513</v>
      </c>
      <c r="M31" s="9">
        <v>581</v>
      </c>
      <c r="N31" s="18">
        <f t="shared" si="7"/>
        <v>0.2029229763776279</v>
      </c>
    </row>
    <row r="32" spans="2:15" ht="12.75">
      <c r="B32" s="16"/>
      <c r="C32" s="17" t="s">
        <v>20</v>
      </c>
      <c r="D32" s="9">
        <v>647</v>
      </c>
      <c r="E32" s="9">
        <v>823</v>
      </c>
      <c r="F32" s="9">
        <v>976</v>
      </c>
      <c r="G32" s="9">
        <v>1112</v>
      </c>
      <c r="H32" s="9">
        <v>1249</v>
      </c>
      <c r="I32" s="9">
        <v>1307</v>
      </c>
      <c r="J32" s="9">
        <v>1421</v>
      </c>
      <c r="K32" s="9">
        <v>1591</v>
      </c>
      <c r="L32" s="9">
        <v>1857</v>
      </c>
      <c r="M32" s="9">
        <v>2023</v>
      </c>
      <c r="N32" s="18">
        <f t="shared" si="7"/>
        <v>0.10423718118099368</v>
      </c>
      <c r="O32" s="20"/>
    </row>
    <row r="33" spans="2:14" ht="12.75">
      <c r="B33" s="16"/>
      <c r="C33" s="17" t="s">
        <v>41</v>
      </c>
      <c r="D33" s="9">
        <v>471</v>
      </c>
      <c r="E33" s="9">
        <v>647</v>
      </c>
      <c r="F33" s="9">
        <v>867</v>
      </c>
      <c r="G33" s="9">
        <v>1066</v>
      </c>
      <c r="H33" s="9">
        <v>1267</v>
      </c>
      <c r="I33" s="9">
        <v>1364</v>
      </c>
      <c r="J33" s="9">
        <v>1534</v>
      </c>
      <c r="K33" s="9">
        <v>1762</v>
      </c>
      <c r="L33" s="9">
        <v>1989</v>
      </c>
      <c r="M33" s="9">
        <v>2137</v>
      </c>
      <c r="N33" s="18">
        <f t="shared" si="7"/>
        <v>0.1193464907777182</v>
      </c>
    </row>
    <row r="34" spans="2:14" ht="12.75">
      <c r="B34" s="16"/>
      <c r="C34" s="17" t="s">
        <v>18</v>
      </c>
      <c r="D34" s="2"/>
      <c r="E34" s="2"/>
      <c r="F34" s="2"/>
      <c r="G34" s="2"/>
      <c r="H34" s="8">
        <v>687.6472190182534</v>
      </c>
      <c r="I34" s="8">
        <v>702.423109674844</v>
      </c>
      <c r="J34" s="8">
        <v>762.6632792747902</v>
      </c>
      <c r="K34" s="8">
        <v>858.1382650558369</v>
      </c>
      <c r="L34" s="8">
        <v>1055.9078784594337</v>
      </c>
      <c r="M34" s="8">
        <v>1276.4096313347084</v>
      </c>
      <c r="N34" s="18">
        <f t="shared" si="7"/>
        <v>0.11317920509074075</v>
      </c>
    </row>
    <row r="35" spans="2:14" ht="12.75">
      <c r="B35" s="16"/>
      <c r="C35" s="17" t="s">
        <v>40</v>
      </c>
      <c r="D35" s="2"/>
      <c r="E35" s="2"/>
      <c r="F35" s="2"/>
      <c r="G35" s="2"/>
      <c r="H35" s="8">
        <v>122.75355314706012</v>
      </c>
      <c r="I35" s="8">
        <v>414.8615453581198</v>
      </c>
      <c r="J35" s="8">
        <v>1034.3123459613398</v>
      </c>
      <c r="K35" s="8">
        <v>1625.3479722249626</v>
      </c>
      <c r="L35" s="8">
        <v>2278.8969820356992</v>
      </c>
      <c r="M35" s="8">
        <v>2955.178131318114</v>
      </c>
      <c r="N35" s="18">
        <f t="shared" si="7"/>
        <v>1.0757385709397371</v>
      </c>
    </row>
    <row r="36" spans="2:14" ht="12.75">
      <c r="B36" s="16" t="s">
        <v>16</v>
      </c>
      <c r="C36" s="17" t="s">
        <v>15</v>
      </c>
      <c r="D36" s="9">
        <v>5485</v>
      </c>
      <c r="E36" s="9">
        <v>6823</v>
      </c>
      <c r="F36" s="9">
        <v>7937</v>
      </c>
      <c r="G36" s="9">
        <v>8032</v>
      </c>
      <c r="H36" s="9">
        <v>8795</v>
      </c>
      <c r="I36" s="9">
        <v>8922</v>
      </c>
      <c r="J36" s="9">
        <v>10116</v>
      </c>
      <c r="K36" s="9">
        <v>11366</v>
      </c>
      <c r="L36" s="9">
        <v>12219</v>
      </c>
      <c r="M36" s="9">
        <v>13071</v>
      </c>
      <c r="N36" s="18">
        <f t="shared" si="7"/>
        <v>0.08567529466790624</v>
      </c>
    </row>
    <row r="37" spans="2:14" ht="12.75">
      <c r="B37" s="16"/>
      <c r="C37" s="17" t="s">
        <v>14</v>
      </c>
      <c r="D37" s="9">
        <v>329</v>
      </c>
      <c r="E37" s="9">
        <v>478</v>
      </c>
      <c r="F37" s="9">
        <v>952</v>
      </c>
      <c r="G37" s="9">
        <v>1100</v>
      </c>
      <c r="H37" s="9">
        <v>1275</v>
      </c>
      <c r="I37" s="9">
        <v>1428</v>
      </c>
      <c r="J37" s="9">
        <v>1770</v>
      </c>
      <c r="K37" s="9">
        <v>2160</v>
      </c>
      <c r="L37" s="9">
        <v>2505</v>
      </c>
      <c r="M37" s="9">
        <v>2876</v>
      </c>
      <c r="N37" s="18">
        <f t="shared" si="7"/>
        <v>0.18392553172539605</v>
      </c>
    </row>
    <row r="38" spans="2:14" ht="12.75">
      <c r="B38" s="16"/>
      <c r="C38" s="17" t="s">
        <v>13</v>
      </c>
      <c r="D38" s="2"/>
      <c r="E38" s="2"/>
      <c r="F38" s="2"/>
      <c r="G38" s="2"/>
      <c r="H38" s="8">
        <v>2648.294248450464</v>
      </c>
      <c r="I38" s="8">
        <v>3034.740619468986</v>
      </c>
      <c r="J38" s="8">
        <v>3432.5530602233475</v>
      </c>
      <c r="K38" s="8">
        <v>3841.731570713548</v>
      </c>
      <c r="L38" s="8">
        <v>4250.910081203749</v>
      </c>
      <c r="M38" s="8">
        <v>4660.088591693949</v>
      </c>
      <c r="N38" s="18">
        <f t="shared" si="7"/>
        <v>0.12558661573224805</v>
      </c>
    </row>
    <row r="39" spans="2:14" ht="12.75">
      <c r="B39" s="16"/>
      <c r="C39" s="17" t="s">
        <v>12</v>
      </c>
      <c r="D39" s="2"/>
      <c r="E39" s="2"/>
      <c r="F39" s="2"/>
      <c r="G39" s="2"/>
      <c r="H39" s="9">
        <v>1865.1720436511634</v>
      </c>
      <c r="I39" s="9">
        <v>2226.6130612508405</v>
      </c>
      <c r="J39" s="9">
        <v>2636.9281787146247</v>
      </c>
      <c r="K39" s="9">
        <v>3068.838828676503</v>
      </c>
      <c r="L39" s="9">
        <v>3466.6512694308644</v>
      </c>
      <c r="M39" s="9">
        <v>3841.731570713548</v>
      </c>
      <c r="N39" s="18">
        <f t="shared" si="7"/>
        <v>0.1676100234570339</v>
      </c>
    </row>
    <row r="40" spans="2:14" ht="12.75">
      <c r="B40" s="16" t="s">
        <v>1</v>
      </c>
      <c r="C40" s="17" t="s">
        <v>39</v>
      </c>
      <c r="D40" s="9">
        <v>24136</v>
      </c>
      <c r="E40" s="9">
        <v>31244</v>
      </c>
      <c r="F40" s="9">
        <v>35390</v>
      </c>
      <c r="G40" s="9">
        <v>37661</v>
      </c>
      <c r="H40" s="9">
        <v>38815</v>
      </c>
      <c r="I40" s="9">
        <v>38899</v>
      </c>
      <c r="J40" s="9">
        <v>40809</v>
      </c>
      <c r="K40" s="9">
        <v>42759</v>
      </c>
      <c r="L40" s="9">
        <v>44191</v>
      </c>
      <c r="M40" s="9">
        <v>45313</v>
      </c>
      <c r="N40" s="18">
        <f t="shared" si="7"/>
        <v>0.032960131626436295</v>
      </c>
    </row>
    <row r="41" spans="2:14" ht="12.75">
      <c r="B41" s="16"/>
      <c r="C41" s="17" t="s">
        <v>10</v>
      </c>
      <c r="D41" s="9">
        <v>17537</v>
      </c>
      <c r="E41" s="9">
        <v>18100</v>
      </c>
      <c r="F41" s="9">
        <v>18619</v>
      </c>
      <c r="G41" s="9">
        <v>19036</v>
      </c>
      <c r="H41" s="9">
        <v>19675</v>
      </c>
      <c r="I41" s="9">
        <v>20484</v>
      </c>
      <c r="J41" s="9">
        <v>21851</v>
      </c>
      <c r="K41" s="9">
        <v>23168</v>
      </c>
      <c r="L41" s="9">
        <v>24164</v>
      </c>
      <c r="M41" s="9">
        <v>25064</v>
      </c>
      <c r="N41" s="18">
        <f t="shared" si="7"/>
        <v>0.05272156974723785</v>
      </c>
    </row>
    <row r="42" spans="2:14" ht="12.75">
      <c r="B42" s="16" t="s">
        <v>0</v>
      </c>
      <c r="C42" s="17" t="s">
        <v>9</v>
      </c>
      <c r="D42" s="2"/>
      <c r="E42" s="2"/>
      <c r="F42" s="2"/>
      <c r="G42" s="9">
        <v>16132.999383049735</v>
      </c>
      <c r="H42" s="9">
        <v>16681.98055129075</v>
      </c>
      <c r="I42" s="9">
        <v>16867.24748798493</v>
      </c>
      <c r="J42" s="9">
        <v>16310.310070928821</v>
      </c>
      <c r="K42" s="9">
        <v>16423.97076828721</v>
      </c>
      <c r="L42" s="9">
        <v>16560.363605117276</v>
      </c>
      <c r="M42" s="9">
        <v>16560.363605117276</v>
      </c>
      <c r="N42" s="18">
        <f t="shared" si="7"/>
        <v>-0.001827583537154176</v>
      </c>
    </row>
    <row r="43" spans="2:14" ht="12.75">
      <c r="B43" s="16"/>
      <c r="C43" s="17" t="s">
        <v>38</v>
      </c>
      <c r="D43" s="2"/>
      <c r="E43" s="2"/>
      <c r="F43" s="2"/>
      <c r="G43" s="9">
        <v>1057.0444854330176</v>
      </c>
      <c r="H43" s="9">
        <v>3512.11554837422</v>
      </c>
      <c r="I43" s="9">
        <v>9422.471811010448</v>
      </c>
      <c r="J43" s="9">
        <v>11366.069735838899</v>
      </c>
      <c r="K43" s="9">
        <v>13639.283683006679</v>
      </c>
      <c r="L43" s="9">
        <v>15116.872748665737</v>
      </c>
      <c r="M43" s="9">
        <v>15685.176235457682</v>
      </c>
      <c r="N43" s="18">
        <f t="shared" si="7"/>
        <v>0.4403674232548853</v>
      </c>
    </row>
    <row r="44" spans="2:14" ht="12.75">
      <c r="B44" s="16"/>
      <c r="C44" s="17" t="s">
        <v>7</v>
      </c>
      <c r="D44" s="2"/>
      <c r="E44" s="2"/>
      <c r="F44" s="2"/>
      <c r="G44" s="8">
        <v>13.63928368300668</v>
      </c>
      <c r="H44" s="8">
        <v>397.8124407543615</v>
      </c>
      <c r="I44" s="8">
        <v>1307.0980196214734</v>
      </c>
      <c r="J44" s="8">
        <v>1523.0533446024126</v>
      </c>
      <c r="K44" s="8">
        <v>1773.1068787908684</v>
      </c>
      <c r="L44" s="8">
        <v>1977.6961340359685</v>
      </c>
      <c r="M44" s="8">
        <v>2136.821110337713</v>
      </c>
      <c r="N44" s="18">
        <f t="shared" si="7"/>
        <v>0.4932079757594452</v>
      </c>
    </row>
    <row r="45" spans="2:14" ht="12.75">
      <c r="B45" s="16"/>
      <c r="C45" s="17" t="s">
        <v>6</v>
      </c>
      <c r="D45" s="2"/>
      <c r="E45" s="2"/>
      <c r="F45" s="2"/>
      <c r="G45" s="2"/>
      <c r="H45" s="8">
        <v>15433.986094295642</v>
      </c>
      <c r="I45" s="8">
        <v>18124.33480076871</v>
      </c>
      <c r="J45" s="8">
        <v>18069.961796366402</v>
      </c>
      <c r="K45" s="8">
        <v>18015.751910977302</v>
      </c>
      <c r="L45" s="8">
        <v>17961.70465524437</v>
      </c>
      <c r="M45" s="8">
        <v>17907.81954127864</v>
      </c>
      <c r="N45" s="18">
        <f t="shared" si="7"/>
        <v>0.038645542463539684</v>
      </c>
    </row>
    <row r="46" ht="12.75">
      <c r="N46" s="21"/>
    </row>
    <row r="47" spans="2:14" ht="12.75">
      <c r="B47" s="3" t="s">
        <v>37</v>
      </c>
      <c r="C47" s="3"/>
      <c r="D47" s="2"/>
      <c r="E47" s="2"/>
      <c r="F47" s="2"/>
      <c r="G47" s="2"/>
      <c r="H47" s="2">
        <f aca="true" t="shared" si="8" ref="H47:M47">SUM(H30:H35)</f>
        <v>4841.400772165313</v>
      </c>
      <c r="I47" s="4">
        <f t="shared" si="8"/>
        <v>5191.284655032964</v>
      </c>
      <c r="J47" s="2">
        <f t="shared" si="8"/>
        <v>6262.97562523613</v>
      </c>
      <c r="K47" s="2">
        <f t="shared" si="8"/>
        <v>7499.4862372808</v>
      </c>
      <c r="L47" s="2">
        <f t="shared" si="8"/>
        <v>9000.804860495133</v>
      </c>
      <c r="M47" s="2">
        <f t="shared" si="8"/>
        <v>10336.587762652822</v>
      </c>
      <c r="N47" s="18">
        <f aca="true" t="shared" si="9" ref="N47:N52">(L47/H47)^(1/4)-1</f>
        <v>0.1676900451929424</v>
      </c>
    </row>
    <row r="48" spans="2:14" ht="12.75">
      <c r="B48" s="3" t="s">
        <v>36</v>
      </c>
      <c r="C48" s="3"/>
      <c r="D48" s="4"/>
      <c r="E48" s="4"/>
      <c r="F48" s="4"/>
      <c r="G48" s="4"/>
      <c r="H48" s="4">
        <f aca="true" t="shared" si="10" ref="H48:M48">SUM(H36:H39)-H38</f>
        <v>11935.172043651164</v>
      </c>
      <c r="I48" s="4">
        <f t="shared" si="10"/>
        <v>12576.61306125084</v>
      </c>
      <c r="J48" s="4">
        <f t="shared" si="10"/>
        <v>14522.928178714625</v>
      </c>
      <c r="K48" s="4">
        <f t="shared" si="10"/>
        <v>16594.838828676504</v>
      </c>
      <c r="L48" s="4">
        <f t="shared" si="10"/>
        <v>18190.65126943087</v>
      </c>
      <c r="M48" s="4">
        <f t="shared" si="10"/>
        <v>19788.73157071355</v>
      </c>
      <c r="N48" s="18">
        <f t="shared" si="9"/>
        <v>0.11110446063808532</v>
      </c>
    </row>
    <row r="49" spans="2:14" ht="12.75">
      <c r="B49" s="3" t="s">
        <v>2</v>
      </c>
      <c r="C49" s="3"/>
      <c r="D49" s="4"/>
      <c r="E49" s="4"/>
      <c r="F49" s="4"/>
      <c r="G49" s="4"/>
      <c r="H49" s="4">
        <f aca="true" t="shared" si="11" ref="H49:M49">H47+H48</f>
        <v>16776.57281581648</v>
      </c>
      <c r="I49" s="4">
        <f t="shared" si="11"/>
        <v>17767.897716283805</v>
      </c>
      <c r="J49" s="4">
        <f t="shared" si="11"/>
        <v>20785.903803950754</v>
      </c>
      <c r="K49" s="4">
        <f t="shared" si="11"/>
        <v>24094.325065957302</v>
      </c>
      <c r="L49" s="4">
        <f t="shared" si="11"/>
        <v>27191.456129926002</v>
      </c>
      <c r="M49" s="4">
        <f t="shared" si="11"/>
        <v>30125.319333366373</v>
      </c>
      <c r="N49" s="18">
        <f t="shared" si="9"/>
        <v>0.12832004794338725</v>
      </c>
    </row>
    <row r="50" spans="2:14" ht="12.75">
      <c r="B50" s="3" t="s">
        <v>1</v>
      </c>
      <c r="C50" s="3"/>
      <c r="D50" s="2"/>
      <c r="E50" s="2"/>
      <c r="F50" s="2"/>
      <c r="G50" s="2"/>
      <c r="H50" s="2">
        <f aca="true" t="shared" si="12" ref="H50:M50">SUM(H40:H41)</f>
        <v>58490</v>
      </c>
      <c r="I50" s="2">
        <f t="shared" si="12"/>
        <v>59383</v>
      </c>
      <c r="J50" s="2">
        <f t="shared" si="12"/>
        <v>62660</v>
      </c>
      <c r="K50" s="2">
        <f t="shared" si="12"/>
        <v>65927</v>
      </c>
      <c r="L50" s="2">
        <f t="shared" si="12"/>
        <v>68355</v>
      </c>
      <c r="M50" s="2">
        <f t="shared" si="12"/>
        <v>70377</v>
      </c>
      <c r="N50" s="18">
        <f t="shared" si="9"/>
        <v>0.03973381001386467</v>
      </c>
    </row>
    <row r="51" spans="2:14" ht="12.75">
      <c r="B51" s="3" t="s">
        <v>0</v>
      </c>
      <c r="C51" s="3"/>
      <c r="D51" s="2"/>
      <c r="E51" s="2"/>
      <c r="F51" s="2"/>
      <c r="G51" s="2"/>
      <c r="H51" s="2">
        <f aca="true" t="shared" si="13" ref="H51:M51">SUM(H42:H45)-H43</f>
        <v>32513.779086340757</v>
      </c>
      <c r="I51" s="2">
        <f t="shared" si="13"/>
        <v>36298.680308375115</v>
      </c>
      <c r="J51" s="2">
        <f t="shared" si="13"/>
        <v>35903.32521189764</v>
      </c>
      <c r="K51" s="2">
        <f t="shared" si="13"/>
        <v>36212.82955805538</v>
      </c>
      <c r="L51" s="2">
        <f t="shared" si="13"/>
        <v>36499.764394397615</v>
      </c>
      <c r="M51" s="2">
        <f t="shared" si="13"/>
        <v>36605.004256733635</v>
      </c>
      <c r="N51" s="18">
        <f t="shared" si="9"/>
        <v>0.029332422443089534</v>
      </c>
    </row>
    <row r="52" spans="2:14" ht="12.75">
      <c r="B52" s="3" t="s">
        <v>3</v>
      </c>
      <c r="C52" s="3"/>
      <c r="D52" s="2"/>
      <c r="E52" s="2"/>
      <c r="F52" s="2"/>
      <c r="G52" s="2"/>
      <c r="H52" s="2">
        <f aca="true" t="shared" si="14" ref="H52:M52">SUM(H49:H51)</f>
        <v>107780.35190215723</v>
      </c>
      <c r="I52" s="2">
        <f t="shared" si="14"/>
        <v>113449.57802465891</v>
      </c>
      <c r="J52" s="2">
        <f t="shared" si="14"/>
        <v>119349.2290158484</v>
      </c>
      <c r="K52" s="2">
        <f t="shared" si="14"/>
        <v>126234.15462401268</v>
      </c>
      <c r="L52" s="2">
        <f t="shared" si="14"/>
        <v>132046.2205243236</v>
      </c>
      <c r="M52" s="2">
        <f t="shared" si="14"/>
        <v>137107.32359010002</v>
      </c>
      <c r="N52" s="18">
        <f t="shared" si="9"/>
        <v>0.052074742525554996</v>
      </c>
    </row>
    <row r="54" ht="13.5" thickBot="1"/>
    <row r="55" spans="1:14" ht="13.5" thickBot="1">
      <c r="A55" s="12" t="s">
        <v>35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</row>
    <row r="56" spans="4:14" ht="12.75">
      <c r="D56" s="7" t="s">
        <v>34</v>
      </c>
      <c r="E56" s="7" t="s">
        <v>33</v>
      </c>
      <c r="F56" s="7" t="s">
        <v>32</v>
      </c>
      <c r="G56" s="7" t="s">
        <v>31</v>
      </c>
      <c r="H56" s="7" t="s">
        <v>30</v>
      </c>
      <c r="I56" s="7" t="s">
        <v>29</v>
      </c>
      <c r="J56" s="7" t="s">
        <v>28</v>
      </c>
      <c r="K56" s="7" t="s">
        <v>27</v>
      </c>
      <c r="L56" s="7" t="s">
        <v>26</v>
      </c>
      <c r="M56" s="7" t="s">
        <v>25</v>
      </c>
      <c r="N56" s="15" t="s">
        <v>24</v>
      </c>
    </row>
    <row r="57" spans="2:14" ht="12.75">
      <c r="B57" s="16" t="s">
        <v>23</v>
      </c>
      <c r="C57" s="17" t="s">
        <v>22</v>
      </c>
      <c r="D57" s="6">
        <v>1859</v>
      </c>
      <c r="E57" s="6">
        <v>2629</v>
      </c>
      <c r="F57" s="6">
        <v>2909</v>
      </c>
      <c r="G57" s="6">
        <v>2972</v>
      </c>
      <c r="H57" s="6">
        <v>2966</v>
      </c>
      <c r="I57" s="6">
        <v>3286</v>
      </c>
      <c r="J57" s="6">
        <v>3610</v>
      </c>
      <c r="K57" s="6">
        <v>3921</v>
      </c>
      <c r="L57" s="6">
        <v>4226</v>
      </c>
      <c r="M57" s="6">
        <v>4536</v>
      </c>
      <c r="N57" s="18">
        <f aca="true" t="shared" si="15" ref="N57:N72">(L57/H57)^(1/4)-1</f>
        <v>0.09254563564161478</v>
      </c>
    </row>
    <row r="58" spans="2:14" ht="12.75">
      <c r="B58" s="16"/>
      <c r="C58" s="17" t="s">
        <v>21</v>
      </c>
      <c r="D58" s="6">
        <v>1690</v>
      </c>
      <c r="E58" s="6">
        <v>2094</v>
      </c>
      <c r="F58" s="6">
        <v>2448</v>
      </c>
      <c r="G58" s="6">
        <v>2609</v>
      </c>
      <c r="H58" s="6">
        <v>2990</v>
      </c>
      <c r="I58" s="6">
        <v>3541</v>
      </c>
      <c r="J58" s="6">
        <v>4064</v>
      </c>
      <c r="K58" s="6">
        <v>4473</v>
      </c>
      <c r="L58" s="6">
        <v>4899</v>
      </c>
      <c r="M58" s="6">
        <v>5339</v>
      </c>
      <c r="N58" s="18">
        <f t="shared" si="15"/>
        <v>0.1313814733483225</v>
      </c>
    </row>
    <row r="59" spans="2:14" ht="12.75">
      <c r="B59" s="16"/>
      <c r="C59" s="17" t="s">
        <v>20</v>
      </c>
      <c r="D59" s="6">
        <v>1104</v>
      </c>
      <c r="E59" s="6">
        <v>1399</v>
      </c>
      <c r="F59" s="6">
        <v>1605</v>
      </c>
      <c r="G59" s="6">
        <v>1722</v>
      </c>
      <c r="H59" s="6">
        <v>1879</v>
      </c>
      <c r="I59" s="6">
        <v>2045</v>
      </c>
      <c r="J59" s="6">
        <v>2200</v>
      </c>
      <c r="K59" s="6">
        <v>2347</v>
      </c>
      <c r="L59" s="6">
        <v>2498</v>
      </c>
      <c r="M59" s="6">
        <v>2657</v>
      </c>
      <c r="N59" s="18">
        <f t="shared" si="15"/>
        <v>0.07378272678991493</v>
      </c>
    </row>
    <row r="60" spans="2:14" ht="12.75">
      <c r="B60" s="16"/>
      <c r="C60" s="17" t="s">
        <v>19</v>
      </c>
      <c r="D60" s="6">
        <v>507</v>
      </c>
      <c r="E60" s="6">
        <v>384</v>
      </c>
      <c r="F60" s="6">
        <v>767</v>
      </c>
      <c r="G60" s="6">
        <v>833</v>
      </c>
      <c r="H60" s="6">
        <v>911</v>
      </c>
      <c r="I60" s="6">
        <v>990</v>
      </c>
      <c r="J60" s="6">
        <v>1066</v>
      </c>
      <c r="K60" s="6">
        <v>1138</v>
      </c>
      <c r="L60" s="6">
        <v>1211</v>
      </c>
      <c r="M60" s="6">
        <v>1283</v>
      </c>
      <c r="N60" s="18">
        <f t="shared" si="15"/>
        <v>0.07375807168499438</v>
      </c>
    </row>
    <row r="61" spans="2:14" ht="12.75">
      <c r="B61" s="16"/>
      <c r="C61" s="17" t="s">
        <v>18</v>
      </c>
      <c r="D61" s="2"/>
      <c r="E61" s="2"/>
      <c r="F61" s="2"/>
      <c r="G61" s="22">
        <v>551</v>
      </c>
      <c r="H61" s="5">
        <v>1518</v>
      </c>
      <c r="I61" s="5">
        <v>2569</v>
      </c>
      <c r="J61" s="5">
        <v>3371</v>
      </c>
      <c r="K61" s="5">
        <v>4302</v>
      </c>
      <c r="L61" s="5">
        <v>5022</v>
      </c>
      <c r="M61" s="5">
        <v>5571</v>
      </c>
      <c r="N61" s="18">
        <f t="shared" si="15"/>
        <v>0.34865614085403474</v>
      </c>
    </row>
    <row r="62" spans="2:14" ht="12.75">
      <c r="B62" s="16"/>
      <c r="C62" s="17" t="s">
        <v>17</v>
      </c>
      <c r="D62" s="2"/>
      <c r="E62" s="2"/>
      <c r="F62" s="2"/>
      <c r="G62" s="2"/>
      <c r="H62" s="5">
        <v>4363.333333333334</v>
      </c>
      <c r="I62" s="5">
        <v>5122.553333333334</v>
      </c>
      <c r="J62" s="5">
        <v>6013.877613333334</v>
      </c>
      <c r="K62" s="5">
        <v>7060.2923180533335</v>
      </c>
      <c r="L62" s="5">
        <v>8288.783181394612</v>
      </c>
      <c r="M62" s="5">
        <v>9731.031454957274</v>
      </c>
      <c r="N62" s="18">
        <f t="shared" si="15"/>
        <v>0.17399999999999993</v>
      </c>
    </row>
    <row r="63" spans="2:14" ht="12.75">
      <c r="B63" s="16" t="s">
        <v>16</v>
      </c>
      <c r="C63" s="17" t="s">
        <v>15</v>
      </c>
      <c r="D63" s="6">
        <v>16824</v>
      </c>
      <c r="E63" s="6">
        <v>21084</v>
      </c>
      <c r="F63" s="6">
        <v>23185</v>
      </c>
      <c r="G63" s="6">
        <v>22275</v>
      </c>
      <c r="H63" s="6">
        <v>25441</v>
      </c>
      <c r="I63" s="6">
        <v>29250</v>
      </c>
      <c r="J63" s="6">
        <v>33150</v>
      </c>
      <c r="K63" s="6">
        <v>36950</v>
      </c>
      <c r="L63" s="6">
        <v>40700</v>
      </c>
      <c r="M63" s="6">
        <v>44500</v>
      </c>
      <c r="N63" s="18">
        <f t="shared" si="15"/>
        <v>0.12464396683474122</v>
      </c>
    </row>
    <row r="64" spans="2:14" ht="12.75">
      <c r="B64" s="16"/>
      <c r="C64" s="17" t="s">
        <v>14</v>
      </c>
      <c r="D64" s="6">
        <v>55</v>
      </c>
      <c r="E64" s="6">
        <v>122</v>
      </c>
      <c r="F64" s="6">
        <v>263</v>
      </c>
      <c r="G64" s="6">
        <v>386</v>
      </c>
      <c r="H64" s="6">
        <v>599</v>
      </c>
      <c r="I64" s="6">
        <v>818</v>
      </c>
      <c r="J64" s="6">
        <v>1073</v>
      </c>
      <c r="K64" s="6">
        <v>1307</v>
      </c>
      <c r="L64" s="6">
        <v>1550</v>
      </c>
      <c r="M64" s="6">
        <v>1783</v>
      </c>
      <c r="N64" s="18">
        <f t="shared" si="15"/>
        <v>0.2683123429758325</v>
      </c>
    </row>
    <row r="65" spans="2:14" ht="12.75">
      <c r="B65" s="16"/>
      <c r="C65" s="17" t="s">
        <v>13</v>
      </c>
      <c r="D65" s="2"/>
      <c r="E65" s="2"/>
      <c r="F65" s="2"/>
      <c r="G65" s="5">
        <v>10700</v>
      </c>
      <c r="H65" s="5">
        <v>12000</v>
      </c>
      <c r="I65" s="5">
        <v>15362.20472440945</v>
      </c>
      <c r="J65" s="5">
        <v>19510</v>
      </c>
      <c r="K65" s="5">
        <v>22865.72</v>
      </c>
      <c r="L65" s="5">
        <v>25426.680640000002</v>
      </c>
      <c r="M65" s="5">
        <v>27384.53504928</v>
      </c>
      <c r="N65" s="18">
        <f t="shared" si="15"/>
        <v>0.20649938694687076</v>
      </c>
    </row>
    <row r="66" spans="2:14" ht="12.75">
      <c r="B66" s="16"/>
      <c r="C66" s="17" t="s">
        <v>12</v>
      </c>
      <c r="D66" s="6">
        <v>5710.7352454214315</v>
      </c>
      <c r="E66" s="6">
        <v>6853.381288366998</v>
      </c>
      <c r="F66" s="6">
        <v>7080.223897704985</v>
      </c>
      <c r="G66" s="6">
        <v>7191.699126314985</v>
      </c>
      <c r="H66" s="6">
        <v>8272.86912555083</v>
      </c>
      <c r="I66" s="6">
        <v>9365.765480526758</v>
      </c>
      <c r="J66" s="6">
        <v>10591.294403830969</v>
      </c>
      <c r="K66" s="6">
        <v>11740.776662676073</v>
      </c>
      <c r="L66" s="6">
        <v>13145.393797450743</v>
      </c>
      <c r="M66" s="2"/>
      <c r="N66" s="18">
        <f t="shared" si="15"/>
        <v>0.12274042947819108</v>
      </c>
    </row>
    <row r="67" spans="2:14" ht="12.75">
      <c r="B67" s="16" t="s">
        <v>1</v>
      </c>
      <c r="C67" s="17" t="s">
        <v>11</v>
      </c>
      <c r="D67" s="6">
        <v>139</v>
      </c>
      <c r="E67" s="6">
        <v>666</v>
      </c>
      <c r="F67" s="6">
        <v>1385</v>
      </c>
      <c r="G67" s="6">
        <v>2704</v>
      </c>
      <c r="H67" s="6">
        <v>4212</v>
      </c>
      <c r="I67" s="6">
        <v>5941</v>
      </c>
      <c r="J67" s="6">
        <v>7812</v>
      </c>
      <c r="K67" s="6">
        <v>9817</v>
      </c>
      <c r="L67" s="6">
        <v>11906</v>
      </c>
      <c r="M67" s="6">
        <v>14081</v>
      </c>
      <c r="N67" s="18">
        <f t="shared" si="15"/>
        <v>0.29663989227099785</v>
      </c>
    </row>
    <row r="68" spans="2:14" ht="12.75">
      <c r="B68" s="16"/>
      <c r="C68" s="17" t="s">
        <v>10</v>
      </c>
      <c r="D68" s="6">
        <v>30612</v>
      </c>
      <c r="E68" s="6">
        <v>34501</v>
      </c>
      <c r="F68" s="6">
        <v>36460</v>
      </c>
      <c r="G68" s="6">
        <v>37042</v>
      </c>
      <c r="H68" s="6">
        <v>39056</v>
      </c>
      <c r="I68" s="6">
        <v>41245</v>
      </c>
      <c r="J68" s="6">
        <v>43197</v>
      </c>
      <c r="K68" s="6">
        <v>44782</v>
      </c>
      <c r="L68" s="6">
        <v>46692</v>
      </c>
      <c r="M68" s="6">
        <v>49002</v>
      </c>
      <c r="N68" s="18">
        <f t="shared" si="15"/>
        <v>0.04565562657055233</v>
      </c>
    </row>
    <row r="69" spans="2:14" ht="12.75">
      <c r="B69" s="16" t="s">
        <v>0</v>
      </c>
      <c r="C69" s="17" t="s">
        <v>9</v>
      </c>
      <c r="D69" s="2"/>
      <c r="E69" s="2"/>
      <c r="F69" s="2"/>
      <c r="G69" s="2"/>
      <c r="H69" s="6">
        <v>9718.069731531103</v>
      </c>
      <c r="I69" s="6">
        <v>14972.580000000002</v>
      </c>
      <c r="J69" s="6">
        <v>18448.85993645821</v>
      </c>
      <c r="K69" s="6">
        <v>22400.99275700722</v>
      </c>
      <c r="L69" s="6">
        <v>25146.687465630377</v>
      </c>
      <c r="M69" s="6">
        <v>27192.179741457214</v>
      </c>
      <c r="N69" s="18">
        <f t="shared" si="15"/>
        <v>0.2683093477027727</v>
      </c>
    </row>
    <row r="70" spans="2:14" ht="12.75">
      <c r="B70" s="16"/>
      <c r="C70" s="17" t="s">
        <v>8</v>
      </c>
      <c r="D70" s="2"/>
      <c r="E70" s="2"/>
      <c r="F70" s="2"/>
      <c r="G70" s="2"/>
      <c r="H70" s="6">
        <v>9312.246221862437</v>
      </c>
      <c r="I70" s="6">
        <v>14786.171379000001</v>
      </c>
      <c r="J70" s="6">
        <v>18434.100848509042</v>
      </c>
      <c r="K70" s="6">
        <v>22400.99275700722</v>
      </c>
      <c r="L70" s="6">
        <v>25146.687465630377</v>
      </c>
      <c r="M70" s="6">
        <v>27192.179741457214</v>
      </c>
      <c r="N70" s="18">
        <f t="shared" si="15"/>
        <v>0.2819071900140844</v>
      </c>
    </row>
    <row r="71" spans="2:14" ht="12.75">
      <c r="B71" s="16"/>
      <c r="C71" s="17" t="s">
        <v>7</v>
      </c>
      <c r="D71" s="2"/>
      <c r="E71" s="2"/>
      <c r="F71" s="2"/>
      <c r="G71" s="2"/>
      <c r="H71" s="5">
        <v>5728.880248399313</v>
      </c>
      <c r="I71" s="5">
        <v>12211.997576292817</v>
      </c>
      <c r="J71" s="5">
        <v>16715.019002523357</v>
      </c>
      <c r="K71" s="5">
        <v>17385.208682181634</v>
      </c>
      <c r="L71" s="5">
        <v>17003.00594798204</v>
      </c>
      <c r="M71" s="5">
        <v>16282.971137322713</v>
      </c>
      <c r="N71" s="18">
        <f t="shared" si="15"/>
        <v>0.3125443614311918</v>
      </c>
    </row>
    <row r="72" spans="2:14" ht="12.75">
      <c r="B72" s="16"/>
      <c r="C72" s="17" t="s">
        <v>6</v>
      </c>
      <c r="D72" s="2"/>
      <c r="E72" s="2"/>
      <c r="F72" s="2"/>
      <c r="G72" s="2"/>
      <c r="H72" s="5">
        <v>84000</v>
      </c>
      <c r="I72" s="5">
        <v>86164.8629708116</v>
      </c>
      <c r="J72" s="5">
        <v>88385.5191759374</v>
      </c>
      <c r="K72" s="5">
        <v>90663.40652855582</v>
      </c>
      <c r="L72" s="5">
        <v>92999.99999999997</v>
      </c>
      <c r="M72" s="5">
        <v>93000</v>
      </c>
      <c r="N72" s="18">
        <f t="shared" si="15"/>
        <v>0.025772178223947728</v>
      </c>
    </row>
    <row r="74" spans="2:14" ht="12.75">
      <c r="B74" s="3" t="s">
        <v>5</v>
      </c>
      <c r="C74" s="3"/>
      <c r="D74" s="2"/>
      <c r="E74" s="2"/>
      <c r="F74" s="2"/>
      <c r="G74" s="2"/>
      <c r="H74" s="2">
        <f aca="true" t="shared" si="16" ref="H74:M74">SUM(H57:H62)</f>
        <v>14627.333333333334</v>
      </c>
      <c r="I74" s="2">
        <f t="shared" si="16"/>
        <v>17553.553333333333</v>
      </c>
      <c r="J74" s="2">
        <f t="shared" si="16"/>
        <v>20324.877613333334</v>
      </c>
      <c r="K74" s="2">
        <f t="shared" si="16"/>
        <v>23241.292318053333</v>
      </c>
      <c r="L74" s="2">
        <f t="shared" si="16"/>
        <v>26144.78318139461</v>
      </c>
      <c r="M74" s="2">
        <f t="shared" si="16"/>
        <v>29117.031454957272</v>
      </c>
      <c r="N74" s="18">
        <f aca="true" t="shared" si="17" ref="N74:N79">(L74/H74)^(1/4)-1</f>
        <v>0.1562585882949774</v>
      </c>
    </row>
    <row r="75" spans="2:14" ht="12.75">
      <c r="B75" s="3" t="s">
        <v>4</v>
      </c>
      <c r="C75" s="3"/>
      <c r="D75" s="4"/>
      <c r="E75" s="4"/>
      <c r="F75" s="4"/>
      <c r="G75" s="4"/>
      <c r="H75" s="4">
        <f aca="true" t="shared" si="18" ref="H75:M75">SUM(H63:H66)-H65</f>
        <v>34312.86912555083</v>
      </c>
      <c r="I75" s="4">
        <f t="shared" si="18"/>
        <v>39433.76548052676</v>
      </c>
      <c r="J75" s="4">
        <f t="shared" si="18"/>
        <v>44814.294403830965</v>
      </c>
      <c r="K75" s="4">
        <f t="shared" si="18"/>
        <v>49997.77666267607</v>
      </c>
      <c r="L75" s="4">
        <f t="shared" si="18"/>
        <v>55395.39379745074</v>
      </c>
      <c r="M75" s="4">
        <f t="shared" si="18"/>
        <v>46283.00000000001</v>
      </c>
      <c r="N75" s="18">
        <f t="shared" si="17"/>
        <v>0.12720824055748547</v>
      </c>
    </row>
    <row r="76" spans="2:14" ht="12.75">
      <c r="B76" s="3" t="s">
        <v>2</v>
      </c>
      <c r="C76" s="3"/>
      <c r="D76" s="4"/>
      <c r="E76" s="4"/>
      <c r="F76" s="4"/>
      <c r="G76" s="4"/>
      <c r="H76" s="4">
        <f aca="true" t="shared" si="19" ref="H76:M76">H74+H75</f>
        <v>48940.20245888417</v>
      </c>
      <c r="I76" s="4">
        <f t="shared" si="19"/>
        <v>56987.318813860096</v>
      </c>
      <c r="J76" s="4">
        <f t="shared" si="19"/>
        <v>65139.172017164296</v>
      </c>
      <c r="K76" s="4">
        <f t="shared" si="19"/>
        <v>73239.06898072941</v>
      </c>
      <c r="L76" s="4">
        <f t="shared" si="19"/>
        <v>81540.17697884535</v>
      </c>
      <c r="M76" s="4">
        <f t="shared" si="19"/>
        <v>75400.03145495728</v>
      </c>
      <c r="N76" s="18">
        <f t="shared" si="17"/>
        <v>0.13612593023975816</v>
      </c>
    </row>
    <row r="77" spans="2:14" ht="12.75">
      <c r="B77" s="3" t="s">
        <v>1</v>
      </c>
      <c r="C77" s="3"/>
      <c r="D77" s="2"/>
      <c r="E77" s="2"/>
      <c r="F77" s="2"/>
      <c r="G77" s="2"/>
      <c r="H77" s="2">
        <f aca="true" t="shared" si="20" ref="H77:M77">SUM(H67:H68)</f>
        <v>43268</v>
      </c>
      <c r="I77" s="2">
        <f t="shared" si="20"/>
        <v>47186</v>
      </c>
      <c r="J77" s="2">
        <f t="shared" si="20"/>
        <v>51009</v>
      </c>
      <c r="K77" s="2">
        <f t="shared" si="20"/>
        <v>54599</v>
      </c>
      <c r="L77" s="2">
        <f t="shared" si="20"/>
        <v>58598</v>
      </c>
      <c r="M77" s="2">
        <f t="shared" si="20"/>
        <v>63083</v>
      </c>
      <c r="N77" s="18">
        <f t="shared" si="17"/>
        <v>0.07877032947199925</v>
      </c>
    </row>
    <row r="78" spans="2:14" ht="12.75">
      <c r="B78" s="3" t="s">
        <v>0</v>
      </c>
      <c r="C78" s="3"/>
      <c r="D78" s="2"/>
      <c r="E78" s="2"/>
      <c r="F78" s="2"/>
      <c r="G78" s="2"/>
      <c r="H78" s="2">
        <f aca="true" t="shared" si="21" ref="H78:M78">SUM(,H69:H72)-H70</f>
        <v>99446.94997993042</v>
      </c>
      <c r="I78" s="2">
        <f t="shared" si="21"/>
        <v>113349.44054710442</v>
      </c>
      <c r="J78" s="2">
        <f t="shared" si="21"/>
        <v>123549.39811491898</v>
      </c>
      <c r="K78" s="2">
        <f t="shared" si="21"/>
        <v>130449.60796774467</v>
      </c>
      <c r="L78" s="2">
        <f t="shared" si="21"/>
        <v>135149.69341361237</v>
      </c>
      <c r="M78" s="2">
        <f t="shared" si="21"/>
        <v>136475.15087877994</v>
      </c>
      <c r="N78" s="18">
        <f t="shared" si="17"/>
        <v>0.07970695577268172</v>
      </c>
    </row>
    <row r="79" spans="2:14" ht="12.75">
      <c r="B79" s="3" t="s">
        <v>3</v>
      </c>
      <c r="C79" s="3"/>
      <c r="D79" s="2"/>
      <c r="E79" s="2"/>
      <c r="F79" s="2"/>
      <c r="G79" s="2"/>
      <c r="H79" s="2">
        <f aca="true" t="shared" si="22" ref="H79:M79">SUM(H76:H78)</f>
        <v>191655.15243881458</v>
      </c>
      <c r="I79" s="2">
        <f t="shared" si="22"/>
        <v>217522.75936096453</v>
      </c>
      <c r="J79" s="2">
        <f t="shared" si="22"/>
        <v>239697.57013208326</v>
      </c>
      <c r="K79" s="2">
        <f t="shared" si="22"/>
        <v>258287.67694847408</v>
      </c>
      <c r="L79" s="2">
        <f t="shared" si="22"/>
        <v>275287.8703924577</v>
      </c>
      <c r="M79" s="2">
        <f t="shared" si="22"/>
        <v>274958.1823337372</v>
      </c>
      <c r="N79" s="18">
        <f t="shared" si="17"/>
        <v>0.09475426096392114</v>
      </c>
    </row>
    <row r="81" spans="2:7" ht="13.5" customHeight="1">
      <c r="B81" s="10" t="s">
        <v>47</v>
      </c>
      <c r="C81" s="10"/>
      <c r="D81" s="10"/>
      <c r="E81" s="10"/>
      <c r="F81" s="10"/>
      <c r="G81" s="10"/>
    </row>
    <row r="85" ht="12.75" hidden="1" outlineLevel="1"/>
    <row r="86" ht="12.75" hidden="1" outlineLevel="1"/>
    <row r="87" ht="12.75" collapsed="1"/>
    <row r="93" ht="12.75" hidden="1" outlineLevel="1"/>
    <row r="94" ht="12.75" hidden="1" outlineLevel="1"/>
    <row r="95" ht="12.75" collapsed="1"/>
  </sheetData>
  <sheetProtection/>
  <mergeCells count="16">
    <mergeCell ref="B81:G81"/>
    <mergeCell ref="B63:B66"/>
    <mergeCell ref="B67:B68"/>
    <mergeCell ref="B69:B72"/>
    <mergeCell ref="B30:B35"/>
    <mergeCell ref="B36:B39"/>
    <mergeCell ref="B40:B41"/>
    <mergeCell ref="B42:B45"/>
    <mergeCell ref="A55:N55"/>
    <mergeCell ref="B57:B62"/>
    <mergeCell ref="A28:N28"/>
    <mergeCell ref="A2:N2"/>
    <mergeCell ref="B4:B9"/>
    <mergeCell ref="B10:B13"/>
    <mergeCell ref="B14:B15"/>
    <mergeCell ref="B16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徳永　有紀(012698)</dc:creator>
  <cp:keywords/>
  <dc:description/>
  <cp:lastModifiedBy>徳永　有紀(012698)</cp:lastModifiedBy>
  <dcterms:created xsi:type="dcterms:W3CDTF">2013-01-24T09:06:16Z</dcterms:created>
  <dcterms:modified xsi:type="dcterms:W3CDTF">2013-01-24T09:39:23Z</dcterms:modified>
  <cp:category/>
  <cp:version/>
  <cp:contentType/>
  <cp:contentStatus/>
</cp:coreProperties>
</file>