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8292" activeTab="0"/>
  </bookViews>
  <sheets>
    <sheet name="イ級別最高号給" sheetId="1" r:id="rId1"/>
    <sheet name="ロ級別職員構成 " sheetId="2" r:id="rId2"/>
  </sheets>
  <definedNames>
    <definedName name="_xlnm.Print_Area" localSheetId="0">'イ級別最高号給'!$A$1:$AA$27</definedName>
    <definedName name="_xlnm.Print_Area" localSheetId="1">'ロ級別職員構成 '!$A$1:$Y$26</definedName>
    <definedName name="_xlnm.Print_Titles" localSheetId="0">'イ級別最高号給'!$A:$A,'イ級別最高号給'!$1:$5</definedName>
    <definedName name="_xlnm.Print_Titles" localSheetId="1">'ロ級別職員構成 '!$A:$A,'ロ級別職員構成 '!$1:$5</definedName>
  </definedNames>
  <calcPr fullCalcOnLoad="1"/>
</workbook>
</file>

<file path=xl/sharedStrings.xml><?xml version="1.0" encoding="utf-8"?>
<sst xmlns="http://schemas.openxmlformats.org/spreadsheetml/2006/main" count="139" uniqueCount="65">
  <si>
    <t>平成21年8月現在</t>
  </si>
  <si>
    <t>市区町村名</t>
  </si>
  <si>
    <t>読売　　　　　　調査</t>
  </si>
  <si>
    <t>１職３級以上</t>
  </si>
  <si>
    <t>係員</t>
  </si>
  <si>
    <t>係長</t>
  </si>
  <si>
    <t>課長</t>
  </si>
  <si>
    <t>行政職（一）給料表最高号給</t>
  </si>
  <si>
    <t>補佐</t>
  </si>
  <si>
    <t>主任</t>
  </si>
  <si>
    <t>給与表構造指数（仮称）</t>
  </si>
  <si>
    <t>行政職給料表（一）最高号給×級別職員数（本庁）</t>
  </si>
  <si>
    <t>平均最高号給</t>
  </si>
  <si>
    <t>給料表構造指数</t>
  </si>
  <si>
    <t>１級</t>
  </si>
  <si>
    <t>２級</t>
  </si>
  <si>
    <t>３級</t>
  </si>
  <si>
    <t>４級</t>
  </si>
  <si>
    <t>５級</t>
  </si>
  <si>
    <t>６級</t>
  </si>
  <si>
    <t>７級</t>
  </si>
  <si>
    <t>８級</t>
  </si>
  <si>
    <t>９級</t>
  </si>
  <si>
    <t>10級</t>
  </si>
  <si>
    <t>計　Ａ</t>
  </si>
  <si>
    <t>Ａ／Ｂ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</si>
  <si>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</si>
  <si>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</si>
  <si>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</si>
  <si>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</si>
  <si>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</si>
  <si>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</si>
  <si>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</si>
  <si>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</si>
  <si>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</si>
  <si>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</si>
  <si>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</si>
  <si>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大阪市</t>
  </si>
  <si>
    <t>神戸市</t>
  </si>
  <si>
    <t>岡山市</t>
  </si>
  <si>
    <t>広島市</t>
  </si>
  <si>
    <t>北九州市</t>
  </si>
  <si>
    <t>福岡市</t>
  </si>
  <si>
    <t>京　都　市</t>
  </si>
  <si>
    <t>堺　　市</t>
  </si>
  <si>
    <t>※平均最高号給（級別最高号給×級別職員数の総数／職員総数）／指定都市平均最高号給</t>
  </si>
  <si>
    <t>5級以上</t>
  </si>
  <si>
    <t>（単位：百円）</t>
  </si>
  <si>
    <t>参　考　(級別職員構成）％</t>
  </si>
  <si>
    <t>国</t>
  </si>
  <si>
    <t>※「平均」の級別職員数は指定都市の合計数値。</t>
  </si>
  <si>
    <t>計</t>
  </si>
  <si>
    <t>行政職（一）職員数</t>
  </si>
  <si>
    <t>ロ　級別職員構成</t>
  </si>
  <si>
    <t>（単位：人、％）</t>
  </si>
  <si>
    <t>行政職（一）給料表　最低・最高号給</t>
  </si>
  <si>
    <t>イ　級別最低・最高号給</t>
  </si>
  <si>
    <t>１号給</t>
  </si>
  <si>
    <t>最高号給</t>
  </si>
  <si>
    <t>国を上回る　</t>
  </si>
  <si>
    <t>国を下回る</t>
  </si>
  <si>
    <t>給料表における最低・最高号給及び級別職員構成の状況（政令市）</t>
  </si>
  <si>
    <t>熊本市</t>
  </si>
  <si>
    <t>熊本市</t>
  </si>
  <si>
    <t>平成２４年４月１日現在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</si>
</sst>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#"/>
    <numFmt numFmtId="177" formatCode="0.00_ "/>
    <numFmt numFmtId="178" formatCode="0_);[Red]\(0\)"/>
    <numFmt numFmtId="179" formatCode="#,##0.00_ "/>
    <numFmt numFmtId="180" formatCode="#,##0.0_ "/>
    <numFmt numFmtId="181" formatCode="0.0_ "/>
    <numFmt numFmtId="182" formatCode="0.0_);[Red]\(0.0\)"/>
    <numFmt numFmtId="183" formatCode="#,##0_ "/>
    <numFmt numFmtId="184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b/>
      <i/>
      <sz val="11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22"/>
      <name val="ＭＳ Ｐゴシック"/>
      <family val="3"/>
    </font>
    <font>
      <b/>
      <sz val="16"/>
      <color indexed="8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3999302387238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double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double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thin"/>
      <top/>
      <bottom/>
    </border>
    <border>
      <left/>
      <right style="double"/>
      <top style="medium"/>
      <bottom/>
    </border>
    <border>
      <left/>
      <right style="medium"/>
      <top style="medium"/>
      <bottom/>
    </border>
    <border>
      <left/>
      <right style="double"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double"/>
      <top style="medium"/>
      <bottom style="medium"/>
    </border>
    <border>
      <left style="double"/>
      <right/>
      <top/>
      <bottom style="thin"/>
    </border>
    <border>
      <left style="double"/>
      <right style="medium"/>
      <top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double"/>
      <top style="medium"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double"/>
      <right style="double"/>
      <top/>
      <bottom/>
    </border>
    <border>
      <left/>
      <right style="double"/>
      <top/>
      <bottom style="medium"/>
    </border>
    <border>
      <left/>
      <right style="medium"/>
      <top/>
      <bottom style="medium"/>
    </border>
    <border>
      <left style="double"/>
      <right style="double"/>
      <top/>
      <bottom style="medium"/>
    </border>
    <border>
      <left style="double"/>
      <right/>
      <top style="medium"/>
      <bottom style="medium"/>
    </border>
    <border>
      <left style="double"/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 diagonalDown="1">
      <left style="thin"/>
      <right style="double"/>
      <top style="thin"/>
      <bottom style="medium"/>
      <diagonal style="thin"/>
    </border>
    <border diagonalDown="1">
      <left style="thin"/>
      <right style="double"/>
      <top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/>
      <right/>
      <top style="medium"/>
      <bottom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double"/>
      <top style="thin"/>
      <bottom>
        <color indexed="63"/>
      </bottom>
      <diagonal style="thin"/>
    </border>
    <border>
      <left style="double"/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/>
      <right style="double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double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62">
      <alignment vertical="center"/>
      <protection/>
    </xf>
    <xf numFmtId="0" fontId="19" fillId="0" borderId="0" xfId="62" applyFont="1" applyAlignment="1">
      <alignment vertical="center"/>
      <protection/>
    </xf>
    <xf numFmtId="0" fontId="1" fillId="0" borderId="0" xfId="62" applyFont="1">
      <alignment vertical="center"/>
      <protection/>
    </xf>
    <xf numFmtId="58" fontId="1" fillId="0" borderId="0" xfId="62" applyNumberFormat="1" applyAlignment="1">
      <alignment horizontal="right" vertical="center"/>
      <protection/>
    </xf>
    <xf numFmtId="0" fontId="1" fillId="0" borderId="0" xfId="62" applyAlignment="1">
      <alignment vertical="center" wrapText="1"/>
      <protection/>
    </xf>
    <xf numFmtId="0" fontId="21" fillId="0" borderId="10" xfId="62" applyFont="1" applyFill="1" applyBorder="1" applyAlignment="1">
      <alignment horizontal="center" vertical="center"/>
      <protection/>
    </xf>
    <xf numFmtId="0" fontId="21" fillId="0" borderId="11" xfId="62" applyFont="1" applyFill="1" applyBorder="1" applyAlignment="1">
      <alignment vertical="center" wrapText="1"/>
      <protection/>
    </xf>
    <xf numFmtId="0" fontId="21" fillId="0" borderId="0" xfId="62" applyFont="1">
      <alignment vertical="center"/>
      <protection/>
    </xf>
    <xf numFmtId="0" fontId="21" fillId="0" borderId="0" xfId="62" applyFont="1" applyAlignment="1">
      <alignment horizontal="center" vertical="center"/>
      <protection/>
    </xf>
    <xf numFmtId="0" fontId="21" fillId="0" borderId="0" xfId="62" applyFont="1" applyAlignment="1">
      <alignment horizontal="center" vertical="center" wrapText="1"/>
      <protection/>
    </xf>
    <xf numFmtId="177" fontId="20" fillId="0" borderId="12" xfId="62" applyNumberFormat="1" applyFont="1" applyFill="1" applyBorder="1" applyAlignment="1">
      <alignment horizontal="center" vertical="center" wrapText="1"/>
      <protection/>
    </xf>
    <xf numFmtId="0" fontId="1" fillId="0" borderId="0" xfId="62" applyFill="1">
      <alignment vertical="center"/>
      <protection/>
    </xf>
    <xf numFmtId="0" fontId="40" fillId="0" borderId="0" xfId="62" applyFont="1">
      <alignment vertical="center"/>
      <protection/>
    </xf>
    <xf numFmtId="0" fontId="1" fillId="0" borderId="0" xfId="62" applyFill="1" applyAlignment="1">
      <alignment vertical="center" wrapText="1"/>
      <protection/>
    </xf>
    <xf numFmtId="0" fontId="1" fillId="0" borderId="13" xfId="62" applyFill="1" applyBorder="1" applyAlignment="1">
      <alignment horizontal="center" vertical="center" wrapText="1"/>
      <protection/>
    </xf>
    <xf numFmtId="0" fontId="1" fillId="0" borderId="14" xfId="62" applyBorder="1" applyAlignment="1">
      <alignment horizontal="center" vertical="center" wrapText="1"/>
      <protection/>
    </xf>
    <xf numFmtId="0" fontId="1" fillId="0" borderId="15" xfId="62" applyBorder="1">
      <alignment vertical="center"/>
      <protection/>
    </xf>
    <xf numFmtId="177" fontId="20" fillId="0" borderId="16" xfId="62" applyNumberFormat="1" applyFont="1" applyFill="1" applyBorder="1" applyAlignment="1">
      <alignment horizontal="center" vertical="center" wrapText="1"/>
      <protection/>
    </xf>
    <xf numFmtId="177" fontId="20" fillId="0" borderId="17" xfId="62" applyNumberFormat="1" applyFont="1" applyFill="1" applyBorder="1" applyAlignment="1">
      <alignment horizontal="center" vertical="center" wrapText="1"/>
      <protection/>
    </xf>
    <xf numFmtId="177" fontId="20" fillId="0" borderId="18" xfId="62" applyNumberFormat="1" applyFont="1" applyFill="1" applyBorder="1" applyAlignment="1">
      <alignment horizontal="center" vertical="center" wrapText="1"/>
      <protection/>
    </xf>
    <xf numFmtId="177" fontId="20" fillId="0" borderId="19" xfId="62" applyNumberFormat="1" applyFont="1" applyFill="1" applyBorder="1" applyAlignment="1">
      <alignment horizontal="center" vertical="center" wrapText="1"/>
      <protection/>
    </xf>
    <xf numFmtId="177" fontId="20" fillId="0" borderId="20" xfId="62" applyNumberFormat="1" applyFont="1" applyFill="1" applyBorder="1" applyAlignment="1">
      <alignment horizontal="center" vertical="center" wrapText="1"/>
      <protection/>
    </xf>
    <xf numFmtId="177" fontId="20" fillId="0" borderId="21" xfId="62" applyNumberFormat="1" applyFont="1" applyFill="1" applyBorder="1" applyAlignment="1">
      <alignment horizontal="center" vertical="center" wrapText="1"/>
      <protection/>
    </xf>
    <xf numFmtId="177" fontId="20" fillId="0" borderId="22" xfId="62" applyNumberFormat="1" applyFont="1" applyFill="1" applyBorder="1" applyAlignment="1">
      <alignment horizontal="center" vertical="center" wrapText="1"/>
      <protection/>
    </xf>
    <xf numFmtId="0" fontId="21" fillId="0" borderId="23" xfId="62" applyFont="1" applyFill="1" applyBorder="1" applyAlignment="1">
      <alignment horizontal="center" vertical="center"/>
      <protection/>
    </xf>
    <xf numFmtId="0" fontId="21" fillId="0" borderId="24" xfId="62" applyFont="1" applyFill="1" applyBorder="1" applyAlignment="1">
      <alignment vertical="center" wrapText="1"/>
      <protection/>
    </xf>
    <xf numFmtId="0" fontId="21" fillId="7" borderId="10" xfId="62" applyFont="1" applyFill="1" applyBorder="1" applyAlignment="1">
      <alignment horizontal="center" vertical="center" wrapText="1"/>
      <protection/>
    </xf>
    <xf numFmtId="0" fontId="21" fillId="7" borderId="11" xfId="62" applyFont="1" applyFill="1" applyBorder="1" applyAlignment="1">
      <alignment horizontal="center" vertical="center" wrapText="1"/>
      <protection/>
    </xf>
    <xf numFmtId="177" fontId="20" fillId="0" borderId="25" xfId="62" applyNumberFormat="1" applyFont="1" applyFill="1" applyBorder="1" applyAlignment="1">
      <alignment horizontal="center" vertical="center" wrapText="1"/>
      <protection/>
    </xf>
    <xf numFmtId="177" fontId="20" fillId="0" borderId="26" xfId="62" applyNumberFormat="1" applyFont="1" applyFill="1" applyBorder="1" applyAlignment="1">
      <alignment horizontal="center" vertical="center" wrapText="1"/>
      <protection/>
    </xf>
    <xf numFmtId="177" fontId="20" fillId="0" borderId="14" xfId="62" applyNumberFormat="1" applyFont="1" applyFill="1" applyBorder="1" applyAlignment="1">
      <alignment horizontal="center" vertical="center" wrapText="1"/>
      <protection/>
    </xf>
    <xf numFmtId="177" fontId="20" fillId="0" borderId="27" xfId="62" applyNumberFormat="1" applyFont="1" applyFill="1" applyBorder="1" applyAlignment="1">
      <alignment horizontal="center" vertical="center" wrapText="1"/>
      <protection/>
    </xf>
    <xf numFmtId="0" fontId="1" fillId="0" borderId="28" xfId="62" applyBorder="1">
      <alignment vertical="center"/>
      <protection/>
    </xf>
    <xf numFmtId="178" fontId="1" fillId="0" borderId="29" xfId="62" applyNumberFormat="1" applyBorder="1">
      <alignment vertical="center"/>
      <protection/>
    </xf>
    <xf numFmtId="0" fontId="1" fillId="0" borderId="30" xfId="62" applyBorder="1">
      <alignment vertical="center"/>
      <protection/>
    </xf>
    <xf numFmtId="0" fontId="1" fillId="0" borderId="31" xfId="62" applyBorder="1">
      <alignment vertical="center"/>
      <protection/>
    </xf>
    <xf numFmtId="0" fontId="1" fillId="0" borderId="12" xfId="62" applyBorder="1">
      <alignment vertical="center"/>
      <protection/>
    </xf>
    <xf numFmtId="0" fontId="1" fillId="0" borderId="32" xfId="62" applyBorder="1" applyAlignment="1">
      <alignment vertical="center" shrinkToFit="1"/>
      <protection/>
    </xf>
    <xf numFmtId="0" fontId="21" fillId="0" borderId="33" xfId="62" applyFont="1" applyBorder="1">
      <alignment vertical="center"/>
      <protection/>
    </xf>
    <xf numFmtId="178" fontId="23" fillId="0" borderId="0" xfId="62" applyNumberFormat="1" applyFont="1">
      <alignment vertical="center"/>
      <protection/>
    </xf>
    <xf numFmtId="179" fontId="1" fillId="0" borderId="0" xfId="62" applyNumberFormat="1" applyAlignment="1">
      <alignment horizontal="center" vertical="center"/>
      <protection/>
    </xf>
    <xf numFmtId="0" fontId="23" fillId="0" borderId="0" xfId="62" applyFont="1">
      <alignment vertical="center"/>
      <protection/>
    </xf>
    <xf numFmtId="180" fontId="1" fillId="0" borderId="34" xfId="62" applyNumberFormat="1" applyFill="1" applyBorder="1" applyAlignment="1">
      <alignment horizontal="center" vertical="center"/>
      <protection/>
    </xf>
    <xf numFmtId="180" fontId="1" fillId="0" borderId="35" xfId="62" applyNumberFormat="1" applyFill="1" applyBorder="1" applyAlignment="1">
      <alignment horizontal="center" vertical="center"/>
      <protection/>
    </xf>
    <xf numFmtId="180" fontId="1" fillId="0" borderId="36" xfId="62" applyNumberFormat="1" applyFill="1" applyBorder="1" applyAlignment="1">
      <alignment horizontal="center" vertical="center"/>
      <protection/>
    </xf>
    <xf numFmtId="0" fontId="1" fillId="0" borderId="37" xfId="62" applyBorder="1" applyAlignment="1">
      <alignment horizontal="center" vertical="center" wrapText="1"/>
      <protection/>
    </xf>
    <xf numFmtId="0" fontId="0" fillId="0" borderId="38" xfId="0" applyBorder="1" applyAlignment="1">
      <alignment vertical="center" wrapText="1"/>
    </xf>
    <xf numFmtId="0" fontId="21" fillId="0" borderId="0" xfId="62" applyFont="1" applyAlignment="1">
      <alignment vertical="center"/>
      <protection/>
    </xf>
    <xf numFmtId="0" fontId="20" fillId="0" borderId="0" xfId="62" applyFont="1" applyAlignment="1">
      <alignment horizontal="left" vertical="center"/>
      <protection/>
    </xf>
    <xf numFmtId="0" fontId="25" fillId="0" borderId="0" xfId="6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62" applyFont="1" applyAlignment="1">
      <alignment horizontal="center" vertical="center"/>
      <protection/>
    </xf>
    <xf numFmtId="0" fontId="21" fillId="0" borderId="0" xfId="62" applyFont="1" applyAlignment="1">
      <alignment horizontal="right" vertical="center"/>
      <protection/>
    </xf>
    <xf numFmtId="0" fontId="1" fillId="0" borderId="0" xfId="62" applyAlignment="1">
      <alignment horizontal="center" vertical="center"/>
      <protection/>
    </xf>
    <xf numFmtId="0" fontId="21" fillId="0" borderId="0" xfId="62" applyFont="1" applyAlignment="1">
      <alignment vertical="center" wrapText="1"/>
      <protection/>
    </xf>
    <xf numFmtId="0" fontId="20" fillId="0" borderId="0" xfId="62" applyFont="1" applyAlignment="1">
      <alignment horizontal="left" vertical="center" wrapText="1"/>
      <protection/>
    </xf>
    <xf numFmtId="0" fontId="21" fillId="0" borderId="0" xfId="62" applyFont="1" applyFill="1" applyAlignment="1">
      <alignment horizontal="right" vertical="center"/>
      <protection/>
    </xf>
    <xf numFmtId="0" fontId="1" fillId="0" borderId="0" xfId="62" applyFont="1" applyFill="1">
      <alignment vertical="center"/>
      <protection/>
    </xf>
    <xf numFmtId="0" fontId="21" fillId="0" borderId="0" xfId="62" applyFont="1" applyFill="1" applyAlignment="1">
      <alignment vertical="center"/>
      <protection/>
    </xf>
    <xf numFmtId="0" fontId="20" fillId="0" borderId="0" xfId="62" applyFont="1" applyFill="1" applyAlignment="1">
      <alignment horizontal="left" vertical="center"/>
      <protection/>
    </xf>
    <xf numFmtId="0" fontId="20" fillId="0" borderId="0" xfId="62" applyFont="1" applyFill="1" applyAlignment="1">
      <alignment horizontal="left" vertical="center" wrapText="1"/>
      <protection/>
    </xf>
    <xf numFmtId="0" fontId="21" fillId="0" borderId="0" xfId="62" applyFont="1" applyFill="1" applyAlignment="1">
      <alignment vertical="center" wrapText="1"/>
      <protection/>
    </xf>
    <xf numFmtId="0" fontId="25" fillId="0" borderId="0" xfId="62" applyFont="1" applyFill="1" applyAlignment="1">
      <alignment horizontal="center" vertical="center"/>
      <protection/>
    </xf>
    <xf numFmtId="0" fontId="28" fillId="0" borderId="0" xfId="62" applyFont="1" applyFill="1">
      <alignment vertical="center"/>
      <protection/>
    </xf>
    <xf numFmtId="0" fontId="29" fillId="0" borderId="29" xfId="62" applyFont="1" applyFill="1" applyBorder="1" applyAlignment="1">
      <alignment horizontal="center" vertical="center" readingOrder="1"/>
      <protection/>
    </xf>
    <xf numFmtId="0" fontId="29" fillId="0" borderId="39" xfId="62" applyFont="1" applyFill="1" applyBorder="1" applyAlignment="1">
      <alignment horizontal="center" vertical="center" readingOrder="1"/>
      <protection/>
    </xf>
    <xf numFmtId="0" fontId="29" fillId="0" borderId="40" xfId="62" applyFont="1" applyFill="1" applyBorder="1" applyAlignment="1">
      <alignment horizontal="center" vertical="center"/>
      <protection/>
    </xf>
    <xf numFmtId="0" fontId="29" fillId="0" borderId="18" xfId="62" applyFont="1" applyFill="1" applyBorder="1" applyAlignment="1">
      <alignment horizontal="center" vertical="center" wrapText="1"/>
      <protection/>
    </xf>
    <xf numFmtId="176" fontId="30" fillId="0" borderId="41" xfId="62" applyNumberFormat="1" applyFont="1" applyFill="1" applyBorder="1" applyAlignment="1">
      <alignment horizontal="distributed" vertical="center"/>
      <protection/>
    </xf>
    <xf numFmtId="176" fontId="30" fillId="0" borderId="42" xfId="62" applyNumberFormat="1" applyFont="1" applyFill="1" applyBorder="1" applyAlignment="1">
      <alignment horizontal="distributed" vertical="center"/>
      <protection/>
    </xf>
    <xf numFmtId="0" fontId="29" fillId="0" borderId="42" xfId="62" applyFont="1" applyFill="1" applyBorder="1" applyAlignment="1">
      <alignment horizontal="center" vertical="distributed" wrapText="1"/>
      <protection/>
    </xf>
    <xf numFmtId="176" fontId="30" fillId="0" borderId="43" xfId="62" applyNumberFormat="1" applyFont="1" applyFill="1" applyBorder="1" applyAlignment="1">
      <alignment horizontal="distributed" vertical="center"/>
      <protection/>
    </xf>
    <xf numFmtId="183" fontId="25" fillId="0" borderId="20" xfId="62" applyNumberFormat="1" applyFont="1" applyFill="1" applyBorder="1" applyAlignment="1">
      <alignment horizontal="center" vertical="center"/>
      <protection/>
    </xf>
    <xf numFmtId="183" fontId="25" fillId="0" borderId="15" xfId="62" applyNumberFormat="1" applyFont="1" applyFill="1" applyBorder="1" applyAlignment="1">
      <alignment horizontal="center" vertical="center"/>
      <protection/>
    </xf>
    <xf numFmtId="183" fontId="25" fillId="0" borderId="19" xfId="62" applyNumberFormat="1" applyFont="1" applyFill="1" applyBorder="1" applyAlignment="1">
      <alignment horizontal="center" vertical="center"/>
      <protection/>
    </xf>
    <xf numFmtId="183" fontId="25" fillId="0" borderId="40" xfId="62" applyNumberFormat="1" applyFont="1" applyFill="1" applyBorder="1" applyAlignment="1">
      <alignment horizontal="center" vertical="center"/>
      <protection/>
    </xf>
    <xf numFmtId="183" fontId="25" fillId="0" borderId="44" xfId="62" applyNumberFormat="1" applyFont="1" applyFill="1" applyBorder="1" applyAlignment="1">
      <alignment horizontal="center" vertical="center"/>
      <protection/>
    </xf>
    <xf numFmtId="183" fontId="25" fillId="0" borderId="13" xfId="62" applyNumberFormat="1" applyFont="1" applyFill="1" applyBorder="1" applyAlignment="1">
      <alignment horizontal="center" vertical="center"/>
      <protection/>
    </xf>
    <xf numFmtId="0" fontId="28" fillId="0" borderId="0" xfId="62" applyFont="1">
      <alignment vertical="center"/>
      <protection/>
    </xf>
    <xf numFmtId="0" fontId="27" fillId="7" borderId="45" xfId="62" applyFont="1" applyFill="1" applyBorder="1" applyAlignment="1">
      <alignment horizontal="center" vertical="center" wrapText="1"/>
      <protection/>
    </xf>
    <xf numFmtId="0" fontId="27" fillId="7" borderId="46" xfId="62" applyFont="1" applyFill="1" applyBorder="1" applyAlignment="1">
      <alignment horizontal="center" vertical="center" wrapText="1"/>
      <protection/>
    </xf>
    <xf numFmtId="0" fontId="27" fillId="7" borderId="47" xfId="62" applyFont="1" applyFill="1" applyBorder="1" applyAlignment="1">
      <alignment horizontal="center" vertical="center" wrapText="1"/>
      <protection/>
    </xf>
    <xf numFmtId="0" fontId="27" fillId="7" borderId="48" xfId="62" applyFont="1" applyFill="1" applyBorder="1" applyAlignment="1">
      <alignment horizontal="center" vertical="center" wrapText="1"/>
      <protection/>
    </xf>
    <xf numFmtId="0" fontId="29" fillId="0" borderId="49" xfId="62" applyFont="1" applyFill="1" applyBorder="1" applyAlignment="1">
      <alignment horizontal="center" vertical="center"/>
      <protection/>
    </xf>
    <xf numFmtId="0" fontId="29" fillId="0" borderId="17" xfId="62" applyFont="1" applyFill="1" applyBorder="1" applyAlignment="1">
      <alignment horizontal="center" vertical="center"/>
      <protection/>
    </xf>
    <xf numFmtId="0" fontId="29" fillId="0" borderId="50" xfId="62" applyFont="1" applyFill="1" applyBorder="1" applyAlignment="1">
      <alignment horizontal="center" vertical="center"/>
      <protection/>
    </xf>
    <xf numFmtId="0" fontId="29" fillId="0" borderId="51" xfId="62" applyFont="1" applyFill="1" applyBorder="1" applyAlignment="1">
      <alignment horizontal="center" vertical="center" readingOrder="1"/>
      <protection/>
    </xf>
    <xf numFmtId="0" fontId="29" fillId="0" borderId="52" xfId="62" applyFont="1" applyFill="1" applyBorder="1" applyAlignment="1">
      <alignment horizontal="center" vertical="center" wrapText="1"/>
      <protection/>
    </xf>
    <xf numFmtId="184" fontId="32" fillId="24" borderId="53" xfId="49" applyNumberFormat="1" applyFont="1" applyFill="1" applyBorder="1" applyAlignment="1">
      <alignment horizontal="center" vertical="center" wrapText="1" readingOrder="1"/>
    </xf>
    <xf numFmtId="184" fontId="32" fillId="24" borderId="54" xfId="49" applyNumberFormat="1" applyFont="1" applyFill="1" applyBorder="1" applyAlignment="1">
      <alignment horizontal="center" vertical="center" wrapText="1" readingOrder="1"/>
    </xf>
    <xf numFmtId="184" fontId="32" fillId="24" borderId="55" xfId="49" applyNumberFormat="1" applyFont="1" applyFill="1" applyBorder="1" applyAlignment="1">
      <alignment horizontal="center" vertical="center" wrapText="1"/>
    </xf>
    <xf numFmtId="184" fontId="32" fillId="24" borderId="54" xfId="49" applyNumberFormat="1" applyFont="1" applyFill="1" applyBorder="1" applyAlignment="1">
      <alignment horizontal="center" vertical="center" wrapText="1"/>
    </xf>
    <xf numFmtId="184" fontId="32" fillId="24" borderId="56" xfId="49" applyNumberFormat="1" applyFont="1" applyFill="1" applyBorder="1" applyAlignment="1">
      <alignment horizontal="center" vertical="center" wrapText="1"/>
    </xf>
    <xf numFmtId="184" fontId="32" fillId="24" borderId="57" xfId="49" applyNumberFormat="1" applyFont="1" applyFill="1" applyBorder="1" applyAlignment="1">
      <alignment horizontal="center" vertical="center" wrapText="1"/>
    </xf>
    <xf numFmtId="182" fontId="33" fillId="0" borderId="58" xfId="62" applyNumberFormat="1" applyFont="1" applyFill="1" applyBorder="1" applyAlignment="1">
      <alignment horizontal="center" vertical="center" wrapText="1"/>
      <protection/>
    </xf>
    <xf numFmtId="182" fontId="33" fillId="0" borderId="15" xfId="62" applyNumberFormat="1" applyFont="1" applyFill="1" applyBorder="1" applyAlignment="1">
      <alignment horizontal="center" vertical="center" wrapText="1"/>
      <protection/>
    </xf>
    <xf numFmtId="182" fontId="33" fillId="0" borderId="12" xfId="62" applyNumberFormat="1" applyFont="1" applyFill="1" applyBorder="1" applyAlignment="1">
      <alignment horizontal="center" vertical="center" wrapText="1"/>
      <protection/>
    </xf>
    <xf numFmtId="182" fontId="33" fillId="0" borderId="59" xfId="62" applyNumberFormat="1" applyFont="1" applyFill="1" applyBorder="1" applyAlignment="1">
      <alignment horizontal="center" vertical="center" wrapText="1"/>
      <protection/>
    </xf>
    <xf numFmtId="184" fontId="33" fillId="0" borderId="20" xfId="62" applyNumberFormat="1" applyFont="1" applyFill="1" applyBorder="1" applyAlignment="1">
      <alignment horizontal="center" vertical="center" wrapText="1"/>
      <protection/>
    </xf>
    <xf numFmtId="184" fontId="33" fillId="0" borderId="21" xfId="62" applyNumberFormat="1" applyFont="1" applyFill="1" applyBorder="1" applyAlignment="1">
      <alignment horizontal="center" vertical="center" wrapText="1"/>
      <protection/>
    </xf>
    <xf numFmtId="184" fontId="33" fillId="0" borderId="15" xfId="62" applyNumberFormat="1" applyFont="1" applyFill="1" applyBorder="1" applyAlignment="1">
      <alignment horizontal="center" vertical="center" wrapText="1"/>
      <protection/>
    </xf>
    <xf numFmtId="184" fontId="33" fillId="0" borderId="60" xfId="62" applyNumberFormat="1" applyFont="1" applyFill="1" applyBorder="1" applyAlignment="1">
      <alignment horizontal="center" vertical="center" wrapText="1"/>
      <protection/>
    </xf>
    <xf numFmtId="184" fontId="33" fillId="0" borderId="12" xfId="62" applyNumberFormat="1" applyFont="1" applyFill="1" applyBorder="1" applyAlignment="1">
      <alignment horizontal="center" vertical="center" wrapText="1"/>
      <protection/>
    </xf>
    <xf numFmtId="184" fontId="33" fillId="0" borderId="61" xfId="62" applyNumberFormat="1" applyFont="1" applyFill="1" applyBorder="1" applyAlignment="1">
      <alignment horizontal="center" vertical="center" wrapText="1"/>
      <protection/>
    </xf>
    <xf numFmtId="184" fontId="32" fillId="0" borderId="20" xfId="62" applyNumberFormat="1" applyFont="1" applyFill="1" applyBorder="1" applyAlignment="1">
      <alignment horizontal="center" vertical="center" readingOrder="1"/>
      <protection/>
    </xf>
    <xf numFmtId="184" fontId="32" fillId="0" borderId="21" xfId="62" applyNumberFormat="1" applyFont="1" applyFill="1" applyBorder="1" applyAlignment="1">
      <alignment horizontal="center" vertical="center" readingOrder="1"/>
      <protection/>
    </xf>
    <xf numFmtId="184" fontId="32" fillId="0" borderId="15" xfId="62" applyNumberFormat="1" applyFont="1" applyFill="1" applyBorder="1" applyAlignment="1">
      <alignment horizontal="center" vertical="center"/>
      <protection/>
    </xf>
    <xf numFmtId="184" fontId="32" fillId="0" borderId="12" xfId="62" applyNumberFormat="1" applyFont="1" applyFill="1" applyBorder="1" applyAlignment="1">
      <alignment horizontal="center" vertical="center"/>
      <protection/>
    </xf>
    <xf numFmtId="184" fontId="32" fillId="0" borderId="21" xfId="62" applyNumberFormat="1" applyFont="1" applyFill="1" applyBorder="1" applyAlignment="1">
      <alignment horizontal="center" vertical="center"/>
      <protection/>
    </xf>
    <xf numFmtId="184" fontId="33" fillId="0" borderId="19" xfId="62" applyNumberFormat="1" applyFont="1" applyFill="1" applyBorder="1" applyAlignment="1">
      <alignment horizontal="center" vertical="center" wrapText="1"/>
      <protection/>
    </xf>
    <xf numFmtId="184" fontId="33" fillId="0" borderId="16" xfId="62" applyNumberFormat="1" applyFont="1" applyFill="1" applyBorder="1" applyAlignment="1">
      <alignment horizontal="center" vertical="center" wrapText="1"/>
      <protection/>
    </xf>
    <xf numFmtId="184" fontId="33" fillId="0" borderId="40" xfId="62" applyNumberFormat="1" applyFont="1" applyFill="1" applyBorder="1" applyAlignment="1">
      <alignment horizontal="center" vertical="center" wrapText="1"/>
      <protection/>
    </xf>
    <xf numFmtId="184" fontId="33" fillId="0" borderId="49" xfId="62" applyNumberFormat="1" applyFont="1" applyFill="1" applyBorder="1" applyAlignment="1">
      <alignment horizontal="center" vertical="center" wrapText="1"/>
      <protection/>
    </xf>
    <xf numFmtId="184" fontId="33" fillId="0" borderId="17" xfId="62" applyNumberFormat="1" applyFont="1" applyFill="1" applyBorder="1" applyAlignment="1">
      <alignment horizontal="center" vertical="center" wrapText="1"/>
      <protection/>
    </xf>
    <xf numFmtId="184" fontId="33" fillId="0" borderId="50" xfId="62" applyNumberFormat="1" applyFont="1" applyFill="1" applyBorder="1" applyAlignment="1">
      <alignment horizontal="center" vertical="center" wrapText="1"/>
      <protection/>
    </xf>
    <xf numFmtId="182" fontId="33" fillId="0" borderId="62" xfId="62" applyNumberFormat="1" applyFont="1" applyFill="1" applyBorder="1" applyAlignment="1">
      <alignment horizontal="center" vertical="center" wrapText="1"/>
      <protection/>
    </xf>
    <xf numFmtId="182" fontId="33" fillId="0" borderId="40" xfId="62" applyNumberFormat="1" applyFont="1" applyFill="1" applyBorder="1" applyAlignment="1">
      <alignment horizontal="center" vertical="center" wrapText="1"/>
      <protection/>
    </xf>
    <xf numFmtId="182" fontId="33" fillId="0" borderId="17" xfId="62" applyNumberFormat="1" applyFont="1" applyFill="1" applyBorder="1" applyAlignment="1">
      <alignment horizontal="center" vertical="center" wrapText="1"/>
      <protection/>
    </xf>
    <xf numFmtId="182" fontId="33" fillId="0" borderId="52" xfId="6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shrinkToFit="1"/>
    </xf>
    <xf numFmtId="183" fontId="25" fillId="0" borderId="63" xfId="62" applyNumberFormat="1" applyFont="1" applyFill="1" applyBorder="1" applyAlignment="1">
      <alignment horizontal="center" vertical="center"/>
      <protection/>
    </xf>
    <xf numFmtId="183" fontId="25" fillId="0" borderId="60" xfId="62" applyNumberFormat="1" applyFont="1" applyFill="1" applyBorder="1" applyAlignment="1">
      <alignment horizontal="center" vertical="center"/>
      <protection/>
    </xf>
    <xf numFmtId="183" fontId="25" fillId="0" borderId="49" xfId="62" applyNumberFormat="1" applyFont="1" applyFill="1" applyBorder="1" applyAlignment="1">
      <alignment horizontal="center" vertical="center"/>
      <protection/>
    </xf>
    <xf numFmtId="183" fontId="25" fillId="0" borderId="37" xfId="62" applyNumberFormat="1" applyFont="1" applyFill="1" applyBorder="1" applyAlignment="1">
      <alignment horizontal="center" vertical="center"/>
      <protection/>
    </xf>
    <xf numFmtId="183" fontId="25" fillId="0" borderId="12" xfId="62" applyNumberFormat="1" applyFont="1" applyFill="1" applyBorder="1" applyAlignment="1">
      <alignment horizontal="center" vertical="center"/>
      <protection/>
    </xf>
    <xf numFmtId="183" fontId="25" fillId="0" borderId="48" xfId="62" applyNumberFormat="1" applyFont="1" applyFill="1" applyBorder="1" applyAlignment="1">
      <alignment horizontal="center" vertical="center"/>
      <protection/>
    </xf>
    <xf numFmtId="183" fontId="25" fillId="0" borderId="11" xfId="62" applyNumberFormat="1" applyFont="1" applyFill="1" applyBorder="1" applyAlignment="1">
      <alignment horizontal="center" vertical="center"/>
      <protection/>
    </xf>
    <xf numFmtId="0" fontId="29" fillId="0" borderId="44" xfId="62" applyFont="1" applyFill="1" applyBorder="1" applyAlignment="1">
      <alignment horizontal="center" vertical="center" readingOrder="1"/>
      <protection/>
    </xf>
    <xf numFmtId="0" fontId="29" fillId="0" borderId="0" xfId="62" applyFont="1" applyFill="1" applyBorder="1" applyAlignment="1">
      <alignment horizontal="center" vertical="center" readingOrder="1"/>
      <protection/>
    </xf>
    <xf numFmtId="0" fontId="29" fillId="0" borderId="37" xfId="62" applyFont="1" applyFill="1" applyBorder="1" applyAlignment="1">
      <alignment horizontal="center" vertical="center"/>
      <protection/>
    </xf>
    <xf numFmtId="0" fontId="29" fillId="0" borderId="64" xfId="62" applyFont="1" applyFill="1" applyBorder="1" applyAlignment="1">
      <alignment horizontal="center" vertical="center" wrapText="1"/>
      <protection/>
    </xf>
    <xf numFmtId="0" fontId="24" fillId="0" borderId="19" xfId="62" applyFont="1" applyFill="1" applyBorder="1" applyAlignment="1">
      <alignment horizontal="center" vertical="center" wrapText="1"/>
      <protection/>
    </xf>
    <xf numFmtId="0" fontId="24" fillId="0" borderId="40" xfId="62" applyFont="1" applyFill="1" applyBorder="1" applyAlignment="1">
      <alignment horizontal="center" vertical="center" wrapText="1"/>
      <protection/>
    </xf>
    <xf numFmtId="0" fontId="24" fillId="0" borderId="13" xfId="62" applyFont="1" applyFill="1" applyBorder="1" applyAlignment="1">
      <alignment horizontal="center" vertical="center" wrapText="1"/>
      <protection/>
    </xf>
    <xf numFmtId="0" fontId="24" fillId="0" borderId="37" xfId="62" applyFont="1" applyFill="1" applyBorder="1" applyAlignment="1">
      <alignment horizontal="center" vertical="center" wrapText="1"/>
      <protection/>
    </xf>
    <xf numFmtId="0" fontId="24" fillId="0" borderId="48" xfId="62" applyFont="1" applyFill="1" applyBorder="1" applyAlignment="1">
      <alignment horizontal="center" vertical="center" wrapText="1"/>
      <protection/>
    </xf>
    <xf numFmtId="0" fontId="29" fillId="24" borderId="65" xfId="62" applyFont="1" applyFill="1" applyBorder="1" applyAlignment="1">
      <alignment horizontal="center" vertical="center" wrapText="1"/>
      <protection/>
    </xf>
    <xf numFmtId="0" fontId="22" fillId="24" borderId="29" xfId="62" applyFont="1" applyFill="1" applyBorder="1" applyAlignment="1">
      <alignment horizontal="center" vertical="center" readingOrder="1"/>
      <protection/>
    </xf>
    <xf numFmtId="0" fontId="22" fillId="24" borderId="33" xfId="62" applyFont="1" applyFill="1" applyBorder="1" applyAlignment="1">
      <alignment horizontal="center" vertical="center" readingOrder="1"/>
      <protection/>
    </xf>
    <xf numFmtId="0" fontId="22" fillId="24" borderId="66" xfId="62" applyFont="1" applyFill="1" applyBorder="1" applyAlignment="1">
      <alignment horizontal="center" vertical="center"/>
      <protection/>
    </xf>
    <xf numFmtId="0" fontId="22" fillId="24" borderId="30" xfId="62" applyFont="1" applyFill="1" applyBorder="1" applyAlignment="1">
      <alignment horizontal="center" vertical="center" wrapText="1"/>
      <protection/>
    </xf>
    <xf numFmtId="0" fontId="1" fillId="24" borderId="33" xfId="62" applyFill="1" applyBorder="1" applyAlignment="1">
      <alignment vertical="center" wrapText="1"/>
      <protection/>
    </xf>
    <xf numFmtId="183" fontId="25" fillId="24" borderId="53" xfId="62" applyNumberFormat="1" applyFont="1" applyFill="1" applyBorder="1" applyAlignment="1">
      <alignment horizontal="center" vertical="center" wrapText="1"/>
      <protection/>
    </xf>
    <xf numFmtId="183" fontId="25" fillId="24" borderId="54" xfId="62" applyNumberFormat="1" applyFont="1" applyFill="1" applyBorder="1" applyAlignment="1">
      <alignment horizontal="center" vertical="center" wrapText="1"/>
      <protection/>
    </xf>
    <xf numFmtId="183" fontId="25" fillId="24" borderId="55" xfId="62" applyNumberFormat="1" applyFont="1" applyFill="1" applyBorder="1" applyAlignment="1">
      <alignment horizontal="center" vertical="center" wrapText="1"/>
      <protection/>
    </xf>
    <xf numFmtId="183" fontId="25" fillId="24" borderId="56" xfId="62" applyNumberFormat="1" applyFont="1" applyFill="1" applyBorder="1" applyAlignment="1">
      <alignment horizontal="center" vertical="center" wrapText="1"/>
      <protection/>
    </xf>
    <xf numFmtId="183" fontId="25" fillId="24" borderId="67" xfId="62" applyNumberFormat="1" applyFont="1" applyFill="1" applyBorder="1" applyAlignment="1">
      <alignment horizontal="center" vertical="center" wrapText="1"/>
      <protection/>
    </xf>
    <xf numFmtId="182" fontId="33" fillId="0" borderId="68" xfId="62" applyNumberFormat="1" applyFont="1" applyFill="1" applyBorder="1" applyAlignment="1">
      <alignment horizontal="center" vertical="center" wrapText="1"/>
      <protection/>
    </xf>
    <xf numFmtId="182" fontId="33" fillId="0" borderId="14" xfId="62" applyNumberFormat="1" applyFont="1" applyFill="1" applyBorder="1" applyAlignment="1">
      <alignment horizontal="center" vertical="center" wrapText="1"/>
      <protection/>
    </xf>
    <xf numFmtId="184" fontId="33" fillId="0" borderId="44" xfId="62" applyNumberFormat="1" applyFont="1" applyFill="1" applyBorder="1" applyAlignment="1">
      <alignment horizontal="center" vertical="center" wrapText="1"/>
      <protection/>
    </xf>
    <xf numFmtId="184" fontId="33" fillId="0" borderId="0" xfId="62" applyNumberFormat="1" applyFont="1" applyFill="1" applyBorder="1" applyAlignment="1">
      <alignment horizontal="center" vertical="center" wrapText="1"/>
      <protection/>
    </xf>
    <xf numFmtId="184" fontId="33" fillId="0" borderId="13" xfId="62" applyNumberFormat="1" applyFont="1" applyFill="1" applyBorder="1" applyAlignment="1">
      <alignment horizontal="center" vertical="center" wrapText="1"/>
      <protection/>
    </xf>
    <xf numFmtId="184" fontId="33" fillId="0" borderId="69" xfId="62" applyNumberFormat="1" applyFont="1" applyFill="1" applyBorder="1" applyAlignment="1">
      <alignment horizontal="center" vertical="center" wrapText="1"/>
      <protection/>
    </xf>
    <xf numFmtId="184" fontId="33" fillId="0" borderId="63" xfId="62" applyNumberFormat="1" applyFont="1" applyFill="1" applyBorder="1" applyAlignment="1">
      <alignment horizontal="center" vertical="center" wrapText="1"/>
      <protection/>
    </xf>
    <xf numFmtId="184" fontId="33" fillId="0" borderId="37" xfId="62" applyNumberFormat="1" applyFont="1" applyFill="1" applyBorder="1" applyAlignment="1">
      <alignment horizontal="center" vertical="center" wrapText="1"/>
      <protection/>
    </xf>
    <xf numFmtId="184" fontId="33" fillId="0" borderId="70" xfId="62" applyNumberFormat="1" applyFont="1" applyFill="1" applyBorder="1" applyAlignment="1">
      <alignment horizontal="center" vertical="center" wrapText="1"/>
      <protection/>
    </xf>
    <xf numFmtId="0" fontId="26" fillId="24" borderId="71" xfId="62" applyFont="1" applyFill="1" applyBorder="1" applyAlignment="1">
      <alignment horizontal="center" vertical="center" wrapText="1"/>
      <protection/>
    </xf>
    <xf numFmtId="0" fontId="26" fillId="24" borderId="72" xfId="62" applyFont="1" applyFill="1" applyBorder="1" applyAlignment="1">
      <alignment horizontal="center" vertical="center" wrapText="1"/>
      <protection/>
    </xf>
    <xf numFmtId="184" fontId="32" fillId="24" borderId="73" xfId="62" applyNumberFormat="1" applyFont="1" applyFill="1" applyBorder="1" applyAlignment="1">
      <alignment horizontal="center" vertical="center" wrapText="1"/>
      <protection/>
    </xf>
    <xf numFmtId="181" fontId="32" fillId="24" borderId="74" xfId="62" applyNumberFormat="1" applyFont="1" applyFill="1" applyBorder="1" applyAlignment="1">
      <alignment horizontal="center" vertical="center" wrapText="1" readingOrder="1"/>
      <protection/>
    </xf>
    <xf numFmtId="181" fontId="32" fillId="24" borderId="55" xfId="62" applyNumberFormat="1" applyFont="1" applyFill="1" applyBorder="1" applyAlignment="1">
      <alignment horizontal="center" vertical="center" wrapText="1" readingOrder="1"/>
      <protection/>
    </xf>
    <xf numFmtId="181" fontId="32" fillId="24" borderId="55" xfId="62" applyNumberFormat="1" applyFont="1" applyFill="1" applyBorder="1" applyAlignment="1">
      <alignment horizontal="center" vertical="center" wrapText="1"/>
      <protection/>
    </xf>
    <xf numFmtId="181" fontId="32" fillId="24" borderId="56" xfId="62" applyNumberFormat="1" applyFont="1" applyFill="1" applyBorder="1" applyAlignment="1">
      <alignment horizontal="center" vertical="center" wrapText="1"/>
      <protection/>
    </xf>
    <xf numFmtId="181" fontId="32" fillId="24" borderId="75" xfId="62" applyNumberFormat="1" applyFont="1" applyFill="1" applyBorder="1" applyAlignment="1">
      <alignment horizontal="center" vertical="center" wrapText="1"/>
      <protection/>
    </xf>
    <xf numFmtId="0" fontId="13" fillId="0" borderId="37" xfId="62" applyFont="1" applyFill="1" applyBorder="1" applyAlignment="1">
      <alignment vertical="center"/>
      <protection/>
    </xf>
    <xf numFmtId="183" fontId="25" fillId="0" borderId="76" xfId="62" applyNumberFormat="1" applyFont="1" applyFill="1" applyBorder="1" applyAlignment="1">
      <alignment horizontal="center" vertical="center"/>
      <protection/>
    </xf>
    <xf numFmtId="184" fontId="33" fillId="0" borderId="77" xfId="62" applyNumberFormat="1" applyFont="1" applyFill="1" applyBorder="1" applyAlignment="1">
      <alignment horizontal="center" vertical="center" wrapText="1"/>
      <protection/>
    </xf>
    <xf numFmtId="184" fontId="33" fillId="0" borderId="78" xfId="62" applyNumberFormat="1" applyFont="1" applyFill="1" applyBorder="1" applyAlignment="1">
      <alignment horizontal="center" vertical="center" wrapText="1"/>
      <protection/>
    </xf>
    <xf numFmtId="184" fontId="33" fillId="0" borderId="76" xfId="62" applyNumberFormat="1" applyFont="1" applyFill="1" applyBorder="1" applyAlignment="1">
      <alignment horizontal="center" vertical="center" wrapText="1"/>
      <protection/>
    </xf>
    <xf numFmtId="184" fontId="32" fillId="0" borderId="78" xfId="62" applyNumberFormat="1" applyFont="1" applyFill="1" applyBorder="1" applyAlignment="1">
      <alignment horizontal="center" vertical="center"/>
      <protection/>
    </xf>
    <xf numFmtId="184" fontId="33" fillId="0" borderId="79" xfId="62" applyNumberFormat="1" applyFont="1" applyFill="1" applyBorder="1" applyAlignment="1">
      <alignment horizontal="center" vertical="center" wrapText="1"/>
      <protection/>
    </xf>
    <xf numFmtId="181" fontId="33" fillId="0" borderId="80" xfId="42" applyNumberFormat="1" applyFont="1" applyFill="1" applyBorder="1" applyAlignment="1">
      <alignment horizontal="center" vertical="center" wrapText="1"/>
    </xf>
    <xf numFmtId="182" fontId="33" fillId="0" borderId="76" xfId="62" applyNumberFormat="1" applyFont="1" applyFill="1" applyBorder="1" applyAlignment="1">
      <alignment horizontal="center" vertical="center" wrapText="1"/>
      <protection/>
    </xf>
    <xf numFmtId="181" fontId="33" fillId="0" borderId="78" xfId="42" applyNumberFormat="1" applyFont="1" applyFill="1" applyBorder="1" applyAlignment="1">
      <alignment horizontal="center" vertical="center" wrapText="1"/>
    </xf>
    <xf numFmtId="182" fontId="33" fillId="0" borderId="81" xfId="62" applyNumberFormat="1" applyFont="1" applyFill="1" applyBorder="1" applyAlignment="1">
      <alignment horizontal="center" vertical="center" wrapText="1"/>
      <protection/>
    </xf>
    <xf numFmtId="181" fontId="33" fillId="0" borderId="79" xfId="42" applyNumberFormat="1" applyFont="1" applyFill="1" applyBorder="1" applyAlignment="1">
      <alignment horizontal="center" vertical="center" wrapText="1"/>
    </xf>
    <xf numFmtId="0" fontId="27" fillId="0" borderId="82" xfId="62" applyFont="1" applyFill="1" applyBorder="1" applyAlignment="1">
      <alignment vertical="center" wrapText="1"/>
      <protection/>
    </xf>
    <xf numFmtId="0" fontId="27" fillId="0" borderId="0" xfId="62" applyFont="1" applyFill="1" applyBorder="1" applyAlignment="1">
      <alignment vertical="center" wrapText="1"/>
      <protection/>
    </xf>
    <xf numFmtId="0" fontId="1" fillId="0" borderId="0" xfId="62" applyFill="1" applyBorder="1" applyAlignment="1">
      <alignment vertical="center" wrapText="1"/>
      <protection/>
    </xf>
    <xf numFmtId="183" fontId="25" fillId="0" borderId="83" xfId="62" applyNumberFormat="1" applyFont="1" applyFill="1" applyBorder="1" applyAlignment="1">
      <alignment horizontal="center" vertical="center"/>
      <protection/>
    </xf>
    <xf numFmtId="183" fontId="25" fillId="0" borderId="81" xfId="62" applyNumberFormat="1" applyFont="1" applyFill="1" applyBorder="1" applyAlignment="1">
      <alignment horizontal="center" vertical="center"/>
      <protection/>
    </xf>
    <xf numFmtId="183" fontId="25" fillId="0" borderId="84" xfId="62" applyNumberFormat="1" applyFont="1" applyFill="1" applyBorder="1" applyAlignment="1">
      <alignment horizontal="center" vertical="center"/>
      <protection/>
    </xf>
    <xf numFmtId="183" fontId="25" fillId="0" borderId="22" xfId="62" applyNumberFormat="1" applyFont="1" applyFill="1" applyBorder="1" applyAlignment="1">
      <alignment horizontal="center" vertical="center"/>
      <protection/>
    </xf>
    <xf numFmtId="183" fontId="1" fillId="0" borderId="0" xfId="62" applyNumberFormat="1" applyFill="1">
      <alignment vertical="center"/>
      <protection/>
    </xf>
    <xf numFmtId="176" fontId="30" fillId="0" borderId="85" xfId="62" applyNumberFormat="1" applyFont="1" applyFill="1" applyBorder="1" applyAlignment="1">
      <alignment horizontal="distributed" vertical="center"/>
      <protection/>
    </xf>
    <xf numFmtId="177" fontId="20" fillId="0" borderId="86" xfId="62" applyNumberFormat="1" applyFont="1" applyFill="1" applyBorder="1" applyAlignment="1">
      <alignment horizontal="center" vertical="center" wrapText="1"/>
      <protection/>
    </xf>
    <xf numFmtId="177" fontId="20" fillId="0" borderId="87" xfId="62" applyNumberFormat="1" applyFont="1" applyFill="1" applyBorder="1" applyAlignment="1">
      <alignment horizontal="center" vertical="center" wrapText="1"/>
      <protection/>
    </xf>
    <xf numFmtId="177" fontId="20" fillId="0" borderId="32" xfId="62" applyNumberFormat="1" applyFont="1" applyFill="1" applyBorder="1" applyAlignment="1">
      <alignment horizontal="center" vertical="center" wrapText="1"/>
      <protection/>
    </xf>
    <xf numFmtId="177" fontId="20" fillId="0" borderId="88" xfId="62" applyNumberFormat="1" applyFont="1" applyFill="1" applyBorder="1" applyAlignment="1">
      <alignment horizontal="center" vertical="center" wrapText="1"/>
      <protection/>
    </xf>
    <xf numFmtId="183" fontId="25" fillId="0" borderId="86" xfId="62" applyNumberFormat="1" applyFont="1" applyFill="1" applyBorder="1" applyAlignment="1">
      <alignment horizontal="center" vertical="center"/>
      <protection/>
    </xf>
    <xf numFmtId="183" fontId="25" fillId="0" borderId="89" xfId="62" applyNumberFormat="1" applyFont="1" applyFill="1" applyBorder="1" applyAlignment="1">
      <alignment horizontal="center" vertical="center"/>
      <protection/>
    </xf>
    <xf numFmtId="183" fontId="25" fillId="0" borderId="90" xfId="62" applyNumberFormat="1" applyFont="1" applyFill="1" applyBorder="1" applyAlignment="1">
      <alignment horizontal="center" vertical="center"/>
      <protection/>
    </xf>
    <xf numFmtId="183" fontId="25" fillId="0" borderId="91" xfId="62" applyNumberFormat="1" applyFont="1" applyFill="1" applyBorder="1" applyAlignment="1">
      <alignment horizontal="center" vertical="center"/>
      <protection/>
    </xf>
    <xf numFmtId="183" fontId="25" fillId="0" borderId="92" xfId="62" applyNumberFormat="1" applyFont="1" applyFill="1" applyBorder="1" applyAlignment="1">
      <alignment horizontal="center" vertical="center"/>
      <protection/>
    </xf>
    <xf numFmtId="0" fontId="1" fillId="0" borderId="16" xfId="62" applyFill="1" applyBorder="1" applyAlignment="1">
      <alignment vertical="center" wrapText="1"/>
      <protection/>
    </xf>
    <xf numFmtId="0" fontId="21" fillId="0" borderId="47" xfId="62" applyFont="1" applyFill="1" applyBorder="1" applyAlignment="1">
      <alignment horizontal="center" vertical="center"/>
      <protection/>
    </xf>
    <xf numFmtId="0" fontId="21" fillId="0" borderId="48" xfId="62" applyFont="1" applyFill="1" applyBorder="1" applyAlignment="1">
      <alignment vertical="center" wrapText="1"/>
      <protection/>
    </xf>
    <xf numFmtId="184" fontId="33" fillId="0" borderId="86" xfId="62" applyNumberFormat="1" applyFont="1" applyFill="1" applyBorder="1" applyAlignment="1">
      <alignment horizontal="center" vertical="center" wrapText="1"/>
      <protection/>
    </xf>
    <xf numFmtId="184" fontId="33" fillId="0" borderId="87" xfId="62" applyNumberFormat="1" applyFont="1" applyFill="1" applyBorder="1" applyAlignment="1">
      <alignment horizontal="center" vertical="center" wrapText="1"/>
      <protection/>
    </xf>
    <xf numFmtId="184" fontId="33" fillId="0" borderId="90" xfId="62" applyNumberFormat="1" applyFont="1" applyFill="1" applyBorder="1" applyAlignment="1">
      <alignment horizontal="center" vertical="center" wrapText="1"/>
      <protection/>
    </xf>
    <xf numFmtId="184" fontId="33" fillId="0" borderId="89" xfId="62" applyNumberFormat="1" applyFont="1" applyFill="1" applyBorder="1" applyAlignment="1">
      <alignment horizontal="center" vertical="center" wrapText="1"/>
      <protection/>
    </xf>
    <xf numFmtId="184" fontId="33" fillId="0" borderId="32" xfId="62" applyNumberFormat="1" applyFont="1" applyFill="1" applyBorder="1" applyAlignment="1">
      <alignment horizontal="center" vertical="center" wrapText="1"/>
      <protection/>
    </xf>
    <xf numFmtId="184" fontId="33" fillId="0" borderId="91" xfId="62" applyNumberFormat="1" applyFont="1" applyFill="1" applyBorder="1" applyAlignment="1">
      <alignment horizontal="center" vertical="center" wrapText="1"/>
      <protection/>
    </xf>
    <xf numFmtId="184" fontId="33" fillId="0" borderId="93" xfId="62" applyNumberFormat="1" applyFont="1" applyFill="1" applyBorder="1" applyAlignment="1">
      <alignment horizontal="center" vertical="center" wrapText="1"/>
      <protection/>
    </xf>
    <xf numFmtId="184" fontId="33" fillId="0" borderId="94" xfId="62" applyNumberFormat="1" applyFont="1" applyFill="1" applyBorder="1" applyAlignment="1">
      <alignment horizontal="center" vertical="center" wrapText="1"/>
      <protection/>
    </xf>
    <xf numFmtId="182" fontId="33" fillId="0" borderId="95" xfId="62" applyNumberFormat="1" applyFont="1" applyFill="1" applyBorder="1" applyAlignment="1">
      <alignment horizontal="center" vertical="center" wrapText="1"/>
      <protection/>
    </xf>
    <xf numFmtId="182" fontId="33" fillId="0" borderId="90" xfId="62" applyNumberFormat="1" applyFont="1" applyFill="1" applyBorder="1" applyAlignment="1">
      <alignment horizontal="center" vertical="center" wrapText="1"/>
      <protection/>
    </xf>
    <xf numFmtId="182" fontId="33" fillId="0" borderId="32" xfId="62" applyNumberFormat="1" applyFont="1" applyFill="1" applyBorder="1" applyAlignment="1">
      <alignment horizontal="center" vertical="center" wrapText="1"/>
      <protection/>
    </xf>
    <xf numFmtId="182" fontId="33" fillId="0" borderId="91" xfId="62" applyNumberFormat="1" applyFont="1" applyFill="1" applyBorder="1" applyAlignment="1">
      <alignment horizontal="center" vertical="center" wrapText="1"/>
      <protection/>
    </xf>
    <xf numFmtId="181" fontId="33" fillId="0" borderId="93" xfId="42" applyNumberFormat="1" applyFont="1" applyFill="1" applyBorder="1" applyAlignment="1">
      <alignment horizontal="center" vertical="center" wrapText="1"/>
    </xf>
    <xf numFmtId="182" fontId="33" fillId="0" borderId="96" xfId="62" applyNumberFormat="1" applyFont="1" applyFill="1" applyBorder="1" applyAlignment="1">
      <alignment horizontal="center" vertical="center" wrapText="1"/>
      <protection/>
    </xf>
    <xf numFmtId="0" fontId="21" fillId="0" borderId="97" xfId="62" applyFont="1" applyFill="1" applyBorder="1" applyAlignment="1">
      <alignment horizontal="center" vertical="center"/>
      <protection/>
    </xf>
    <xf numFmtId="0" fontId="21" fillId="0" borderId="98" xfId="62" applyFont="1" applyFill="1" applyBorder="1" applyAlignment="1">
      <alignment vertical="center" wrapText="1"/>
      <protection/>
    </xf>
    <xf numFmtId="184" fontId="32" fillId="0" borderId="76" xfId="62" applyNumberFormat="1" applyFont="1" applyFill="1" applyBorder="1" applyAlignment="1">
      <alignment horizontal="center" vertical="center"/>
      <protection/>
    </xf>
    <xf numFmtId="0" fontId="37" fillId="0" borderId="0" xfId="62" applyFont="1" applyFill="1" applyBorder="1" applyAlignment="1">
      <alignment horizontal="left" vertical="center" shrinkToFit="1"/>
      <protection/>
    </xf>
    <xf numFmtId="0" fontId="38" fillId="0" borderId="0" xfId="0" applyFont="1" applyAlignment="1">
      <alignment horizontal="left" vertical="center" shrinkToFit="1"/>
    </xf>
    <xf numFmtId="0" fontId="29" fillId="0" borderId="99" xfId="62" applyFont="1" applyFill="1" applyBorder="1" applyAlignment="1">
      <alignment horizontal="center" vertical="center" wrapText="1"/>
      <protection/>
    </xf>
    <xf numFmtId="0" fontId="29" fillId="0" borderId="100" xfId="62" applyFont="1" applyFill="1" applyBorder="1" applyAlignment="1">
      <alignment horizontal="center" vertical="center" wrapText="1"/>
      <protection/>
    </xf>
    <xf numFmtId="0" fontId="29" fillId="0" borderId="101" xfId="62" applyFont="1" applyFill="1" applyBorder="1" applyAlignment="1">
      <alignment horizontal="center" vertical="center" wrapText="1"/>
      <protection/>
    </xf>
    <xf numFmtId="0" fontId="27" fillId="0" borderId="102" xfId="62" applyFont="1" applyFill="1" applyBorder="1" applyAlignment="1">
      <alignment horizontal="center" vertical="center" wrapText="1"/>
      <protection/>
    </xf>
    <xf numFmtId="0" fontId="27" fillId="0" borderId="82" xfId="62" applyFont="1" applyFill="1" applyBorder="1" applyAlignment="1">
      <alignment horizontal="center" vertical="center" wrapText="1"/>
      <protection/>
    </xf>
    <xf numFmtId="0" fontId="27" fillId="0" borderId="46" xfId="62" applyFont="1" applyFill="1" applyBorder="1" applyAlignment="1">
      <alignment horizontal="center" vertical="center" wrapText="1"/>
      <protection/>
    </xf>
    <xf numFmtId="0" fontId="29" fillId="0" borderId="103" xfId="62" applyFont="1" applyFill="1" applyBorder="1" applyAlignment="1">
      <alignment horizontal="center" vertical="center" wrapText="1"/>
      <protection/>
    </xf>
    <xf numFmtId="0" fontId="29" fillId="0" borderId="104" xfId="62" applyFont="1" applyFill="1" applyBorder="1" applyAlignment="1">
      <alignment horizontal="center" vertical="center" wrapText="1"/>
      <protection/>
    </xf>
    <xf numFmtId="0" fontId="29" fillId="0" borderId="105" xfId="62" applyFont="1" applyFill="1" applyBorder="1" applyAlignment="1">
      <alignment horizontal="center" vertical="center" wrapText="1"/>
      <protection/>
    </xf>
    <xf numFmtId="0" fontId="27" fillId="0" borderId="106" xfId="62" applyFont="1" applyFill="1" applyBorder="1" applyAlignment="1">
      <alignment horizontal="center" vertical="center" wrapText="1"/>
      <protection/>
    </xf>
    <xf numFmtId="0" fontId="27" fillId="0" borderId="89" xfId="62" applyFont="1" applyFill="1" applyBorder="1" applyAlignment="1">
      <alignment horizontal="center" vertical="center" wrapText="1"/>
      <protection/>
    </xf>
    <xf numFmtId="0" fontId="27" fillId="0" borderId="12" xfId="62" applyFont="1" applyFill="1" applyBorder="1" applyAlignment="1">
      <alignment horizontal="center" vertical="center" wrapText="1"/>
      <protection/>
    </xf>
    <xf numFmtId="0" fontId="27" fillId="0" borderId="60" xfId="62" applyFont="1" applyFill="1" applyBorder="1" applyAlignment="1">
      <alignment horizontal="center" vertical="center" wrapText="1"/>
      <protection/>
    </xf>
    <xf numFmtId="0" fontId="1" fillId="0" borderId="0" xfId="62" applyFill="1" applyAlignment="1">
      <alignment horizontal="right" vertical="center"/>
      <protection/>
    </xf>
    <xf numFmtId="0" fontId="1" fillId="0" borderId="0" xfId="62" applyFill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 wrapText="1"/>
      <protection/>
    </xf>
    <xf numFmtId="0" fontId="21" fillId="0" borderId="0" xfId="62" applyFont="1" applyFill="1" applyBorder="1" applyAlignment="1">
      <alignment horizontal="right" vertical="center"/>
      <protection/>
    </xf>
    <xf numFmtId="0" fontId="13" fillId="25" borderId="15" xfId="62" applyFont="1" applyFill="1" applyBorder="1" applyAlignment="1">
      <alignment horizontal="center" vertical="center"/>
      <protection/>
    </xf>
    <xf numFmtId="0" fontId="34" fillId="0" borderId="15" xfId="62" applyFont="1" applyFill="1" applyBorder="1" applyAlignment="1">
      <alignment horizontal="center" vertical="center"/>
      <protection/>
    </xf>
    <xf numFmtId="0" fontId="1" fillId="0" borderId="107" xfId="62" applyBorder="1" applyAlignment="1">
      <alignment vertical="center" wrapText="1"/>
      <protection/>
    </xf>
    <xf numFmtId="0" fontId="0" fillId="0" borderId="34" xfId="0" applyBorder="1" applyAlignment="1">
      <alignment vertical="center" wrapText="1"/>
    </xf>
    <xf numFmtId="0" fontId="29" fillId="0" borderId="99" xfId="62" applyFont="1" applyFill="1" applyBorder="1" applyAlignment="1">
      <alignment horizontal="center" vertical="center"/>
      <protection/>
    </xf>
    <xf numFmtId="0" fontId="31" fillId="0" borderId="100" xfId="0" applyFont="1" applyBorder="1" applyAlignment="1">
      <alignment horizontal="center" vertical="center"/>
    </xf>
    <xf numFmtId="0" fontId="21" fillId="0" borderId="0" xfId="62" applyFont="1" applyAlignment="1">
      <alignment vertical="center" wrapText="1"/>
      <protection/>
    </xf>
    <xf numFmtId="0" fontId="35" fillId="0" borderId="0" xfId="62" applyFont="1" applyFill="1" applyBorder="1" applyAlignment="1">
      <alignment horizontal="left" vertical="center" shrinkToFit="1"/>
      <protection/>
    </xf>
    <xf numFmtId="0" fontId="36" fillId="0" borderId="0" xfId="0" applyFont="1" applyAlignment="1">
      <alignment horizontal="left" vertical="center" shrinkToFit="1"/>
    </xf>
    <xf numFmtId="0" fontId="1" fillId="0" borderId="33" xfId="62" applyBorder="1" applyAlignment="1">
      <alignment horizontal="right" vertical="center"/>
      <protection/>
    </xf>
    <xf numFmtId="0" fontId="0" fillId="0" borderId="33" xfId="0" applyBorder="1" applyAlignment="1">
      <alignment horizontal="right" vertical="center"/>
    </xf>
    <xf numFmtId="0" fontId="29" fillId="0" borderId="108" xfId="62" applyFont="1" applyFill="1" applyBorder="1" applyAlignment="1">
      <alignment horizontal="center" vertical="center"/>
      <protection/>
    </xf>
    <xf numFmtId="0" fontId="29" fillId="0" borderId="100" xfId="62" applyFont="1" applyFill="1" applyBorder="1" applyAlignment="1">
      <alignment horizontal="center" vertical="center"/>
      <protection/>
    </xf>
    <xf numFmtId="0" fontId="31" fillId="0" borderId="101" xfId="0" applyFont="1" applyBorder="1" applyAlignment="1">
      <alignment horizontal="center" vertical="center"/>
    </xf>
    <xf numFmtId="0" fontId="1" fillId="0" borderId="12" xfId="62" applyFill="1" applyBorder="1" applyAlignment="1">
      <alignment horizontal="center" vertical="center"/>
      <protection/>
    </xf>
    <xf numFmtId="0" fontId="1" fillId="0" borderId="21" xfId="62" applyFill="1" applyBorder="1" applyAlignment="1">
      <alignment horizontal="center" vertical="center"/>
      <protection/>
    </xf>
    <xf numFmtId="0" fontId="0" fillId="0" borderId="60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【再確認】市区町村の「わたり」等の状況" xfId="62"/>
    <cellStyle name="良い" xfId="63"/>
  </cellStyles>
  <dxfs count="103">
    <dxf>
      <font>
        <b/>
        <i/>
      </font>
      <fill>
        <patternFill patternType="solid"/>
      </fill>
    </dxf>
    <dxf>
      <font>
        <b/>
        <i val="0"/>
      </font>
      <fill>
        <patternFill patternType="solid"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 patternType="solid"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  <name val="ＭＳ Ｐゴシック"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/>
        <name val="ＭＳ Ｐゴシック"/>
      </font>
      <fill>
        <patternFill patternType="solid"/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  <border/>
    </dxf>
    <dxf>
      <font>
        <b/>
        <i/>
      </font>
      <fill>
        <patternFill patternType="solid"/>
      </fill>
      <border/>
    </dxf>
    <dxf>
      <font>
        <b/>
        <i val="0"/>
      </font>
      <fill>
        <patternFill patternType="solid">
          <bgColor theme="0" tint="-0.349979996681213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"/>
  <sheetViews>
    <sheetView tabSelected="1" view="pageBreakPreview" zoomScale="70" zoomScaleSheetLayoutView="70" zoomScalePageLayoutView="0" workbookViewId="0" topLeftCell="A3">
      <pane xSplit="7" ySplit="5" topLeftCell="H8" activePane="bottomRight" state="frozen"/>
      <selection pane="topLeft" activeCell="A3" sqref="A3"/>
      <selection pane="topRight" activeCell="H3" sqref="H3"/>
      <selection pane="bottomLeft" activeCell="A8" sqref="A8"/>
      <selection pane="bottomRight" activeCell="A18" sqref="A18"/>
    </sheetView>
  </sheetViews>
  <sheetFormatPr defaultColWidth="9.50390625" defaultRowHeight="21.75" customHeight="1"/>
  <cols>
    <col min="1" max="1" width="13.50390625" style="12" customWidth="1"/>
    <col min="2" max="6" width="6.625" style="12" hidden="1" customWidth="1"/>
    <col min="7" max="7" width="2.875" style="12" hidden="1" customWidth="1"/>
    <col min="8" max="27" width="9.75390625" style="12" customWidth="1"/>
    <col min="28" max="28" width="2.75390625" style="12" customWidth="1"/>
    <col min="29" max="29" width="9.50390625" style="12" customWidth="1"/>
    <col min="30" max="32" width="8.625" style="12" customWidth="1"/>
    <col min="33" max="16384" width="9.50390625" style="12" customWidth="1"/>
  </cols>
  <sheetData>
    <row r="1" spans="1:27" ht="20.25" customHeight="1">
      <c r="A1" s="215" t="s">
        <v>61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120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15" customHeight="1">
      <c r="A2" s="57"/>
      <c r="H2" s="231"/>
      <c r="I2" s="231"/>
      <c r="J2" s="231"/>
      <c r="K2" s="231"/>
      <c r="L2" s="231"/>
      <c r="M2" s="231"/>
      <c r="N2" s="231"/>
      <c r="O2" s="231"/>
      <c r="P2" s="231"/>
      <c r="Q2" s="234" t="s">
        <v>59</v>
      </c>
      <c r="R2" s="234"/>
      <c r="S2" s="165"/>
      <c r="T2" s="235" t="s">
        <v>60</v>
      </c>
      <c r="U2" s="235"/>
      <c r="V2" s="230" t="s">
        <v>64</v>
      </c>
      <c r="W2" s="230"/>
      <c r="X2" s="230"/>
      <c r="Y2" s="230"/>
      <c r="Z2" s="230"/>
      <c r="AA2" s="230"/>
    </row>
    <row r="3" spans="1:27" ht="15" customHeight="1" thickBot="1">
      <c r="A3" s="64" t="s">
        <v>56</v>
      </c>
      <c r="B3" s="12">
        <v>3094</v>
      </c>
      <c r="C3" s="12">
        <v>3566</v>
      </c>
      <c r="D3" s="12">
        <v>3905</v>
      </c>
      <c r="E3" s="12">
        <v>4251</v>
      </c>
      <c r="F3" s="12">
        <v>4591</v>
      </c>
      <c r="V3" s="233" t="s">
        <v>47</v>
      </c>
      <c r="W3" s="233"/>
      <c r="X3" s="233"/>
      <c r="Y3" s="233"/>
      <c r="Z3" s="233"/>
      <c r="AA3" s="233"/>
    </row>
    <row r="4" spans="1:27" s="14" customFormat="1" ht="15" customHeight="1">
      <c r="A4" s="223" t="s">
        <v>1</v>
      </c>
      <c r="B4" s="217" t="s">
        <v>7</v>
      </c>
      <c r="C4" s="218"/>
      <c r="D4" s="218"/>
      <c r="E4" s="218"/>
      <c r="F4" s="219"/>
      <c r="G4" s="177"/>
      <c r="H4" s="220" t="s">
        <v>55</v>
      </c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2"/>
    </row>
    <row r="5" spans="1:27" s="14" customFormat="1" ht="15" customHeight="1" thickBot="1">
      <c r="A5" s="224"/>
      <c r="B5" s="65" t="s">
        <v>4</v>
      </c>
      <c r="C5" s="66" t="s">
        <v>9</v>
      </c>
      <c r="D5" s="67" t="s">
        <v>5</v>
      </c>
      <c r="E5" s="67" t="s">
        <v>8</v>
      </c>
      <c r="F5" s="68" t="s">
        <v>6</v>
      </c>
      <c r="G5" s="178"/>
      <c r="H5" s="226" t="s">
        <v>14</v>
      </c>
      <c r="I5" s="227"/>
      <c r="J5" s="228" t="s">
        <v>15</v>
      </c>
      <c r="K5" s="229"/>
      <c r="L5" s="228" t="s">
        <v>16</v>
      </c>
      <c r="M5" s="229"/>
      <c r="N5" s="228" t="s">
        <v>17</v>
      </c>
      <c r="O5" s="229"/>
      <c r="P5" s="228" t="s">
        <v>18</v>
      </c>
      <c r="Q5" s="229"/>
      <c r="R5" s="228" t="s">
        <v>19</v>
      </c>
      <c r="S5" s="229"/>
      <c r="T5" s="228" t="s">
        <v>20</v>
      </c>
      <c r="U5" s="229"/>
      <c r="V5" s="228" t="s">
        <v>21</v>
      </c>
      <c r="W5" s="229"/>
      <c r="X5" s="228" t="s">
        <v>22</v>
      </c>
      <c r="Y5" s="229"/>
      <c r="Z5" s="228" t="s">
        <v>23</v>
      </c>
      <c r="AA5" s="232"/>
    </row>
    <row r="6" spans="1:27" s="14" customFormat="1" ht="15" customHeight="1" thickBot="1">
      <c r="A6" s="225"/>
      <c r="B6" s="128"/>
      <c r="C6" s="129"/>
      <c r="D6" s="130"/>
      <c r="E6" s="130"/>
      <c r="F6" s="131"/>
      <c r="G6" s="178"/>
      <c r="H6" s="132" t="s">
        <v>57</v>
      </c>
      <c r="I6" s="133" t="s">
        <v>58</v>
      </c>
      <c r="J6" s="134" t="s">
        <v>57</v>
      </c>
      <c r="K6" s="134" t="s">
        <v>58</v>
      </c>
      <c r="L6" s="134" t="s">
        <v>57</v>
      </c>
      <c r="M6" s="134" t="s">
        <v>58</v>
      </c>
      <c r="N6" s="134" t="s">
        <v>57</v>
      </c>
      <c r="O6" s="134" t="s">
        <v>58</v>
      </c>
      <c r="P6" s="134" t="s">
        <v>57</v>
      </c>
      <c r="Q6" s="134" t="s">
        <v>58</v>
      </c>
      <c r="R6" s="134" t="s">
        <v>57</v>
      </c>
      <c r="S6" s="134" t="s">
        <v>58</v>
      </c>
      <c r="T6" s="134" t="s">
        <v>57</v>
      </c>
      <c r="U6" s="134" t="s">
        <v>58</v>
      </c>
      <c r="V6" s="134" t="s">
        <v>57</v>
      </c>
      <c r="W6" s="134" t="s">
        <v>58</v>
      </c>
      <c r="X6" s="134" t="s">
        <v>57</v>
      </c>
      <c r="Y6" s="135" t="s">
        <v>58</v>
      </c>
      <c r="Z6" s="134" t="s">
        <v>57</v>
      </c>
      <c r="AA6" s="136" t="s">
        <v>58</v>
      </c>
    </row>
    <row r="7" spans="1:27" s="14" customFormat="1" ht="28.5" customHeight="1" thickBot="1">
      <c r="A7" s="137" t="s">
        <v>49</v>
      </c>
      <c r="B7" s="138"/>
      <c r="C7" s="139"/>
      <c r="D7" s="140"/>
      <c r="E7" s="140"/>
      <c r="F7" s="141"/>
      <c r="G7" s="142"/>
      <c r="H7" s="143">
        <v>1356</v>
      </c>
      <c r="I7" s="144">
        <v>2437</v>
      </c>
      <c r="J7" s="145">
        <v>1858</v>
      </c>
      <c r="K7" s="145">
        <v>3078</v>
      </c>
      <c r="L7" s="145">
        <v>2229</v>
      </c>
      <c r="M7" s="145">
        <v>3547</v>
      </c>
      <c r="N7" s="145">
        <v>2619</v>
      </c>
      <c r="O7" s="145">
        <v>3883</v>
      </c>
      <c r="P7" s="145">
        <v>2892</v>
      </c>
      <c r="Q7" s="145">
        <v>4006</v>
      </c>
      <c r="R7" s="145">
        <v>3206</v>
      </c>
      <c r="S7" s="145">
        <v>4226</v>
      </c>
      <c r="T7" s="145">
        <v>3662</v>
      </c>
      <c r="U7" s="145">
        <v>4562</v>
      </c>
      <c r="V7" s="145">
        <v>4130</v>
      </c>
      <c r="W7" s="145">
        <v>4782</v>
      </c>
      <c r="X7" s="145">
        <v>4646</v>
      </c>
      <c r="Y7" s="146">
        <v>5377</v>
      </c>
      <c r="Z7" s="145">
        <v>5295</v>
      </c>
      <c r="AA7" s="147">
        <v>5701</v>
      </c>
    </row>
    <row r="8" spans="1:28" s="14" customFormat="1" ht="25.5" customHeight="1">
      <c r="A8" s="69" t="s">
        <v>26</v>
      </c>
      <c r="B8" s="29" t="e">
        <f>ROUND(#REF!/$B$3/100,3)</f>
        <v>#REF!</v>
      </c>
      <c r="C8" s="30" t="e">
        <f>ROUND(#REF!/$C$3/100,3)</f>
        <v>#REF!</v>
      </c>
      <c r="D8" s="31" t="e">
        <f>ROUND(#REF!/$D$3/100,3)</f>
        <v>#REF!</v>
      </c>
      <c r="E8" s="31" t="e">
        <f>ROUND(#REF!/$E$3/100,3)</f>
        <v>#REF!</v>
      </c>
      <c r="F8" s="32" t="e">
        <f>ROUND(#REF!/$F$3/100,3)</f>
        <v>#REF!</v>
      </c>
      <c r="G8" s="179"/>
      <c r="H8" s="77">
        <v>1345</v>
      </c>
      <c r="I8" s="121">
        <v>2717</v>
      </c>
      <c r="J8" s="78">
        <v>1934</v>
      </c>
      <c r="K8" s="78">
        <v>3338</v>
      </c>
      <c r="L8" s="78">
        <v>2264</v>
      </c>
      <c r="M8" s="78">
        <v>3719</v>
      </c>
      <c r="N8" s="78">
        <v>2535</v>
      </c>
      <c r="O8" s="78">
        <v>4141</v>
      </c>
      <c r="P8" s="78">
        <v>2715</v>
      </c>
      <c r="Q8" s="78">
        <v>4325</v>
      </c>
      <c r="R8" s="78">
        <v>2931</v>
      </c>
      <c r="S8" s="78">
        <v>4531</v>
      </c>
      <c r="T8" s="78">
        <v>3467</v>
      </c>
      <c r="U8" s="78">
        <v>4850</v>
      </c>
      <c r="V8" s="78">
        <v>3941</v>
      </c>
      <c r="W8" s="78">
        <v>5144</v>
      </c>
      <c r="X8" s="78">
        <v>4648</v>
      </c>
      <c r="Y8" s="124">
        <v>5592</v>
      </c>
      <c r="Z8" s="78">
        <v>5488</v>
      </c>
      <c r="AA8" s="126">
        <v>5890</v>
      </c>
      <c r="AB8" s="12"/>
    </row>
    <row r="9" spans="1:27" ht="30" customHeight="1">
      <c r="A9" s="70" t="s">
        <v>27</v>
      </c>
      <c r="B9" s="22" t="e">
        <f>ROUND(#REF!/$B$3/100,3)</f>
        <v>#REF!</v>
      </c>
      <c r="C9" s="23" t="e">
        <f>ROUND(#REF!/$C$3/100,3)</f>
        <v>#REF!</v>
      </c>
      <c r="D9" s="11" t="e">
        <f>ROUND(#REF!/$D$3/100,3)</f>
        <v>#REF!</v>
      </c>
      <c r="E9" s="11" t="e">
        <f>ROUND(#REF!/$E$3/100,3)</f>
        <v>#REF!</v>
      </c>
      <c r="F9" s="24" t="e">
        <f>ROUND(#REF!/$F$3/100,3)</f>
        <v>#REF!</v>
      </c>
      <c r="G9" s="179"/>
      <c r="H9" s="73">
        <v>1380</v>
      </c>
      <c r="I9" s="122">
        <v>3293</v>
      </c>
      <c r="J9" s="74">
        <v>2400</v>
      </c>
      <c r="K9" s="74">
        <v>3780</v>
      </c>
      <c r="L9" s="74">
        <v>2673</v>
      </c>
      <c r="M9" s="74">
        <v>4121</v>
      </c>
      <c r="N9" s="74">
        <v>2960</v>
      </c>
      <c r="O9" s="74">
        <v>4260</v>
      </c>
      <c r="P9" s="74">
        <v>3265</v>
      </c>
      <c r="Q9" s="74">
        <v>4545</v>
      </c>
      <c r="R9" s="74">
        <v>3604</v>
      </c>
      <c r="S9" s="74">
        <v>4696</v>
      </c>
      <c r="T9" s="74">
        <v>3823</v>
      </c>
      <c r="U9" s="74">
        <v>4989</v>
      </c>
      <c r="V9" s="74">
        <v>4046</v>
      </c>
      <c r="W9" s="74">
        <v>5389</v>
      </c>
      <c r="X9" s="166"/>
      <c r="Y9" s="166"/>
      <c r="Z9" s="166"/>
      <c r="AA9" s="180"/>
    </row>
    <row r="10" spans="1:27" ht="30" customHeight="1">
      <c r="A10" s="70" t="s">
        <v>28</v>
      </c>
      <c r="B10" s="22" t="e">
        <f>ROUND(#REF!/$B$3/100,3)</f>
        <v>#REF!</v>
      </c>
      <c r="C10" s="23" t="e">
        <f>ROUND(#REF!/$C$3/100,3)</f>
        <v>#REF!</v>
      </c>
      <c r="D10" s="11" t="e">
        <f>ROUND(#REF!/$D$3/100,3)</f>
        <v>#REF!</v>
      </c>
      <c r="E10" s="11" t="e">
        <f>ROUND(#REF!/$E$3/100,3)</f>
        <v>#REF!</v>
      </c>
      <c r="F10" s="24" t="e">
        <f>ROUND(#REF!/$F$3/100,3)</f>
        <v>#REF!</v>
      </c>
      <c r="G10" s="179"/>
      <c r="H10" s="73">
        <v>1391</v>
      </c>
      <c r="I10" s="122">
        <v>2783</v>
      </c>
      <c r="J10" s="74">
        <v>2303</v>
      </c>
      <c r="K10" s="74">
        <v>3663</v>
      </c>
      <c r="L10" s="74">
        <v>2715</v>
      </c>
      <c r="M10" s="74">
        <v>4231</v>
      </c>
      <c r="N10" s="74">
        <v>3087</v>
      </c>
      <c r="O10" s="74">
        <v>4341</v>
      </c>
      <c r="P10" s="74">
        <v>3557</v>
      </c>
      <c r="Q10" s="74">
        <v>4690</v>
      </c>
      <c r="R10" s="74">
        <v>3988</v>
      </c>
      <c r="S10" s="74">
        <v>4996</v>
      </c>
      <c r="T10" s="74">
        <v>4531</v>
      </c>
      <c r="U10" s="74">
        <v>5295</v>
      </c>
      <c r="V10" s="74">
        <v>5127</v>
      </c>
      <c r="W10" s="74">
        <v>5699</v>
      </c>
      <c r="X10" s="166"/>
      <c r="Y10" s="166"/>
      <c r="Z10" s="166"/>
      <c r="AA10" s="180"/>
    </row>
    <row r="11" spans="1:27" ht="30" customHeight="1">
      <c r="A11" s="70" t="s">
        <v>29</v>
      </c>
      <c r="B11" s="22" t="e">
        <f>ROUND(#REF!/$B$3/100,3)</f>
        <v>#REF!</v>
      </c>
      <c r="C11" s="23" t="e">
        <f>ROUND(#REF!/$C$3/100,3)</f>
        <v>#REF!</v>
      </c>
      <c r="D11" s="11" t="e">
        <f>ROUND(#REF!/$D$3/100,3)</f>
        <v>#REF!</v>
      </c>
      <c r="E11" s="11" t="e">
        <f>ROUND(#REF!/$E$3/100,3)</f>
        <v>#REF!</v>
      </c>
      <c r="F11" s="24" t="e">
        <f>ROUND(#REF!/$F$3/100,3)</f>
        <v>#REF!</v>
      </c>
      <c r="G11" s="179"/>
      <c r="H11" s="73">
        <v>1339</v>
      </c>
      <c r="I11" s="122">
        <v>2447</v>
      </c>
      <c r="J11" s="74">
        <v>1612</v>
      </c>
      <c r="K11" s="74">
        <v>3085</v>
      </c>
      <c r="L11" s="74">
        <v>2135</v>
      </c>
      <c r="M11" s="74">
        <v>4085</v>
      </c>
      <c r="N11" s="74">
        <v>2558</v>
      </c>
      <c r="O11" s="74">
        <v>4345</v>
      </c>
      <c r="P11" s="74">
        <v>2907</v>
      </c>
      <c r="Q11" s="74">
        <v>4467</v>
      </c>
      <c r="R11" s="74">
        <v>3114</v>
      </c>
      <c r="S11" s="74">
        <v>4790</v>
      </c>
      <c r="T11" s="74">
        <v>3569</v>
      </c>
      <c r="U11" s="74">
        <v>5334</v>
      </c>
      <c r="V11" s="74">
        <v>3867</v>
      </c>
      <c r="W11" s="74">
        <v>5480</v>
      </c>
      <c r="X11" s="166"/>
      <c r="Y11" s="166"/>
      <c r="Z11" s="166"/>
      <c r="AA11" s="180"/>
    </row>
    <row r="12" spans="1:27" ht="30" customHeight="1">
      <c r="A12" s="70" t="s">
        <v>30</v>
      </c>
      <c r="B12" s="22" t="e">
        <f>ROUND(#REF!/$B$3/100,3)</f>
        <v>#REF!</v>
      </c>
      <c r="C12" s="23" t="e">
        <f>ROUND(#REF!/$C$3/100,3)</f>
        <v>#REF!</v>
      </c>
      <c r="D12" s="11" t="e">
        <f>ROUND(#REF!/$D$3/100,3)</f>
        <v>#REF!</v>
      </c>
      <c r="E12" s="11" t="e">
        <f>ROUND(#REF!/$E$3/100,3)</f>
        <v>#REF!</v>
      </c>
      <c r="F12" s="24" t="e">
        <f>ROUND(#REF!/$F$3/100,3)</f>
        <v>#REF!</v>
      </c>
      <c r="G12" s="179"/>
      <c r="H12" s="73">
        <v>1276</v>
      </c>
      <c r="I12" s="122">
        <v>2981</v>
      </c>
      <c r="J12" s="74">
        <v>2001</v>
      </c>
      <c r="K12" s="74">
        <v>3586</v>
      </c>
      <c r="L12" s="74">
        <v>2267</v>
      </c>
      <c r="M12" s="74">
        <v>4031</v>
      </c>
      <c r="N12" s="74">
        <v>2448</v>
      </c>
      <c r="O12" s="74">
        <v>4205</v>
      </c>
      <c r="P12" s="74">
        <v>2724</v>
      </c>
      <c r="Q12" s="74">
        <v>4341</v>
      </c>
      <c r="R12" s="74">
        <v>3287</v>
      </c>
      <c r="S12" s="74">
        <v>5129</v>
      </c>
      <c r="T12" s="74">
        <v>4733</v>
      </c>
      <c r="U12" s="74">
        <v>5541</v>
      </c>
      <c r="V12" s="74">
        <v>5607</v>
      </c>
      <c r="W12" s="74">
        <v>6460</v>
      </c>
      <c r="X12" s="166"/>
      <c r="Y12" s="166"/>
      <c r="Z12" s="166"/>
      <c r="AA12" s="180"/>
    </row>
    <row r="13" spans="1:27" ht="30" customHeight="1">
      <c r="A13" s="70" t="s">
        <v>31</v>
      </c>
      <c r="B13" s="22" t="e">
        <f>ROUND(#REF!/$B$3/100,3)</f>
        <v>#REF!</v>
      </c>
      <c r="C13" s="23" t="e">
        <f>ROUND(#REF!/$C$3/100,3)</f>
        <v>#REF!</v>
      </c>
      <c r="D13" s="11" t="e">
        <f>ROUND(#REF!/$D$3/100,3)</f>
        <v>#REF!</v>
      </c>
      <c r="E13" s="11" t="e">
        <f>ROUND(#REF!/$E$3/100,3)</f>
        <v>#REF!</v>
      </c>
      <c r="F13" s="24" t="e">
        <f>ROUND(#REF!/$F$3/100,3)</f>
        <v>#REF!</v>
      </c>
      <c r="G13" s="179"/>
      <c r="H13" s="73">
        <v>1377</v>
      </c>
      <c r="I13" s="122">
        <v>2473</v>
      </c>
      <c r="J13" s="74">
        <v>1526</v>
      </c>
      <c r="K13" s="74">
        <v>3397</v>
      </c>
      <c r="L13" s="74">
        <v>2314</v>
      </c>
      <c r="M13" s="74">
        <v>3973</v>
      </c>
      <c r="N13" s="74">
        <v>2622</v>
      </c>
      <c r="O13" s="74">
        <v>4226</v>
      </c>
      <c r="P13" s="74">
        <v>3120</v>
      </c>
      <c r="Q13" s="74">
        <v>4506</v>
      </c>
      <c r="R13" s="74">
        <v>3518</v>
      </c>
      <c r="S13" s="74">
        <v>4750</v>
      </c>
      <c r="T13" s="74">
        <v>3846</v>
      </c>
      <c r="U13" s="74">
        <v>5115</v>
      </c>
      <c r="V13" s="74">
        <v>4231</v>
      </c>
      <c r="W13" s="74">
        <v>5615</v>
      </c>
      <c r="X13" s="166"/>
      <c r="Y13" s="166"/>
      <c r="Z13" s="166"/>
      <c r="AA13" s="180"/>
    </row>
    <row r="14" spans="1:27" ht="30" customHeight="1">
      <c r="A14" s="70" t="s">
        <v>32</v>
      </c>
      <c r="B14" s="22" t="e">
        <f>ROUND(#REF!/$B$3/100,3)</f>
        <v>#REF!</v>
      </c>
      <c r="C14" s="23" t="e">
        <f>ROUND(#REF!/$C$3/100,3)</f>
        <v>#REF!</v>
      </c>
      <c r="D14" s="11" t="e">
        <f>ROUND(#REF!/$D$3/100,3)</f>
        <v>#REF!</v>
      </c>
      <c r="E14" s="11" t="e">
        <f>ROUND(#REF!/$E$3/100,3)</f>
        <v>#REF!</v>
      </c>
      <c r="F14" s="24" t="e">
        <f>ROUND(#REF!/$F$3/100,3)</f>
        <v>#REF!</v>
      </c>
      <c r="G14" s="179"/>
      <c r="H14" s="73">
        <v>1356</v>
      </c>
      <c r="I14" s="122">
        <v>2428</v>
      </c>
      <c r="J14" s="74">
        <v>1858</v>
      </c>
      <c r="K14" s="74">
        <v>3075</v>
      </c>
      <c r="L14" s="74">
        <v>2224</v>
      </c>
      <c r="M14" s="74">
        <v>3538</v>
      </c>
      <c r="N14" s="74">
        <v>2606</v>
      </c>
      <c r="O14" s="74">
        <v>3870</v>
      </c>
      <c r="P14" s="74">
        <v>2871</v>
      </c>
      <c r="Q14" s="74">
        <v>3994</v>
      </c>
      <c r="R14" s="74">
        <v>3179</v>
      </c>
      <c r="S14" s="74">
        <v>4212</v>
      </c>
      <c r="T14" s="74">
        <v>3631</v>
      </c>
      <c r="U14" s="74">
        <v>4548</v>
      </c>
      <c r="V14" s="74">
        <v>4101</v>
      </c>
      <c r="W14" s="74">
        <v>4768</v>
      </c>
      <c r="X14" s="74">
        <v>4634</v>
      </c>
      <c r="Y14" s="125">
        <v>5361</v>
      </c>
      <c r="Z14" s="166"/>
      <c r="AA14" s="180"/>
    </row>
    <row r="15" spans="1:27" ht="30" customHeight="1">
      <c r="A15" s="70" t="s">
        <v>33</v>
      </c>
      <c r="B15" s="22" t="e">
        <f>ROUND(#REF!/$B$3/100,3)</f>
        <v>#REF!</v>
      </c>
      <c r="C15" s="23" t="e">
        <f>ROUND(#REF!/$C$3/100,3)</f>
        <v>#REF!</v>
      </c>
      <c r="D15" s="11" t="e">
        <f>ROUND(#REF!/$D$3/100,3)</f>
        <v>#REF!</v>
      </c>
      <c r="E15" s="11" t="e">
        <f>ROUND(#REF!/$E$3/100,3)</f>
        <v>#REF!</v>
      </c>
      <c r="F15" s="24" t="e">
        <f>ROUND(#REF!/$F$3/100,3)</f>
        <v>#REF!</v>
      </c>
      <c r="G15" s="179"/>
      <c r="H15" s="73">
        <v>1356</v>
      </c>
      <c r="I15" s="122">
        <v>2437</v>
      </c>
      <c r="J15" s="74">
        <v>1858</v>
      </c>
      <c r="K15" s="74">
        <v>3092</v>
      </c>
      <c r="L15" s="74">
        <v>2229</v>
      </c>
      <c r="M15" s="74">
        <v>3564</v>
      </c>
      <c r="N15" s="74">
        <v>2619</v>
      </c>
      <c r="O15" s="74">
        <v>3901</v>
      </c>
      <c r="P15" s="74">
        <v>2892</v>
      </c>
      <c r="Q15" s="74">
        <v>4025</v>
      </c>
      <c r="R15" s="74">
        <v>3206</v>
      </c>
      <c r="S15" s="74">
        <v>4246</v>
      </c>
      <c r="T15" s="74">
        <v>3662</v>
      </c>
      <c r="U15" s="74">
        <v>4584</v>
      </c>
      <c r="V15" s="74">
        <v>4130</v>
      </c>
      <c r="W15" s="74">
        <v>4805</v>
      </c>
      <c r="X15" s="74">
        <v>4667</v>
      </c>
      <c r="Y15" s="125">
        <v>5403</v>
      </c>
      <c r="Z15" s="166"/>
      <c r="AA15" s="180"/>
    </row>
    <row r="16" spans="1:27" ht="30" customHeight="1">
      <c r="A16" s="70" t="s">
        <v>34</v>
      </c>
      <c r="B16" s="22" t="e">
        <f>ROUND(#REF!/$B$3/100,3)</f>
        <v>#REF!</v>
      </c>
      <c r="C16" s="23" t="e">
        <f>ROUND(#REF!/$C$3/100,3)</f>
        <v>#REF!</v>
      </c>
      <c r="D16" s="11" t="e">
        <f>ROUND(#REF!/$D$3/100,3)</f>
        <v>#REF!</v>
      </c>
      <c r="E16" s="11" t="e">
        <f>ROUND(#REF!/$E$3/100,3)</f>
        <v>#REF!</v>
      </c>
      <c r="F16" s="24" t="e">
        <f>ROUND(#REF!/$F$3/100,3)</f>
        <v>#REF!</v>
      </c>
      <c r="G16" s="179"/>
      <c r="H16" s="73">
        <v>1313</v>
      </c>
      <c r="I16" s="122">
        <v>2600</v>
      </c>
      <c r="J16" s="74">
        <v>1930</v>
      </c>
      <c r="K16" s="74">
        <v>3774</v>
      </c>
      <c r="L16" s="74">
        <v>2481</v>
      </c>
      <c r="M16" s="74">
        <v>4028</v>
      </c>
      <c r="N16" s="74">
        <v>3231</v>
      </c>
      <c r="O16" s="74">
        <v>4302</v>
      </c>
      <c r="P16" s="74">
        <v>3634</v>
      </c>
      <c r="Q16" s="74">
        <v>4628</v>
      </c>
      <c r="R16" s="74">
        <v>4109</v>
      </c>
      <c r="S16" s="74">
        <v>4850</v>
      </c>
      <c r="T16" s="74">
        <v>4516</v>
      </c>
      <c r="U16" s="74">
        <v>5294</v>
      </c>
      <c r="V16" s="74">
        <v>4715</v>
      </c>
      <c r="W16" s="74">
        <v>5523</v>
      </c>
      <c r="X16" s="166"/>
      <c r="Y16" s="166"/>
      <c r="Z16" s="166"/>
      <c r="AA16" s="180"/>
    </row>
    <row r="17" spans="1:27" ht="30" customHeight="1">
      <c r="A17" s="70" t="s">
        <v>35</v>
      </c>
      <c r="B17" s="22" t="e">
        <f>ROUND(#REF!/$B$3/100,3)</f>
        <v>#REF!</v>
      </c>
      <c r="C17" s="23" t="e">
        <f>ROUND(#REF!/$C$3/100,3)</f>
        <v>#REF!</v>
      </c>
      <c r="D17" s="11" t="e">
        <f>ROUND(#REF!/$D$3/100,3)</f>
        <v>#REF!</v>
      </c>
      <c r="E17" s="11" t="e">
        <f>ROUND(#REF!/$E$3/100,3)</f>
        <v>#REF!</v>
      </c>
      <c r="F17" s="24" t="e">
        <f>ROUND(#REF!/$F$3/100,3)</f>
        <v>#REF!</v>
      </c>
      <c r="G17" s="179"/>
      <c r="H17" s="73">
        <v>1356</v>
      </c>
      <c r="I17" s="122">
        <v>2437</v>
      </c>
      <c r="J17" s="74">
        <v>1858</v>
      </c>
      <c r="K17" s="74">
        <v>3078</v>
      </c>
      <c r="L17" s="74">
        <v>2229</v>
      </c>
      <c r="M17" s="74">
        <v>3547</v>
      </c>
      <c r="N17" s="74">
        <v>2619</v>
      </c>
      <c r="O17" s="74">
        <v>3883</v>
      </c>
      <c r="P17" s="74">
        <v>2892</v>
      </c>
      <c r="Q17" s="74">
        <v>4006</v>
      </c>
      <c r="R17" s="74">
        <v>3206</v>
      </c>
      <c r="S17" s="74">
        <v>4226</v>
      </c>
      <c r="T17" s="74">
        <v>3662</v>
      </c>
      <c r="U17" s="74">
        <v>4562</v>
      </c>
      <c r="V17" s="74">
        <v>4130</v>
      </c>
      <c r="W17" s="74">
        <v>4782</v>
      </c>
      <c r="X17" s="74">
        <v>4646</v>
      </c>
      <c r="Y17" s="125">
        <v>5377</v>
      </c>
      <c r="Z17" s="166"/>
      <c r="AA17" s="180"/>
    </row>
    <row r="18" spans="1:27" ht="30" customHeight="1">
      <c r="A18" s="70" t="s">
        <v>36</v>
      </c>
      <c r="B18" s="22" t="e">
        <f>ROUND(#REF!/$B$3/100,3)</f>
        <v>#REF!</v>
      </c>
      <c r="C18" s="23" t="e">
        <f>ROUND(#REF!/$C$3/100,3)</f>
        <v>#REF!</v>
      </c>
      <c r="D18" s="11" t="e">
        <f>ROUND(#REF!/$D$3/100,3)</f>
        <v>#REF!</v>
      </c>
      <c r="E18" s="11" t="e">
        <f>ROUND(#REF!/$E$3/100,3)</f>
        <v>#REF!</v>
      </c>
      <c r="F18" s="24" t="e">
        <f>ROUND(#REF!/$F$3/100,3)</f>
        <v>#REF!</v>
      </c>
      <c r="G18" s="179"/>
      <c r="H18" s="73">
        <v>1398</v>
      </c>
      <c r="I18" s="122">
        <v>2478</v>
      </c>
      <c r="J18" s="74">
        <v>1552</v>
      </c>
      <c r="K18" s="74">
        <v>3250</v>
      </c>
      <c r="L18" s="74">
        <v>2215</v>
      </c>
      <c r="M18" s="74">
        <v>3856</v>
      </c>
      <c r="N18" s="74">
        <v>2371</v>
      </c>
      <c r="O18" s="74">
        <v>4265</v>
      </c>
      <c r="P18" s="74">
        <v>2550</v>
      </c>
      <c r="Q18" s="74">
        <v>4343</v>
      </c>
      <c r="R18" s="74">
        <v>2836</v>
      </c>
      <c r="S18" s="74">
        <v>4423</v>
      </c>
      <c r="T18" s="74">
        <v>3241</v>
      </c>
      <c r="U18" s="74">
        <v>4532</v>
      </c>
      <c r="V18" s="74">
        <v>3418</v>
      </c>
      <c r="W18" s="74">
        <v>4734</v>
      </c>
      <c r="X18" s="74">
        <v>3923</v>
      </c>
      <c r="Y18" s="125">
        <v>4936</v>
      </c>
      <c r="Z18" s="74">
        <v>4381</v>
      </c>
      <c r="AA18" s="183">
        <v>6372</v>
      </c>
    </row>
    <row r="19" spans="1:27" ht="30" customHeight="1">
      <c r="A19" s="71" t="s">
        <v>43</v>
      </c>
      <c r="B19" s="22" t="e">
        <f>ROUND(#REF!/$B$3/100,3)</f>
        <v>#REF!</v>
      </c>
      <c r="C19" s="23" t="e">
        <f>ROUND(#REF!/$C$3/100,3)</f>
        <v>#REF!</v>
      </c>
      <c r="D19" s="11" t="e">
        <f>ROUND(#REF!/$D$3/100,3)</f>
        <v>#REF!</v>
      </c>
      <c r="E19" s="11" t="e">
        <f>ROUND(#REF!/$E$3/100,3)</f>
        <v>#REF!</v>
      </c>
      <c r="F19" s="24" t="e">
        <f>ROUND(#REF!/$F$3/100,3)</f>
        <v>#REF!</v>
      </c>
      <c r="G19" s="179"/>
      <c r="H19" s="73">
        <v>1302</v>
      </c>
      <c r="I19" s="122">
        <v>2684</v>
      </c>
      <c r="J19" s="74">
        <v>1783</v>
      </c>
      <c r="K19" s="74">
        <v>3408</v>
      </c>
      <c r="L19" s="74">
        <v>2140</v>
      </c>
      <c r="M19" s="74">
        <v>3967</v>
      </c>
      <c r="N19" s="74">
        <v>2623</v>
      </c>
      <c r="O19" s="74">
        <v>4223</v>
      </c>
      <c r="P19" s="74">
        <v>2837</v>
      </c>
      <c r="Q19" s="74">
        <v>4387</v>
      </c>
      <c r="R19" s="74">
        <v>3152</v>
      </c>
      <c r="S19" s="74">
        <v>4771</v>
      </c>
      <c r="T19" s="74">
        <v>3486</v>
      </c>
      <c r="U19" s="74">
        <v>5220</v>
      </c>
      <c r="V19" s="74">
        <v>3946</v>
      </c>
      <c r="W19" s="74">
        <v>5818</v>
      </c>
      <c r="X19" s="166"/>
      <c r="Y19" s="166"/>
      <c r="Z19" s="166"/>
      <c r="AA19" s="180"/>
    </row>
    <row r="20" spans="1:27" ht="30" customHeight="1">
      <c r="A20" s="70" t="s">
        <v>37</v>
      </c>
      <c r="B20" s="22" t="e">
        <f>ROUND(#REF!/$B$3/100,3)</f>
        <v>#REF!</v>
      </c>
      <c r="C20" s="23" t="e">
        <f>ROUND(#REF!/$C$3/100,3)</f>
        <v>#REF!</v>
      </c>
      <c r="D20" s="11" t="e">
        <f>ROUND(#REF!/$D$3/100,3)</f>
        <v>#REF!</v>
      </c>
      <c r="E20" s="11" t="e">
        <f>ROUND(#REF!/$E$3/100,3)</f>
        <v>#REF!</v>
      </c>
      <c r="F20" s="24" t="e">
        <f>ROUND(#REF!/$F$3/100,3)</f>
        <v>#REF!</v>
      </c>
      <c r="G20" s="179"/>
      <c r="H20" s="73">
        <v>1412</v>
      </c>
      <c r="I20" s="122">
        <v>2100</v>
      </c>
      <c r="J20" s="74">
        <v>1766</v>
      </c>
      <c r="K20" s="74">
        <v>3513</v>
      </c>
      <c r="L20" s="74">
        <v>2352</v>
      </c>
      <c r="M20" s="74">
        <v>4171</v>
      </c>
      <c r="N20" s="74">
        <v>2720</v>
      </c>
      <c r="O20" s="74">
        <v>4466</v>
      </c>
      <c r="P20" s="74">
        <v>3535</v>
      </c>
      <c r="Q20" s="74">
        <v>4661</v>
      </c>
      <c r="R20" s="74">
        <v>3606</v>
      </c>
      <c r="S20" s="74">
        <v>4910</v>
      </c>
      <c r="T20" s="74">
        <v>4830</v>
      </c>
      <c r="U20" s="74">
        <v>5277</v>
      </c>
      <c r="V20" s="74">
        <v>5420</v>
      </c>
      <c r="W20" s="74">
        <v>5944</v>
      </c>
      <c r="X20" s="166"/>
      <c r="Y20" s="166"/>
      <c r="Z20" s="166"/>
      <c r="AA20" s="180"/>
    </row>
    <row r="21" spans="1:27" ht="30" customHeight="1">
      <c r="A21" s="70" t="s">
        <v>44</v>
      </c>
      <c r="B21" s="22" t="e">
        <f>ROUND(#REF!/$B$3/100,3)</f>
        <v>#REF!</v>
      </c>
      <c r="C21" s="23" t="e">
        <f>ROUND(#REF!/$C$3/100,3)</f>
        <v>#REF!</v>
      </c>
      <c r="D21" s="11" t="e">
        <f>ROUND(#REF!/$D$3/100,3)</f>
        <v>#REF!</v>
      </c>
      <c r="E21" s="11" t="e">
        <f>ROUND(#REF!/$E$3/100,3)</f>
        <v>#REF!</v>
      </c>
      <c r="F21" s="24" t="e">
        <f>ROUND(#REF!/$F$3/100,3)</f>
        <v>#REF!</v>
      </c>
      <c r="G21" s="179"/>
      <c r="H21" s="73">
        <v>1361</v>
      </c>
      <c r="I21" s="122">
        <v>2460</v>
      </c>
      <c r="J21" s="74">
        <v>1882</v>
      </c>
      <c r="K21" s="74">
        <v>3114</v>
      </c>
      <c r="L21" s="74">
        <v>2259</v>
      </c>
      <c r="M21" s="74">
        <v>3586</v>
      </c>
      <c r="N21" s="74">
        <v>2650</v>
      </c>
      <c r="O21" s="74">
        <v>3925</v>
      </c>
      <c r="P21" s="74">
        <v>2924</v>
      </c>
      <c r="Q21" s="74">
        <v>4049</v>
      </c>
      <c r="R21" s="74">
        <v>3236</v>
      </c>
      <c r="S21" s="74">
        <v>4269</v>
      </c>
      <c r="T21" s="74">
        <v>3693</v>
      </c>
      <c r="U21" s="74">
        <v>4611</v>
      </c>
      <c r="V21" s="74">
        <v>4164</v>
      </c>
      <c r="W21" s="74">
        <v>4834</v>
      </c>
      <c r="X21" s="74">
        <v>4699</v>
      </c>
      <c r="Y21" s="125">
        <v>5431</v>
      </c>
      <c r="Z21" s="74">
        <v>5349</v>
      </c>
      <c r="AA21" s="127">
        <v>5757</v>
      </c>
    </row>
    <row r="22" spans="1:27" ht="30" customHeight="1">
      <c r="A22" s="70" t="s">
        <v>38</v>
      </c>
      <c r="B22" s="22" t="e">
        <f>ROUND(#REF!/$B$3/100,3)</f>
        <v>#REF!</v>
      </c>
      <c r="C22" s="23" t="e">
        <f>ROUND(#REF!/$C$3/100,3)</f>
        <v>#REF!</v>
      </c>
      <c r="D22" s="11" t="e">
        <f>ROUND(#REF!/$D$3/100,3)</f>
        <v>#REF!</v>
      </c>
      <c r="E22" s="11" t="e">
        <f>ROUND(#REF!/$E$3/100,3)</f>
        <v>#REF!</v>
      </c>
      <c r="F22" s="24" t="e">
        <f>ROUND(#REF!/$F$3/100,3)</f>
        <v>#REF!</v>
      </c>
      <c r="G22" s="179"/>
      <c r="H22" s="73">
        <v>1425</v>
      </c>
      <c r="I22" s="122">
        <v>2499</v>
      </c>
      <c r="J22" s="74">
        <v>1654</v>
      </c>
      <c r="K22" s="74">
        <v>3320</v>
      </c>
      <c r="L22" s="74">
        <v>2013</v>
      </c>
      <c r="M22" s="74">
        <v>3633</v>
      </c>
      <c r="N22" s="74">
        <v>2477</v>
      </c>
      <c r="O22" s="74">
        <v>4127</v>
      </c>
      <c r="P22" s="74">
        <v>2663</v>
      </c>
      <c r="Q22" s="74">
        <v>4248</v>
      </c>
      <c r="R22" s="74">
        <v>3068</v>
      </c>
      <c r="S22" s="74">
        <v>4766</v>
      </c>
      <c r="T22" s="74">
        <v>3684</v>
      </c>
      <c r="U22" s="74">
        <v>5542</v>
      </c>
      <c r="V22" s="74">
        <v>4812</v>
      </c>
      <c r="W22" s="74">
        <v>6239</v>
      </c>
      <c r="X22" s="166"/>
      <c r="Y22" s="166"/>
      <c r="Z22" s="166"/>
      <c r="AA22" s="180"/>
    </row>
    <row r="23" spans="1:27" ht="30" customHeight="1">
      <c r="A23" s="70" t="s">
        <v>39</v>
      </c>
      <c r="B23" s="22" t="e">
        <f>ROUND(#REF!/$B$3/100,3)</f>
        <v>#REF!</v>
      </c>
      <c r="C23" s="23" t="e">
        <f>ROUND(#REF!/$C$3/100,3)</f>
        <v>#REF!</v>
      </c>
      <c r="D23" s="11" t="e">
        <f>ROUND(#REF!/$D$3/100,3)</f>
        <v>#REF!</v>
      </c>
      <c r="E23" s="11" t="e">
        <f>ROUND(#REF!/$E$3/100,3)</f>
        <v>#REF!</v>
      </c>
      <c r="F23" s="24" t="e">
        <f>ROUND(#REF!/$F$3/100,3)</f>
        <v>#REF!</v>
      </c>
      <c r="G23" s="179"/>
      <c r="H23" s="73">
        <v>1342</v>
      </c>
      <c r="I23" s="122">
        <v>2905</v>
      </c>
      <c r="J23" s="74">
        <v>2207</v>
      </c>
      <c r="K23" s="74">
        <v>3789</v>
      </c>
      <c r="L23" s="74">
        <v>2588</v>
      </c>
      <c r="M23" s="74">
        <v>4010</v>
      </c>
      <c r="N23" s="74">
        <v>2858</v>
      </c>
      <c r="O23" s="74">
        <v>4111</v>
      </c>
      <c r="P23" s="74">
        <v>3168</v>
      </c>
      <c r="Q23" s="74">
        <v>4302</v>
      </c>
      <c r="R23" s="74">
        <v>3608</v>
      </c>
      <c r="S23" s="74">
        <v>4551</v>
      </c>
      <c r="T23" s="74">
        <v>4076</v>
      </c>
      <c r="U23" s="74">
        <v>4768</v>
      </c>
      <c r="V23" s="74">
        <v>4603</v>
      </c>
      <c r="W23" s="74">
        <v>5531</v>
      </c>
      <c r="X23" s="166"/>
      <c r="Y23" s="166"/>
      <c r="Z23" s="166"/>
      <c r="AA23" s="180"/>
    </row>
    <row r="24" spans="1:27" ht="30" customHeight="1">
      <c r="A24" s="70" t="s">
        <v>40</v>
      </c>
      <c r="B24" s="22" t="e">
        <f>ROUND(#REF!/$B$3/100,3)</f>
        <v>#REF!</v>
      </c>
      <c r="C24" s="23" t="e">
        <f>ROUND(#REF!/$C$3/100,3)</f>
        <v>#REF!</v>
      </c>
      <c r="D24" s="11" t="e">
        <f>ROUND(#REF!/$D$3/100,3)</f>
        <v>#REF!</v>
      </c>
      <c r="E24" s="11" t="e">
        <f>ROUND(#REF!/$E$3/100,3)</f>
        <v>#REF!</v>
      </c>
      <c r="F24" s="24" t="e">
        <f>ROUND(#REF!/$F$3/100,3)</f>
        <v>#REF!</v>
      </c>
      <c r="G24" s="179"/>
      <c r="H24" s="73">
        <v>1282</v>
      </c>
      <c r="I24" s="122">
        <v>2509</v>
      </c>
      <c r="J24" s="74">
        <v>1519</v>
      </c>
      <c r="K24" s="74">
        <v>3216</v>
      </c>
      <c r="L24" s="74">
        <v>2114</v>
      </c>
      <c r="M24" s="74">
        <v>3905</v>
      </c>
      <c r="N24" s="74">
        <v>2622</v>
      </c>
      <c r="O24" s="74">
        <v>4288</v>
      </c>
      <c r="P24" s="74">
        <v>3195</v>
      </c>
      <c r="Q24" s="74">
        <v>4467</v>
      </c>
      <c r="R24" s="74">
        <v>3607</v>
      </c>
      <c r="S24" s="74">
        <v>4754</v>
      </c>
      <c r="T24" s="74">
        <v>4063</v>
      </c>
      <c r="U24" s="74">
        <v>5062</v>
      </c>
      <c r="V24" s="74">
        <v>4610</v>
      </c>
      <c r="W24" s="74">
        <v>5534</v>
      </c>
      <c r="X24" s="166"/>
      <c r="Y24" s="166"/>
      <c r="Z24" s="166"/>
      <c r="AA24" s="180"/>
    </row>
    <row r="25" spans="1:27" ht="30" customHeight="1">
      <c r="A25" s="70" t="s">
        <v>41</v>
      </c>
      <c r="B25" s="22" t="e">
        <f>ROUND(#REF!/$B$3/100,3)</f>
        <v>#REF!</v>
      </c>
      <c r="C25" s="23" t="e">
        <f>ROUND(#REF!/$C$3/100,3)</f>
        <v>#REF!</v>
      </c>
      <c r="D25" s="11" t="e">
        <f>ROUND(#REF!/$D$3/100,3)</f>
        <v>#REF!</v>
      </c>
      <c r="E25" s="11" t="e">
        <f>ROUND(#REF!/$E$3/100,3)</f>
        <v>#REF!</v>
      </c>
      <c r="F25" s="24" t="e">
        <f>ROUND(#REF!/$F$3/100,3)</f>
        <v>#REF!</v>
      </c>
      <c r="G25" s="179"/>
      <c r="H25" s="73">
        <v>1443</v>
      </c>
      <c r="I25" s="122">
        <v>2973</v>
      </c>
      <c r="J25" s="74">
        <v>2151</v>
      </c>
      <c r="K25" s="74">
        <v>3934</v>
      </c>
      <c r="L25" s="74">
        <v>2490</v>
      </c>
      <c r="M25" s="74">
        <v>4151</v>
      </c>
      <c r="N25" s="74">
        <v>2582</v>
      </c>
      <c r="O25" s="74">
        <v>4433</v>
      </c>
      <c r="P25" s="74">
        <v>3072</v>
      </c>
      <c r="Q25" s="74">
        <v>4787</v>
      </c>
      <c r="R25" s="74">
        <v>3469</v>
      </c>
      <c r="S25" s="74">
        <v>5152</v>
      </c>
      <c r="T25" s="74">
        <v>4154</v>
      </c>
      <c r="U25" s="74">
        <v>5693</v>
      </c>
      <c r="V25" s="166"/>
      <c r="W25" s="166"/>
      <c r="X25" s="166"/>
      <c r="Y25" s="166"/>
      <c r="Z25" s="166"/>
      <c r="AA25" s="180"/>
    </row>
    <row r="26" spans="1:27" ht="30" customHeight="1">
      <c r="A26" s="185" t="s">
        <v>42</v>
      </c>
      <c r="B26" s="186" t="e">
        <f>ROUND(#REF!/$B$3/100,3)</f>
        <v>#REF!</v>
      </c>
      <c r="C26" s="187" t="e">
        <f>ROUND(#REF!/$C$3/100,3)</f>
        <v>#REF!</v>
      </c>
      <c r="D26" s="188" t="e">
        <f>ROUND(#REF!/$D$3/100,3)</f>
        <v>#REF!</v>
      </c>
      <c r="E26" s="188" t="e">
        <f>ROUND(#REF!/$E$3/100,3)</f>
        <v>#REF!</v>
      </c>
      <c r="F26" s="189" t="e">
        <f>ROUND(#REF!/$F$3/100,3)</f>
        <v>#REF!</v>
      </c>
      <c r="G26" s="179"/>
      <c r="H26" s="190">
        <v>1253</v>
      </c>
      <c r="I26" s="191">
        <v>2259</v>
      </c>
      <c r="J26" s="192">
        <v>1495</v>
      </c>
      <c r="K26" s="192">
        <v>2820</v>
      </c>
      <c r="L26" s="192">
        <v>1953</v>
      </c>
      <c r="M26" s="192">
        <v>3661</v>
      </c>
      <c r="N26" s="192">
        <v>2207</v>
      </c>
      <c r="O26" s="192">
        <v>4148</v>
      </c>
      <c r="P26" s="192">
        <v>2493</v>
      </c>
      <c r="Q26" s="192">
        <v>4414</v>
      </c>
      <c r="R26" s="192">
        <v>3038</v>
      </c>
      <c r="S26" s="192">
        <v>4819</v>
      </c>
      <c r="T26" s="192">
        <v>3696</v>
      </c>
      <c r="U26" s="192">
        <v>5170</v>
      </c>
      <c r="V26" s="192">
        <v>4319</v>
      </c>
      <c r="W26" s="192">
        <v>5565</v>
      </c>
      <c r="X26" s="193"/>
      <c r="Y26" s="193"/>
      <c r="Z26" s="193"/>
      <c r="AA26" s="194"/>
    </row>
    <row r="27" spans="1:27" ht="30" customHeight="1" thickBot="1">
      <c r="A27" s="72" t="s">
        <v>62</v>
      </c>
      <c r="B27" s="21" t="e">
        <f>ROUND(#REF!/$B$3/100,3)</f>
        <v>#REF!</v>
      </c>
      <c r="C27" s="18" t="e">
        <f>ROUND(#REF!/$C$3/100,3)</f>
        <v>#REF!</v>
      </c>
      <c r="D27" s="19" t="e">
        <f>ROUND(#REF!/$D$3/100,3)</f>
        <v>#REF!</v>
      </c>
      <c r="E27" s="19" t="e">
        <f>ROUND(#REF!/$E$3/100,3)</f>
        <v>#REF!</v>
      </c>
      <c r="F27" s="20" t="e">
        <f>ROUND(#REF!/$F$3/100,3)</f>
        <v>#REF!</v>
      </c>
      <c r="G27" s="195"/>
      <c r="H27" s="75">
        <v>1356</v>
      </c>
      <c r="I27" s="123">
        <v>2437</v>
      </c>
      <c r="J27" s="76">
        <v>1858</v>
      </c>
      <c r="K27" s="76">
        <v>3078</v>
      </c>
      <c r="L27" s="76">
        <v>2229</v>
      </c>
      <c r="M27" s="76">
        <v>3547</v>
      </c>
      <c r="N27" s="76">
        <v>2619</v>
      </c>
      <c r="O27" s="76">
        <v>3883</v>
      </c>
      <c r="P27" s="76">
        <v>2892</v>
      </c>
      <c r="Q27" s="76">
        <v>4006</v>
      </c>
      <c r="R27" s="76">
        <v>3206</v>
      </c>
      <c r="S27" s="76">
        <v>4226</v>
      </c>
      <c r="T27" s="76">
        <v>3662</v>
      </c>
      <c r="U27" s="76">
        <v>4562</v>
      </c>
      <c r="V27" s="76">
        <v>4130</v>
      </c>
      <c r="W27" s="76">
        <v>4782</v>
      </c>
      <c r="X27" s="76">
        <v>4646</v>
      </c>
      <c r="Y27" s="76">
        <v>5377</v>
      </c>
      <c r="Z27" s="181"/>
      <c r="AA27" s="182"/>
    </row>
    <row r="28" spans="1:27" ht="19.5" customHeight="1">
      <c r="A28" s="59"/>
      <c r="H28" s="184">
        <f>SUM(H8:H27,0)</f>
        <v>27063</v>
      </c>
      <c r="I28" s="12">
        <f aca="true" t="shared" si="0" ref="I28:AA28">SUM(I8:I27,0)</f>
        <v>51900</v>
      </c>
      <c r="J28" s="12">
        <f t="shared" si="0"/>
        <v>37147</v>
      </c>
      <c r="K28" s="12">
        <f t="shared" si="0"/>
        <v>67310</v>
      </c>
      <c r="L28" s="12">
        <f t="shared" si="0"/>
        <v>45884</v>
      </c>
      <c r="M28" s="12">
        <f t="shared" si="0"/>
        <v>77324</v>
      </c>
      <c r="N28" s="12">
        <f t="shared" si="0"/>
        <v>53014</v>
      </c>
      <c r="O28" s="12">
        <f t="shared" si="0"/>
        <v>83343</v>
      </c>
      <c r="P28" s="12">
        <f t="shared" si="0"/>
        <v>59906</v>
      </c>
      <c r="Q28" s="12">
        <f t="shared" si="0"/>
        <v>87191</v>
      </c>
      <c r="R28" s="12">
        <f t="shared" si="0"/>
        <v>66968</v>
      </c>
      <c r="S28" s="12">
        <f t="shared" si="0"/>
        <v>93067</v>
      </c>
      <c r="T28" s="12">
        <f t="shared" si="0"/>
        <v>78025</v>
      </c>
      <c r="U28" s="12">
        <f t="shared" si="0"/>
        <v>100549</v>
      </c>
      <c r="V28" s="12">
        <f t="shared" si="0"/>
        <v>83317</v>
      </c>
      <c r="W28" s="12">
        <f t="shared" si="0"/>
        <v>102646</v>
      </c>
      <c r="X28" s="12">
        <f t="shared" si="0"/>
        <v>31863</v>
      </c>
      <c r="Y28" s="12">
        <f t="shared" si="0"/>
        <v>37477</v>
      </c>
      <c r="Z28" s="12">
        <f t="shared" si="0"/>
        <v>15218</v>
      </c>
      <c r="AA28" s="12">
        <f t="shared" si="0"/>
        <v>18019</v>
      </c>
    </row>
    <row r="29" ht="14.25" customHeight="1">
      <c r="A29" s="60"/>
    </row>
    <row r="30" ht="40.5" customHeight="1">
      <c r="A30" s="61"/>
    </row>
    <row r="31" ht="19.5" customHeight="1">
      <c r="A31" s="62"/>
    </row>
    <row r="32" ht="19.5" customHeight="1">
      <c r="A32" s="62"/>
    </row>
    <row r="33" ht="19.5" customHeight="1">
      <c r="A33" s="58"/>
    </row>
    <row r="34" ht="19.5" customHeight="1">
      <c r="A34" s="58"/>
    </row>
    <row r="35" ht="19.5" customHeight="1">
      <c r="A35" s="58"/>
    </row>
    <row r="36" ht="19.5" customHeight="1">
      <c r="A36" s="58"/>
    </row>
    <row r="37" ht="19.5" customHeight="1">
      <c r="A37" s="58"/>
    </row>
    <row r="38" ht="19.5" customHeight="1">
      <c r="A38" s="58"/>
    </row>
    <row r="39" ht="19.5" customHeight="1">
      <c r="A39" s="58"/>
    </row>
    <row r="40" ht="19.5" customHeight="1">
      <c r="A40" s="58"/>
    </row>
    <row r="41" ht="19.5" customHeight="1">
      <c r="A41" s="58"/>
    </row>
    <row r="42" ht="13.5" customHeight="1">
      <c r="A42" s="58"/>
    </row>
    <row r="43" ht="13.5" customHeight="1">
      <c r="A43" s="58"/>
    </row>
    <row r="44" ht="13.5" customHeight="1">
      <c r="A44" s="58"/>
    </row>
    <row r="45" ht="13.5" customHeight="1">
      <c r="A45" s="58"/>
    </row>
    <row r="46" ht="13.5" customHeight="1">
      <c r="A46" s="58"/>
    </row>
    <row r="47" ht="13.5" customHeight="1">
      <c r="A47" s="58"/>
    </row>
    <row r="48" ht="13.5" customHeight="1">
      <c r="A48" s="58"/>
    </row>
    <row r="49" ht="13.5" customHeight="1">
      <c r="A49" s="58"/>
    </row>
    <row r="50" ht="13.5" customHeight="1">
      <c r="A50" s="58"/>
    </row>
    <row r="51" ht="13.5" customHeight="1">
      <c r="A51" s="58"/>
    </row>
    <row r="52" ht="13.5" customHeight="1">
      <c r="A52" s="58"/>
    </row>
    <row r="53" ht="13.5" customHeight="1">
      <c r="A53" s="58"/>
    </row>
    <row r="54" ht="13.5" customHeight="1">
      <c r="A54" s="58"/>
    </row>
    <row r="55" ht="13.5" customHeight="1">
      <c r="A55" s="58"/>
    </row>
    <row r="56" ht="13.5" customHeight="1">
      <c r="A56" s="58"/>
    </row>
    <row r="57" ht="13.5" customHeight="1">
      <c r="A57" s="58"/>
    </row>
    <row r="58" ht="13.5" customHeight="1">
      <c r="A58" s="58"/>
    </row>
    <row r="59" ht="13.5" customHeight="1">
      <c r="A59" s="58"/>
    </row>
    <row r="60" ht="13.5" customHeight="1">
      <c r="A60" s="58"/>
    </row>
    <row r="61" ht="13.5" customHeight="1">
      <c r="A61" s="58"/>
    </row>
    <row r="62" ht="13.5" customHeight="1">
      <c r="A62" s="58"/>
    </row>
    <row r="63" ht="13.5" customHeight="1">
      <c r="A63" s="58"/>
    </row>
    <row r="64" ht="13.5" customHeight="1">
      <c r="A64" s="58"/>
    </row>
    <row r="65" ht="13.5" customHeight="1">
      <c r="A65" s="58"/>
    </row>
    <row r="66" ht="13.5" customHeight="1">
      <c r="A66" s="58"/>
    </row>
    <row r="67" ht="13.5" customHeight="1">
      <c r="A67" s="58"/>
    </row>
    <row r="68" ht="13.5" customHeight="1">
      <c r="A68" s="58"/>
    </row>
    <row r="69" ht="13.5" customHeight="1">
      <c r="A69" s="58"/>
    </row>
    <row r="70" ht="13.5" customHeight="1">
      <c r="A70" s="58"/>
    </row>
    <row r="71" ht="13.5" customHeight="1">
      <c r="A71" s="58"/>
    </row>
    <row r="72" ht="13.5" customHeight="1">
      <c r="A72" s="58"/>
    </row>
    <row r="73" ht="13.5" customHeight="1">
      <c r="A73" s="58"/>
    </row>
    <row r="74" ht="13.5" customHeight="1">
      <c r="A74" s="58"/>
    </row>
    <row r="75" ht="13.5" customHeight="1">
      <c r="A75" s="58"/>
    </row>
    <row r="76" ht="13.5" customHeight="1">
      <c r="A76" s="58"/>
    </row>
    <row r="77" ht="13.5" customHeight="1">
      <c r="A77" s="58"/>
    </row>
    <row r="78" ht="13.5" customHeight="1">
      <c r="A78" s="58"/>
    </row>
    <row r="79" ht="13.5" customHeight="1">
      <c r="A79" s="58"/>
    </row>
    <row r="80" ht="13.5" customHeight="1">
      <c r="A80" s="58"/>
    </row>
    <row r="81" ht="13.5" customHeight="1">
      <c r="A81" s="58"/>
    </row>
    <row r="82" ht="13.5" customHeight="1">
      <c r="A82" s="58"/>
    </row>
    <row r="83" ht="13.5" customHeight="1">
      <c r="A83" s="58"/>
    </row>
    <row r="84" ht="13.5" customHeight="1">
      <c r="A84" s="58"/>
    </row>
    <row r="85" ht="13.5" customHeight="1">
      <c r="A85" s="58"/>
    </row>
    <row r="86" ht="13.5" customHeight="1">
      <c r="A86" s="58"/>
    </row>
    <row r="87" ht="13.5" customHeight="1">
      <c r="A87" s="58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sheetProtection/>
  <mergeCells count="19">
    <mergeCell ref="H2:P2"/>
    <mergeCell ref="R5:S5"/>
    <mergeCell ref="T5:U5"/>
    <mergeCell ref="V5:W5"/>
    <mergeCell ref="X5:Y5"/>
    <mergeCell ref="Z5:AA5"/>
    <mergeCell ref="V3:AA3"/>
    <mergeCell ref="Q2:R2"/>
    <mergeCell ref="T2:U2"/>
    <mergeCell ref="A1:N1"/>
    <mergeCell ref="B4:F4"/>
    <mergeCell ref="H4:AA4"/>
    <mergeCell ref="A4:A6"/>
    <mergeCell ref="H5:I5"/>
    <mergeCell ref="J5:K5"/>
    <mergeCell ref="L5:M5"/>
    <mergeCell ref="N5:O5"/>
    <mergeCell ref="V2:AA2"/>
    <mergeCell ref="P5:Q5"/>
  </mergeCells>
  <conditionalFormatting sqref="H8:H26">
    <cfRule type="cellIs" priority="95" dxfId="100" operator="greaterThan" stopIfTrue="1">
      <formula>$H$7</formula>
    </cfRule>
    <cfRule type="cellIs" priority="96" dxfId="101" operator="lessThan" stopIfTrue="1">
      <formula>$H$7</formula>
    </cfRule>
  </conditionalFormatting>
  <conditionalFormatting sqref="I8:I26">
    <cfRule type="cellIs" priority="93" dxfId="100" operator="greaterThan" stopIfTrue="1">
      <formula>$I$7</formula>
    </cfRule>
    <cfRule type="cellIs" priority="94" dxfId="101" operator="lessThan" stopIfTrue="1">
      <formula>$I$7</formula>
    </cfRule>
  </conditionalFormatting>
  <conditionalFormatting sqref="J8:J26">
    <cfRule type="cellIs" priority="91" dxfId="100" operator="greaterThan" stopIfTrue="1">
      <formula>$J$7</formula>
    </cfRule>
    <cfRule type="cellIs" priority="92" dxfId="101" operator="lessThan" stopIfTrue="1">
      <formula>$J$7</formula>
    </cfRule>
  </conditionalFormatting>
  <conditionalFormatting sqref="K8:K26">
    <cfRule type="cellIs" priority="89" dxfId="100" operator="greaterThan" stopIfTrue="1">
      <formula>$K$7</formula>
    </cfRule>
    <cfRule type="cellIs" priority="90" dxfId="101" operator="lessThan" stopIfTrue="1">
      <formula>$K$7</formula>
    </cfRule>
  </conditionalFormatting>
  <conditionalFormatting sqref="L8:L26">
    <cfRule type="cellIs" priority="87" dxfId="100" operator="greaterThan" stopIfTrue="1">
      <formula>$L$7</formula>
    </cfRule>
    <cfRule type="cellIs" priority="88" dxfId="101" operator="lessThan" stopIfTrue="1">
      <formula>$L$7</formula>
    </cfRule>
  </conditionalFormatting>
  <conditionalFormatting sqref="M8:M26">
    <cfRule type="cellIs" priority="85" dxfId="100" operator="greaterThan" stopIfTrue="1">
      <formula>$M$7</formula>
    </cfRule>
    <cfRule type="cellIs" priority="86" dxfId="101" operator="lessThan" stopIfTrue="1">
      <formula>$M$7</formula>
    </cfRule>
  </conditionalFormatting>
  <conditionalFormatting sqref="N8:N26">
    <cfRule type="cellIs" priority="83" dxfId="100" operator="greaterThan" stopIfTrue="1">
      <formula>$N$7</formula>
    </cfRule>
    <cfRule type="cellIs" priority="84" dxfId="101" operator="lessThan" stopIfTrue="1">
      <formula>$N$7</formula>
    </cfRule>
  </conditionalFormatting>
  <conditionalFormatting sqref="O8:O26">
    <cfRule type="cellIs" priority="81" dxfId="100" operator="greaterThan" stopIfTrue="1">
      <formula>$O$7</formula>
    </cfRule>
    <cfRule type="cellIs" priority="82" dxfId="101" operator="lessThan" stopIfTrue="1">
      <formula>$O$7</formula>
    </cfRule>
  </conditionalFormatting>
  <conditionalFormatting sqref="P8:P26">
    <cfRule type="cellIs" priority="79" dxfId="100" operator="greaterThan" stopIfTrue="1">
      <formula>$P$7</formula>
    </cfRule>
    <cfRule type="cellIs" priority="80" dxfId="101" operator="lessThan" stopIfTrue="1">
      <formula>$P$7</formula>
    </cfRule>
  </conditionalFormatting>
  <conditionalFormatting sqref="Q8:Q26">
    <cfRule type="cellIs" priority="77" dxfId="100" operator="greaterThan" stopIfTrue="1">
      <formula>$Q$7</formula>
    </cfRule>
    <cfRule type="cellIs" priority="78" dxfId="101" operator="lessThan" stopIfTrue="1">
      <formula>$Q$7</formula>
    </cfRule>
  </conditionalFormatting>
  <conditionalFormatting sqref="R8:R26">
    <cfRule type="cellIs" priority="75" dxfId="100" operator="greaterThan" stopIfTrue="1">
      <formula>$R$7</formula>
    </cfRule>
    <cfRule type="cellIs" priority="76" dxfId="101" operator="lessThan" stopIfTrue="1">
      <formula>$R$7</formula>
    </cfRule>
  </conditionalFormatting>
  <conditionalFormatting sqref="S8:S26">
    <cfRule type="cellIs" priority="73" dxfId="100" operator="greaterThan" stopIfTrue="1">
      <formula>$S$7</formula>
    </cfRule>
    <cfRule type="cellIs" priority="74" dxfId="101" operator="lessThan" stopIfTrue="1">
      <formula>$S$7</formula>
    </cfRule>
  </conditionalFormatting>
  <conditionalFormatting sqref="T8:T26">
    <cfRule type="cellIs" priority="71" dxfId="100" operator="greaterThan" stopIfTrue="1">
      <formula>$T$7</formula>
    </cfRule>
    <cfRule type="cellIs" priority="72" dxfId="101" operator="lessThan" stopIfTrue="1">
      <formula>$T$7</formula>
    </cfRule>
  </conditionalFormatting>
  <conditionalFormatting sqref="U8:U26">
    <cfRule type="cellIs" priority="69" dxfId="100" operator="greaterThan" stopIfTrue="1">
      <formula>$U$7</formula>
    </cfRule>
    <cfRule type="cellIs" priority="70" dxfId="101" operator="lessThan" stopIfTrue="1">
      <formula>$U$7</formula>
    </cfRule>
  </conditionalFormatting>
  <conditionalFormatting sqref="V8:V24 V26">
    <cfRule type="cellIs" priority="67" dxfId="100" operator="greaterThan" stopIfTrue="1">
      <formula>$V$7</formula>
    </cfRule>
    <cfRule type="cellIs" priority="68" dxfId="101" operator="lessThan" stopIfTrue="1">
      <formula>$V$7</formula>
    </cfRule>
  </conditionalFormatting>
  <conditionalFormatting sqref="W8:W24 W26">
    <cfRule type="cellIs" priority="65" dxfId="100" operator="greaterThan" stopIfTrue="1">
      <formula>$W$7</formula>
    </cfRule>
    <cfRule type="cellIs" priority="66" dxfId="101" operator="lessThan" stopIfTrue="1">
      <formula>$W$7</formula>
    </cfRule>
  </conditionalFormatting>
  <conditionalFormatting sqref="X8:X15 X17:X18 X21:X24 X26">
    <cfRule type="cellIs" priority="63" dxfId="100" operator="greaterThan" stopIfTrue="1">
      <formula>$X$7</formula>
    </cfRule>
    <cfRule type="cellIs" priority="64" dxfId="101" operator="lessThan" stopIfTrue="1">
      <formula>$X$7</formula>
    </cfRule>
  </conditionalFormatting>
  <conditionalFormatting sqref="Y8 Y14:Y15 Y17:Y18 Y21:Y24 Y26">
    <cfRule type="cellIs" priority="61" dxfId="100" operator="greaterThan" stopIfTrue="1">
      <formula>$Y$7</formula>
    </cfRule>
    <cfRule type="cellIs" priority="62" dxfId="101" operator="lessThan" stopIfTrue="1">
      <formula>$Y$7</formula>
    </cfRule>
  </conditionalFormatting>
  <conditionalFormatting sqref="Z8 Z21:Z24 Z26">
    <cfRule type="cellIs" priority="59" dxfId="100" operator="greaterThan" stopIfTrue="1">
      <formula>$Z$7</formula>
    </cfRule>
    <cfRule type="cellIs" priority="60" dxfId="101" operator="lessThan" stopIfTrue="1">
      <formula>$Z$7</formula>
    </cfRule>
  </conditionalFormatting>
  <conditionalFormatting sqref="AA8 AA21:AA24 AA26">
    <cfRule type="cellIs" priority="57" dxfId="100" operator="greaterThan" stopIfTrue="1">
      <formula>$AA$7</formula>
    </cfRule>
    <cfRule type="cellIs" priority="58" dxfId="101" operator="lessThan" stopIfTrue="1">
      <formula>$Z$7</formula>
    </cfRule>
  </conditionalFormatting>
  <conditionalFormatting sqref="Y9:AA13">
    <cfRule type="cellIs" priority="55" dxfId="100" operator="greaterThan" stopIfTrue="1">
      <formula>$X$7</formula>
    </cfRule>
    <cfRule type="cellIs" priority="56" dxfId="101" operator="lessThan" stopIfTrue="1">
      <formula>$X$7</formula>
    </cfRule>
  </conditionalFormatting>
  <conditionalFormatting sqref="Z14:AA18 AA20">
    <cfRule type="cellIs" priority="53" dxfId="100" operator="greaterThan" stopIfTrue="1">
      <formula>$X$7</formula>
    </cfRule>
    <cfRule type="cellIs" priority="54" dxfId="101" operator="lessThan" stopIfTrue="1">
      <formula>$X$7</formula>
    </cfRule>
  </conditionalFormatting>
  <conditionalFormatting sqref="X16:Y16">
    <cfRule type="cellIs" priority="51" dxfId="100" operator="greaterThan" stopIfTrue="1">
      <formula>$X$7</formula>
    </cfRule>
    <cfRule type="cellIs" priority="52" dxfId="101" operator="lessThan" stopIfTrue="1">
      <formula>$X$7</formula>
    </cfRule>
  </conditionalFormatting>
  <conditionalFormatting sqref="X20:Z20">
    <cfRule type="cellIs" priority="49" dxfId="100" operator="greaterThan" stopIfTrue="1">
      <formula>$X$7</formula>
    </cfRule>
    <cfRule type="cellIs" priority="50" dxfId="101" operator="lessThan" stopIfTrue="1">
      <formula>$X$7</formula>
    </cfRule>
  </conditionalFormatting>
  <conditionalFormatting sqref="V25:AA25 X22:AA26">
    <cfRule type="cellIs" priority="47" dxfId="100" operator="greaterThan" stopIfTrue="1">
      <formula>$X$7</formula>
    </cfRule>
    <cfRule type="cellIs" priority="48" dxfId="101" operator="lessThan" stopIfTrue="1">
      <formula>$X$7</formula>
    </cfRule>
  </conditionalFormatting>
  <conditionalFormatting sqref="H27">
    <cfRule type="cellIs" priority="45" dxfId="100" operator="greaterThan" stopIfTrue="1">
      <formula>$H$7</formula>
    </cfRule>
    <cfRule type="cellIs" priority="46" dxfId="101" operator="lessThan" stopIfTrue="1">
      <formula>$H$7</formula>
    </cfRule>
  </conditionalFormatting>
  <conditionalFormatting sqref="I27">
    <cfRule type="cellIs" priority="43" dxfId="100" operator="greaterThan" stopIfTrue="1">
      <formula>$I$7</formula>
    </cfRule>
    <cfRule type="cellIs" priority="44" dxfId="101" operator="lessThan" stopIfTrue="1">
      <formula>$I$7</formula>
    </cfRule>
  </conditionalFormatting>
  <conditionalFormatting sqref="J27">
    <cfRule type="cellIs" priority="41" dxfId="100" operator="greaterThan" stopIfTrue="1">
      <formula>$J$7</formula>
    </cfRule>
    <cfRule type="cellIs" priority="42" dxfId="101" operator="lessThan" stopIfTrue="1">
      <formula>$J$7</formula>
    </cfRule>
  </conditionalFormatting>
  <conditionalFormatting sqref="K27">
    <cfRule type="cellIs" priority="39" dxfId="100" operator="greaterThan" stopIfTrue="1">
      <formula>$K$7</formula>
    </cfRule>
    <cfRule type="cellIs" priority="40" dxfId="101" operator="lessThan" stopIfTrue="1">
      <formula>$K$7</formula>
    </cfRule>
  </conditionalFormatting>
  <conditionalFormatting sqref="L27">
    <cfRule type="cellIs" priority="37" dxfId="100" operator="greaterThan" stopIfTrue="1">
      <formula>$L$7</formula>
    </cfRule>
    <cfRule type="cellIs" priority="38" dxfId="101" operator="lessThan" stopIfTrue="1">
      <formula>$L$7</formula>
    </cfRule>
  </conditionalFormatting>
  <conditionalFormatting sqref="M27">
    <cfRule type="cellIs" priority="35" dxfId="100" operator="greaterThan" stopIfTrue="1">
      <formula>$M$7</formula>
    </cfRule>
    <cfRule type="cellIs" priority="36" dxfId="101" operator="lessThan" stopIfTrue="1">
      <formula>$M$7</formula>
    </cfRule>
  </conditionalFormatting>
  <conditionalFormatting sqref="N27">
    <cfRule type="cellIs" priority="33" dxfId="100" operator="greaterThan" stopIfTrue="1">
      <formula>$N$7</formula>
    </cfRule>
    <cfRule type="cellIs" priority="34" dxfId="101" operator="lessThan" stopIfTrue="1">
      <formula>$N$7</formula>
    </cfRule>
  </conditionalFormatting>
  <conditionalFormatting sqref="O27">
    <cfRule type="cellIs" priority="31" dxfId="100" operator="greaterThan" stopIfTrue="1">
      <formula>$O$7</formula>
    </cfRule>
    <cfRule type="cellIs" priority="32" dxfId="101" operator="lessThan" stopIfTrue="1">
      <formula>$O$7</formula>
    </cfRule>
  </conditionalFormatting>
  <conditionalFormatting sqref="P27">
    <cfRule type="cellIs" priority="29" dxfId="100" operator="greaterThan" stopIfTrue="1">
      <formula>$P$7</formula>
    </cfRule>
    <cfRule type="cellIs" priority="30" dxfId="101" operator="lessThan" stopIfTrue="1">
      <formula>$P$7</formula>
    </cfRule>
  </conditionalFormatting>
  <conditionalFormatting sqref="Q27">
    <cfRule type="cellIs" priority="27" dxfId="100" operator="greaterThan" stopIfTrue="1">
      <formula>$Q$7</formula>
    </cfRule>
    <cfRule type="cellIs" priority="28" dxfId="101" operator="lessThan" stopIfTrue="1">
      <formula>$Q$7</formula>
    </cfRule>
  </conditionalFormatting>
  <conditionalFormatting sqref="R27">
    <cfRule type="cellIs" priority="25" dxfId="100" operator="greaterThan" stopIfTrue="1">
      <formula>$R$7</formula>
    </cfRule>
    <cfRule type="cellIs" priority="26" dxfId="101" operator="lessThan" stopIfTrue="1">
      <formula>$R$7</formula>
    </cfRule>
  </conditionalFormatting>
  <conditionalFormatting sqref="S27">
    <cfRule type="cellIs" priority="23" dxfId="100" operator="greaterThan" stopIfTrue="1">
      <formula>$S$7</formula>
    </cfRule>
    <cfRule type="cellIs" priority="24" dxfId="101" operator="lessThan" stopIfTrue="1">
      <formula>$S$7</formula>
    </cfRule>
  </conditionalFormatting>
  <conditionalFormatting sqref="T27">
    <cfRule type="cellIs" priority="21" dxfId="100" operator="greaterThan" stopIfTrue="1">
      <formula>$T$7</formula>
    </cfRule>
    <cfRule type="cellIs" priority="22" dxfId="101" operator="lessThan" stopIfTrue="1">
      <formula>$T$7</formula>
    </cfRule>
  </conditionalFormatting>
  <conditionalFormatting sqref="U27">
    <cfRule type="cellIs" priority="19" dxfId="100" operator="greaterThan" stopIfTrue="1">
      <formula>$U$7</formula>
    </cfRule>
    <cfRule type="cellIs" priority="20" dxfId="101" operator="lessThan" stopIfTrue="1">
      <formula>$U$7</formula>
    </cfRule>
  </conditionalFormatting>
  <conditionalFormatting sqref="V27">
    <cfRule type="cellIs" priority="17" dxfId="100" operator="greaterThan" stopIfTrue="1">
      <formula>$V$7</formula>
    </cfRule>
    <cfRule type="cellIs" priority="18" dxfId="101" operator="lessThan" stopIfTrue="1">
      <formula>$V$7</formula>
    </cfRule>
  </conditionalFormatting>
  <conditionalFormatting sqref="W27">
    <cfRule type="cellIs" priority="15" dxfId="100" operator="greaterThan" stopIfTrue="1">
      <formula>$W$7</formula>
    </cfRule>
    <cfRule type="cellIs" priority="16" dxfId="101" operator="lessThan" stopIfTrue="1">
      <formula>$W$7</formula>
    </cfRule>
  </conditionalFormatting>
  <conditionalFormatting sqref="X27">
    <cfRule type="cellIs" priority="13" dxfId="100" operator="greaterThan" stopIfTrue="1">
      <formula>$X$7</formula>
    </cfRule>
    <cfRule type="cellIs" priority="14" dxfId="101" operator="lessThan" stopIfTrue="1">
      <formula>$X$7</formula>
    </cfRule>
  </conditionalFormatting>
  <conditionalFormatting sqref="Y27">
    <cfRule type="cellIs" priority="11" dxfId="100" operator="greaterThan" stopIfTrue="1">
      <formula>$Y$7</formula>
    </cfRule>
    <cfRule type="cellIs" priority="12" dxfId="101" operator="lessThan" stopIfTrue="1">
      <formula>$Y$7</formula>
    </cfRule>
  </conditionalFormatting>
  <conditionalFormatting sqref="Z27">
    <cfRule type="cellIs" priority="9" dxfId="100" operator="greaterThan" stopIfTrue="1">
      <formula>$Z$7</formula>
    </cfRule>
    <cfRule type="cellIs" priority="10" dxfId="101" operator="lessThan" stopIfTrue="1">
      <formula>$Z$7</formula>
    </cfRule>
  </conditionalFormatting>
  <conditionalFormatting sqref="AA27">
    <cfRule type="cellIs" priority="7" dxfId="100" operator="greaterThan" stopIfTrue="1">
      <formula>$AA$7</formula>
    </cfRule>
    <cfRule type="cellIs" priority="8" dxfId="101" operator="lessThan" stopIfTrue="1">
      <formula>$Z$7</formula>
    </cfRule>
  </conditionalFormatting>
  <conditionalFormatting sqref="X27:AA27">
    <cfRule type="cellIs" priority="5" dxfId="100" operator="greaterThan" stopIfTrue="1">
      <formula>$X$7</formula>
    </cfRule>
    <cfRule type="cellIs" priority="6" dxfId="101" operator="lessThan" stopIfTrue="1">
      <formula>$X$7</formula>
    </cfRule>
  </conditionalFormatting>
  <conditionalFormatting sqref="AA19">
    <cfRule type="cellIs" priority="3" dxfId="100" operator="greaterThan" stopIfTrue="1">
      <formula>$X$7</formula>
    </cfRule>
    <cfRule type="cellIs" priority="4" dxfId="101" operator="lessThan" stopIfTrue="1">
      <formula>$X$7</formula>
    </cfRule>
  </conditionalFormatting>
  <conditionalFormatting sqref="X19:Z19">
    <cfRule type="cellIs" priority="1" dxfId="100" operator="greaterThan" stopIfTrue="1">
      <formula>$X$7</formula>
    </cfRule>
    <cfRule type="cellIs" priority="2" dxfId="101" operator="lessThan" stopIfTrue="1">
      <formula>$X$7</formula>
    </cfRule>
  </conditionalFormatting>
  <printOptions horizontalCentered="1"/>
  <pageMargins left="0.4330708661417323" right="0.1968503937007874" top="0.4724409448818898" bottom="0.1968503937007874" header="0.2755905511811024" footer="0.196850393700787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6"/>
  <sheetViews>
    <sheetView view="pageBreakPreview" zoomScale="70" zoomScaleSheetLayoutView="70" zoomScalePageLayoutView="0" workbookViewId="0" topLeftCell="A1">
      <selection activeCell="A10" sqref="A10"/>
    </sheetView>
  </sheetViews>
  <sheetFormatPr defaultColWidth="9.50390625" defaultRowHeight="21.75" customHeight="1"/>
  <cols>
    <col min="1" max="1" width="13.50390625" style="1" customWidth="1"/>
    <col min="2" max="2" width="5.25390625" style="54" hidden="1" customWidth="1"/>
    <col min="3" max="3" width="28.625" style="1" hidden="1" customWidth="1"/>
    <col min="4" max="13" width="10.25390625" style="1" customWidth="1"/>
    <col min="14" max="14" width="11.875" style="1" customWidth="1"/>
    <col min="15" max="25" width="10.25390625" style="1" customWidth="1"/>
    <col min="26" max="26" width="3.875" style="1" customWidth="1"/>
    <col min="27" max="39" width="0" style="1" hidden="1" customWidth="1"/>
    <col min="40" max="40" width="4.00390625" style="1" hidden="1" customWidth="1"/>
    <col min="41" max="16384" width="9.50390625" style="1" customWidth="1"/>
  </cols>
  <sheetData>
    <row r="1" spans="1:41" ht="27" customHeight="1">
      <c r="A1" s="241" t="s">
        <v>61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50"/>
      <c r="M1" s="50"/>
      <c r="N1" s="50"/>
      <c r="AB1" s="1" t="s">
        <v>10</v>
      </c>
      <c r="AM1" s="42" t="s">
        <v>10</v>
      </c>
      <c r="AO1" s="51"/>
    </row>
    <row r="2" spans="1:39" ht="15" customHeight="1">
      <c r="A2" s="53"/>
      <c r="B2" s="2"/>
      <c r="C2" s="2"/>
      <c r="K2" s="234" t="s">
        <v>59</v>
      </c>
      <c r="L2" s="234"/>
      <c r="M2" s="165"/>
      <c r="N2" s="235" t="s">
        <v>60</v>
      </c>
      <c r="O2" s="235"/>
      <c r="AB2" s="1" t="s">
        <v>45</v>
      </c>
      <c r="AM2" s="42" t="s">
        <v>45</v>
      </c>
    </row>
    <row r="3" spans="1:25" ht="15" customHeight="1" thickBot="1">
      <c r="A3" s="79" t="s">
        <v>53</v>
      </c>
      <c r="B3" s="52"/>
      <c r="C3" s="4" t="s">
        <v>0</v>
      </c>
      <c r="H3" s="13"/>
      <c r="L3" s="12"/>
      <c r="M3" s="12"/>
      <c r="X3" s="243" t="s">
        <v>54</v>
      </c>
      <c r="Y3" s="244"/>
    </row>
    <row r="4" spans="1:39" s="5" customFormat="1" ht="15" customHeight="1">
      <c r="A4" s="223" t="s">
        <v>1</v>
      </c>
      <c r="B4" s="80" t="s">
        <v>2</v>
      </c>
      <c r="C4" s="81" t="s">
        <v>3</v>
      </c>
      <c r="D4" s="238" t="s">
        <v>52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45" t="s">
        <v>48</v>
      </c>
      <c r="P4" s="246"/>
      <c r="Q4" s="246"/>
      <c r="R4" s="246"/>
      <c r="S4" s="246"/>
      <c r="T4" s="246"/>
      <c r="U4" s="246"/>
      <c r="V4" s="246"/>
      <c r="W4" s="246"/>
      <c r="X4" s="246"/>
      <c r="Y4" s="247"/>
      <c r="AA4" s="248" t="s">
        <v>11</v>
      </c>
      <c r="AB4" s="249"/>
      <c r="AC4" s="249"/>
      <c r="AD4" s="249"/>
      <c r="AE4" s="249"/>
      <c r="AF4" s="249"/>
      <c r="AG4" s="249"/>
      <c r="AH4" s="249"/>
      <c r="AI4" s="249"/>
      <c r="AJ4" s="249"/>
      <c r="AK4" s="250"/>
      <c r="AL4" s="38" t="s">
        <v>12</v>
      </c>
      <c r="AM4" s="236" t="s">
        <v>13</v>
      </c>
    </row>
    <row r="5" spans="1:39" s="5" customFormat="1" ht="15" customHeight="1" thickBot="1">
      <c r="A5" s="225"/>
      <c r="B5" s="82"/>
      <c r="C5" s="83"/>
      <c r="D5" s="65" t="s">
        <v>14</v>
      </c>
      <c r="E5" s="66" t="s">
        <v>15</v>
      </c>
      <c r="F5" s="67" t="s">
        <v>16</v>
      </c>
      <c r="G5" s="67" t="s">
        <v>17</v>
      </c>
      <c r="H5" s="84" t="s">
        <v>18</v>
      </c>
      <c r="I5" s="85" t="s">
        <v>19</v>
      </c>
      <c r="J5" s="85" t="s">
        <v>20</v>
      </c>
      <c r="K5" s="85" t="s">
        <v>21</v>
      </c>
      <c r="L5" s="85" t="s">
        <v>22</v>
      </c>
      <c r="M5" s="85" t="s">
        <v>23</v>
      </c>
      <c r="N5" s="86" t="s">
        <v>51</v>
      </c>
      <c r="O5" s="87" t="s">
        <v>14</v>
      </c>
      <c r="P5" s="66" t="s">
        <v>15</v>
      </c>
      <c r="Q5" s="67" t="s">
        <v>16</v>
      </c>
      <c r="R5" s="85" t="s">
        <v>17</v>
      </c>
      <c r="S5" s="67" t="s">
        <v>18</v>
      </c>
      <c r="T5" s="85" t="s">
        <v>19</v>
      </c>
      <c r="U5" s="85" t="s">
        <v>20</v>
      </c>
      <c r="V5" s="85" t="s">
        <v>21</v>
      </c>
      <c r="W5" s="85" t="s">
        <v>22</v>
      </c>
      <c r="X5" s="85" t="s">
        <v>23</v>
      </c>
      <c r="Y5" s="88" t="s">
        <v>46</v>
      </c>
      <c r="AA5" s="15" t="s">
        <v>14</v>
      </c>
      <c r="AB5" s="15" t="s">
        <v>15</v>
      </c>
      <c r="AC5" s="15" t="s">
        <v>16</v>
      </c>
      <c r="AD5" s="15" t="s">
        <v>17</v>
      </c>
      <c r="AE5" s="15" t="s">
        <v>18</v>
      </c>
      <c r="AF5" s="15" t="s">
        <v>19</v>
      </c>
      <c r="AG5" s="15" t="s">
        <v>20</v>
      </c>
      <c r="AH5" s="15" t="s">
        <v>21</v>
      </c>
      <c r="AI5" s="15" t="s">
        <v>22</v>
      </c>
      <c r="AJ5" s="15" t="s">
        <v>23</v>
      </c>
      <c r="AK5" s="16" t="s">
        <v>24</v>
      </c>
      <c r="AL5" s="16" t="s">
        <v>25</v>
      </c>
      <c r="AM5" s="237"/>
    </row>
    <row r="6" spans="1:39" s="5" customFormat="1" ht="30.75" customHeight="1" thickBot="1">
      <c r="A6" s="137" t="s">
        <v>49</v>
      </c>
      <c r="B6" s="157"/>
      <c r="C6" s="158"/>
      <c r="D6" s="89">
        <v>8237</v>
      </c>
      <c r="E6" s="90">
        <v>16390</v>
      </c>
      <c r="F6" s="91">
        <v>43650</v>
      </c>
      <c r="G6" s="91">
        <v>33524</v>
      </c>
      <c r="H6" s="92">
        <v>17110</v>
      </c>
      <c r="I6" s="93">
        <v>15189</v>
      </c>
      <c r="J6" s="93">
        <v>3317</v>
      </c>
      <c r="K6" s="93">
        <v>2075</v>
      </c>
      <c r="L6" s="93">
        <v>1270</v>
      </c>
      <c r="M6" s="94">
        <v>219</v>
      </c>
      <c r="N6" s="159">
        <v>140981</v>
      </c>
      <c r="O6" s="160">
        <v>5.843</v>
      </c>
      <c r="P6" s="161">
        <v>11.626</v>
      </c>
      <c r="Q6" s="162">
        <v>30.962</v>
      </c>
      <c r="R6" s="163">
        <v>23.779</v>
      </c>
      <c r="S6" s="162">
        <v>12.136</v>
      </c>
      <c r="T6" s="163">
        <v>10.774</v>
      </c>
      <c r="U6" s="163">
        <v>2.353</v>
      </c>
      <c r="V6" s="163">
        <v>1.472</v>
      </c>
      <c r="W6" s="163">
        <v>0.901</v>
      </c>
      <c r="X6" s="163">
        <v>0.155</v>
      </c>
      <c r="Y6" s="164">
        <v>27.791</v>
      </c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46"/>
      <c r="AL6" s="46"/>
      <c r="AM6" s="47"/>
    </row>
    <row r="7" spans="1:39" s="5" customFormat="1" ht="30" customHeight="1" thickTop="1">
      <c r="A7" s="69" t="s">
        <v>26</v>
      </c>
      <c r="B7" s="25"/>
      <c r="C7" s="26"/>
      <c r="D7" s="150">
        <v>1388</v>
      </c>
      <c r="E7" s="151">
        <v>925</v>
      </c>
      <c r="F7" s="152">
        <v>829</v>
      </c>
      <c r="G7" s="153">
        <v>1183</v>
      </c>
      <c r="H7" s="154">
        <v>832</v>
      </c>
      <c r="I7" s="155">
        <v>311</v>
      </c>
      <c r="J7" s="155">
        <v>115</v>
      </c>
      <c r="K7" s="155">
        <v>129</v>
      </c>
      <c r="L7" s="155">
        <v>35</v>
      </c>
      <c r="M7" s="155">
        <v>2</v>
      </c>
      <c r="N7" s="156">
        <f aca="true" t="shared" si="0" ref="N7:N13">SUM(D7:M7)</f>
        <v>5749</v>
      </c>
      <c r="O7" s="95">
        <f aca="true" t="shared" si="1" ref="O7:O25">IF(ROUND(D7/N7*100,3)&gt;0,ROUND(D7/N7*100,3)," ")</f>
        <v>24.143</v>
      </c>
      <c r="P7" s="148">
        <f aca="true" t="shared" si="2" ref="P7:P25">IF(ROUND(E7/N7*100,3)&gt;0,ROUND(E7/N7*100,3)," ")</f>
        <v>16.09</v>
      </c>
      <c r="Q7" s="148">
        <f aca="true" t="shared" si="3" ref="Q7:Q25">IF(ROUND(F7/N7*100,3)&gt;0,ROUND(F7/N7*100,3)," ")</f>
        <v>14.42</v>
      </c>
      <c r="R7" s="149">
        <f aca="true" t="shared" si="4" ref="R7:R25">IF(ROUND(G7/N7*100,3)&gt;0,ROUND(G7/N7*100,3)," ")</f>
        <v>20.577</v>
      </c>
      <c r="S7" s="148">
        <f aca="true" t="shared" si="5" ref="S7:S25">IF(ROUND(H7/N7*100,3)&gt;0,ROUND(H7/N7*100,3)," ")</f>
        <v>14.472</v>
      </c>
      <c r="T7" s="148">
        <f aca="true" t="shared" si="6" ref="T7:T25">IF(ROUND(I7/N7*100,3)&gt;0,ROUND(I7/N7*100,3)," ")</f>
        <v>5.41</v>
      </c>
      <c r="U7" s="148">
        <f aca="true" t="shared" si="7" ref="U7:U25">IF(ROUND(J7/N7*100,3)&gt;0,ROUND(J7/N7*100,3)," ")</f>
        <v>2</v>
      </c>
      <c r="V7" s="148">
        <f aca="true" t="shared" si="8" ref="V7:V25">IF(ROUND(K7/N7*100,3)&gt;0,ROUND(K7/N7*100,3)," ")</f>
        <v>2.244</v>
      </c>
      <c r="W7" s="148">
        <f aca="true" t="shared" si="9" ref="W7:W25">IF(ROUND(L7/N7*100,3)&gt;0,ROUND(L7/N7*100,3)," ")</f>
        <v>0.609</v>
      </c>
      <c r="X7" s="172">
        <f aca="true" t="shared" si="10" ref="X7:X25">IF(ROUND(M7/N7*100,3)&gt;0,ROUND(M7/N7*100,3)," ")</f>
        <v>0.035</v>
      </c>
      <c r="Y7" s="98">
        <f aca="true" t="shared" si="11" ref="Y7:Y25">ROUND(SUM(H7:M7)/N7*100,3)</f>
        <v>24.77</v>
      </c>
      <c r="Z7" s="1"/>
      <c r="AA7" s="33" t="e">
        <f>ROUND(#REF!*D7,0)</f>
        <v>#REF!</v>
      </c>
      <c r="AB7" s="33" t="e">
        <f>ROUND(#REF!*E7,0)</f>
        <v>#REF!</v>
      </c>
      <c r="AC7" s="33" t="e">
        <f>ROUND(#REF!*F7,0)</f>
        <v>#REF!</v>
      </c>
      <c r="AD7" s="33" t="e">
        <f>ROUND(#REF!*G7,0)</f>
        <v>#REF!</v>
      </c>
      <c r="AE7" s="33" t="e">
        <f>ROUND(#REF!*H7,0)</f>
        <v>#REF!</v>
      </c>
      <c r="AF7" s="33" t="e">
        <f>ROUND(#REF!*I7,0)</f>
        <v>#REF!</v>
      </c>
      <c r="AG7" s="33" t="e">
        <f>ROUND(#REF!*J7,0)</f>
        <v>#REF!</v>
      </c>
      <c r="AH7" s="33" t="e">
        <f>ROUND(#REF!*K7,0)</f>
        <v>#REF!</v>
      </c>
      <c r="AI7" s="33" t="e">
        <f>ROUND(#REF!*L7,0)</f>
        <v>#REF!</v>
      </c>
      <c r="AJ7" s="33" t="e">
        <f>ROUND(#REF!*M7,0)</f>
        <v>#REF!</v>
      </c>
      <c r="AK7" s="33" t="e">
        <f aca="true" t="shared" si="12" ref="AK7:AK24">SUM(AA7:AJ7)</f>
        <v>#REF!</v>
      </c>
      <c r="AL7" s="36" t="e">
        <f aca="true" t="shared" si="13" ref="AL7:AL25">ROUND(AK7/N7,0)</f>
        <v>#REF!</v>
      </c>
      <c r="AM7" s="43" t="e">
        <f>ROUND(AL7/$AL$27*100,1)</f>
        <v>#REF!</v>
      </c>
    </row>
    <row r="8" spans="1:39" ht="30" customHeight="1">
      <c r="A8" s="70" t="s">
        <v>27</v>
      </c>
      <c r="B8" s="6"/>
      <c r="C8" s="7"/>
      <c r="D8" s="99">
        <v>869</v>
      </c>
      <c r="E8" s="100">
        <v>748</v>
      </c>
      <c r="F8" s="101">
        <v>949</v>
      </c>
      <c r="G8" s="102">
        <v>265</v>
      </c>
      <c r="H8" s="102">
        <v>301</v>
      </c>
      <c r="I8" s="103">
        <v>104</v>
      </c>
      <c r="J8" s="103">
        <v>108</v>
      </c>
      <c r="K8" s="103">
        <v>29</v>
      </c>
      <c r="L8" s="167"/>
      <c r="M8" s="168"/>
      <c r="N8" s="104">
        <f t="shared" si="0"/>
        <v>3373</v>
      </c>
      <c r="O8" s="95">
        <f t="shared" si="1"/>
        <v>25.763</v>
      </c>
      <c r="P8" s="96">
        <f t="shared" si="2"/>
        <v>22.176</v>
      </c>
      <c r="Q8" s="96">
        <f t="shared" si="3"/>
        <v>28.135</v>
      </c>
      <c r="R8" s="97">
        <f t="shared" si="4"/>
        <v>7.857</v>
      </c>
      <c r="S8" s="96">
        <f t="shared" si="5"/>
        <v>8.924</v>
      </c>
      <c r="T8" s="96">
        <f t="shared" si="6"/>
        <v>3.083</v>
      </c>
      <c r="U8" s="96">
        <f t="shared" si="7"/>
        <v>3.202</v>
      </c>
      <c r="V8" s="96">
        <f t="shared" si="8"/>
        <v>0.86</v>
      </c>
      <c r="W8" s="173" t="str">
        <f t="shared" si="9"/>
        <v> </v>
      </c>
      <c r="X8" s="174" t="str">
        <f t="shared" si="10"/>
        <v> </v>
      </c>
      <c r="Y8" s="98">
        <f t="shared" si="11"/>
        <v>16.069</v>
      </c>
      <c r="AA8" s="17" t="e">
        <f>ROUND(#REF!*D8,0)</f>
        <v>#REF!</v>
      </c>
      <c r="AB8" s="17" t="e">
        <f>ROUND(#REF!*E8,0)</f>
        <v>#REF!</v>
      </c>
      <c r="AC8" s="17" t="e">
        <f>ROUND(#REF!*F8,0)</f>
        <v>#REF!</v>
      </c>
      <c r="AD8" s="17" t="e">
        <f>ROUND(#REF!*G8,0)</f>
        <v>#REF!</v>
      </c>
      <c r="AE8" s="17" t="e">
        <f>ROUND(#REF!*H8,0)</f>
        <v>#REF!</v>
      </c>
      <c r="AF8" s="17" t="e">
        <f>ROUND(#REF!*I8,0)</f>
        <v>#REF!</v>
      </c>
      <c r="AG8" s="17" t="e">
        <f>ROUND(#REF!*J8,0)</f>
        <v>#REF!</v>
      </c>
      <c r="AH8" s="17" t="e">
        <f>ROUND(#REF!*K8,0)</f>
        <v>#REF!</v>
      </c>
      <c r="AI8" s="17" t="e">
        <f>ROUND(#REF!*L8,0)</f>
        <v>#REF!</v>
      </c>
      <c r="AJ8" s="17" t="e">
        <f>ROUND(#REF!*M8,0)</f>
        <v>#REF!</v>
      </c>
      <c r="AK8" s="17" t="e">
        <f t="shared" si="12"/>
        <v>#REF!</v>
      </c>
      <c r="AL8" s="37" t="e">
        <f t="shared" si="13"/>
        <v>#REF!</v>
      </c>
      <c r="AM8" s="44" t="e">
        <f aca="true" t="shared" si="14" ref="AM8:AM25">ROUND(AL8/$AL$27*100,1)</f>
        <v>#REF!</v>
      </c>
    </row>
    <row r="9" spans="1:39" ht="30" customHeight="1">
      <c r="A9" s="70" t="s">
        <v>28</v>
      </c>
      <c r="B9" s="6"/>
      <c r="C9" s="7"/>
      <c r="D9" s="99">
        <v>1078</v>
      </c>
      <c r="E9" s="100">
        <v>679</v>
      </c>
      <c r="F9" s="101">
        <v>1008</v>
      </c>
      <c r="G9" s="102">
        <v>415</v>
      </c>
      <c r="H9" s="102">
        <v>324</v>
      </c>
      <c r="I9" s="103">
        <v>131</v>
      </c>
      <c r="J9" s="103">
        <v>61</v>
      </c>
      <c r="K9" s="103">
        <v>36</v>
      </c>
      <c r="L9" s="167"/>
      <c r="M9" s="168"/>
      <c r="N9" s="104">
        <f t="shared" si="0"/>
        <v>3732</v>
      </c>
      <c r="O9" s="95">
        <f t="shared" si="1"/>
        <v>28.885</v>
      </c>
      <c r="P9" s="96">
        <f t="shared" si="2"/>
        <v>18.194</v>
      </c>
      <c r="Q9" s="96">
        <f t="shared" si="3"/>
        <v>27.01</v>
      </c>
      <c r="R9" s="97">
        <f t="shared" si="4"/>
        <v>11.12</v>
      </c>
      <c r="S9" s="96">
        <f t="shared" si="5"/>
        <v>8.682</v>
      </c>
      <c r="T9" s="96">
        <f t="shared" si="6"/>
        <v>3.51</v>
      </c>
      <c r="U9" s="96">
        <f t="shared" si="7"/>
        <v>1.635</v>
      </c>
      <c r="V9" s="96">
        <f t="shared" si="8"/>
        <v>0.965</v>
      </c>
      <c r="W9" s="173" t="str">
        <f t="shared" si="9"/>
        <v> </v>
      </c>
      <c r="X9" s="174" t="str">
        <f t="shared" si="10"/>
        <v> </v>
      </c>
      <c r="Y9" s="98">
        <f t="shared" si="11"/>
        <v>14.791</v>
      </c>
      <c r="AA9" s="17" t="e">
        <f>ROUND(#REF!*D9,0)</f>
        <v>#REF!</v>
      </c>
      <c r="AB9" s="17" t="e">
        <f>ROUND(#REF!*E9,0)</f>
        <v>#REF!</v>
      </c>
      <c r="AC9" s="17" t="e">
        <f>ROUND(#REF!*F9,0)</f>
        <v>#REF!</v>
      </c>
      <c r="AD9" s="17" t="e">
        <f>ROUND(#REF!*G9,0)</f>
        <v>#REF!</v>
      </c>
      <c r="AE9" s="17" t="e">
        <f>ROUND(#REF!*H9,0)</f>
        <v>#REF!</v>
      </c>
      <c r="AF9" s="17" t="e">
        <f>ROUND(#REF!*I9,0)</f>
        <v>#REF!</v>
      </c>
      <c r="AG9" s="17" t="e">
        <f>ROUND(#REF!*J9,0)</f>
        <v>#REF!</v>
      </c>
      <c r="AH9" s="17" t="e">
        <f>ROUND(#REF!*K9,0)</f>
        <v>#REF!</v>
      </c>
      <c r="AI9" s="17" t="e">
        <f>ROUND(#REF!*L9,0)</f>
        <v>#REF!</v>
      </c>
      <c r="AJ9" s="17" t="e">
        <f>ROUND(#REF!*M9,0)</f>
        <v>#REF!</v>
      </c>
      <c r="AK9" s="17" t="e">
        <f t="shared" si="12"/>
        <v>#REF!</v>
      </c>
      <c r="AL9" s="37" t="e">
        <f t="shared" si="13"/>
        <v>#REF!</v>
      </c>
      <c r="AM9" s="44" t="e">
        <f t="shared" si="14"/>
        <v>#REF!</v>
      </c>
    </row>
    <row r="10" spans="1:39" ht="30" customHeight="1">
      <c r="A10" s="70" t="s">
        <v>29</v>
      </c>
      <c r="B10" s="6"/>
      <c r="C10" s="7"/>
      <c r="D10" s="99">
        <v>84</v>
      </c>
      <c r="E10" s="100">
        <v>598</v>
      </c>
      <c r="F10" s="101">
        <v>1080</v>
      </c>
      <c r="G10" s="102">
        <v>729</v>
      </c>
      <c r="H10" s="102">
        <v>316</v>
      </c>
      <c r="I10" s="103">
        <v>304</v>
      </c>
      <c r="J10" s="103">
        <v>62</v>
      </c>
      <c r="K10" s="103">
        <v>17</v>
      </c>
      <c r="L10" s="167"/>
      <c r="M10" s="168"/>
      <c r="N10" s="104">
        <f t="shared" si="0"/>
        <v>3190</v>
      </c>
      <c r="O10" s="95">
        <f t="shared" si="1"/>
        <v>2.633</v>
      </c>
      <c r="P10" s="96">
        <f t="shared" si="2"/>
        <v>18.746</v>
      </c>
      <c r="Q10" s="96">
        <f t="shared" si="3"/>
        <v>33.856</v>
      </c>
      <c r="R10" s="97">
        <f t="shared" si="4"/>
        <v>22.853</v>
      </c>
      <c r="S10" s="96">
        <f t="shared" si="5"/>
        <v>9.906</v>
      </c>
      <c r="T10" s="96">
        <f t="shared" si="6"/>
        <v>9.53</v>
      </c>
      <c r="U10" s="96">
        <f t="shared" si="7"/>
        <v>1.944</v>
      </c>
      <c r="V10" s="96">
        <f t="shared" si="8"/>
        <v>0.533</v>
      </c>
      <c r="W10" s="173" t="str">
        <f t="shared" si="9"/>
        <v> </v>
      </c>
      <c r="X10" s="174" t="str">
        <f t="shared" si="10"/>
        <v> </v>
      </c>
      <c r="Y10" s="98">
        <f t="shared" si="11"/>
        <v>21.912</v>
      </c>
      <c r="AA10" s="17" t="e">
        <f>ROUND(#REF!*D10,0)</f>
        <v>#REF!</v>
      </c>
      <c r="AB10" s="17" t="e">
        <f>ROUND(#REF!*E10,0)</f>
        <v>#REF!</v>
      </c>
      <c r="AC10" s="17" t="e">
        <f>ROUND(#REF!*F10,0)</f>
        <v>#REF!</v>
      </c>
      <c r="AD10" s="17" t="e">
        <f>ROUND(#REF!*G10,0)</f>
        <v>#REF!</v>
      </c>
      <c r="AE10" s="17" t="e">
        <f>ROUND(#REF!*H10,0)</f>
        <v>#REF!</v>
      </c>
      <c r="AF10" s="17" t="e">
        <f>ROUND(#REF!*I10,0)</f>
        <v>#REF!</v>
      </c>
      <c r="AG10" s="17" t="e">
        <f>ROUND(#REF!*J10,0)</f>
        <v>#REF!</v>
      </c>
      <c r="AH10" s="17" t="e">
        <f>ROUND(#REF!*K10,0)</f>
        <v>#REF!</v>
      </c>
      <c r="AI10" s="17" t="e">
        <f>ROUND(#REF!*L10,0)</f>
        <v>#REF!</v>
      </c>
      <c r="AJ10" s="17" t="e">
        <f>ROUND(#REF!*M10,0)</f>
        <v>#REF!</v>
      </c>
      <c r="AK10" s="17" t="e">
        <f t="shared" si="12"/>
        <v>#REF!</v>
      </c>
      <c r="AL10" s="37" t="e">
        <f t="shared" si="13"/>
        <v>#REF!</v>
      </c>
      <c r="AM10" s="44" t="e">
        <f t="shared" si="14"/>
        <v>#REF!</v>
      </c>
    </row>
    <row r="11" spans="1:39" ht="30" customHeight="1">
      <c r="A11" s="70" t="s">
        <v>30</v>
      </c>
      <c r="B11" s="6"/>
      <c r="C11" s="7"/>
      <c r="D11" s="99">
        <v>2047</v>
      </c>
      <c r="E11" s="100">
        <v>2700</v>
      </c>
      <c r="F11" s="101">
        <v>2690</v>
      </c>
      <c r="G11" s="102">
        <v>1488</v>
      </c>
      <c r="H11" s="102">
        <v>460</v>
      </c>
      <c r="I11" s="103">
        <v>707</v>
      </c>
      <c r="J11" s="103">
        <v>191</v>
      </c>
      <c r="K11" s="103">
        <v>58</v>
      </c>
      <c r="L11" s="167"/>
      <c r="M11" s="168"/>
      <c r="N11" s="104">
        <f t="shared" si="0"/>
        <v>10341</v>
      </c>
      <c r="O11" s="95">
        <f t="shared" si="1"/>
        <v>19.795</v>
      </c>
      <c r="P11" s="96">
        <f t="shared" si="2"/>
        <v>26.11</v>
      </c>
      <c r="Q11" s="96">
        <f t="shared" si="3"/>
        <v>26.013</v>
      </c>
      <c r="R11" s="97">
        <f t="shared" si="4"/>
        <v>14.389</v>
      </c>
      <c r="S11" s="96">
        <f t="shared" si="5"/>
        <v>4.448</v>
      </c>
      <c r="T11" s="96">
        <f t="shared" si="6"/>
        <v>6.837</v>
      </c>
      <c r="U11" s="96">
        <f t="shared" si="7"/>
        <v>1.847</v>
      </c>
      <c r="V11" s="96">
        <f t="shared" si="8"/>
        <v>0.561</v>
      </c>
      <c r="W11" s="173" t="str">
        <f t="shared" si="9"/>
        <v> </v>
      </c>
      <c r="X11" s="174" t="str">
        <f t="shared" si="10"/>
        <v> </v>
      </c>
      <c r="Y11" s="98">
        <f t="shared" si="11"/>
        <v>13.693</v>
      </c>
      <c r="AA11" s="17" t="e">
        <f>ROUND(#REF!*D11,0)</f>
        <v>#REF!</v>
      </c>
      <c r="AB11" s="17" t="e">
        <f>ROUND(#REF!*E11,0)</f>
        <v>#REF!</v>
      </c>
      <c r="AC11" s="17" t="e">
        <f>ROUND(#REF!*F11,0)</f>
        <v>#REF!</v>
      </c>
      <c r="AD11" s="17" t="e">
        <f>ROUND(#REF!*G11,0)</f>
        <v>#REF!</v>
      </c>
      <c r="AE11" s="17" t="e">
        <f>ROUND(#REF!*H11,0)</f>
        <v>#REF!</v>
      </c>
      <c r="AF11" s="17" t="e">
        <f>ROUND(#REF!*I11,0)</f>
        <v>#REF!</v>
      </c>
      <c r="AG11" s="17" t="e">
        <f>ROUND(#REF!*J11,0)</f>
        <v>#REF!</v>
      </c>
      <c r="AH11" s="17" t="e">
        <f>ROUND(#REF!*K11,0)</f>
        <v>#REF!</v>
      </c>
      <c r="AI11" s="17" t="e">
        <f>ROUND(#REF!*L11,0)</f>
        <v>#REF!</v>
      </c>
      <c r="AJ11" s="17" t="e">
        <f>ROUND(#REF!*M11,0)</f>
        <v>#REF!</v>
      </c>
      <c r="AK11" s="17" t="e">
        <f t="shared" si="12"/>
        <v>#REF!</v>
      </c>
      <c r="AL11" s="37" t="e">
        <f t="shared" si="13"/>
        <v>#REF!</v>
      </c>
      <c r="AM11" s="44" t="e">
        <f t="shared" si="14"/>
        <v>#REF!</v>
      </c>
    </row>
    <row r="12" spans="1:39" ht="30" customHeight="1">
      <c r="A12" s="70" t="s">
        <v>31</v>
      </c>
      <c r="B12" s="6"/>
      <c r="C12" s="7"/>
      <c r="D12" s="99">
        <v>362</v>
      </c>
      <c r="E12" s="100">
        <v>1738</v>
      </c>
      <c r="F12" s="101">
        <v>763</v>
      </c>
      <c r="G12" s="102">
        <v>907</v>
      </c>
      <c r="H12" s="102">
        <v>365</v>
      </c>
      <c r="I12" s="103">
        <v>476</v>
      </c>
      <c r="J12" s="103">
        <v>140</v>
      </c>
      <c r="K12" s="103">
        <v>33</v>
      </c>
      <c r="L12" s="167"/>
      <c r="M12" s="168"/>
      <c r="N12" s="104">
        <f t="shared" si="0"/>
        <v>4784</v>
      </c>
      <c r="O12" s="95">
        <f t="shared" si="1"/>
        <v>7.567</v>
      </c>
      <c r="P12" s="96">
        <f t="shared" si="2"/>
        <v>36.329</v>
      </c>
      <c r="Q12" s="96">
        <f t="shared" si="3"/>
        <v>15.949</v>
      </c>
      <c r="R12" s="97">
        <f t="shared" si="4"/>
        <v>18.959</v>
      </c>
      <c r="S12" s="96">
        <f t="shared" si="5"/>
        <v>7.63</v>
      </c>
      <c r="T12" s="96">
        <f t="shared" si="6"/>
        <v>9.95</v>
      </c>
      <c r="U12" s="96">
        <f t="shared" si="7"/>
        <v>2.926</v>
      </c>
      <c r="V12" s="96">
        <f t="shared" si="8"/>
        <v>0.69</v>
      </c>
      <c r="W12" s="173" t="str">
        <f t="shared" si="9"/>
        <v> </v>
      </c>
      <c r="X12" s="174" t="str">
        <f t="shared" si="10"/>
        <v> </v>
      </c>
      <c r="Y12" s="98">
        <f t="shared" si="11"/>
        <v>21.196</v>
      </c>
      <c r="AA12" s="17" t="e">
        <f>ROUND(#REF!*D12,0)</f>
        <v>#REF!</v>
      </c>
      <c r="AB12" s="17" t="e">
        <f>ROUND(#REF!*E12,0)</f>
        <v>#REF!</v>
      </c>
      <c r="AC12" s="17" t="e">
        <f>ROUND(#REF!*F12,0)</f>
        <v>#REF!</v>
      </c>
      <c r="AD12" s="17" t="e">
        <f>ROUND(#REF!*G12,0)</f>
        <v>#REF!</v>
      </c>
      <c r="AE12" s="17" t="e">
        <f>ROUND(#REF!*H12,0)</f>
        <v>#REF!</v>
      </c>
      <c r="AF12" s="17" t="e">
        <f>ROUND(#REF!*I12,0)</f>
        <v>#REF!</v>
      </c>
      <c r="AG12" s="17" t="e">
        <f>ROUND(#REF!*J12,0)</f>
        <v>#REF!</v>
      </c>
      <c r="AH12" s="17" t="e">
        <f>ROUND(#REF!*K12,0)</f>
        <v>#REF!</v>
      </c>
      <c r="AI12" s="17" t="e">
        <f>ROUND(#REF!*L12,0)</f>
        <v>#REF!</v>
      </c>
      <c r="AJ12" s="17" t="e">
        <f>ROUND(#REF!*M12,0)</f>
        <v>#REF!</v>
      </c>
      <c r="AK12" s="17" t="e">
        <f t="shared" si="12"/>
        <v>#REF!</v>
      </c>
      <c r="AL12" s="37" t="e">
        <f t="shared" si="13"/>
        <v>#REF!</v>
      </c>
      <c r="AM12" s="44" t="e">
        <f t="shared" si="14"/>
        <v>#REF!</v>
      </c>
    </row>
    <row r="13" spans="1:39" ht="30" customHeight="1">
      <c r="A13" s="70" t="s">
        <v>32</v>
      </c>
      <c r="B13" s="6"/>
      <c r="C13" s="7"/>
      <c r="D13" s="99">
        <v>241</v>
      </c>
      <c r="E13" s="100">
        <v>205</v>
      </c>
      <c r="F13" s="101">
        <v>400</v>
      </c>
      <c r="G13" s="103">
        <v>615</v>
      </c>
      <c r="H13" s="101">
        <v>447</v>
      </c>
      <c r="I13" s="100">
        <v>406</v>
      </c>
      <c r="J13" s="103">
        <v>99</v>
      </c>
      <c r="K13" s="103">
        <v>23</v>
      </c>
      <c r="L13" s="103">
        <v>10</v>
      </c>
      <c r="M13" s="168"/>
      <c r="N13" s="104">
        <f t="shared" si="0"/>
        <v>2446</v>
      </c>
      <c r="O13" s="95">
        <f t="shared" si="1"/>
        <v>9.853</v>
      </c>
      <c r="P13" s="96">
        <f t="shared" si="2"/>
        <v>8.381</v>
      </c>
      <c r="Q13" s="96">
        <f t="shared" si="3"/>
        <v>16.353</v>
      </c>
      <c r="R13" s="97">
        <f t="shared" si="4"/>
        <v>25.143</v>
      </c>
      <c r="S13" s="96">
        <f t="shared" si="5"/>
        <v>18.275</v>
      </c>
      <c r="T13" s="96">
        <f t="shared" si="6"/>
        <v>16.599</v>
      </c>
      <c r="U13" s="96">
        <f t="shared" si="7"/>
        <v>4.047</v>
      </c>
      <c r="V13" s="96">
        <f t="shared" si="8"/>
        <v>0.94</v>
      </c>
      <c r="W13" s="96">
        <f t="shared" si="9"/>
        <v>0.409</v>
      </c>
      <c r="X13" s="174" t="str">
        <f t="shared" si="10"/>
        <v> </v>
      </c>
      <c r="Y13" s="98">
        <f t="shared" si="11"/>
        <v>40.27</v>
      </c>
      <c r="AA13" s="17" t="e">
        <f>ROUND(#REF!*D13,0)</f>
        <v>#REF!</v>
      </c>
      <c r="AB13" s="17" t="e">
        <f>ROUND(#REF!*E13,0)</f>
        <v>#REF!</v>
      </c>
      <c r="AC13" s="17" t="e">
        <f>ROUND(#REF!*F13,0)</f>
        <v>#REF!</v>
      </c>
      <c r="AD13" s="17" t="e">
        <f>ROUND(#REF!*G13,0)</f>
        <v>#REF!</v>
      </c>
      <c r="AE13" s="17" t="e">
        <f>ROUND(#REF!*H13,0)</f>
        <v>#REF!</v>
      </c>
      <c r="AF13" s="17" t="e">
        <f>ROUND(#REF!*I13,0)</f>
        <v>#REF!</v>
      </c>
      <c r="AG13" s="17" t="e">
        <f>ROUND(#REF!*J13,0)</f>
        <v>#REF!</v>
      </c>
      <c r="AH13" s="17" t="e">
        <f>ROUND(#REF!*K13,0)</f>
        <v>#REF!</v>
      </c>
      <c r="AI13" s="17" t="e">
        <f>ROUND(#REF!*L13,0)</f>
        <v>#REF!</v>
      </c>
      <c r="AJ13" s="17" t="e">
        <f>ROUND(#REF!*M13,0)</f>
        <v>#REF!</v>
      </c>
      <c r="AK13" s="17" t="e">
        <f t="shared" si="12"/>
        <v>#REF!</v>
      </c>
      <c r="AL13" s="37" t="e">
        <f t="shared" si="13"/>
        <v>#REF!</v>
      </c>
      <c r="AM13" s="44" t="e">
        <f t="shared" si="14"/>
        <v>#REF!</v>
      </c>
    </row>
    <row r="14" spans="1:39" ht="30" customHeight="1">
      <c r="A14" s="70" t="s">
        <v>33</v>
      </c>
      <c r="B14" s="6"/>
      <c r="C14" s="7"/>
      <c r="D14" s="99">
        <v>273</v>
      </c>
      <c r="E14" s="100">
        <v>208</v>
      </c>
      <c r="F14" s="101">
        <v>831</v>
      </c>
      <c r="G14" s="103">
        <v>781</v>
      </c>
      <c r="H14" s="101">
        <v>592</v>
      </c>
      <c r="I14" s="100">
        <v>172</v>
      </c>
      <c r="J14" s="103">
        <v>39</v>
      </c>
      <c r="K14" s="103">
        <v>31</v>
      </c>
      <c r="L14" s="103">
        <v>7</v>
      </c>
      <c r="M14" s="168"/>
      <c r="N14" s="104">
        <f aca="true" t="shared" si="15" ref="N14:N25">SUM(D14:M14)</f>
        <v>2934</v>
      </c>
      <c r="O14" s="95">
        <f t="shared" si="1"/>
        <v>9.305</v>
      </c>
      <c r="P14" s="96">
        <f t="shared" si="2"/>
        <v>7.089</v>
      </c>
      <c r="Q14" s="96">
        <f t="shared" si="3"/>
        <v>28.323</v>
      </c>
      <c r="R14" s="97">
        <f t="shared" si="4"/>
        <v>26.619</v>
      </c>
      <c r="S14" s="96">
        <f t="shared" si="5"/>
        <v>20.177</v>
      </c>
      <c r="T14" s="96">
        <f t="shared" si="6"/>
        <v>5.862</v>
      </c>
      <c r="U14" s="96">
        <f t="shared" si="7"/>
        <v>1.329</v>
      </c>
      <c r="V14" s="96">
        <f t="shared" si="8"/>
        <v>1.057</v>
      </c>
      <c r="W14" s="96">
        <f t="shared" si="9"/>
        <v>0.239</v>
      </c>
      <c r="X14" s="174" t="str">
        <f t="shared" si="10"/>
        <v> </v>
      </c>
      <c r="Y14" s="98">
        <f t="shared" si="11"/>
        <v>28.664</v>
      </c>
      <c r="AA14" s="17" t="e">
        <f>ROUND(#REF!*D14,0)</f>
        <v>#REF!</v>
      </c>
      <c r="AB14" s="17" t="e">
        <f>ROUND(#REF!*E14,0)</f>
        <v>#REF!</v>
      </c>
      <c r="AC14" s="17" t="e">
        <f>ROUND(#REF!*F14,0)</f>
        <v>#REF!</v>
      </c>
      <c r="AD14" s="17" t="e">
        <f>ROUND(#REF!*G14,0)</f>
        <v>#REF!</v>
      </c>
      <c r="AE14" s="17" t="e">
        <f>ROUND(#REF!*H14,0)</f>
        <v>#REF!</v>
      </c>
      <c r="AF14" s="17" t="e">
        <f>ROUND(#REF!*I14,0)</f>
        <v>#REF!</v>
      </c>
      <c r="AG14" s="17" t="e">
        <f>ROUND(#REF!*J14,0)</f>
        <v>#REF!</v>
      </c>
      <c r="AH14" s="17" t="e">
        <f>ROUND(#REF!*K14,0)</f>
        <v>#REF!</v>
      </c>
      <c r="AI14" s="17" t="e">
        <f>ROUND(#REF!*L14,0)</f>
        <v>#REF!</v>
      </c>
      <c r="AJ14" s="17" t="e">
        <f>ROUND(#REF!*M14,0)</f>
        <v>#REF!</v>
      </c>
      <c r="AK14" s="17" t="e">
        <f t="shared" si="12"/>
        <v>#REF!</v>
      </c>
      <c r="AL14" s="37" t="e">
        <f t="shared" si="13"/>
        <v>#REF!</v>
      </c>
      <c r="AM14" s="44" t="e">
        <f t="shared" si="14"/>
        <v>#REF!</v>
      </c>
    </row>
    <row r="15" spans="1:39" ht="30" customHeight="1">
      <c r="A15" s="70" t="s">
        <v>34</v>
      </c>
      <c r="B15" s="6"/>
      <c r="C15" s="7"/>
      <c r="D15" s="99">
        <v>253</v>
      </c>
      <c r="E15" s="100">
        <v>605</v>
      </c>
      <c r="F15" s="101">
        <v>865</v>
      </c>
      <c r="G15" s="103">
        <v>279</v>
      </c>
      <c r="H15" s="101">
        <v>273</v>
      </c>
      <c r="I15" s="100">
        <v>51</v>
      </c>
      <c r="J15" s="103">
        <v>39</v>
      </c>
      <c r="K15" s="103">
        <v>17</v>
      </c>
      <c r="L15" s="169"/>
      <c r="M15" s="168"/>
      <c r="N15" s="104">
        <f t="shared" si="15"/>
        <v>2382</v>
      </c>
      <c r="O15" s="95">
        <f t="shared" si="1"/>
        <v>10.621</v>
      </c>
      <c r="P15" s="96">
        <f t="shared" si="2"/>
        <v>25.399</v>
      </c>
      <c r="Q15" s="96">
        <f t="shared" si="3"/>
        <v>36.314</v>
      </c>
      <c r="R15" s="97">
        <f t="shared" si="4"/>
        <v>11.713</v>
      </c>
      <c r="S15" s="96">
        <f t="shared" si="5"/>
        <v>11.461</v>
      </c>
      <c r="T15" s="96">
        <f t="shared" si="6"/>
        <v>2.141</v>
      </c>
      <c r="U15" s="96">
        <f t="shared" si="7"/>
        <v>1.637</v>
      </c>
      <c r="V15" s="96">
        <f t="shared" si="8"/>
        <v>0.714</v>
      </c>
      <c r="W15" s="173" t="str">
        <f t="shared" si="9"/>
        <v> </v>
      </c>
      <c r="X15" s="174" t="str">
        <f t="shared" si="10"/>
        <v> </v>
      </c>
      <c r="Y15" s="98">
        <f t="shared" si="11"/>
        <v>15.953</v>
      </c>
      <c r="AA15" s="17" t="e">
        <f>ROUND(#REF!*D15,0)</f>
        <v>#REF!</v>
      </c>
      <c r="AB15" s="17" t="e">
        <f>ROUND(#REF!*E15,0)</f>
        <v>#REF!</v>
      </c>
      <c r="AC15" s="17" t="e">
        <f>ROUND(#REF!*F15,0)</f>
        <v>#REF!</v>
      </c>
      <c r="AD15" s="17" t="e">
        <f>ROUND(#REF!*G15,0)</f>
        <v>#REF!</v>
      </c>
      <c r="AE15" s="17" t="e">
        <f>ROUND(#REF!*H15,0)</f>
        <v>#REF!</v>
      </c>
      <c r="AF15" s="17" t="e">
        <f>ROUND(#REF!*I15,0)</f>
        <v>#REF!</v>
      </c>
      <c r="AG15" s="17" t="e">
        <f>ROUND(#REF!*J15,0)</f>
        <v>#REF!</v>
      </c>
      <c r="AH15" s="17" t="e">
        <f>ROUND(#REF!*K15,0)</f>
        <v>#REF!</v>
      </c>
      <c r="AI15" s="17" t="e">
        <f>ROUND(#REF!*L15,0)</f>
        <v>#REF!</v>
      </c>
      <c r="AJ15" s="17" t="e">
        <f>ROUND(#REF!*M15,0)</f>
        <v>#REF!</v>
      </c>
      <c r="AK15" s="17" t="e">
        <f t="shared" si="12"/>
        <v>#REF!</v>
      </c>
      <c r="AL15" s="37" t="e">
        <f t="shared" si="13"/>
        <v>#REF!</v>
      </c>
      <c r="AM15" s="44" t="e">
        <f t="shared" si="14"/>
        <v>#REF!</v>
      </c>
    </row>
    <row r="16" spans="1:39" ht="30" customHeight="1">
      <c r="A16" s="70" t="s">
        <v>35</v>
      </c>
      <c r="B16" s="6"/>
      <c r="C16" s="7"/>
      <c r="D16" s="99">
        <v>93</v>
      </c>
      <c r="E16" s="100">
        <v>321</v>
      </c>
      <c r="F16" s="101">
        <v>1099</v>
      </c>
      <c r="G16" s="103">
        <v>507</v>
      </c>
      <c r="H16" s="101">
        <v>335</v>
      </c>
      <c r="I16" s="100">
        <v>163</v>
      </c>
      <c r="J16" s="103">
        <v>90</v>
      </c>
      <c r="K16" s="103">
        <v>52</v>
      </c>
      <c r="L16" s="103">
        <v>35</v>
      </c>
      <c r="M16" s="168"/>
      <c r="N16" s="104">
        <f t="shared" si="15"/>
        <v>2695</v>
      </c>
      <c r="O16" s="95">
        <f t="shared" si="1"/>
        <v>3.451</v>
      </c>
      <c r="P16" s="96">
        <f t="shared" si="2"/>
        <v>11.911</v>
      </c>
      <c r="Q16" s="96">
        <f t="shared" si="3"/>
        <v>40.779</v>
      </c>
      <c r="R16" s="97">
        <f t="shared" si="4"/>
        <v>18.813</v>
      </c>
      <c r="S16" s="96">
        <f t="shared" si="5"/>
        <v>12.43</v>
      </c>
      <c r="T16" s="96">
        <f t="shared" si="6"/>
        <v>6.048</v>
      </c>
      <c r="U16" s="96">
        <f t="shared" si="7"/>
        <v>3.34</v>
      </c>
      <c r="V16" s="96">
        <f t="shared" si="8"/>
        <v>1.929</v>
      </c>
      <c r="W16" s="96">
        <f t="shared" si="9"/>
        <v>1.299</v>
      </c>
      <c r="X16" s="174" t="str">
        <f t="shared" si="10"/>
        <v> </v>
      </c>
      <c r="Y16" s="98">
        <f t="shared" si="11"/>
        <v>25.046</v>
      </c>
      <c r="AA16" s="17" t="e">
        <f>ROUND(#REF!*D16,0)</f>
        <v>#REF!</v>
      </c>
      <c r="AB16" s="17" t="e">
        <f>ROUND(#REF!*E16,0)</f>
        <v>#REF!</v>
      </c>
      <c r="AC16" s="17" t="e">
        <f>ROUND(#REF!*F16,0)</f>
        <v>#REF!</v>
      </c>
      <c r="AD16" s="17" t="e">
        <f>ROUND(#REF!*G16,0)</f>
        <v>#REF!</v>
      </c>
      <c r="AE16" s="17" t="e">
        <f>ROUND(#REF!*H16,0)</f>
        <v>#REF!</v>
      </c>
      <c r="AF16" s="17" t="e">
        <f>ROUND(#REF!*I16,0)</f>
        <v>#REF!</v>
      </c>
      <c r="AG16" s="17" t="e">
        <f>ROUND(#REF!*J16,0)</f>
        <v>#REF!</v>
      </c>
      <c r="AH16" s="17" t="e">
        <f>ROUND(#REF!*K16,0)</f>
        <v>#REF!</v>
      </c>
      <c r="AI16" s="17" t="e">
        <f>ROUND(#REF!*L16,0)</f>
        <v>#REF!</v>
      </c>
      <c r="AJ16" s="17" t="e">
        <f>ROUND(#REF!*M16,0)</f>
        <v>#REF!</v>
      </c>
      <c r="AK16" s="17" t="e">
        <f t="shared" si="12"/>
        <v>#REF!</v>
      </c>
      <c r="AL16" s="37" t="e">
        <f t="shared" si="13"/>
        <v>#REF!</v>
      </c>
      <c r="AM16" s="44" t="e">
        <f t="shared" si="14"/>
        <v>#REF!</v>
      </c>
    </row>
    <row r="17" spans="1:39" ht="30" customHeight="1">
      <c r="A17" s="70" t="s">
        <v>36</v>
      </c>
      <c r="B17" s="6"/>
      <c r="C17" s="7"/>
      <c r="D17" s="99">
        <v>374</v>
      </c>
      <c r="E17" s="100">
        <v>1660</v>
      </c>
      <c r="F17" s="101">
        <v>1019</v>
      </c>
      <c r="G17" s="103">
        <v>1984</v>
      </c>
      <c r="H17" s="101">
        <v>921</v>
      </c>
      <c r="I17" s="100">
        <v>595</v>
      </c>
      <c r="J17" s="103">
        <v>632</v>
      </c>
      <c r="K17" s="103">
        <v>133</v>
      </c>
      <c r="L17" s="103">
        <v>44</v>
      </c>
      <c r="M17" s="168"/>
      <c r="N17" s="104">
        <f t="shared" si="15"/>
        <v>7362</v>
      </c>
      <c r="O17" s="95">
        <f t="shared" si="1"/>
        <v>5.08</v>
      </c>
      <c r="P17" s="96">
        <f t="shared" si="2"/>
        <v>22.548</v>
      </c>
      <c r="Q17" s="96">
        <f t="shared" si="3"/>
        <v>13.841</v>
      </c>
      <c r="R17" s="97">
        <f t="shared" si="4"/>
        <v>26.949</v>
      </c>
      <c r="S17" s="96">
        <f t="shared" si="5"/>
        <v>12.51</v>
      </c>
      <c r="T17" s="96">
        <f t="shared" si="6"/>
        <v>8.082</v>
      </c>
      <c r="U17" s="96">
        <f t="shared" si="7"/>
        <v>8.585</v>
      </c>
      <c r="V17" s="96">
        <f t="shared" si="8"/>
        <v>1.807</v>
      </c>
      <c r="W17" s="96">
        <f t="shared" si="9"/>
        <v>0.598</v>
      </c>
      <c r="X17" s="174" t="str">
        <f t="shared" si="10"/>
        <v> </v>
      </c>
      <c r="Y17" s="98">
        <f t="shared" si="11"/>
        <v>31.581</v>
      </c>
      <c r="AA17" s="17" t="e">
        <f>ROUND(#REF!*D17,0)</f>
        <v>#REF!</v>
      </c>
      <c r="AB17" s="17" t="e">
        <f>ROUND(#REF!*E17,0)</f>
        <v>#REF!</v>
      </c>
      <c r="AC17" s="17" t="e">
        <f>ROUND(#REF!*F17,0)</f>
        <v>#REF!</v>
      </c>
      <c r="AD17" s="17" t="e">
        <f>ROUND(#REF!*G17,0)</f>
        <v>#REF!</v>
      </c>
      <c r="AE17" s="17" t="e">
        <f>ROUND(#REF!*H17,0)</f>
        <v>#REF!</v>
      </c>
      <c r="AF17" s="17" t="e">
        <f>ROUND(#REF!*I17,0)</f>
        <v>#REF!</v>
      </c>
      <c r="AG17" s="17" t="e">
        <f>ROUND(#REF!*J17,0)</f>
        <v>#REF!</v>
      </c>
      <c r="AH17" s="17" t="e">
        <f>ROUND(#REF!*K17,0)</f>
        <v>#REF!</v>
      </c>
      <c r="AI17" s="17" t="e">
        <f>ROUND(#REF!*L17,0)</f>
        <v>#REF!</v>
      </c>
      <c r="AJ17" s="17" t="e">
        <f>ROUND(#REF!*M17,0)</f>
        <v>#REF!</v>
      </c>
      <c r="AK17" s="17" t="e">
        <f t="shared" si="12"/>
        <v>#REF!</v>
      </c>
      <c r="AL17" s="37" t="e">
        <f t="shared" si="13"/>
        <v>#REF!</v>
      </c>
      <c r="AM17" s="44" t="e">
        <f t="shared" si="14"/>
        <v>#REF!</v>
      </c>
    </row>
    <row r="18" spans="1:39" ht="30" customHeight="1">
      <c r="A18" s="71" t="s">
        <v>43</v>
      </c>
      <c r="B18" s="27"/>
      <c r="C18" s="28"/>
      <c r="D18" s="105">
        <v>455</v>
      </c>
      <c r="E18" s="106">
        <v>931</v>
      </c>
      <c r="F18" s="107">
        <v>1234</v>
      </c>
      <c r="G18" s="108">
        <v>850</v>
      </c>
      <c r="H18" s="107">
        <v>211</v>
      </c>
      <c r="I18" s="109">
        <v>425</v>
      </c>
      <c r="J18" s="107">
        <v>114</v>
      </c>
      <c r="K18" s="107">
        <v>48</v>
      </c>
      <c r="L18" s="214"/>
      <c r="M18" s="170"/>
      <c r="N18" s="104">
        <f t="shared" si="15"/>
        <v>4268</v>
      </c>
      <c r="O18" s="95">
        <f t="shared" si="1"/>
        <v>10.661</v>
      </c>
      <c r="P18" s="96">
        <f t="shared" si="2"/>
        <v>21.813</v>
      </c>
      <c r="Q18" s="96">
        <f t="shared" si="3"/>
        <v>28.913</v>
      </c>
      <c r="R18" s="97">
        <f t="shared" si="4"/>
        <v>19.916</v>
      </c>
      <c r="S18" s="96">
        <f t="shared" si="5"/>
        <v>4.944</v>
      </c>
      <c r="T18" s="96">
        <f t="shared" si="6"/>
        <v>9.958</v>
      </c>
      <c r="U18" s="96">
        <f t="shared" si="7"/>
        <v>2.671</v>
      </c>
      <c r="V18" s="96">
        <f t="shared" si="8"/>
        <v>1.125</v>
      </c>
      <c r="W18" s="96" t="str">
        <f t="shared" si="9"/>
        <v> </v>
      </c>
      <c r="X18" s="174" t="str">
        <f t="shared" si="10"/>
        <v> </v>
      </c>
      <c r="Y18" s="98">
        <f t="shared" si="11"/>
        <v>18.697</v>
      </c>
      <c r="AA18" s="17" t="e">
        <f>ROUND(#REF!*D18,0)</f>
        <v>#REF!</v>
      </c>
      <c r="AB18" s="17" t="e">
        <f>ROUND(#REF!*E18,0)</f>
        <v>#REF!</v>
      </c>
      <c r="AC18" s="17" t="e">
        <f>ROUND(#REF!*F18,0)</f>
        <v>#REF!</v>
      </c>
      <c r="AD18" s="17" t="e">
        <f>ROUND(#REF!*G18,0)</f>
        <v>#REF!</v>
      </c>
      <c r="AE18" s="17" t="e">
        <f>ROUND(#REF!*H18,0)</f>
        <v>#REF!</v>
      </c>
      <c r="AF18" s="17" t="e">
        <f>ROUND(#REF!*I18,0)</f>
        <v>#REF!</v>
      </c>
      <c r="AG18" s="17" t="e">
        <f>ROUND(#REF!*J18,0)</f>
        <v>#REF!</v>
      </c>
      <c r="AH18" s="17" t="e">
        <f>ROUND(#REF!*K18,0)</f>
        <v>#REF!</v>
      </c>
      <c r="AI18" s="17" t="e">
        <f>ROUND(#REF!*L18,0)</f>
        <v>#REF!</v>
      </c>
      <c r="AJ18" s="17" t="e">
        <f>ROUND(#REF!*M18,0)</f>
        <v>#REF!</v>
      </c>
      <c r="AK18" s="17" t="e">
        <f t="shared" si="12"/>
        <v>#REF!</v>
      </c>
      <c r="AL18" s="37" t="e">
        <f t="shared" si="13"/>
        <v>#REF!</v>
      </c>
      <c r="AM18" s="44" t="e">
        <f t="shared" si="14"/>
        <v>#REF!</v>
      </c>
    </row>
    <row r="19" spans="1:39" ht="30" customHeight="1">
      <c r="A19" s="70" t="s">
        <v>37</v>
      </c>
      <c r="B19" s="6"/>
      <c r="C19" s="7"/>
      <c r="D19" s="99">
        <v>195</v>
      </c>
      <c r="E19" s="100">
        <v>2200</v>
      </c>
      <c r="F19" s="101">
        <v>2357</v>
      </c>
      <c r="G19" s="103">
        <v>3026</v>
      </c>
      <c r="H19" s="101">
        <v>792</v>
      </c>
      <c r="I19" s="100">
        <v>659</v>
      </c>
      <c r="J19" s="103">
        <v>158</v>
      </c>
      <c r="K19" s="103">
        <v>48</v>
      </c>
      <c r="L19" s="169"/>
      <c r="M19" s="168"/>
      <c r="N19" s="104">
        <f t="shared" si="15"/>
        <v>9435</v>
      </c>
      <c r="O19" s="95">
        <f t="shared" si="1"/>
        <v>2.067</v>
      </c>
      <c r="P19" s="96">
        <f t="shared" si="2"/>
        <v>23.317</v>
      </c>
      <c r="Q19" s="96">
        <f t="shared" si="3"/>
        <v>24.981</v>
      </c>
      <c r="R19" s="97">
        <f t="shared" si="4"/>
        <v>32.072</v>
      </c>
      <c r="S19" s="96">
        <f t="shared" si="5"/>
        <v>8.394</v>
      </c>
      <c r="T19" s="96">
        <f t="shared" si="6"/>
        <v>6.985</v>
      </c>
      <c r="U19" s="96">
        <f t="shared" si="7"/>
        <v>1.675</v>
      </c>
      <c r="V19" s="96">
        <f t="shared" si="8"/>
        <v>0.509</v>
      </c>
      <c r="W19" s="173" t="str">
        <f t="shared" si="9"/>
        <v> </v>
      </c>
      <c r="X19" s="174" t="str">
        <f t="shared" si="10"/>
        <v> </v>
      </c>
      <c r="Y19" s="98">
        <f t="shared" si="11"/>
        <v>17.562</v>
      </c>
      <c r="AA19" s="17" t="e">
        <f>ROUND(#REF!*D19,0)</f>
        <v>#REF!</v>
      </c>
      <c r="AB19" s="17" t="e">
        <f>ROUND(#REF!*E19,0)</f>
        <v>#REF!</v>
      </c>
      <c r="AC19" s="17" t="e">
        <f>ROUND(#REF!*F19,0)</f>
        <v>#REF!</v>
      </c>
      <c r="AD19" s="17" t="e">
        <f>ROUND(#REF!*G19,0)</f>
        <v>#REF!</v>
      </c>
      <c r="AE19" s="17" t="e">
        <f>ROUND(#REF!*H19,0)</f>
        <v>#REF!</v>
      </c>
      <c r="AF19" s="17" t="e">
        <f>ROUND(#REF!*I19,0)</f>
        <v>#REF!</v>
      </c>
      <c r="AG19" s="17" t="e">
        <f>ROUND(#REF!*J19,0)</f>
        <v>#REF!</v>
      </c>
      <c r="AH19" s="17" t="e">
        <f>ROUND(#REF!*K19,0)</f>
        <v>#REF!</v>
      </c>
      <c r="AI19" s="17" t="e">
        <f>ROUND(#REF!*L19,0)</f>
        <v>#REF!</v>
      </c>
      <c r="AJ19" s="17" t="e">
        <f>ROUND(#REF!*M19,0)</f>
        <v>#REF!</v>
      </c>
      <c r="AK19" s="17" t="e">
        <f t="shared" si="12"/>
        <v>#REF!</v>
      </c>
      <c r="AL19" s="37" t="e">
        <f t="shared" si="13"/>
        <v>#REF!</v>
      </c>
      <c r="AM19" s="44" t="e">
        <f t="shared" si="14"/>
        <v>#REF!</v>
      </c>
    </row>
    <row r="20" spans="1:39" ht="30" customHeight="1">
      <c r="A20" s="70" t="s">
        <v>44</v>
      </c>
      <c r="B20" s="6"/>
      <c r="C20" s="7"/>
      <c r="D20" s="99">
        <v>91</v>
      </c>
      <c r="E20" s="100">
        <v>682</v>
      </c>
      <c r="F20" s="101">
        <v>754</v>
      </c>
      <c r="G20" s="103">
        <v>551</v>
      </c>
      <c r="H20" s="101">
        <v>384</v>
      </c>
      <c r="I20" s="100">
        <v>212</v>
      </c>
      <c r="J20" s="103">
        <v>99</v>
      </c>
      <c r="K20" s="103">
        <v>62</v>
      </c>
      <c r="L20" s="103">
        <v>26</v>
      </c>
      <c r="M20" s="103">
        <v>0</v>
      </c>
      <c r="N20" s="104">
        <f t="shared" si="15"/>
        <v>2861</v>
      </c>
      <c r="O20" s="95">
        <f t="shared" si="1"/>
        <v>3.181</v>
      </c>
      <c r="P20" s="96">
        <f t="shared" si="2"/>
        <v>23.838</v>
      </c>
      <c r="Q20" s="96">
        <f t="shared" si="3"/>
        <v>26.354</v>
      </c>
      <c r="R20" s="97">
        <f t="shared" si="4"/>
        <v>19.259</v>
      </c>
      <c r="S20" s="96">
        <f t="shared" si="5"/>
        <v>13.422</v>
      </c>
      <c r="T20" s="96">
        <f t="shared" si="6"/>
        <v>7.41</v>
      </c>
      <c r="U20" s="96">
        <f t="shared" si="7"/>
        <v>3.46</v>
      </c>
      <c r="V20" s="96">
        <f t="shared" si="8"/>
        <v>2.167</v>
      </c>
      <c r="W20" s="96">
        <f t="shared" si="9"/>
        <v>0.909</v>
      </c>
      <c r="X20" s="174" t="str">
        <f t="shared" si="10"/>
        <v> </v>
      </c>
      <c r="Y20" s="98">
        <f t="shared" si="11"/>
        <v>27.368</v>
      </c>
      <c r="AA20" s="17" t="e">
        <f>ROUND(#REF!*D20,0)</f>
        <v>#REF!</v>
      </c>
      <c r="AB20" s="17" t="e">
        <f>ROUND(#REF!*E20,0)</f>
        <v>#REF!</v>
      </c>
      <c r="AC20" s="17" t="e">
        <f>ROUND(#REF!*F20,0)</f>
        <v>#REF!</v>
      </c>
      <c r="AD20" s="17" t="e">
        <f>ROUND(#REF!*G20,0)</f>
        <v>#REF!</v>
      </c>
      <c r="AE20" s="17" t="e">
        <f>ROUND(#REF!*H20,0)</f>
        <v>#REF!</v>
      </c>
      <c r="AF20" s="17" t="e">
        <f>ROUND(#REF!*I20,0)</f>
        <v>#REF!</v>
      </c>
      <c r="AG20" s="17" t="e">
        <f>ROUND(#REF!*J20,0)</f>
        <v>#REF!</v>
      </c>
      <c r="AH20" s="17" t="e">
        <f>ROUND(#REF!*K20,0)</f>
        <v>#REF!</v>
      </c>
      <c r="AI20" s="17" t="e">
        <f>ROUND(#REF!*L20,0)</f>
        <v>#REF!</v>
      </c>
      <c r="AJ20" s="17" t="e">
        <f>ROUND(#REF!*M20,0)</f>
        <v>#REF!</v>
      </c>
      <c r="AK20" s="17" t="e">
        <f t="shared" si="12"/>
        <v>#REF!</v>
      </c>
      <c r="AL20" s="37" t="e">
        <f t="shared" si="13"/>
        <v>#REF!</v>
      </c>
      <c r="AM20" s="44" t="e">
        <f t="shared" si="14"/>
        <v>#REF!</v>
      </c>
    </row>
    <row r="21" spans="1:39" ht="30" customHeight="1">
      <c r="A21" s="70" t="s">
        <v>38</v>
      </c>
      <c r="B21" s="6"/>
      <c r="C21" s="7"/>
      <c r="D21" s="99">
        <v>296</v>
      </c>
      <c r="E21" s="100">
        <v>714</v>
      </c>
      <c r="F21" s="101">
        <v>840</v>
      </c>
      <c r="G21" s="103">
        <v>1853</v>
      </c>
      <c r="H21" s="101">
        <v>1312</v>
      </c>
      <c r="I21" s="100">
        <v>551</v>
      </c>
      <c r="J21" s="103">
        <v>147</v>
      </c>
      <c r="K21" s="103">
        <v>42</v>
      </c>
      <c r="L21" s="167"/>
      <c r="M21" s="168"/>
      <c r="N21" s="104">
        <f t="shared" si="15"/>
        <v>5755</v>
      </c>
      <c r="O21" s="95">
        <f t="shared" si="1"/>
        <v>5.143</v>
      </c>
      <c r="P21" s="96">
        <f t="shared" si="2"/>
        <v>12.407</v>
      </c>
      <c r="Q21" s="96">
        <f t="shared" si="3"/>
        <v>14.596</v>
      </c>
      <c r="R21" s="97">
        <f t="shared" si="4"/>
        <v>32.198</v>
      </c>
      <c r="S21" s="96">
        <f t="shared" si="5"/>
        <v>22.798</v>
      </c>
      <c r="T21" s="96">
        <f t="shared" si="6"/>
        <v>9.574</v>
      </c>
      <c r="U21" s="96">
        <f t="shared" si="7"/>
        <v>2.554</v>
      </c>
      <c r="V21" s="96">
        <f t="shared" si="8"/>
        <v>0.73</v>
      </c>
      <c r="W21" s="173" t="str">
        <f t="shared" si="9"/>
        <v> </v>
      </c>
      <c r="X21" s="174" t="str">
        <f t="shared" si="10"/>
        <v> </v>
      </c>
      <c r="Y21" s="98">
        <f t="shared" si="11"/>
        <v>35.656</v>
      </c>
      <c r="AA21" s="17" t="e">
        <f>ROUND(#REF!*D21,0)</f>
        <v>#REF!</v>
      </c>
      <c r="AB21" s="17" t="e">
        <f>ROUND(#REF!*E21,0)</f>
        <v>#REF!</v>
      </c>
      <c r="AC21" s="17" t="e">
        <f>ROUND(#REF!*F21,0)</f>
        <v>#REF!</v>
      </c>
      <c r="AD21" s="17" t="e">
        <f>ROUND(#REF!*G21,0)</f>
        <v>#REF!</v>
      </c>
      <c r="AE21" s="17" t="e">
        <f>ROUND(#REF!*H21,0)</f>
        <v>#REF!</v>
      </c>
      <c r="AF21" s="17" t="e">
        <f>ROUND(#REF!*I21,0)</f>
        <v>#REF!</v>
      </c>
      <c r="AG21" s="17" t="e">
        <f>ROUND(#REF!*J21,0)</f>
        <v>#REF!</v>
      </c>
      <c r="AH21" s="17" t="e">
        <f>ROUND(#REF!*K21,0)</f>
        <v>#REF!</v>
      </c>
      <c r="AI21" s="17" t="e">
        <f>ROUND(#REF!*L21,0)</f>
        <v>#REF!</v>
      </c>
      <c r="AJ21" s="17" t="e">
        <f>ROUND(#REF!*M21,0)</f>
        <v>#REF!</v>
      </c>
      <c r="AK21" s="17" t="e">
        <f t="shared" si="12"/>
        <v>#REF!</v>
      </c>
      <c r="AL21" s="37" t="e">
        <f t="shared" si="13"/>
        <v>#REF!</v>
      </c>
      <c r="AM21" s="44" t="e">
        <f t="shared" si="14"/>
        <v>#REF!</v>
      </c>
    </row>
    <row r="22" spans="1:39" ht="30" customHeight="1">
      <c r="A22" s="70" t="s">
        <v>39</v>
      </c>
      <c r="B22" s="6"/>
      <c r="C22" s="7"/>
      <c r="D22" s="99">
        <v>239</v>
      </c>
      <c r="E22" s="100">
        <v>729</v>
      </c>
      <c r="F22" s="101">
        <v>593</v>
      </c>
      <c r="G22" s="103">
        <v>268</v>
      </c>
      <c r="H22" s="101">
        <v>307</v>
      </c>
      <c r="I22" s="100">
        <v>189</v>
      </c>
      <c r="J22" s="103">
        <v>79</v>
      </c>
      <c r="K22" s="103">
        <v>26</v>
      </c>
      <c r="L22" s="103"/>
      <c r="M22" s="168"/>
      <c r="N22" s="104">
        <f t="shared" si="15"/>
        <v>2430</v>
      </c>
      <c r="O22" s="95">
        <f t="shared" si="1"/>
        <v>9.835</v>
      </c>
      <c r="P22" s="96">
        <f t="shared" si="2"/>
        <v>30</v>
      </c>
      <c r="Q22" s="96">
        <f t="shared" si="3"/>
        <v>24.403</v>
      </c>
      <c r="R22" s="97">
        <f t="shared" si="4"/>
        <v>11.029</v>
      </c>
      <c r="S22" s="96">
        <f t="shared" si="5"/>
        <v>12.634</v>
      </c>
      <c r="T22" s="96">
        <f t="shared" si="6"/>
        <v>7.778</v>
      </c>
      <c r="U22" s="96">
        <f t="shared" si="7"/>
        <v>3.251</v>
      </c>
      <c r="V22" s="96">
        <f t="shared" si="8"/>
        <v>1.07</v>
      </c>
      <c r="W22" s="96" t="str">
        <f t="shared" si="9"/>
        <v> </v>
      </c>
      <c r="X22" s="174" t="str">
        <f t="shared" si="10"/>
        <v> </v>
      </c>
      <c r="Y22" s="98">
        <f t="shared" si="11"/>
        <v>24.733</v>
      </c>
      <c r="AA22" s="17" t="e">
        <f>ROUND(#REF!*D22,0)</f>
        <v>#REF!</v>
      </c>
      <c r="AB22" s="17" t="e">
        <f>ROUND(#REF!*E22,0)</f>
        <v>#REF!</v>
      </c>
      <c r="AC22" s="17" t="e">
        <f>ROUND(#REF!*F22,0)</f>
        <v>#REF!</v>
      </c>
      <c r="AD22" s="17" t="e">
        <f>ROUND(#REF!*G22,0)</f>
        <v>#REF!</v>
      </c>
      <c r="AE22" s="17" t="e">
        <f>ROUND(#REF!*H22,0)</f>
        <v>#REF!</v>
      </c>
      <c r="AF22" s="17" t="e">
        <f>ROUND(#REF!*I22,0)</f>
        <v>#REF!</v>
      </c>
      <c r="AG22" s="17" t="e">
        <f>ROUND(#REF!*J22,0)</f>
        <v>#REF!</v>
      </c>
      <c r="AH22" s="17" t="e">
        <f>ROUND(#REF!*K22,0)</f>
        <v>#REF!</v>
      </c>
      <c r="AI22" s="17" t="e">
        <f>ROUND(#REF!*L22,0)</f>
        <v>#REF!</v>
      </c>
      <c r="AJ22" s="17" t="e">
        <f>ROUND(#REF!*M22,0)</f>
        <v>#REF!</v>
      </c>
      <c r="AK22" s="17" t="e">
        <f t="shared" si="12"/>
        <v>#REF!</v>
      </c>
      <c r="AL22" s="37" t="e">
        <f t="shared" si="13"/>
        <v>#REF!</v>
      </c>
      <c r="AM22" s="44" t="e">
        <f t="shared" si="14"/>
        <v>#REF!</v>
      </c>
    </row>
    <row r="23" spans="1:39" ht="30" customHeight="1">
      <c r="A23" s="70" t="s">
        <v>40</v>
      </c>
      <c r="B23" s="6"/>
      <c r="C23" s="7"/>
      <c r="D23" s="99">
        <v>128</v>
      </c>
      <c r="E23" s="100">
        <v>600</v>
      </c>
      <c r="F23" s="101">
        <v>698</v>
      </c>
      <c r="G23" s="103">
        <v>1262</v>
      </c>
      <c r="H23" s="101">
        <v>980</v>
      </c>
      <c r="I23" s="100">
        <v>338</v>
      </c>
      <c r="J23" s="103">
        <v>105</v>
      </c>
      <c r="K23" s="103">
        <v>25</v>
      </c>
      <c r="L23" s="169"/>
      <c r="M23" s="168"/>
      <c r="N23" s="104">
        <f t="shared" si="15"/>
        <v>4136</v>
      </c>
      <c r="O23" s="95">
        <f t="shared" si="1"/>
        <v>3.095</v>
      </c>
      <c r="P23" s="96">
        <f t="shared" si="2"/>
        <v>14.507</v>
      </c>
      <c r="Q23" s="96">
        <f t="shared" si="3"/>
        <v>16.876</v>
      </c>
      <c r="R23" s="97">
        <f t="shared" si="4"/>
        <v>30.513</v>
      </c>
      <c r="S23" s="96">
        <f t="shared" si="5"/>
        <v>23.694</v>
      </c>
      <c r="T23" s="96">
        <f t="shared" si="6"/>
        <v>8.172</v>
      </c>
      <c r="U23" s="96">
        <f t="shared" si="7"/>
        <v>2.539</v>
      </c>
      <c r="V23" s="96">
        <f t="shared" si="8"/>
        <v>0.604</v>
      </c>
      <c r="W23" s="173" t="str">
        <f t="shared" si="9"/>
        <v> </v>
      </c>
      <c r="X23" s="174" t="str">
        <f t="shared" si="10"/>
        <v> </v>
      </c>
      <c r="Y23" s="98">
        <f t="shared" si="11"/>
        <v>35.01</v>
      </c>
      <c r="AA23" s="17" t="e">
        <f>ROUND(#REF!*D23,0)</f>
        <v>#REF!</v>
      </c>
      <c r="AB23" s="17" t="e">
        <f>ROUND(#REF!*E23,0)</f>
        <v>#REF!</v>
      </c>
      <c r="AC23" s="17" t="e">
        <f>ROUND(#REF!*F23,0)</f>
        <v>#REF!</v>
      </c>
      <c r="AD23" s="17" t="e">
        <f>ROUND(#REF!*G23,0)</f>
        <v>#REF!</v>
      </c>
      <c r="AE23" s="17" t="e">
        <f>ROUND(#REF!*H23,0)</f>
        <v>#REF!</v>
      </c>
      <c r="AF23" s="17" t="e">
        <f>ROUND(#REF!*I23,0)</f>
        <v>#REF!</v>
      </c>
      <c r="AG23" s="17" t="e">
        <f>ROUND(#REF!*J23,0)</f>
        <v>#REF!</v>
      </c>
      <c r="AH23" s="17" t="e">
        <f>ROUND(#REF!*K23,0)</f>
        <v>#REF!</v>
      </c>
      <c r="AI23" s="17" t="e">
        <f>ROUND(#REF!*L23,0)</f>
        <v>#REF!</v>
      </c>
      <c r="AJ23" s="17" t="e">
        <f>ROUND(#REF!*M23,0)</f>
        <v>#REF!</v>
      </c>
      <c r="AK23" s="17" t="e">
        <f t="shared" si="12"/>
        <v>#REF!</v>
      </c>
      <c r="AL23" s="37" t="e">
        <f t="shared" si="13"/>
        <v>#REF!</v>
      </c>
      <c r="AM23" s="44" t="e">
        <f t="shared" si="14"/>
        <v>#REF!</v>
      </c>
    </row>
    <row r="24" spans="1:39" ht="30" customHeight="1">
      <c r="A24" s="70" t="s">
        <v>41</v>
      </c>
      <c r="B24" s="6"/>
      <c r="C24" s="7"/>
      <c r="D24" s="99">
        <v>457</v>
      </c>
      <c r="E24" s="100">
        <v>1184</v>
      </c>
      <c r="F24" s="101">
        <v>912</v>
      </c>
      <c r="G24" s="101">
        <v>1065</v>
      </c>
      <c r="H24" s="102">
        <v>381</v>
      </c>
      <c r="I24" s="103">
        <v>106</v>
      </c>
      <c r="J24" s="103">
        <v>33</v>
      </c>
      <c r="K24" s="169"/>
      <c r="L24" s="169"/>
      <c r="M24" s="168"/>
      <c r="N24" s="104">
        <f t="shared" si="15"/>
        <v>4138</v>
      </c>
      <c r="O24" s="95">
        <f t="shared" si="1"/>
        <v>11.044</v>
      </c>
      <c r="P24" s="96">
        <f t="shared" si="2"/>
        <v>28.613</v>
      </c>
      <c r="Q24" s="96">
        <f t="shared" si="3"/>
        <v>22.04</v>
      </c>
      <c r="R24" s="97">
        <f t="shared" si="4"/>
        <v>25.737</v>
      </c>
      <c r="S24" s="96">
        <f t="shared" si="5"/>
        <v>9.207</v>
      </c>
      <c r="T24" s="96">
        <f t="shared" si="6"/>
        <v>2.562</v>
      </c>
      <c r="U24" s="96">
        <f t="shared" si="7"/>
        <v>0.797</v>
      </c>
      <c r="V24" s="173" t="str">
        <f t="shared" si="8"/>
        <v> </v>
      </c>
      <c r="W24" s="173" t="str">
        <f t="shared" si="9"/>
        <v> </v>
      </c>
      <c r="X24" s="174" t="str">
        <f t="shared" si="10"/>
        <v> </v>
      </c>
      <c r="Y24" s="98">
        <f t="shared" si="11"/>
        <v>12.566</v>
      </c>
      <c r="AA24" s="17" t="e">
        <f>ROUND(#REF!*D24,0)</f>
        <v>#REF!</v>
      </c>
      <c r="AB24" s="17" t="e">
        <f>ROUND(#REF!*E24,0)</f>
        <v>#REF!</v>
      </c>
      <c r="AC24" s="17" t="e">
        <f>ROUND(#REF!*F24,0)</f>
        <v>#REF!</v>
      </c>
      <c r="AD24" s="17" t="e">
        <f>ROUND(#REF!*G24,0)</f>
        <v>#REF!</v>
      </c>
      <c r="AE24" s="17" t="e">
        <f>ROUND(#REF!*H24,0)</f>
        <v>#REF!</v>
      </c>
      <c r="AF24" s="17" t="e">
        <f>ROUND(#REF!*I24,0)</f>
        <v>#REF!</v>
      </c>
      <c r="AG24" s="17" t="e">
        <f>ROUND(#REF!*J24,0)</f>
        <v>#REF!</v>
      </c>
      <c r="AH24" s="17" t="e">
        <f>ROUND(#REF!*K24,0)</f>
        <v>#REF!</v>
      </c>
      <c r="AI24" s="17" t="e">
        <f>ROUND(#REF!*L24,0)</f>
        <v>#REF!</v>
      </c>
      <c r="AJ24" s="17" t="e">
        <f>ROUND(#REF!*M24,0)</f>
        <v>#REF!</v>
      </c>
      <c r="AK24" s="17" t="e">
        <f t="shared" si="12"/>
        <v>#REF!</v>
      </c>
      <c r="AL24" s="37" t="e">
        <f t="shared" si="13"/>
        <v>#REF!</v>
      </c>
      <c r="AM24" s="44" t="e">
        <f t="shared" si="14"/>
        <v>#REF!</v>
      </c>
    </row>
    <row r="25" spans="1:39" ht="30" customHeight="1" thickBot="1">
      <c r="A25" s="185" t="s">
        <v>42</v>
      </c>
      <c r="B25" s="196"/>
      <c r="C25" s="197"/>
      <c r="D25" s="198">
        <v>119</v>
      </c>
      <c r="E25" s="199">
        <v>789</v>
      </c>
      <c r="F25" s="200">
        <v>806</v>
      </c>
      <c r="G25" s="200">
        <v>1331</v>
      </c>
      <c r="H25" s="201">
        <v>1374</v>
      </c>
      <c r="I25" s="202">
        <v>421</v>
      </c>
      <c r="J25" s="202">
        <v>113</v>
      </c>
      <c r="K25" s="202">
        <v>35</v>
      </c>
      <c r="L25" s="203"/>
      <c r="M25" s="204"/>
      <c r="N25" s="205">
        <f t="shared" si="15"/>
        <v>4988</v>
      </c>
      <c r="O25" s="206">
        <f t="shared" si="1"/>
        <v>2.386</v>
      </c>
      <c r="P25" s="207">
        <f t="shared" si="2"/>
        <v>15.818</v>
      </c>
      <c r="Q25" s="207">
        <f t="shared" si="3"/>
        <v>16.159</v>
      </c>
      <c r="R25" s="208">
        <f t="shared" si="4"/>
        <v>26.684</v>
      </c>
      <c r="S25" s="207">
        <f t="shared" si="5"/>
        <v>27.546</v>
      </c>
      <c r="T25" s="207">
        <f t="shared" si="6"/>
        <v>8.44</v>
      </c>
      <c r="U25" s="207">
        <f t="shared" si="7"/>
        <v>2.265</v>
      </c>
      <c r="V25" s="207">
        <f t="shared" si="8"/>
        <v>0.702</v>
      </c>
      <c r="W25" s="209" t="str">
        <f t="shared" si="9"/>
        <v> </v>
      </c>
      <c r="X25" s="210" t="str">
        <f t="shared" si="10"/>
        <v> </v>
      </c>
      <c r="Y25" s="211">
        <f t="shared" si="11"/>
        <v>38.953</v>
      </c>
      <c r="AA25" s="17" t="e">
        <f>ROUND(#REF!*D25,0)</f>
        <v>#REF!</v>
      </c>
      <c r="AB25" s="17" t="e">
        <f>ROUND(#REF!*E25,0)</f>
        <v>#REF!</v>
      </c>
      <c r="AC25" s="17" t="e">
        <f>ROUND(#REF!*F25,0)</f>
        <v>#REF!</v>
      </c>
      <c r="AD25" s="17" t="e">
        <f>ROUND(#REF!*G25,0)</f>
        <v>#REF!</v>
      </c>
      <c r="AE25" s="17" t="e">
        <f>ROUND(#REF!*H25,0)</f>
        <v>#REF!</v>
      </c>
      <c r="AF25" s="17" t="e">
        <f>ROUND(#REF!*I25,0)</f>
        <v>#REF!</v>
      </c>
      <c r="AG25" s="17" t="e">
        <f>ROUND(#REF!*J25,0)</f>
        <v>#REF!</v>
      </c>
      <c r="AH25" s="17" t="e">
        <f>ROUND(#REF!*K25,0)</f>
        <v>#REF!</v>
      </c>
      <c r="AI25" s="17" t="e">
        <f>ROUND(#REF!*L25,0)</f>
        <v>#REF!</v>
      </c>
      <c r="AJ25" s="17" t="e">
        <f>ROUND(#REF!*M25,0)</f>
        <v>#REF!</v>
      </c>
      <c r="AK25" s="17" t="e">
        <f>SUM(AA25:AJ25)</f>
        <v>#REF!</v>
      </c>
      <c r="AL25" s="37" t="e">
        <f t="shared" si="13"/>
        <v>#REF!</v>
      </c>
      <c r="AM25" s="45" t="e">
        <f t="shared" si="14"/>
        <v>#REF!</v>
      </c>
    </row>
    <row r="26" spans="1:39" ht="30" customHeight="1" thickBot="1">
      <c r="A26" s="72" t="s">
        <v>63</v>
      </c>
      <c r="B26" s="212"/>
      <c r="C26" s="213"/>
      <c r="D26" s="110">
        <v>281</v>
      </c>
      <c r="E26" s="111">
        <v>293</v>
      </c>
      <c r="F26" s="112">
        <v>848</v>
      </c>
      <c r="G26" s="112">
        <v>683</v>
      </c>
      <c r="H26" s="113">
        <v>524</v>
      </c>
      <c r="I26" s="114">
        <v>146</v>
      </c>
      <c r="J26" s="114">
        <v>8</v>
      </c>
      <c r="K26" s="114">
        <v>68</v>
      </c>
      <c r="L26" s="112">
        <v>22</v>
      </c>
      <c r="M26" s="171"/>
      <c r="N26" s="115">
        <f>SUM(D26:M26)</f>
        <v>2873</v>
      </c>
      <c r="O26" s="116">
        <f>IF(ROUND(D26/N26*100,3)&gt;0,ROUND(D26/N26*100,3)," ")</f>
        <v>9.781</v>
      </c>
      <c r="P26" s="117">
        <f>IF(ROUND(E26/N26*100,3)&gt;0,ROUND(E26/N26*100,3)," ")</f>
        <v>10.198</v>
      </c>
      <c r="Q26" s="117">
        <f>IF(ROUND(F26/N26*100,3)&gt;0,ROUND(F26/N26*100,3)," ")</f>
        <v>29.516</v>
      </c>
      <c r="R26" s="118">
        <f>IF(ROUND(G26/N26*100,3)&gt;0,ROUND(G26/N26*100,3)," ")</f>
        <v>23.773</v>
      </c>
      <c r="S26" s="117">
        <f>IF(ROUND(H26/N26*100,3)&gt;0,ROUND(H26/N26*100,3)," ")</f>
        <v>18.239</v>
      </c>
      <c r="T26" s="117">
        <f>IF(ROUND(I26/N26*100,3)&gt;0,ROUND(I26/N26*100,3)," ")</f>
        <v>5.082</v>
      </c>
      <c r="U26" s="117">
        <f>IF(ROUND(J26/N26*100,3)&gt;0,ROUND(J26/N26*100,3)," ")</f>
        <v>0.278</v>
      </c>
      <c r="V26" s="117">
        <f>IF(ROUND(K26/N26*100,3)&gt;0,ROUND(K26/N26*100,3)," ")</f>
        <v>2.367</v>
      </c>
      <c r="W26" s="175">
        <f>IF(ROUND(L26/N26*100,3)&gt;0,ROUND(L26/N26*100,3)," ")</f>
        <v>0.766</v>
      </c>
      <c r="X26" s="176" t="str">
        <f>IF(ROUND(M26/N26*100,3)&gt;0,ROUND(M26/N26*100,3)," ")</f>
        <v> </v>
      </c>
      <c r="Y26" s="119">
        <f>ROUND(SUM(H26:M26)/N26*100,3)</f>
        <v>26.732</v>
      </c>
      <c r="AA26" s="17" t="e">
        <f>ROUND(#REF!*D26,0)</f>
        <v>#REF!</v>
      </c>
      <c r="AB26" s="17" t="e">
        <f>ROUND(#REF!*E26,0)</f>
        <v>#REF!</v>
      </c>
      <c r="AC26" s="17" t="e">
        <f>ROUND(#REF!*F26,0)</f>
        <v>#REF!</v>
      </c>
      <c r="AD26" s="17" t="e">
        <f>ROUND(#REF!*G26,0)</f>
        <v>#REF!</v>
      </c>
      <c r="AE26" s="17" t="e">
        <f>ROUND(#REF!*H26,0)</f>
        <v>#REF!</v>
      </c>
      <c r="AF26" s="17" t="e">
        <f>ROUND(#REF!*I26,0)</f>
        <v>#REF!</v>
      </c>
      <c r="AG26" s="17" t="e">
        <f>ROUND(#REF!*J26,0)</f>
        <v>#REF!</v>
      </c>
      <c r="AH26" s="17" t="e">
        <f>ROUND(#REF!*K26,0)</f>
        <v>#REF!</v>
      </c>
      <c r="AI26" s="17" t="e">
        <f>ROUND(#REF!*L26,0)</f>
        <v>#REF!</v>
      </c>
      <c r="AJ26" s="17" t="e">
        <f>ROUND(#REF!*M26,0)</f>
        <v>#REF!</v>
      </c>
      <c r="AK26" s="17" t="e">
        <f>SUM(AA26:AJ26)</f>
        <v>#REF!</v>
      </c>
      <c r="AL26" s="37" t="e">
        <f>ROUND(AK26/N26,0)</f>
        <v>#REF!</v>
      </c>
      <c r="AM26" s="45" t="e">
        <f>ROUND(AL26/$AL$27*100,1)</f>
        <v>#REF!</v>
      </c>
    </row>
    <row r="27" spans="1:39" ht="19.5" customHeight="1" thickBot="1">
      <c r="A27" s="48"/>
      <c r="B27" s="48"/>
      <c r="C27" s="48"/>
      <c r="D27" s="1" t="s">
        <v>50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AJ27" s="34">
        <f>SUM(N7:N25)</f>
        <v>86999</v>
      </c>
      <c r="AK27" s="39" t="e">
        <f>SUM(AK7:AK25)</f>
        <v>#REF!</v>
      </c>
      <c r="AL27" s="35" t="e">
        <f>ROUND(AK27/AJ27,0)</f>
        <v>#REF!</v>
      </c>
      <c r="AM27" s="41" t="e">
        <f>ROUND(AL27/$AL$27,2)</f>
        <v>#REF!</v>
      </c>
    </row>
    <row r="28" spans="1:3" ht="14.25" customHeight="1">
      <c r="A28" s="49"/>
      <c r="B28" s="9"/>
      <c r="C28" s="8"/>
    </row>
    <row r="29" spans="1:3" ht="40.5" customHeight="1">
      <c r="A29" s="56"/>
      <c r="B29" s="9"/>
      <c r="C29" s="8"/>
    </row>
    <row r="30" spans="1:3" ht="19.5" customHeight="1">
      <c r="A30" s="240"/>
      <c r="B30" s="240"/>
      <c r="C30" s="240"/>
    </row>
    <row r="31" spans="1:3" ht="19.5" customHeight="1">
      <c r="A31" s="55"/>
      <c r="B31" s="10"/>
      <c r="C31" s="55"/>
    </row>
    <row r="32" spans="1:3" ht="19.5" customHeight="1">
      <c r="A32" s="3"/>
      <c r="B32" s="52"/>
      <c r="C32" s="3"/>
    </row>
    <row r="33" spans="1:3" ht="19.5" customHeight="1">
      <c r="A33" s="3"/>
      <c r="B33" s="52"/>
      <c r="C33" s="3"/>
    </row>
    <row r="34" spans="1:3" ht="19.5" customHeight="1">
      <c r="A34" s="3"/>
      <c r="B34" s="52"/>
      <c r="C34" s="3"/>
    </row>
    <row r="35" spans="1:3" ht="19.5" customHeight="1">
      <c r="A35" s="3"/>
      <c r="B35" s="52"/>
      <c r="C35" s="3"/>
    </row>
    <row r="36" spans="1:3" ht="19.5" customHeight="1">
      <c r="A36" s="3"/>
      <c r="B36" s="52"/>
      <c r="C36" s="3"/>
    </row>
    <row r="37" spans="1:3" ht="19.5" customHeight="1">
      <c r="A37" s="3"/>
      <c r="B37" s="52"/>
      <c r="C37" s="3"/>
    </row>
    <row r="38" spans="1:3" ht="19.5" customHeight="1">
      <c r="A38" s="3"/>
      <c r="B38" s="52"/>
      <c r="C38" s="3"/>
    </row>
    <row r="39" spans="1:3" ht="19.5" customHeight="1">
      <c r="A39" s="3"/>
      <c r="B39" s="52"/>
      <c r="C39" s="3"/>
    </row>
    <row r="40" spans="1:3" ht="19.5" customHeight="1">
      <c r="A40" s="3"/>
      <c r="B40" s="52"/>
      <c r="C40" s="3"/>
    </row>
    <row r="41" spans="1:3" ht="13.5" customHeight="1">
      <c r="A41" s="3"/>
      <c r="B41" s="52"/>
      <c r="C41" s="3"/>
    </row>
    <row r="42" spans="1:3" ht="13.5" customHeight="1">
      <c r="A42" s="3"/>
      <c r="B42" s="52"/>
      <c r="C42" s="3"/>
    </row>
    <row r="43" spans="1:3" ht="13.5" customHeight="1">
      <c r="A43" s="3"/>
      <c r="B43" s="52"/>
      <c r="C43" s="3"/>
    </row>
    <row r="44" spans="1:3" ht="13.5" customHeight="1">
      <c r="A44" s="3"/>
      <c r="B44" s="52"/>
      <c r="C44" s="3"/>
    </row>
    <row r="45" spans="1:3" ht="13.5" customHeight="1">
      <c r="A45" s="3"/>
      <c r="B45" s="52"/>
      <c r="C45" s="3"/>
    </row>
    <row r="46" spans="1:3" ht="13.5" customHeight="1">
      <c r="A46" s="3"/>
      <c r="B46" s="52"/>
      <c r="C46" s="3"/>
    </row>
    <row r="47" spans="1:3" ht="13.5" customHeight="1">
      <c r="A47" s="3"/>
      <c r="B47" s="52"/>
      <c r="C47" s="3"/>
    </row>
    <row r="48" spans="1:3" ht="13.5" customHeight="1">
      <c r="A48" s="3"/>
      <c r="B48" s="52"/>
      <c r="C48" s="3"/>
    </row>
    <row r="49" spans="1:3" ht="13.5" customHeight="1">
      <c r="A49" s="3"/>
      <c r="B49" s="52"/>
      <c r="C49" s="3"/>
    </row>
    <row r="50" spans="1:3" ht="13.5" customHeight="1">
      <c r="A50" s="3"/>
      <c r="B50" s="52"/>
      <c r="C50" s="3"/>
    </row>
    <row r="51" spans="1:3" ht="13.5" customHeight="1">
      <c r="A51" s="3"/>
      <c r="B51" s="52"/>
      <c r="C51" s="3"/>
    </row>
    <row r="52" spans="1:3" ht="13.5" customHeight="1">
      <c r="A52" s="3"/>
      <c r="B52" s="52"/>
      <c r="C52" s="3"/>
    </row>
    <row r="53" spans="1:3" ht="13.5" customHeight="1">
      <c r="A53" s="3"/>
      <c r="B53" s="52"/>
      <c r="C53" s="3"/>
    </row>
    <row r="54" spans="1:3" ht="13.5" customHeight="1">
      <c r="A54" s="3"/>
      <c r="B54" s="52"/>
      <c r="C54" s="3"/>
    </row>
    <row r="55" spans="1:3" ht="13.5" customHeight="1">
      <c r="A55" s="3"/>
      <c r="B55" s="52"/>
      <c r="C55" s="3"/>
    </row>
    <row r="56" spans="1:3" ht="13.5" customHeight="1">
      <c r="A56" s="3"/>
      <c r="B56" s="52"/>
      <c r="C56" s="3"/>
    </row>
    <row r="57" spans="1:3" ht="13.5" customHeight="1">
      <c r="A57" s="3"/>
      <c r="B57" s="52"/>
      <c r="C57" s="3"/>
    </row>
    <row r="58" spans="1:3" ht="13.5" customHeight="1">
      <c r="A58" s="3"/>
      <c r="B58" s="52"/>
      <c r="C58" s="3"/>
    </row>
    <row r="59" spans="1:3" ht="13.5" customHeight="1">
      <c r="A59" s="3"/>
      <c r="B59" s="52"/>
      <c r="C59" s="3"/>
    </row>
    <row r="60" spans="1:3" ht="13.5" customHeight="1">
      <c r="A60" s="3"/>
      <c r="B60" s="52"/>
      <c r="C60" s="3"/>
    </row>
    <row r="61" spans="1:3" ht="13.5" customHeight="1">
      <c r="A61" s="3"/>
      <c r="B61" s="52"/>
      <c r="C61" s="3"/>
    </row>
    <row r="62" spans="1:3" ht="13.5" customHeight="1">
      <c r="A62" s="3"/>
      <c r="B62" s="52"/>
      <c r="C62" s="3"/>
    </row>
    <row r="63" spans="1:3" ht="13.5" customHeight="1">
      <c r="A63" s="3"/>
      <c r="B63" s="52"/>
      <c r="C63" s="3"/>
    </row>
    <row r="64" spans="1:3" ht="13.5" customHeight="1">
      <c r="A64" s="3"/>
      <c r="B64" s="52"/>
      <c r="C64" s="3"/>
    </row>
    <row r="65" spans="1:3" ht="13.5" customHeight="1">
      <c r="A65" s="3"/>
      <c r="B65" s="52"/>
      <c r="C65" s="3"/>
    </row>
    <row r="66" spans="1:3" ht="13.5" customHeight="1">
      <c r="A66" s="3"/>
      <c r="B66" s="52"/>
      <c r="C66" s="3"/>
    </row>
    <row r="67" spans="1:3" ht="13.5" customHeight="1">
      <c r="A67" s="3"/>
      <c r="B67" s="52"/>
      <c r="C67" s="3"/>
    </row>
    <row r="68" spans="1:3" ht="13.5" customHeight="1">
      <c r="A68" s="3"/>
      <c r="B68" s="52"/>
      <c r="C68" s="3"/>
    </row>
    <row r="69" spans="1:3" ht="13.5" customHeight="1">
      <c r="A69" s="3"/>
      <c r="B69" s="52"/>
      <c r="C69" s="3"/>
    </row>
    <row r="70" spans="1:3" ht="13.5" customHeight="1">
      <c r="A70" s="3"/>
      <c r="B70" s="52"/>
      <c r="C70" s="3"/>
    </row>
    <row r="71" spans="1:3" ht="13.5" customHeight="1">
      <c r="A71" s="3"/>
      <c r="B71" s="52"/>
      <c r="C71" s="3"/>
    </row>
    <row r="72" spans="1:3" ht="13.5" customHeight="1">
      <c r="A72" s="3"/>
      <c r="B72" s="52"/>
      <c r="C72" s="3"/>
    </row>
    <row r="73" spans="1:3" ht="13.5" customHeight="1">
      <c r="A73" s="3"/>
      <c r="B73" s="52"/>
      <c r="C73" s="3"/>
    </row>
    <row r="74" spans="1:3" ht="13.5" customHeight="1">
      <c r="A74" s="3"/>
      <c r="B74" s="52"/>
      <c r="C74" s="3"/>
    </row>
    <row r="75" spans="1:3" ht="13.5" customHeight="1">
      <c r="A75" s="3"/>
      <c r="B75" s="52"/>
      <c r="C75" s="3"/>
    </row>
    <row r="76" spans="1:3" ht="13.5" customHeight="1">
      <c r="A76" s="3"/>
      <c r="B76" s="52"/>
      <c r="C76" s="3"/>
    </row>
    <row r="77" spans="1:3" ht="13.5" customHeight="1">
      <c r="A77" s="3"/>
      <c r="B77" s="52"/>
      <c r="C77" s="3"/>
    </row>
    <row r="78" spans="1:3" ht="13.5" customHeight="1">
      <c r="A78" s="3"/>
      <c r="B78" s="52"/>
      <c r="C78" s="3"/>
    </row>
    <row r="79" spans="1:3" ht="13.5" customHeight="1">
      <c r="A79" s="3"/>
      <c r="B79" s="52"/>
      <c r="C79" s="3"/>
    </row>
    <row r="80" spans="1:3" ht="13.5" customHeight="1">
      <c r="A80" s="3"/>
      <c r="B80" s="52"/>
      <c r="C80" s="3"/>
    </row>
    <row r="81" spans="1:3" ht="13.5" customHeight="1">
      <c r="A81" s="3"/>
      <c r="B81" s="52"/>
      <c r="C81" s="3"/>
    </row>
    <row r="82" spans="1:3" ht="13.5" customHeight="1">
      <c r="A82" s="3"/>
      <c r="B82" s="52"/>
      <c r="C82" s="3"/>
    </row>
    <row r="83" spans="1:3" ht="13.5" customHeight="1">
      <c r="A83" s="3"/>
      <c r="B83" s="52"/>
      <c r="C83" s="3"/>
    </row>
    <row r="84" spans="1:3" ht="13.5" customHeight="1">
      <c r="A84" s="3"/>
      <c r="B84" s="52"/>
      <c r="C84" s="3"/>
    </row>
    <row r="85" spans="1:3" ht="13.5" customHeight="1">
      <c r="A85" s="3"/>
      <c r="B85" s="52"/>
      <c r="C85" s="3"/>
    </row>
    <row r="86" spans="1:3" ht="13.5" customHeight="1">
      <c r="A86" s="3"/>
      <c r="B86" s="52"/>
      <c r="C86" s="3"/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10">
    <mergeCell ref="AM4:AM5"/>
    <mergeCell ref="A4:A5"/>
    <mergeCell ref="D4:N4"/>
    <mergeCell ref="A30:C30"/>
    <mergeCell ref="A1:K1"/>
    <mergeCell ref="X3:Y3"/>
    <mergeCell ref="O4:Y4"/>
    <mergeCell ref="AA4:AK4"/>
    <mergeCell ref="K2:L2"/>
    <mergeCell ref="N2:O2"/>
  </mergeCells>
  <conditionalFormatting sqref="Y7:Y25">
    <cfRule type="cellIs" priority="3" dxfId="102" operator="greaterThan" stopIfTrue="1">
      <formula>$Y$6</formula>
    </cfRule>
    <cfRule type="cellIs" priority="4" dxfId="101" operator="lessThan" stopIfTrue="1">
      <formula>$Y$6</formula>
    </cfRule>
  </conditionalFormatting>
  <conditionalFormatting sqref="Y26">
    <cfRule type="cellIs" priority="1" dxfId="102" operator="greaterThan" stopIfTrue="1">
      <formula>$Y$6</formula>
    </cfRule>
    <cfRule type="cellIs" priority="2" dxfId="101" operator="lessThan" stopIfTrue="1">
      <formula>$Y$6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剛(907341)</dc:creator>
  <cp:keywords/>
  <dc:description/>
  <cp:lastModifiedBy>石川　陽一(907943)</cp:lastModifiedBy>
  <cp:lastPrinted>2012-10-10T08:14:56Z</cp:lastPrinted>
  <dcterms:created xsi:type="dcterms:W3CDTF">2009-10-02T05:41:47Z</dcterms:created>
  <dcterms:modified xsi:type="dcterms:W3CDTF">2013-02-07T17:23:16Z</dcterms:modified>
  <cp:category/>
  <cp:version/>
  <cp:contentType/>
  <cp:contentStatus/>
</cp:coreProperties>
</file>