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4700" windowHeight="8292"/>
  </bookViews>
  <sheets>
    <sheet name="イ級別最高号給" sheetId="4" r:id="rId1"/>
    <sheet name="ロ級別職員構成 " sheetId="7" r:id="rId2"/>
  </sheets>
  <definedNames>
    <definedName name="_xlnm.Print_Area" localSheetId="0">イ級別最高号給!$A$1:$AA$27</definedName>
    <definedName name="_xlnm.Print_Area" localSheetId="1">'ロ級別職員構成 '!$A$1:$Y$26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45621"/>
</workbook>
</file>

<file path=xl/calcChain.xml><?xml version="1.0" encoding="utf-8"?>
<calcChain xmlns="http://schemas.openxmlformats.org/spreadsheetml/2006/main">
  <c r="X6" i="7" l="1"/>
  <c r="W6" i="7"/>
  <c r="V6" i="7"/>
  <c r="U6" i="7"/>
  <c r="T6" i="7"/>
  <c r="S6" i="7"/>
  <c r="R6" i="7"/>
  <c r="Q6" i="7"/>
  <c r="P6" i="7"/>
  <c r="O6" i="7"/>
  <c r="Y6" i="7" l="1"/>
  <c r="N6" i="7"/>
  <c r="AJ26" i="7" l="1"/>
  <c r="AI26" i="7"/>
  <c r="AH26" i="7"/>
  <c r="AG26" i="7"/>
  <c r="AF26" i="7"/>
  <c r="AE26" i="7"/>
  <c r="AD26" i="7"/>
  <c r="AC26" i="7"/>
  <c r="AB26" i="7"/>
  <c r="AA26" i="7"/>
  <c r="AK26" i="7"/>
  <c r="N26" i="7"/>
  <c r="Y26" i="7" s="1"/>
  <c r="W26" i="7"/>
  <c r="F27" i="4"/>
  <c r="E27" i="4"/>
  <c r="D27" i="4"/>
  <c r="C27" i="4"/>
  <c r="B27" i="4"/>
  <c r="O26" i="7"/>
  <c r="S26" i="7"/>
  <c r="T26" i="7"/>
  <c r="Q26" i="7"/>
  <c r="AJ25" i="7"/>
  <c r="AI25" i="7"/>
  <c r="AH25" i="7"/>
  <c r="AG25" i="7"/>
  <c r="AF25" i="7"/>
  <c r="AE25" i="7"/>
  <c r="AD25" i="7"/>
  <c r="AC25" i="7"/>
  <c r="AB25" i="7"/>
  <c r="AA25" i="7"/>
  <c r="AK25" i="7" s="1"/>
  <c r="AL25" i="7" s="1"/>
  <c r="N25" i="7"/>
  <c r="R25" i="7" s="1"/>
  <c r="AJ24" i="7"/>
  <c r="AI24" i="7"/>
  <c r="AH24" i="7"/>
  <c r="AG24" i="7"/>
  <c r="AF24" i="7"/>
  <c r="AE24" i="7"/>
  <c r="AD24" i="7"/>
  <c r="AC24" i="7"/>
  <c r="AB24" i="7"/>
  <c r="AA24" i="7"/>
  <c r="AK24" i="7" s="1"/>
  <c r="AL24" i="7" s="1"/>
  <c r="N24" i="7"/>
  <c r="W24" i="7" s="1"/>
  <c r="AJ23" i="7"/>
  <c r="AI23" i="7"/>
  <c r="AH23" i="7"/>
  <c r="AG23" i="7"/>
  <c r="AF23" i="7"/>
  <c r="AE23" i="7"/>
  <c r="AD23" i="7"/>
  <c r="AC23" i="7"/>
  <c r="AB23" i="7"/>
  <c r="AA23" i="7"/>
  <c r="AK23" i="7"/>
  <c r="N23" i="7"/>
  <c r="Y23" i="7" s="1"/>
  <c r="AJ22" i="7"/>
  <c r="AI22" i="7"/>
  <c r="AH22" i="7"/>
  <c r="AG22" i="7"/>
  <c r="AF22" i="7"/>
  <c r="AE22" i="7"/>
  <c r="AD22" i="7"/>
  <c r="AC22" i="7"/>
  <c r="AB22" i="7"/>
  <c r="AA22" i="7"/>
  <c r="N22" i="7"/>
  <c r="V22" i="7" s="1"/>
  <c r="AJ21" i="7"/>
  <c r="AI21" i="7"/>
  <c r="AH21" i="7"/>
  <c r="AG21" i="7"/>
  <c r="AF21" i="7"/>
  <c r="AE21" i="7"/>
  <c r="AD21" i="7"/>
  <c r="AC21" i="7"/>
  <c r="AB21" i="7"/>
  <c r="AA21" i="7"/>
  <c r="AK21" i="7" s="1"/>
  <c r="AL21" i="7" s="1"/>
  <c r="N21" i="7"/>
  <c r="U21" i="7" s="1"/>
  <c r="AJ20" i="7"/>
  <c r="AI20" i="7"/>
  <c r="AH20" i="7"/>
  <c r="AG20" i="7"/>
  <c r="AF20" i="7"/>
  <c r="AE20" i="7"/>
  <c r="AD20" i="7"/>
  <c r="AC20" i="7"/>
  <c r="AB20" i="7"/>
  <c r="AA20" i="7"/>
  <c r="AK20" i="7" s="1"/>
  <c r="AL20" i="7" s="1"/>
  <c r="N20" i="7"/>
  <c r="V20" i="7"/>
  <c r="AJ19" i="7"/>
  <c r="AI19" i="7"/>
  <c r="AH19" i="7"/>
  <c r="AG19" i="7"/>
  <c r="AF19" i="7"/>
  <c r="AE19" i="7"/>
  <c r="AD19" i="7"/>
  <c r="AC19" i="7"/>
  <c r="AB19" i="7"/>
  <c r="AA19" i="7"/>
  <c r="AK19" i="7" s="1"/>
  <c r="AL19" i="7" s="1"/>
  <c r="N19" i="7"/>
  <c r="R19" i="7" s="1"/>
  <c r="AJ18" i="7"/>
  <c r="AI18" i="7"/>
  <c r="AH18" i="7"/>
  <c r="AG18" i="7"/>
  <c r="AF18" i="7"/>
  <c r="AE18" i="7"/>
  <c r="AD18" i="7"/>
  <c r="AC18" i="7"/>
  <c r="AB18" i="7"/>
  <c r="AA18" i="7"/>
  <c r="N18" i="7"/>
  <c r="T18" i="7" s="1"/>
  <c r="AJ17" i="7"/>
  <c r="AI17" i="7"/>
  <c r="AH17" i="7"/>
  <c r="AG17" i="7"/>
  <c r="AF17" i="7"/>
  <c r="AE17" i="7"/>
  <c r="AD17" i="7"/>
  <c r="AC17" i="7"/>
  <c r="AB17" i="7"/>
  <c r="AA17" i="7"/>
  <c r="AK17" i="7"/>
  <c r="N17" i="7"/>
  <c r="X17" i="7" s="1"/>
  <c r="AJ16" i="7"/>
  <c r="AI16" i="7"/>
  <c r="AH16" i="7"/>
  <c r="AG16" i="7"/>
  <c r="AF16" i="7"/>
  <c r="AE16" i="7"/>
  <c r="AD16" i="7"/>
  <c r="AC16" i="7"/>
  <c r="AB16" i="7"/>
  <c r="AA16" i="7"/>
  <c r="AK16" i="7" s="1"/>
  <c r="AL16" i="7" s="1"/>
  <c r="N16" i="7"/>
  <c r="V16" i="7" s="1"/>
  <c r="AJ15" i="7"/>
  <c r="AI15" i="7"/>
  <c r="AH15" i="7"/>
  <c r="AG15" i="7"/>
  <c r="AF15" i="7"/>
  <c r="AE15" i="7"/>
  <c r="AD15" i="7"/>
  <c r="AC15" i="7"/>
  <c r="AB15" i="7"/>
  <c r="AA15" i="7"/>
  <c r="AK15" i="7" s="1"/>
  <c r="AL15" i="7" s="1"/>
  <c r="N15" i="7"/>
  <c r="V15" i="7" s="1"/>
  <c r="AJ14" i="7"/>
  <c r="AI14" i="7"/>
  <c r="AH14" i="7"/>
  <c r="AG14" i="7"/>
  <c r="AF14" i="7"/>
  <c r="AE14" i="7"/>
  <c r="AD14" i="7"/>
  <c r="AC14" i="7"/>
  <c r="AB14" i="7"/>
  <c r="AA14" i="7"/>
  <c r="AK14" i="7"/>
  <c r="AL14" i="7" s="1"/>
  <c r="N14" i="7"/>
  <c r="Y14" i="7" s="1"/>
  <c r="V14" i="7"/>
  <c r="AJ13" i="7"/>
  <c r="AI13" i="7"/>
  <c r="AH13" i="7"/>
  <c r="AG13" i="7"/>
  <c r="AF13" i="7"/>
  <c r="AE13" i="7"/>
  <c r="AD13" i="7"/>
  <c r="AC13" i="7"/>
  <c r="AB13" i="7"/>
  <c r="AA13" i="7"/>
  <c r="N13" i="7"/>
  <c r="U13" i="7"/>
  <c r="Q13" i="7"/>
  <c r="AJ12" i="7"/>
  <c r="AI12" i="7"/>
  <c r="AH12" i="7"/>
  <c r="AG12" i="7"/>
  <c r="AF12" i="7"/>
  <c r="AE12" i="7"/>
  <c r="AD12" i="7"/>
  <c r="AC12" i="7"/>
  <c r="AB12" i="7"/>
  <c r="AA12" i="7"/>
  <c r="N12" i="7"/>
  <c r="W12" i="7" s="1"/>
  <c r="AJ11" i="7"/>
  <c r="AI11" i="7"/>
  <c r="AH11" i="7"/>
  <c r="AG11" i="7"/>
  <c r="AF11" i="7"/>
  <c r="AE11" i="7"/>
  <c r="AD11" i="7"/>
  <c r="AC11" i="7"/>
  <c r="AB11" i="7"/>
  <c r="AA11" i="7"/>
  <c r="AK11" i="7"/>
  <c r="AL11" i="7" s="1"/>
  <c r="N11" i="7"/>
  <c r="S11" i="7" s="1"/>
  <c r="R11" i="7"/>
  <c r="AJ10" i="7"/>
  <c r="AI10" i="7"/>
  <c r="AH10" i="7"/>
  <c r="AG10" i="7"/>
  <c r="AF10" i="7"/>
  <c r="AE10" i="7"/>
  <c r="AD10" i="7"/>
  <c r="AC10" i="7"/>
  <c r="AB10" i="7"/>
  <c r="AA10" i="7"/>
  <c r="AK10" i="7" s="1"/>
  <c r="AL10" i="7" s="1"/>
  <c r="N10" i="7"/>
  <c r="O10" i="7" s="1"/>
  <c r="AJ9" i="7"/>
  <c r="AI9" i="7"/>
  <c r="AH9" i="7"/>
  <c r="AG9" i="7"/>
  <c r="AF9" i="7"/>
  <c r="AE9" i="7"/>
  <c r="AD9" i="7"/>
  <c r="AC9" i="7"/>
  <c r="AB9" i="7"/>
  <c r="AA9" i="7"/>
  <c r="AK9" i="7" s="1"/>
  <c r="AL9" i="7" s="1"/>
  <c r="N9" i="7"/>
  <c r="R9" i="7" s="1"/>
  <c r="U9" i="7"/>
  <c r="AJ8" i="7"/>
  <c r="AI8" i="7"/>
  <c r="AH8" i="7"/>
  <c r="AG8" i="7"/>
  <c r="AF8" i="7"/>
  <c r="AE8" i="7"/>
  <c r="AD8" i="7"/>
  <c r="AC8" i="7"/>
  <c r="AB8" i="7"/>
  <c r="AA8" i="7"/>
  <c r="AK8" i="7" s="1"/>
  <c r="AL8" i="7" s="1"/>
  <c r="N8" i="7"/>
  <c r="V8" i="7" s="1"/>
  <c r="AJ7" i="7"/>
  <c r="AI7" i="7"/>
  <c r="AH7" i="7"/>
  <c r="AG7" i="7"/>
  <c r="AF7" i="7"/>
  <c r="AE7" i="7"/>
  <c r="AD7" i="7"/>
  <c r="AC7" i="7"/>
  <c r="AB7" i="7"/>
  <c r="AA7" i="7"/>
  <c r="N7" i="7"/>
  <c r="W13" i="7"/>
  <c r="V11" i="7"/>
  <c r="Q8" i="7"/>
  <c r="Q16" i="7"/>
  <c r="S10" i="7"/>
  <c r="X10" i="7"/>
  <c r="X14" i="7"/>
  <c r="T10" i="7"/>
  <c r="AK12" i="7"/>
  <c r="AL12" i="7" s="1"/>
  <c r="AK13" i="7"/>
  <c r="AL13" i="7" s="1"/>
  <c r="O14" i="7"/>
  <c r="O8" i="7"/>
  <c r="P10" i="7"/>
  <c r="U10" i="7"/>
  <c r="Q11" i="7"/>
  <c r="P14" i="7"/>
  <c r="U14" i="7"/>
  <c r="T16" i="7"/>
  <c r="Y20" i="7"/>
  <c r="S14" i="7"/>
  <c r="S8" i="7"/>
  <c r="Y10" i="7"/>
  <c r="W11" i="7"/>
  <c r="T14" i="7"/>
  <c r="O22" i="7"/>
  <c r="W10" i="7"/>
  <c r="U12" i="7"/>
  <c r="W14" i="7"/>
  <c r="P16" i="7"/>
  <c r="AK18" i="7"/>
  <c r="AK22" i="7"/>
  <c r="X7" i="7"/>
  <c r="T7" i="7"/>
  <c r="P7" i="7"/>
  <c r="Y7" i="7"/>
  <c r="AK7" i="7"/>
  <c r="AK27" i="7"/>
  <c r="AL27" i="7" s="1"/>
  <c r="X11" i="7"/>
  <c r="T11" i="7"/>
  <c r="P25" i="7"/>
  <c r="S7" i="7"/>
  <c r="P15" i="7"/>
  <c r="O7" i="7"/>
  <c r="U7" i="7"/>
  <c r="U15" i="7"/>
  <c r="Q7" i="7"/>
  <c r="V7" i="7"/>
  <c r="Y11" i="7"/>
  <c r="R7" i="7"/>
  <c r="W7" i="7"/>
  <c r="O11" i="7"/>
  <c r="U11" i="7"/>
  <c r="S13" i="7"/>
  <c r="Y13" i="7"/>
  <c r="Y25" i="7"/>
  <c r="R8" i="7"/>
  <c r="R10" i="7"/>
  <c r="R12" i="7"/>
  <c r="R14" i="7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F10" i="4"/>
  <c r="E10" i="4"/>
  <c r="D10" i="4"/>
  <c r="C10" i="4"/>
  <c r="B10" i="4"/>
  <c r="F9" i="4"/>
  <c r="E9" i="4"/>
  <c r="D9" i="4"/>
  <c r="C9" i="4"/>
  <c r="B9" i="4"/>
  <c r="F8" i="4"/>
  <c r="E8" i="4"/>
  <c r="D8" i="4"/>
  <c r="C8" i="4"/>
  <c r="B8" i="4"/>
  <c r="P18" i="7"/>
  <c r="V17" i="7"/>
  <c r="AL17" i="7"/>
  <c r="S25" i="7"/>
  <c r="U16" i="7"/>
  <c r="Y16" i="7"/>
  <c r="W16" i="7"/>
  <c r="R16" i="7"/>
  <c r="X16" i="7"/>
  <c r="O16" i="7"/>
  <c r="S16" i="7"/>
  <c r="T15" i="7"/>
  <c r="S15" i="7"/>
  <c r="W15" i="7"/>
  <c r="Y15" i="7"/>
  <c r="T13" i="7"/>
  <c r="Q14" i="7"/>
  <c r="P11" i="7"/>
  <c r="Q10" i="7"/>
  <c r="S12" i="7"/>
  <c r="Y8" i="7"/>
  <c r="Q12" i="7"/>
  <c r="P24" i="7"/>
  <c r="W23" i="7"/>
  <c r="S21" i="7"/>
  <c r="O21" i="7"/>
  <c r="Y19" i="7"/>
  <c r="Y18" i="7"/>
  <c r="X19" i="7"/>
  <c r="X15" i="7"/>
  <c r="O15" i="7"/>
  <c r="R15" i="7"/>
  <c r="Q15" i="7"/>
  <c r="X18" i="7"/>
  <c r="W18" i="7"/>
  <c r="U24" i="7"/>
  <c r="U19" i="7"/>
  <c r="Q19" i="7"/>
  <c r="Q20" i="7"/>
  <c r="AL23" i="7"/>
  <c r="Q18" i="7"/>
  <c r="S18" i="7"/>
  <c r="O19" i="7"/>
  <c r="P13" i="7"/>
  <c r="T23" i="7"/>
  <c r="P19" i="7"/>
  <c r="AL18" i="7"/>
  <c r="O18" i="7"/>
  <c r="U22" i="7"/>
  <c r="V19" i="7"/>
  <c r="R13" i="7"/>
  <c r="O13" i="7"/>
  <c r="V18" i="7"/>
  <c r="P26" i="7"/>
  <c r="R26" i="7"/>
  <c r="AL26" i="7"/>
  <c r="P23" i="7"/>
  <c r="S19" i="7"/>
  <c r="U23" i="7"/>
  <c r="Q22" i="7"/>
  <c r="W19" i="7"/>
  <c r="V13" i="7"/>
  <c r="U18" i="7"/>
  <c r="Y24" i="7"/>
  <c r="R23" i="7"/>
  <c r="X13" i="7"/>
  <c r="V23" i="7"/>
  <c r="S23" i="7"/>
  <c r="X23" i="7"/>
  <c r="Q23" i="7"/>
  <c r="T19" i="7"/>
  <c r="O23" i="7"/>
  <c r="Y22" i="7"/>
  <c r="R18" i="7"/>
  <c r="U26" i="7"/>
  <c r="V26" i="7"/>
  <c r="U8" i="7"/>
  <c r="X8" i="7"/>
  <c r="X9" i="7"/>
  <c r="Q9" i="7"/>
  <c r="P8" i="7"/>
  <c r="T12" i="7"/>
  <c r="T8" i="7"/>
  <c r="W8" i="7"/>
  <c r="V12" i="7"/>
  <c r="P17" i="7"/>
  <c r="V24" i="7"/>
  <c r="R24" i="7"/>
  <c r="AL7" i="7"/>
  <c r="T20" i="7"/>
  <c r="W21" i="7"/>
  <c r="S24" i="7"/>
  <c r="P9" i="7"/>
  <c r="O25" i="7"/>
  <c r="O9" i="7"/>
  <c r="S9" i="7"/>
  <c r="U20" i="7"/>
  <c r="X12" i="7"/>
  <c r="O20" i="7"/>
  <c r="S20" i="7"/>
  <c r="W20" i="7"/>
  <c r="Q21" i="7"/>
  <c r="T17" i="7"/>
  <c r="R17" i="7"/>
  <c r="Q24" i="7"/>
  <c r="Q25" i="7"/>
  <c r="P21" i="7"/>
  <c r="V25" i="7"/>
  <c r="T25" i="7"/>
  <c r="X20" i="7"/>
  <c r="V21" i="7"/>
  <c r="U25" i="7"/>
  <c r="O12" i="7"/>
  <c r="P12" i="7"/>
  <c r="V9" i="7"/>
  <c r="O17" i="7"/>
  <c r="S17" i="7"/>
  <c r="U17" i="7"/>
  <c r="X24" i="7"/>
  <c r="T21" i="7"/>
  <c r="W9" i="7"/>
  <c r="Y9" i="7"/>
  <c r="AJ27" i="7"/>
  <c r="X25" i="7"/>
  <c r="W17" i="7"/>
  <c r="Y17" i="7"/>
  <c r="Q17" i="7"/>
  <c r="O24" i="7"/>
  <c r="T24" i="7"/>
  <c r="R20" i="7"/>
  <c r="Y21" i="7"/>
  <c r="X21" i="7"/>
  <c r="T9" i="7"/>
  <c r="W25" i="7"/>
  <c r="P20" i="7"/>
  <c r="Y12" i="7"/>
  <c r="R21" i="7"/>
  <c r="X26" i="7"/>
  <c r="AM17" i="7" l="1"/>
  <c r="AM27" i="7"/>
  <c r="AM18" i="7"/>
  <c r="AM7" i="7"/>
  <c r="AL22" i="7"/>
  <c r="AM22" i="7" s="1"/>
  <c r="S22" i="7"/>
  <c r="AM12" i="7"/>
  <c r="AM10" i="7"/>
  <c r="AM11" i="7"/>
  <c r="AM16" i="7"/>
  <c r="P22" i="7"/>
  <c r="R22" i="7"/>
  <c r="X22" i="7"/>
  <c r="T22" i="7"/>
  <c r="W22" i="7"/>
  <c r="AM8" i="7"/>
  <c r="AM15" i="7"/>
  <c r="AM23" i="7"/>
  <c r="AM19" i="7"/>
  <c r="AM20" i="7"/>
  <c r="AM25" i="7"/>
  <c r="AM9" i="7"/>
  <c r="AM14" i="7"/>
  <c r="AM21" i="7"/>
  <c r="AM26" i="7"/>
  <c r="AM13" i="7"/>
  <c r="AM24" i="7"/>
  <c r="V10" i="7"/>
</calcChain>
</file>

<file path=xl/sharedStrings.xml><?xml version="1.0" encoding="utf-8"?>
<sst xmlns="http://schemas.openxmlformats.org/spreadsheetml/2006/main" count="139" uniqueCount="65">
  <si>
    <t>平成21年8月現在</t>
    <rPh sb="0" eb="2">
      <t>ヘイセイ</t>
    </rPh>
    <rPh sb="4" eb="5">
      <t>ネン</t>
    </rPh>
    <rPh sb="6" eb="7">
      <t>ガツ</t>
    </rPh>
    <rPh sb="7" eb="9">
      <t>ゲンザイ</t>
    </rPh>
    <phoneticPr fontId="20"/>
  </si>
  <si>
    <t>市区町村名</t>
    <rPh sb="0" eb="2">
      <t>シク</t>
    </rPh>
    <rPh sb="2" eb="4">
      <t>チョウソン</t>
    </rPh>
    <rPh sb="4" eb="5">
      <t>メイ</t>
    </rPh>
    <phoneticPr fontId="20"/>
  </si>
  <si>
    <t>読売　　　　　　調査</t>
    <rPh sb="0" eb="2">
      <t>ヨミウリ</t>
    </rPh>
    <rPh sb="8" eb="10">
      <t>チョウサ</t>
    </rPh>
    <phoneticPr fontId="20"/>
  </si>
  <si>
    <t>１職３級以上</t>
    <rPh sb="1" eb="2">
      <t>ショク</t>
    </rPh>
    <rPh sb="3" eb="4">
      <t>キュウ</t>
    </rPh>
    <rPh sb="4" eb="6">
      <t>イジョウ</t>
    </rPh>
    <phoneticPr fontId="20"/>
  </si>
  <si>
    <t>係員</t>
    <rPh sb="0" eb="2">
      <t>カカリイン</t>
    </rPh>
    <phoneticPr fontId="20"/>
  </si>
  <si>
    <t>係長</t>
    <rPh sb="0" eb="2">
      <t>カカリチョウ</t>
    </rPh>
    <phoneticPr fontId="20"/>
  </si>
  <si>
    <t>課長</t>
    <rPh sb="0" eb="2">
      <t>カチョウ</t>
    </rPh>
    <phoneticPr fontId="20"/>
  </si>
  <si>
    <t>行政職（一）給料表最高号給</t>
    <rPh sb="0" eb="2">
      <t>ギョウセイ</t>
    </rPh>
    <rPh sb="2" eb="3">
      <t>ショク</t>
    </rPh>
    <rPh sb="4" eb="5">
      <t>イチ</t>
    </rPh>
    <rPh sb="6" eb="9">
      <t>キュウリョウヒョウ</t>
    </rPh>
    <rPh sb="9" eb="11">
      <t>サイコウ</t>
    </rPh>
    <rPh sb="11" eb="12">
      <t>コウ</t>
    </rPh>
    <rPh sb="12" eb="13">
      <t>キュウ</t>
    </rPh>
    <phoneticPr fontId="20"/>
  </si>
  <si>
    <t>補佐</t>
    <rPh sb="0" eb="2">
      <t>ホサ</t>
    </rPh>
    <phoneticPr fontId="20"/>
  </si>
  <si>
    <t>主任</t>
    <rPh sb="0" eb="2">
      <t>シュニン</t>
    </rPh>
    <phoneticPr fontId="20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</si>
  <si>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20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</si>
  <si>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20"/>
  </si>
  <si>
    <t>平均最高号給</t>
    <rPh sb="0" eb="2">
      <t>ヘイキン</t>
    </rPh>
    <rPh sb="2" eb="4">
      <t>サイコウ</t>
    </rPh>
    <rPh sb="4" eb="6">
      <t>ゴウキュウ</t>
    </rPh>
    <phoneticPr fontId="20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</si>
  <si>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20"/>
  </si>
  <si>
    <t>１級</t>
    <rPh sb="1" eb="2">
      <t>キュウ</t>
    </rPh>
    <phoneticPr fontId="20"/>
  </si>
  <si>
    <t>２級</t>
    <rPh sb="1" eb="2">
      <t>キュウ</t>
    </rPh>
    <phoneticPr fontId="20"/>
  </si>
  <si>
    <t>３級</t>
    <rPh sb="1" eb="2">
      <t>キュウ</t>
    </rPh>
    <phoneticPr fontId="20"/>
  </si>
  <si>
    <t>４級</t>
    <rPh sb="1" eb="2">
      <t>キュウ</t>
    </rPh>
    <phoneticPr fontId="20"/>
  </si>
  <si>
    <t>５級</t>
    <rPh sb="1" eb="2">
      <t>キュウ</t>
    </rPh>
    <phoneticPr fontId="20"/>
  </si>
  <si>
    <t>６級</t>
    <rPh sb="1" eb="2">
      <t>キュウ</t>
    </rPh>
    <phoneticPr fontId="20"/>
  </si>
  <si>
    <t>７級</t>
    <rPh sb="1" eb="2">
      <t>キュウ</t>
    </rPh>
    <phoneticPr fontId="20"/>
  </si>
  <si>
    <t>８級</t>
    <rPh sb="1" eb="2">
      <t>キュウ</t>
    </rPh>
    <phoneticPr fontId="20"/>
  </si>
  <si>
    <t>９級</t>
    <rPh sb="1" eb="2">
      <t>キュウ</t>
    </rPh>
    <phoneticPr fontId="20"/>
  </si>
  <si>
    <t>10級</t>
    <rPh sb="2" eb="3">
      <t>キュウ</t>
    </rPh>
    <phoneticPr fontId="20"/>
  </si>
  <si>
    <t>計　Ａ</t>
    <rPh sb="0" eb="1">
      <t>ケイ</t>
    </rPh>
    <phoneticPr fontId="20"/>
  </si>
  <si>
    <t>Ａ／Ｂ</t>
    <phoneticPr fontId="20"/>
  </si>
  <si>
    <t>札幌市</t>
    <rPh sb="0" eb="3">
      <t>サッポロシ</t>
    </rPh>
    <phoneticPr fontId="3"/>
  </si>
  <si>
    <t>仙台市</t>
  </si>
  <si>
    <t>さいたま市</t>
    <rPh sb="0" eb="5">
      <t>サイタマシ</t>
    </rPh>
    <phoneticPr fontId="3"/>
  </si>
  <si>
    <t>千葉市</t>
  </si>
  <si>
    <t>横浜市</t>
  </si>
  <si>
    <t>川崎市</t>
  </si>
  <si>
    <t>相模原市</t>
    <rPh sb="0" eb="4">
      <t>サガミハラシ</t>
    </rPh>
    <phoneticPr fontId="5"/>
  </si>
  <si>
    <t>新潟市</t>
    <rPh sb="0" eb="3">
      <t>ニイガタシ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</si>
  <si>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</si>
  <si>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</si>
  <si>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</si>
  <si>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大阪市</t>
  </si>
  <si>
    <t>神戸市</t>
  </si>
  <si>
    <t>岡山市</t>
    <rPh sb="0" eb="3">
      <t>オカヤマシ</t>
    </rPh>
    <phoneticPr fontId="5"/>
  </si>
  <si>
    <t>広島市</t>
  </si>
  <si>
    <t>北九州市</t>
  </si>
  <si>
    <t>福岡市</t>
    <rPh sb="0" eb="3">
      <t>フクオカシ</t>
    </rPh>
    <phoneticPr fontId="20"/>
  </si>
  <si>
    <t>京　都　市</t>
    <phoneticPr fontId="20"/>
  </si>
  <si>
    <t>堺　　市</t>
    <rPh sb="0" eb="1">
      <t>サカイ</t>
    </rPh>
    <rPh sb="3" eb="4">
      <t>シ</t>
    </rPh>
    <phoneticPr fontId="3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</si>
  <si>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20"/>
  </si>
  <si>
    <t>5級以上</t>
    <rPh sb="1" eb="2">
      <t>キュウ</t>
    </rPh>
    <rPh sb="2" eb="4">
      <t>イジョウ</t>
    </rPh>
    <phoneticPr fontId="20"/>
  </si>
  <si>
    <t>（単位：百円）</t>
    <rPh sb="1" eb="3">
      <t>タンイ</t>
    </rPh>
    <rPh sb="4" eb="6">
      <t>ヒャクエン</t>
    </rPh>
    <phoneticPr fontId="20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</si>
  <si>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20"/>
  </si>
  <si>
    <t>国</t>
    <rPh sb="0" eb="1">
      <t>クニ</t>
    </rPh>
    <phoneticPr fontId="20"/>
  </si>
  <si>
    <t>※「平均」の級別職員数は指定都市の合計数値。</t>
    <rPh sb="2" eb="4">
      <t>ヘイキン</t>
    </rPh>
    <rPh sb="6" eb="7">
      <t>キュウ</t>
    </rPh>
    <rPh sb="7" eb="8">
      <t>ベツ</t>
    </rPh>
    <rPh sb="8" eb="10">
      <t>ショクイン</t>
    </rPh>
    <rPh sb="10" eb="11">
      <t>スウ</t>
    </rPh>
    <rPh sb="12" eb="14">
      <t>シテイ</t>
    </rPh>
    <rPh sb="14" eb="16">
      <t>トシ</t>
    </rPh>
    <rPh sb="17" eb="19">
      <t>ゴウケイ</t>
    </rPh>
    <rPh sb="19" eb="21">
      <t>スウチ</t>
    </rPh>
    <phoneticPr fontId="20"/>
  </si>
  <si>
    <t>計</t>
    <rPh sb="0" eb="1">
      <t>ケイ</t>
    </rPh>
    <phoneticPr fontId="20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</si>
  <si>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20"/>
  </si>
  <si>
    <t>ロ　級別職員構成</t>
    <rPh sb="2" eb="4">
      <t>キュウベツ</t>
    </rPh>
    <rPh sb="4" eb="6">
      <t>ショクイン</t>
    </rPh>
    <rPh sb="6" eb="8">
      <t>コウセイ</t>
    </rPh>
    <phoneticPr fontId="20"/>
  </si>
  <si>
    <t>（単位：人、％）</t>
    <rPh sb="1" eb="3">
      <t>タンイ</t>
    </rPh>
    <rPh sb="4" eb="5">
      <t>ヒト</t>
    </rPh>
    <phoneticPr fontId="20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</si>
  <si>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20"/>
  </si>
  <si>
    <t>イ　級別最低・最高号給</t>
    <rPh sb="4" eb="6">
      <t>サイテイ</t>
    </rPh>
    <phoneticPr fontId="20"/>
  </si>
  <si>
    <t>１号給</t>
    <rPh sb="1" eb="3">
      <t>ゴウキュウ</t>
    </rPh>
    <phoneticPr fontId="20"/>
  </si>
  <si>
    <t>最高号給</t>
    <rPh sb="0" eb="2">
      <t>サイコウ</t>
    </rPh>
    <rPh sb="2" eb="4">
      <t>ゴウキュウ</t>
    </rPh>
    <phoneticPr fontId="20"/>
  </si>
  <si>
    <t>国を上回る　</t>
    <phoneticPr fontId="20"/>
  </si>
  <si>
    <t>国を下回る</t>
    <rPh sb="0" eb="1">
      <t>クニ</t>
    </rPh>
    <rPh sb="2" eb="4">
      <t>シタマワ</t>
    </rPh>
    <phoneticPr fontId="20"/>
  </si>
  <si>
    <t>給料表における最低・最高号給及び級別職員構成の状況（政令市）</t>
    <rPh sb="7" eb="9">
      <t>サイテイ</t>
    </rPh>
    <rPh sb="26" eb="29">
      <t>セイレイシ</t>
    </rPh>
    <phoneticPr fontId="20"/>
  </si>
  <si>
    <t>熊本市</t>
    <rPh sb="0" eb="2">
      <t>クマモト</t>
    </rPh>
    <rPh sb="2" eb="3">
      <t>シ</t>
    </rPh>
    <phoneticPr fontId="20"/>
  </si>
  <si>
    <t>熊本市</t>
    <rPh sb="0" eb="3">
      <t>クマモトシ</t>
    </rPh>
    <phoneticPr fontId="20"/>
  </si>
  <si>
    <t>平成２５年４月１日現在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</si>
</sst>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0000#"/>
    <numFmt numFmtId="177" formatCode="0.00_ "/>
    <numFmt numFmtId="178" formatCode="0_);[Red]\(0\)"/>
    <numFmt numFmtId="179" formatCode="#,##0.00_ "/>
    <numFmt numFmtId="180" formatCode="#,##0.0_ "/>
    <numFmt numFmtId="181" formatCode="0.0_ "/>
    <numFmt numFmtId="182" formatCode="0.0_);[Red]\(0.0\)"/>
    <numFmt numFmtId="183" formatCode="#,##0_ "/>
    <numFmt numFmtId="184" formatCode="#,##0_);[Red]\(#,##0\)"/>
  </numFmts>
  <fonts count="4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61">
    <xf numFmtId="0" fontId="0" fillId="0" borderId="0" xfId="0"/>
    <xf numFmtId="0" fontId="21" fillId="0" borderId="0" xfId="45" applyFont="1" applyAlignment="1">
      <alignment vertical="center"/>
    </xf>
    <xf numFmtId="0" fontId="23" fillId="0" borderId="10" xfId="45" applyFont="1" applyFill="1" applyBorder="1" applyAlignment="1">
      <alignment horizontal="center" vertical="center"/>
    </xf>
    <xf numFmtId="0" fontId="23" fillId="0" borderId="11" xfId="45" applyFont="1" applyFill="1" applyBorder="1" applyAlignment="1">
      <alignment vertical="center" wrapText="1"/>
    </xf>
    <xf numFmtId="0" fontId="23" fillId="0" borderId="0" xfId="45" applyFont="1">
      <alignment vertical="center"/>
    </xf>
    <xf numFmtId="0" fontId="23" fillId="0" borderId="0" xfId="45" applyFont="1" applyAlignment="1">
      <alignment horizontal="center" vertical="center"/>
    </xf>
    <xf numFmtId="0" fontId="23" fillId="0" borderId="0" xfId="45" applyFont="1" applyAlignment="1">
      <alignment horizontal="center" vertical="center" wrapText="1"/>
    </xf>
    <xf numFmtId="177" fontId="22" fillId="0" borderId="12" xfId="45" applyNumberFormat="1" applyFont="1" applyFill="1" applyBorder="1" applyAlignment="1">
      <alignment horizontal="center" vertical="center" wrapText="1"/>
    </xf>
    <xf numFmtId="0" fontId="2" fillId="0" borderId="0" xfId="45" applyFill="1">
      <alignment vertical="center"/>
    </xf>
    <xf numFmtId="0" fontId="40" fillId="0" borderId="0" xfId="45" applyFont="1">
      <alignment vertical="center"/>
    </xf>
    <xf numFmtId="0" fontId="2" fillId="0" borderId="0" xfId="45" applyFill="1" applyAlignment="1">
      <alignment vertical="center" wrapText="1"/>
    </xf>
    <xf numFmtId="177" fontId="22" fillId="0" borderId="16" xfId="45" applyNumberFormat="1" applyFont="1" applyFill="1" applyBorder="1" applyAlignment="1">
      <alignment horizontal="center" vertical="center" wrapText="1"/>
    </xf>
    <xf numFmtId="177" fontId="22" fillId="0" borderId="17" xfId="45" applyNumberFormat="1" applyFont="1" applyFill="1" applyBorder="1" applyAlignment="1">
      <alignment horizontal="center" vertical="center" wrapText="1"/>
    </xf>
    <xf numFmtId="177" fontId="22" fillId="0" borderId="18" xfId="45" applyNumberFormat="1" applyFont="1" applyFill="1" applyBorder="1" applyAlignment="1">
      <alignment horizontal="center" vertical="center" wrapText="1"/>
    </xf>
    <xf numFmtId="177" fontId="22" fillId="0" borderId="19" xfId="45" applyNumberFormat="1" applyFont="1" applyFill="1" applyBorder="1" applyAlignment="1">
      <alignment horizontal="center" vertical="center" wrapText="1"/>
    </xf>
    <xf numFmtId="177" fontId="22" fillId="0" borderId="20" xfId="45" applyNumberFormat="1" applyFont="1" applyFill="1" applyBorder="1" applyAlignment="1">
      <alignment horizontal="center" vertical="center" wrapText="1"/>
    </xf>
    <xf numFmtId="177" fontId="22" fillId="0" borderId="21" xfId="45" applyNumberFormat="1" applyFont="1" applyFill="1" applyBorder="1" applyAlignment="1">
      <alignment horizontal="center" vertical="center" wrapText="1"/>
    </xf>
    <xf numFmtId="177" fontId="22" fillId="0" borderId="22" xfId="45" applyNumberFormat="1" applyFont="1" applyFill="1" applyBorder="1" applyAlignment="1">
      <alignment horizontal="center" vertical="center" wrapText="1"/>
    </xf>
    <xf numFmtId="0" fontId="23" fillId="0" borderId="23" xfId="45" applyFont="1" applyFill="1" applyBorder="1" applyAlignment="1">
      <alignment horizontal="center" vertical="center"/>
    </xf>
    <xf numFmtId="0" fontId="23" fillId="0" borderId="24" xfId="45" applyFont="1" applyFill="1" applyBorder="1" applyAlignment="1">
      <alignment vertical="center" wrapText="1"/>
    </xf>
    <xf numFmtId="0" fontId="23" fillId="24" borderId="10" xfId="45" applyFont="1" applyFill="1" applyBorder="1" applyAlignment="1">
      <alignment horizontal="center" vertical="center" wrapText="1"/>
    </xf>
    <xf numFmtId="0" fontId="23" fillId="24" borderId="11" xfId="45" applyFont="1" applyFill="1" applyBorder="1" applyAlignment="1">
      <alignment horizontal="center" vertical="center" wrapText="1"/>
    </xf>
    <xf numFmtId="177" fontId="22" fillId="0" borderId="25" xfId="45" applyNumberFormat="1" applyFont="1" applyFill="1" applyBorder="1" applyAlignment="1">
      <alignment horizontal="center" vertical="center" wrapText="1"/>
    </xf>
    <xf numFmtId="177" fontId="22" fillId="0" borderId="26" xfId="45" applyNumberFormat="1" applyFont="1" applyFill="1" applyBorder="1" applyAlignment="1">
      <alignment horizontal="center" vertical="center" wrapText="1"/>
    </xf>
    <xf numFmtId="177" fontId="22" fillId="0" borderId="14" xfId="45" applyNumberFormat="1" applyFont="1" applyFill="1" applyBorder="1" applyAlignment="1">
      <alignment horizontal="center" vertical="center" wrapText="1"/>
    </xf>
    <xf numFmtId="177" fontId="22" fillId="0" borderId="27" xfId="45" applyNumberFormat="1" applyFont="1" applyFill="1" applyBorder="1" applyAlignment="1">
      <alignment horizontal="center" vertical="center" wrapText="1"/>
    </xf>
    <xf numFmtId="0" fontId="23" fillId="0" borderId="33" xfId="45" applyFont="1" applyBorder="1">
      <alignment vertical="center"/>
    </xf>
    <xf numFmtId="178" fontId="25" fillId="0" borderId="0" xfId="45" applyNumberFormat="1" applyFont="1">
      <alignment vertical="center"/>
    </xf>
    <xf numFmtId="0" fontId="25" fillId="0" borderId="0" xfId="45" applyFont="1">
      <alignment vertical="center"/>
    </xf>
    <xf numFmtId="0" fontId="23" fillId="0" borderId="0" xfId="45" applyFont="1" applyAlignment="1">
      <alignment vertical="center"/>
    </xf>
    <xf numFmtId="0" fontId="27" fillId="0" borderId="0" xfId="45" applyFont="1" applyAlignment="1">
      <alignment horizontal="center" vertical="center"/>
    </xf>
    <xf numFmtId="0" fontId="23" fillId="0" borderId="0" xfId="45" applyFont="1" applyAlignment="1">
      <alignment horizontal="right" vertical="center"/>
    </xf>
    <xf numFmtId="0" fontId="23" fillId="0" borderId="0" xfId="45" applyFont="1" applyFill="1" applyAlignment="1">
      <alignment horizontal="right" vertical="center"/>
    </xf>
    <xf numFmtId="0" fontId="2" fillId="0" borderId="0" xfId="45" applyFont="1" applyFill="1">
      <alignment vertical="center"/>
    </xf>
    <xf numFmtId="0" fontId="23" fillId="0" borderId="0" xfId="45" applyFont="1" applyFill="1" applyAlignment="1">
      <alignment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left" vertical="center" wrapText="1"/>
    </xf>
    <xf numFmtId="0" fontId="23" fillId="0" borderId="0" xfId="45" applyFont="1" applyFill="1" applyAlignment="1">
      <alignment vertical="center" wrapText="1"/>
    </xf>
    <xf numFmtId="0" fontId="27" fillId="0" borderId="0" xfId="45" applyFont="1" applyFill="1" applyAlignment="1">
      <alignment horizontal="center" vertical="center"/>
    </xf>
    <xf numFmtId="0" fontId="30" fillId="0" borderId="0" xfId="45" applyFont="1" applyFill="1">
      <alignment vertical="center"/>
    </xf>
    <xf numFmtId="0" fontId="31" fillId="0" borderId="29" xfId="45" applyFont="1" applyFill="1" applyBorder="1" applyAlignment="1">
      <alignment horizontal="center" vertical="center" readingOrder="1"/>
    </xf>
    <xf numFmtId="0" fontId="31" fillId="0" borderId="39" xfId="45" applyFont="1" applyFill="1" applyBorder="1" applyAlignment="1">
      <alignment horizontal="center" vertical="center" readingOrder="1"/>
    </xf>
    <xf numFmtId="0" fontId="31" fillId="0" borderId="40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 wrapText="1"/>
    </xf>
    <xf numFmtId="176" fontId="32" fillId="0" borderId="41" xfId="45" applyNumberFormat="1" applyFont="1" applyFill="1" applyBorder="1" applyAlignment="1">
      <alignment horizontal="distributed" vertical="center" justifyLastLine="1"/>
    </xf>
    <xf numFmtId="176" fontId="32" fillId="0" borderId="42" xfId="45" applyNumberFormat="1" applyFont="1" applyFill="1" applyBorder="1" applyAlignment="1">
      <alignment horizontal="distributed" vertical="center" justifyLastLine="1"/>
    </xf>
    <xf numFmtId="0" fontId="33" fillId="0" borderId="42" xfId="45" applyFont="1" applyFill="1" applyBorder="1" applyAlignment="1">
      <alignment horizontal="center" vertical="distributed" wrapText="1"/>
    </xf>
    <xf numFmtId="176" fontId="32" fillId="0" borderId="43" xfId="45" applyNumberFormat="1" applyFont="1" applyFill="1" applyBorder="1" applyAlignment="1">
      <alignment horizontal="distributed" vertical="center" justifyLastLine="1"/>
    </xf>
    <xf numFmtId="183" fontId="27" fillId="0" borderId="20" xfId="45" applyNumberFormat="1" applyFont="1" applyFill="1" applyBorder="1" applyAlignment="1">
      <alignment horizontal="center" vertical="center"/>
    </xf>
    <xf numFmtId="183" fontId="27" fillId="0" borderId="15" xfId="45" applyNumberFormat="1" applyFont="1" applyFill="1" applyBorder="1" applyAlignment="1">
      <alignment horizontal="center" vertical="center"/>
    </xf>
    <xf numFmtId="183" fontId="27" fillId="0" borderId="19" xfId="45" applyNumberFormat="1" applyFont="1" applyFill="1" applyBorder="1" applyAlignment="1">
      <alignment horizontal="center" vertical="center"/>
    </xf>
    <xf numFmtId="183" fontId="27" fillId="0" borderId="40" xfId="45" applyNumberFormat="1" applyFont="1" applyFill="1" applyBorder="1" applyAlignment="1">
      <alignment horizontal="center" vertical="center"/>
    </xf>
    <xf numFmtId="183" fontId="27" fillId="0" borderId="44" xfId="45" applyNumberFormat="1" applyFont="1" applyFill="1" applyBorder="1" applyAlignment="1">
      <alignment horizontal="center" vertical="center"/>
    </xf>
    <xf numFmtId="183" fontId="27" fillId="0" borderId="13" xfId="45" applyNumberFormat="1" applyFont="1" applyFill="1" applyBorder="1" applyAlignment="1">
      <alignment horizontal="center" vertical="center"/>
    </xf>
    <xf numFmtId="0" fontId="30" fillId="0" borderId="0" xfId="45" applyFont="1">
      <alignment vertical="center"/>
    </xf>
    <xf numFmtId="0" fontId="29" fillId="24" borderId="45" xfId="45" applyFont="1" applyFill="1" applyBorder="1" applyAlignment="1">
      <alignment horizontal="center" vertical="center" wrapText="1"/>
    </xf>
    <xf numFmtId="0" fontId="29" fillId="24" borderId="46" xfId="45" applyFont="1" applyFill="1" applyBorder="1" applyAlignment="1">
      <alignment horizontal="center" vertical="center" wrapText="1"/>
    </xf>
    <xf numFmtId="0" fontId="29" fillId="24" borderId="47" xfId="45" applyFont="1" applyFill="1" applyBorder="1" applyAlignment="1">
      <alignment horizontal="center" vertical="center" wrapText="1"/>
    </xf>
    <xf numFmtId="0" fontId="29" fillId="24" borderId="48" xfId="45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183" fontId="27" fillId="0" borderId="63" xfId="45" applyNumberFormat="1" applyFont="1" applyFill="1" applyBorder="1" applyAlignment="1">
      <alignment horizontal="center" vertical="center"/>
    </xf>
    <xf numFmtId="183" fontId="27" fillId="0" borderId="60" xfId="45" applyNumberFormat="1" applyFont="1" applyFill="1" applyBorder="1" applyAlignment="1">
      <alignment horizontal="center" vertical="center"/>
    </xf>
    <xf numFmtId="183" fontId="27" fillId="0" borderId="49" xfId="45" applyNumberFormat="1" applyFont="1" applyFill="1" applyBorder="1" applyAlignment="1">
      <alignment horizontal="center" vertical="center"/>
    </xf>
    <xf numFmtId="183" fontId="27" fillId="0" borderId="37" xfId="45" applyNumberFormat="1" applyFont="1" applyFill="1" applyBorder="1" applyAlignment="1">
      <alignment horizontal="center" vertical="center"/>
    </xf>
    <xf numFmtId="183" fontId="27" fillId="0" borderId="12" xfId="45" applyNumberFormat="1" applyFont="1" applyFill="1" applyBorder="1" applyAlignment="1">
      <alignment horizontal="center" vertical="center"/>
    </xf>
    <xf numFmtId="183" fontId="27" fillId="0" borderId="48" xfId="45" applyNumberFormat="1" applyFont="1" applyFill="1" applyBorder="1" applyAlignment="1">
      <alignment horizontal="center" vertical="center"/>
    </xf>
    <xf numFmtId="183" fontId="27" fillId="0" borderId="11" xfId="45" applyNumberFormat="1" applyFont="1" applyFill="1" applyBorder="1" applyAlignment="1">
      <alignment horizontal="center" vertical="center"/>
    </xf>
    <xf numFmtId="0" fontId="31" fillId="0" borderId="44" xfId="45" applyFont="1" applyFill="1" applyBorder="1" applyAlignment="1">
      <alignment horizontal="center" vertical="center" readingOrder="1"/>
    </xf>
    <xf numFmtId="0" fontId="31" fillId="0" borderId="0" xfId="45" applyFont="1" applyFill="1" applyBorder="1" applyAlignment="1">
      <alignment horizontal="center" vertical="center" readingOrder="1"/>
    </xf>
    <xf numFmtId="0" fontId="31" fillId="0" borderId="37" xfId="45" applyFont="1" applyFill="1" applyBorder="1" applyAlignment="1">
      <alignment horizontal="center" vertical="center"/>
    </xf>
    <xf numFmtId="0" fontId="31" fillId="0" borderId="64" xfId="45" applyFont="1" applyFill="1" applyBorder="1" applyAlignment="1">
      <alignment horizontal="center" vertical="center" wrapText="1"/>
    </xf>
    <xf numFmtId="0" fontId="26" fillId="0" borderId="19" xfId="45" applyFont="1" applyFill="1" applyBorder="1" applyAlignment="1">
      <alignment horizontal="center" vertical="center" wrapText="1"/>
    </xf>
    <xf numFmtId="0" fontId="26" fillId="0" borderId="40" xfId="45" applyFont="1" applyFill="1" applyBorder="1" applyAlignment="1">
      <alignment horizontal="center" vertical="center" wrapText="1"/>
    </xf>
    <xf numFmtId="0" fontId="26" fillId="0" borderId="13" xfId="45" applyFont="1" applyFill="1" applyBorder="1" applyAlignment="1">
      <alignment horizontal="center" vertical="center" wrapText="1"/>
    </xf>
    <xf numFmtId="0" fontId="26" fillId="0" borderId="37" xfId="45" applyFont="1" applyFill="1" applyBorder="1" applyAlignment="1">
      <alignment horizontal="center" vertical="center" wrapText="1"/>
    </xf>
    <xf numFmtId="0" fontId="26" fillId="0" borderId="48" xfId="45" applyFont="1" applyFill="1" applyBorder="1" applyAlignment="1">
      <alignment horizontal="center" vertical="center" wrapText="1"/>
    </xf>
    <xf numFmtId="0" fontId="31" fillId="25" borderId="65" xfId="45" applyFont="1" applyFill="1" applyBorder="1" applyAlignment="1">
      <alignment horizontal="center" vertical="center" wrapText="1"/>
    </xf>
    <xf numFmtId="0" fontId="24" fillId="25" borderId="29" xfId="45" applyFont="1" applyFill="1" applyBorder="1" applyAlignment="1">
      <alignment horizontal="center" vertical="center" readingOrder="1"/>
    </xf>
    <xf numFmtId="0" fontId="24" fillId="25" borderId="33" xfId="45" applyFont="1" applyFill="1" applyBorder="1" applyAlignment="1">
      <alignment horizontal="center" vertical="center" readingOrder="1"/>
    </xf>
    <xf numFmtId="0" fontId="24" fillId="25" borderId="66" xfId="45" applyFont="1" applyFill="1" applyBorder="1" applyAlignment="1">
      <alignment horizontal="center" vertical="center"/>
    </xf>
    <xf numFmtId="0" fontId="24" fillId="25" borderId="30" xfId="45" applyFont="1" applyFill="1" applyBorder="1" applyAlignment="1">
      <alignment horizontal="center" vertical="center" wrapText="1"/>
    </xf>
    <xf numFmtId="0" fontId="2" fillId="25" borderId="33" xfId="45" applyFill="1" applyBorder="1" applyAlignment="1">
      <alignment vertical="center" wrapText="1"/>
    </xf>
    <xf numFmtId="183" fontId="27" fillId="25" borderId="53" xfId="45" applyNumberFormat="1" applyFont="1" applyFill="1" applyBorder="1" applyAlignment="1">
      <alignment horizontal="center" vertical="center" wrapText="1"/>
    </xf>
    <xf numFmtId="183" fontId="27" fillId="25" borderId="54" xfId="45" applyNumberFormat="1" applyFont="1" applyFill="1" applyBorder="1" applyAlignment="1">
      <alignment horizontal="center" vertical="center" wrapText="1"/>
    </xf>
    <xf numFmtId="183" fontId="27" fillId="25" borderId="55" xfId="45" applyNumberFormat="1" applyFont="1" applyFill="1" applyBorder="1" applyAlignment="1">
      <alignment horizontal="center" vertical="center" wrapText="1"/>
    </xf>
    <xf numFmtId="183" fontId="27" fillId="25" borderId="56" xfId="45" applyNumberFormat="1" applyFont="1" applyFill="1" applyBorder="1" applyAlignment="1">
      <alignment horizontal="center" vertical="center" wrapText="1"/>
    </xf>
    <xf numFmtId="183" fontId="27" fillId="25" borderId="67" xfId="45" applyNumberFormat="1" applyFont="1" applyFill="1" applyBorder="1" applyAlignment="1">
      <alignment horizontal="center" vertical="center" wrapText="1"/>
    </xf>
    <xf numFmtId="0" fontId="28" fillId="25" borderId="71" xfId="45" applyFont="1" applyFill="1" applyBorder="1" applyAlignment="1">
      <alignment horizontal="center" vertical="center" wrapText="1"/>
    </xf>
    <xf numFmtId="0" fontId="28" fillId="25" borderId="72" xfId="45" applyFont="1" applyFill="1" applyBorder="1" applyAlignment="1">
      <alignment horizontal="center" vertical="center" wrapText="1"/>
    </xf>
    <xf numFmtId="0" fontId="15" fillId="0" borderId="37" xfId="45" applyFont="1" applyFill="1" applyBorder="1" applyAlignment="1">
      <alignment vertical="center"/>
    </xf>
    <xf numFmtId="183" fontId="27" fillId="0" borderId="76" xfId="45" applyNumberFormat="1" applyFont="1" applyFill="1" applyBorder="1" applyAlignment="1">
      <alignment horizontal="center" vertical="center"/>
    </xf>
    <xf numFmtId="0" fontId="29" fillId="0" borderId="80" xfId="45" applyFont="1" applyFill="1" applyBorder="1" applyAlignment="1">
      <alignment vertical="center" wrapText="1"/>
    </xf>
    <xf numFmtId="0" fontId="29" fillId="0" borderId="0" xfId="45" applyFont="1" applyFill="1" applyBorder="1" applyAlignment="1">
      <alignment vertical="center" wrapText="1"/>
    </xf>
    <xf numFmtId="0" fontId="2" fillId="0" borderId="0" xfId="45" applyFill="1" applyBorder="1" applyAlignment="1">
      <alignment vertical="center" wrapText="1"/>
    </xf>
    <xf numFmtId="183" fontId="27" fillId="0" borderId="81" xfId="45" applyNumberFormat="1" applyFont="1" applyFill="1" applyBorder="1" applyAlignment="1">
      <alignment horizontal="center" vertical="center"/>
    </xf>
    <xf numFmtId="183" fontId="27" fillId="0" borderId="82" xfId="45" applyNumberFormat="1" applyFont="1" applyFill="1" applyBorder="1" applyAlignment="1">
      <alignment horizontal="center" vertical="center"/>
    </xf>
    <xf numFmtId="183" fontId="27" fillId="0" borderId="83" xfId="45" applyNumberFormat="1" applyFont="1" applyFill="1" applyBorder="1" applyAlignment="1">
      <alignment horizontal="center" vertical="center"/>
    </xf>
    <xf numFmtId="183" fontId="2" fillId="0" borderId="0" xfId="45" applyNumberFormat="1" applyFill="1">
      <alignment vertical="center"/>
    </xf>
    <xf numFmtId="176" fontId="32" fillId="0" borderId="84" xfId="45" applyNumberFormat="1" applyFont="1" applyFill="1" applyBorder="1" applyAlignment="1">
      <alignment horizontal="distributed" vertical="center" justifyLastLine="1"/>
    </xf>
    <xf numFmtId="177" fontId="22" fillId="0" borderId="85" xfId="45" applyNumberFormat="1" applyFont="1" applyFill="1" applyBorder="1" applyAlignment="1">
      <alignment horizontal="center" vertical="center" wrapText="1"/>
    </xf>
    <xf numFmtId="177" fontId="22" fillId="0" borderId="86" xfId="45" applyNumberFormat="1" applyFont="1" applyFill="1" applyBorder="1" applyAlignment="1">
      <alignment horizontal="center" vertical="center" wrapText="1"/>
    </xf>
    <xf numFmtId="177" fontId="22" fillId="0" borderId="32" xfId="45" applyNumberFormat="1" applyFont="1" applyFill="1" applyBorder="1" applyAlignment="1">
      <alignment horizontal="center" vertical="center" wrapText="1"/>
    </xf>
    <xf numFmtId="177" fontId="22" fillId="0" borderId="87" xfId="45" applyNumberFormat="1" applyFont="1" applyFill="1" applyBorder="1" applyAlignment="1">
      <alignment horizontal="center" vertical="center" wrapText="1"/>
    </xf>
    <xf numFmtId="183" fontId="27" fillId="0" borderId="85" xfId="45" applyNumberFormat="1" applyFont="1" applyFill="1" applyBorder="1" applyAlignment="1">
      <alignment horizontal="center" vertical="center"/>
    </xf>
    <xf numFmtId="183" fontId="27" fillId="0" borderId="88" xfId="45" applyNumberFormat="1" applyFont="1" applyFill="1" applyBorder="1" applyAlignment="1">
      <alignment horizontal="center" vertical="center"/>
    </xf>
    <xf numFmtId="183" fontId="27" fillId="0" borderId="89" xfId="45" applyNumberFormat="1" applyFont="1" applyFill="1" applyBorder="1" applyAlignment="1">
      <alignment horizontal="center" vertical="center"/>
    </xf>
    <xf numFmtId="183" fontId="27" fillId="0" borderId="90" xfId="45" applyNumberFormat="1" applyFont="1" applyFill="1" applyBorder="1" applyAlignment="1">
      <alignment horizontal="center" vertical="center"/>
    </xf>
    <xf numFmtId="183" fontId="27" fillId="0" borderId="91" xfId="45" applyNumberFormat="1" applyFont="1" applyFill="1" applyBorder="1" applyAlignment="1">
      <alignment horizontal="center" vertical="center"/>
    </xf>
    <xf numFmtId="0" fontId="2" fillId="0" borderId="16" xfId="45" applyFill="1" applyBorder="1" applyAlignment="1">
      <alignment vertical="center" wrapText="1"/>
    </xf>
    <xf numFmtId="0" fontId="23" fillId="0" borderId="47" xfId="45" applyFont="1" applyFill="1" applyBorder="1" applyAlignment="1">
      <alignment horizontal="center" vertical="center"/>
    </xf>
    <xf numFmtId="0" fontId="23" fillId="0" borderId="48" xfId="45" applyFont="1" applyFill="1" applyBorder="1" applyAlignment="1">
      <alignment vertical="center" wrapText="1"/>
    </xf>
    <xf numFmtId="0" fontId="23" fillId="0" borderId="96" xfId="45" applyFont="1" applyFill="1" applyBorder="1" applyAlignment="1">
      <alignment horizontal="center" vertical="center"/>
    </xf>
    <xf numFmtId="0" fontId="23" fillId="0" borderId="97" xfId="45" applyFont="1" applyFill="1" applyBorder="1" applyAlignment="1">
      <alignment vertical="center" wrapText="1"/>
    </xf>
    <xf numFmtId="0" fontId="23" fillId="0" borderId="0" xfId="45" applyFont="1" applyAlignment="1">
      <alignment vertical="center" wrapText="1"/>
    </xf>
    <xf numFmtId="0" fontId="1" fillId="0" borderId="0" xfId="45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45" applyFont="1" applyAlignment="1">
      <alignment horizontal="center" vertical="center"/>
    </xf>
    <xf numFmtId="58" fontId="1" fillId="0" borderId="0" xfId="45" applyNumberFormat="1" applyFont="1" applyAlignment="1">
      <alignment horizontal="right" vertical="center"/>
    </xf>
    <xf numFmtId="0" fontId="1" fillId="0" borderId="0" xfId="45" applyFont="1" applyFill="1">
      <alignment vertical="center"/>
    </xf>
    <xf numFmtId="0" fontId="1" fillId="0" borderId="0" xfId="45" applyFont="1" applyAlignment="1">
      <alignment vertical="center" wrapText="1"/>
    </xf>
    <xf numFmtId="0" fontId="1" fillId="0" borderId="32" xfId="45" applyFont="1" applyBorder="1" applyAlignment="1">
      <alignment vertical="center" shrinkToFit="1"/>
    </xf>
    <xf numFmtId="0" fontId="34" fillId="0" borderId="29" xfId="45" applyFont="1" applyFill="1" applyBorder="1" applyAlignment="1">
      <alignment horizontal="center" vertical="center" readingOrder="1"/>
    </xf>
    <xf numFmtId="0" fontId="34" fillId="0" borderId="39" xfId="45" applyFont="1" applyFill="1" applyBorder="1" applyAlignment="1">
      <alignment horizontal="center" vertical="center" readingOrder="1"/>
    </xf>
    <xf numFmtId="0" fontId="34" fillId="0" borderId="40" xfId="45" applyFont="1" applyFill="1" applyBorder="1" applyAlignment="1">
      <alignment horizontal="center" vertical="center"/>
    </xf>
    <xf numFmtId="0" fontId="34" fillId="0" borderId="49" xfId="45" applyFont="1" applyFill="1" applyBorder="1" applyAlignment="1">
      <alignment horizontal="center" vertical="center"/>
    </xf>
    <xf numFmtId="0" fontId="34" fillId="0" borderId="17" xfId="45" applyFont="1" applyFill="1" applyBorder="1" applyAlignment="1">
      <alignment horizontal="center" vertical="center"/>
    </xf>
    <xf numFmtId="0" fontId="34" fillId="0" borderId="50" xfId="45" applyFont="1" applyFill="1" applyBorder="1" applyAlignment="1">
      <alignment horizontal="center" vertical="center"/>
    </xf>
    <xf numFmtId="0" fontId="34" fillId="0" borderId="51" xfId="45" applyFont="1" applyFill="1" applyBorder="1" applyAlignment="1">
      <alignment horizontal="center" vertical="center" readingOrder="1"/>
    </xf>
    <xf numFmtId="0" fontId="34" fillId="0" borderId="52" xfId="45" applyFont="1" applyFill="1" applyBorder="1" applyAlignment="1">
      <alignment horizontal="center" vertical="center" wrapText="1"/>
    </xf>
    <xf numFmtId="0" fontId="1" fillId="0" borderId="13" xfId="45" applyFont="1" applyFill="1" applyBorder="1" applyAlignment="1">
      <alignment horizontal="center" vertical="center" wrapText="1"/>
    </xf>
    <xf numFmtId="0" fontId="1" fillId="0" borderId="14" xfId="45" applyFont="1" applyBorder="1" applyAlignment="1">
      <alignment horizontal="center" vertical="center" wrapText="1"/>
    </xf>
    <xf numFmtId="0" fontId="34" fillId="25" borderId="65" xfId="45" applyFont="1" applyFill="1" applyBorder="1" applyAlignment="1">
      <alignment horizontal="center" vertical="center" wrapText="1"/>
    </xf>
    <xf numFmtId="184" fontId="41" fillId="25" borderId="53" xfId="35" applyNumberFormat="1" applyFont="1" applyFill="1" applyBorder="1" applyAlignment="1">
      <alignment horizontal="center" vertical="center" wrapText="1" readingOrder="1"/>
    </xf>
    <xf numFmtId="184" fontId="41" fillId="25" borderId="54" xfId="35" applyNumberFormat="1" applyFont="1" applyFill="1" applyBorder="1" applyAlignment="1">
      <alignment horizontal="center" vertical="center" wrapText="1" readingOrder="1"/>
    </xf>
    <xf numFmtId="184" fontId="41" fillId="25" borderId="55" xfId="35" applyNumberFormat="1" applyFont="1" applyFill="1" applyBorder="1" applyAlignment="1">
      <alignment horizontal="center" vertical="center" wrapText="1"/>
    </xf>
    <xf numFmtId="184" fontId="41" fillId="25" borderId="54" xfId="35" applyNumberFormat="1" applyFont="1" applyFill="1" applyBorder="1" applyAlignment="1">
      <alignment horizontal="center" vertical="center" wrapText="1"/>
    </xf>
    <xf numFmtId="184" fontId="41" fillId="25" borderId="56" xfId="35" applyNumberFormat="1" applyFont="1" applyFill="1" applyBorder="1" applyAlignment="1">
      <alignment horizontal="center" vertical="center" wrapText="1"/>
    </xf>
    <xf numFmtId="184" fontId="41" fillId="25" borderId="57" xfId="35" applyNumberFormat="1" applyFont="1" applyFill="1" applyBorder="1" applyAlignment="1">
      <alignment horizontal="center" vertical="center" wrapText="1"/>
    </xf>
    <xf numFmtId="184" fontId="41" fillId="25" borderId="73" xfId="45" applyNumberFormat="1" applyFont="1" applyFill="1" applyBorder="1" applyAlignment="1">
      <alignment horizontal="center" vertical="center" wrapText="1"/>
    </xf>
    <xf numFmtId="181" fontId="41" fillId="25" borderId="74" xfId="45" applyNumberFormat="1" applyFont="1" applyFill="1" applyBorder="1" applyAlignment="1">
      <alignment horizontal="center" vertical="center" wrapText="1" readingOrder="1"/>
    </xf>
    <xf numFmtId="181" fontId="41" fillId="25" borderId="55" xfId="45" applyNumberFormat="1" applyFont="1" applyFill="1" applyBorder="1" applyAlignment="1">
      <alignment horizontal="center" vertical="center" wrapText="1" readingOrder="1"/>
    </xf>
    <xf numFmtId="181" fontId="41" fillId="25" borderId="55" xfId="45" applyNumberFormat="1" applyFont="1" applyFill="1" applyBorder="1" applyAlignment="1">
      <alignment horizontal="center" vertical="center" wrapText="1"/>
    </xf>
    <xf numFmtId="181" fontId="41" fillId="25" borderId="56" xfId="45" applyNumberFormat="1" applyFont="1" applyFill="1" applyBorder="1" applyAlignment="1">
      <alignment horizontal="center" vertical="center" wrapText="1"/>
    </xf>
    <xf numFmtId="181" fontId="41" fillId="25" borderId="75" xfId="45" applyNumberFormat="1" applyFont="1" applyFill="1" applyBorder="1" applyAlignment="1">
      <alignment horizontal="center" vertical="center" wrapText="1"/>
    </xf>
    <xf numFmtId="0" fontId="1" fillId="0" borderId="37" xfId="45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176" fontId="29" fillId="0" borderId="41" xfId="45" applyNumberFormat="1" applyFont="1" applyFill="1" applyBorder="1" applyAlignment="1">
      <alignment horizontal="distributed" vertical="center" justifyLastLine="1"/>
    </xf>
    <xf numFmtId="184" fontId="27" fillId="0" borderId="44" xfId="45" applyNumberFormat="1" applyFont="1" applyFill="1" applyBorder="1" applyAlignment="1">
      <alignment horizontal="center" vertical="center" wrapText="1"/>
    </xf>
    <xf numFmtId="184" fontId="27" fillId="0" borderId="0" xfId="45" applyNumberFormat="1" applyFont="1" applyFill="1" applyBorder="1" applyAlignment="1">
      <alignment horizontal="center" vertical="center" wrapText="1"/>
    </xf>
    <xf numFmtId="184" fontId="27" fillId="0" borderId="13" xfId="45" applyNumberFormat="1" applyFont="1" applyFill="1" applyBorder="1" applyAlignment="1">
      <alignment horizontal="center" vertical="center" wrapText="1"/>
    </xf>
    <xf numFmtId="184" fontId="27" fillId="0" borderId="69" xfId="45" applyNumberFormat="1" applyFont="1" applyFill="1" applyBorder="1" applyAlignment="1">
      <alignment horizontal="center" vertical="center" wrapText="1"/>
    </xf>
    <xf numFmtId="184" fontId="27" fillId="0" borderId="63" xfId="45" applyNumberFormat="1" applyFont="1" applyFill="1" applyBorder="1" applyAlignment="1">
      <alignment horizontal="center" vertical="center" wrapText="1"/>
    </xf>
    <xf numFmtId="184" fontId="27" fillId="0" borderId="37" xfId="45" applyNumberFormat="1" applyFont="1" applyFill="1" applyBorder="1" applyAlignment="1">
      <alignment horizontal="center" vertical="center" wrapText="1"/>
    </xf>
    <xf numFmtId="184" fontId="27" fillId="0" borderId="70" xfId="45" applyNumberFormat="1" applyFont="1" applyFill="1" applyBorder="1" applyAlignment="1">
      <alignment horizontal="center" vertical="center" wrapText="1"/>
    </xf>
    <xf numFmtId="182" fontId="27" fillId="0" borderId="58" xfId="45" applyNumberFormat="1" applyFont="1" applyFill="1" applyBorder="1" applyAlignment="1">
      <alignment horizontal="center" vertical="center" wrapText="1"/>
    </xf>
    <xf numFmtId="182" fontId="27" fillId="0" borderId="68" xfId="45" applyNumberFormat="1" applyFont="1" applyFill="1" applyBorder="1" applyAlignment="1">
      <alignment horizontal="center" vertical="center" wrapText="1"/>
    </xf>
    <xf numFmtId="182" fontId="27" fillId="0" borderId="14" xfId="45" applyNumberFormat="1" applyFont="1" applyFill="1" applyBorder="1" applyAlignment="1">
      <alignment horizontal="center" vertical="center" wrapText="1"/>
    </xf>
    <xf numFmtId="181" fontId="27" fillId="0" borderId="98" xfId="28" applyNumberFormat="1" applyFont="1" applyFill="1" applyBorder="1" applyAlignment="1">
      <alignment horizontal="center" vertical="center" wrapText="1"/>
    </xf>
    <xf numFmtId="182" fontId="27" fillId="0" borderId="59" xfId="45" applyNumberFormat="1" applyFont="1" applyFill="1" applyBorder="1" applyAlignment="1">
      <alignment horizontal="center" vertical="center" wrapText="1"/>
    </xf>
    <xf numFmtId="0" fontId="1" fillId="0" borderId="28" xfId="45" applyFont="1" applyBorder="1">
      <alignment vertical="center"/>
    </xf>
    <xf numFmtId="0" fontId="1" fillId="0" borderId="31" xfId="45" applyFont="1" applyBorder="1">
      <alignment vertical="center"/>
    </xf>
    <xf numFmtId="180" fontId="1" fillId="0" borderId="34" xfId="45" applyNumberFormat="1" applyFont="1" applyFill="1" applyBorder="1" applyAlignment="1">
      <alignment horizontal="center" vertical="center"/>
    </xf>
    <xf numFmtId="176" fontId="29" fillId="0" borderId="42" xfId="45" applyNumberFormat="1" applyFont="1" applyFill="1" applyBorder="1" applyAlignment="1">
      <alignment horizontal="distributed" vertical="center" justifyLastLine="1"/>
    </xf>
    <xf numFmtId="184" fontId="27" fillId="0" borderId="20" xfId="45" applyNumberFormat="1" applyFont="1" applyFill="1" applyBorder="1" applyAlignment="1">
      <alignment horizontal="center" vertical="center" wrapText="1"/>
    </xf>
    <xf numFmtId="184" fontId="27" fillId="0" borderId="21" xfId="45" applyNumberFormat="1" applyFont="1" applyFill="1" applyBorder="1" applyAlignment="1">
      <alignment horizontal="center" vertical="center" wrapText="1"/>
    </xf>
    <xf numFmtId="184" fontId="27" fillId="0" borderId="15" xfId="45" applyNumberFormat="1" applyFont="1" applyFill="1" applyBorder="1" applyAlignment="1">
      <alignment horizontal="center" vertical="center" wrapText="1"/>
    </xf>
    <xf numFmtId="184" fontId="27" fillId="0" borderId="60" xfId="45" applyNumberFormat="1" applyFont="1" applyFill="1" applyBorder="1" applyAlignment="1">
      <alignment horizontal="center" vertical="center" wrapText="1"/>
    </xf>
    <xf numFmtId="184" fontId="27" fillId="0" borderId="12" xfId="45" applyNumberFormat="1" applyFont="1" applyFill="1" applyBorder="1" applyAlignment="1">
      <alignment horizontal="center" vertical="center" wrapText="1"/>
    </xf>
    <xf numFmtId="184" fontId="27" fillId="0" borderId="77" xfId="45" applyNumberFormat="1" applyFont="1" applyFill="1" applyBorder="1" applyAlignment="1">
      <alignment horizontal="center" vertical="center" wrapText="1"/>
    </xf>
    <xf numFmtId="184" fontId="27" fillId="0" borderId="78" xfId="45" applyNumberFormat="1" applyFont="1" applyFill="1" applyBorder="1" applyAlignment="1">
      <alignment horizontal="center" vertical="center" wrapText="1"/>
    </xf>
    <xf numFmtId="184" fontId="27" fillId="0" borderId="61" xfId="45" applyNumberFormat="1" applyFont="1" applyFill="1" applyBorder="1" applyAlignment="1">
      <alignment horizontal="center" vertical="center" wrapText="1"/>
    </xf>
    <xf numFmtId="182" fontId="27" fillId="0" borderId="15" xfId="45" applyNumberFormat="1" applyFont="1" applyFill="1" applyBorder="1" applyAlignment="1">
      <alignment horizontal="center" vertical="center" wrapText="1"/>
    </xf>
    <xf numFmtId="182" fontId="27" fillId="0" borderId="12" xfId="45" applyNumberFormat="1" applyFont="1" applyFill="1" applyBorder="1" applyAlignment="1">
      <alignment horizontal="center" vertical="center" wrapText="1"/>
    </xf>
    <xf numFmtId="182" fontId="27" fillId="0" borderId="76" xfId="45" applyNumberFormat="1" applyFont="1" applyFill="1" applyBorder="1" applyAlignment="1">
      <alignment horizontal="center" vertical="center" wrapText="1"/>
    </xf>
    <xf numFmtId="181" fontId="27" fillId="0" borderId="78" xfId="28" applyNumberFormat="1" applyFont="1" applyFill="1" applyBorder="1" applyAlignment="1">
      <alignment horizontal="center" vertical="center" wrapText="1"/>
    </xf>
    <xf numFmtId="0" fontId="1" fillId="0" borderId="15" xfId="45" applyFont="1" applyBorder="1">
      <alignment vertical="center"/>
    </xf>
    <xf numFmtId="0" fontId="1" fillId="0" borderId="12" xfId="45" applyFont="1" applyBorder="1">
      <alignment vertical="center"/>
    </xf>
    <xf numFmtId="180" fontId="1" fillId="0" borderId="35" xfId="45" applyNumberFormat="1" applyFont="1" applyFill="1" applyBorder="1" applyAlignment="1">
      <alignment horizontal="center" vertical="center"/>
    </xf>
    <xf numFmtId="184" fontId="27" fillId="0" borderId="76" xfId="45" applyNumberFormat="1" applyFont="1" applyFill="1" applyBorder="1" applyAlignment="1">
      <alignment horizontal="center" vertical="center" wrapText="1"/>
    </xf>
    <xf numFmtId="0" fontId="34" fillId="0" borderId="42" xfId="45" applyFont="1" applyFill="1" applyBorder="1" applyAlignment="1">
      <alignment horizontal="center" vertical="distributed" wrapText="1"/>
    </xf>
    <xf numFmtId="184" fontId="41" fillId="0" borderId="20" xfId="45" applyNumberFormat="1" applyFont="1" applyFill="1" applyBorder="1" applyAlignment="1">
      <alignment horizontal="center" vertical="center" readingOrder="1"/>
    </xf>
    <xf numFmtId="184" fontId="41" fillId="0" borderId="21" xfId="45" applyNumberFormat="1" applyFont="1" applyFill="1" applyBorder="1" applyAlignment="1">
      <alignment horizontal="center" vertical="center" readingOrder="1"/>
    </xf>
    <xf numFmtId="184" fontId="41" fillId="0" borderId="15" xfId="45" applyNumberFormat="1" applyFont="1" applyFill="1" applyBorder="1" applyAlignment="1">
      <alignment horizontal="center" vertical="center"/>
    </xf>
    <xf numFmtId="184" fontId="41" fillId="0" borderId="12" xfId="45" applyNumberFormat="1" applyFont="1" applyFill="1" applyBorder="1" applyAlignment="1">
      <alignment horizontal="center" vertical="center"/>
    </xf>
    <xf numFmtId="184" fontId="41" fillId="0" borderId="21" xfId="45" applyNumberFormat="1" applyFont="1" applyFill="1" applyBorder="1" applyAlignment="1">
      <alignment horizontal="center" vertical="center"/>
    </xf>
    <xf numFmtId="184" fontId="41" fillId="0" borderId="76" xfId="45" applyNumberFormat="1" applyFont="1" applyFill="1" applyBorder="1" applyAlignment="1">
      <alignment horizontal="center" vertical="center"/>
    </xf>
    <xf numFmtId="184" fontId="41" fillId="0" borderId="78" xfId="45" applyNumberFormat="1" applyFont="1" applyFill="1" applyBorder="1" applyAlignment="1">
      <alignment horizontal="center" vertical="center"/>
    </xf>
    <xf numFmtId="176" fontId="29" fillId="0" borderId="84" xfId="45" applyNumberFormat="1" applyFont="1" applyFill="1" applyBorder="1" applyAlignment="1">
      <alignment horizontal="distributed" vertical="center" justifyLastLine="1"/>
    </xf>
    <xf numFmtId="184" fontId="27" fillId="0" borderId="85" xfId="45" applyNumberFormat="1" applyFont="1" applyFill="1" applyBorder="1" applyAlignment="1">
      <alignment horizontal="center" vertical="center" wrapText="1"/>
    </xf>
    <xf numFmtId="184" fontId="27" fillId="0" borderId="86" xfId="45" applyNumberFormat="1" applyFont="1" applyFill="1" applyBorder="1" applyAlignment="1">
      <alignment horizontal="center" vertical="center" wrapText="1"/>
    </xf>
    <xf numFmtId="184" fontId="27" fillId="0" borderId="89" xfId="45" applyNumberFormat="1" applyFont="1" applyFill="1" applyBorder="1" applyAlignment="1">
      <alignment horizontal="center" vertical="center" wrapText="1"/>
    </xf>
    <xf numFmtId="184" fontId="27" fillId="0" borderId="88" xfId="45" applyNumberFormat="1" applyFont="1" applyFill="1" applyBorder="1" applyAlignment="1">
      <alignment horizontal="center" vertical="center" wrapText="1"/>
    </xf>
    <xf numFmtId="184" fontId="27" fillId="0" borderId="32" xfId="45" applyNumberFormat="1" applyFont="1" applyFill="1" applyBorder="1" applyAlignment="1">
      <alignment horizontal="center" vertical="center" wrapText="1"/>
    </xf>
    <xf numFmtId="184" fontId="27" fillId="0" borderId="90" xfId="45" applyNumberFormat="1" applyFont="1" applyFill="1" applyBorder="1" applyAlignment="1">
      <alignment horizontal="center" vertical="center" wrapText="1"/>
    </xf>
    <xf numFmtId="184" fontId="27" fillId="0" borderId="92" xfId="45" applyNumberFormat="1" applyFont="1" applyFill="1" applyBorder="1" applyAlignment="1">
      <alignment horizontal="center" vertical="center" wrapText="1"/>
    </xf>
    <xf numFmtId="184" fontId="27" fillId="0" borderId="93" xfId="45" applyNumberFormat="1" applyFont="1" applyFill="1" applyBorder="1" applyAlignment="1">
      <alignment horizontal="center" vertical="center" wrapText="1"/>
    </xf>
    <xf numFmtId="182" fontId="27" fillId="0" borderId="94" xfId="45" applyNumberFormat="1" applyFont="1" applyFill="1" applyBorder="1" applyAlignment="1">
      <alignment horizontal="center" vertical="center" wrapText="1"/>
    </xf>
    <xf numFmtId="182" fontId="27" fillId="0" borderId="89" xfId="45" applyNumberFormat="1" applyFont="1" applyFill="1" applyBorder="1" applyAlignment="1">
      <alignment horizontal="center" vertical="center" wrapText="1"/>
    </xf>
    <xf numFmtId="182" fontId="27" fillId="0" borderId="32" xfId="45" applyNumberFormat="1" applyFont="1" applyFill="1" applyBorder="1" applyAlignment="1">
      <alignment horizontal="center" vertical="center" wrapText="1"/>
    </xf>
    <xf numFmtId="182" fontId="27" fillId="0" borderId="90" xfId="45" applyNumberFormat="1" applyFont="1" applyFill="1" applyBorder="1" applyAlignment="1">
      <alignment horizontal="center" vertical="center" wrapText="1"/>
    </xf>
    <xf numFmtId="181" fontId="27" fillId="0" borderId="92" xfId="28" applyNumberFormat="1" applyFont="1" applyFill="1" applyBorder="1" applyAlignment="1">
      <alignment horizontal="center" vertical="center" wrapText="1"/>
    </xf>
    <xf numFmtId="182" fontId="27" fillId="0" borderId="95" xfId="45" applyNumberFormat="1" applyFont="1" applyFill="1" applyBorder="1" applyAlignment="1">
      <alignment horizontal="center" vertical="center" wrapText="1"/>
    </xf>
    <xf numFmtId="180" fontId="1" fillId="0" borderId="36" xfId="45" applyNumberFormat="1" applyFont="1" applyFill="1" applyBorder="1" applyAlignment="1">
      <alignment horizontal="center" vertical="center"/>
    </xf>
    <xf numFmtId="176" fontId="29" fillId="0" borderId="43" xfId="45" applyNumberFormat="1" applyFont="1" applyFill="1" applyBorder="1" applyAlignment="1">
      <alignment horizontal="distributed" vertical="center" justifyLastLine="1"/>
    </xf>
    <xf numFmtId="184" fontId="27" fillId="0" borderId="19" xfId="45" applyNumberFormat="1" applyFont="1" applyFill="1" applyBorder="1" applyAlignment="1">
      <alignment horizontal="center" vertical="center" wrapText="1"/>
    </xf>
    <xf numFmtId="184" fontId="27" fillId="0" borderId="16" xfId="45" applyNumberFormat="1" applyFont="1" applyFill="1" applyBorder="1" applyAlignment="1">
      <alignment horizontal="center" vertical="center" wrapText="1"/>
    </xf>
    <xf numFmtId="184" fontId="27" fillId="0" borderId="40" xfId="45" applyNumberFormat="1" applyFont="1" applyFill="1" applyBorder="1" applyAlignment="1">
      <alignment horizontal="center" vertical="center" wrapText="1"/>
    </xf>
    <xf numFmtId="184" fontId="27" fillId="0" borderId="49" xfId="45" applyNumberFormat="1" applyFont="1" applyFill="1" applyBorder="1" applyAlignment="1">
      <alignment horizontal="center" vertical="center" wrapText="1"/>
    </xf>
    <xf numFmtId="184" fontId="27" fillId="0" borderId="17" xfId="45" applyNumberFormat="1" applyFont="1" applyFill="1" applyBorder="1" applyAlignment="1">
      <alignment horizontal="center" vertical="center" wrapText="1"/>
    </xf>
    <xf numFmtId="184" fontId="27" fillId="0" borderId="79" xfId="45" applyNumberFormat="1" applyFont="1" applyFill="1" applyBorder="1" applyAlignment="1">
      <alignment horizontal="center" vertical="center" wrapText="1"/>
    </xf>
    <xf numFmtId="184" fontId="27" fillId="0" borderId="50" xfId="45" applyNumberFormat="1" applyFont="1" applyFill="1" applyBorder="1" applyAlignment="1">
      <alignment horizontal="center" vertical="center" wrapText="1"/>
    </xf>
    <xf numFmtId="182" fontId="27" fillId="0" borderId="62" xfId="45" applyNumberFormat="1" applyFont="1" applyFill="1" applyBorder="1" applyAlignment="1">
      <alignment horizontal="center" vertical="center" wrapText="1"/>
    </xf>
    <xf numFmtId="182" fontId="27" fillId="0" borderId="40" xfId="45" applyNumberFormat="1" applyFont="1" applyFill="1" applyBorder="1" applyAlignment="1">
      <alignment horizontal="center" vertical="center" wrapText="1"/>
    </xf>
    <xf numFmtId="182" fontId="27" fillId="0" borderId="17" xfId="45" applyNumberFormat="1" applyFont="1" applyFill="1" applyBorder="1" applyAlignment="1">
      <alignment horizontal="center" vertical="center" wrapText="1"/>
    </xf>
    <xf numFmtId="181" fontId="27" fillId="0" borderId="79" xfId="28" applyNumberFormat="1" applyFont="1" applyFill="1" applyBorder="1" applyAlignment="1">
      <alignment horizontal="center" vertical="center" wrapText="1"/>
    </xf>
    <xf numFmtId="182" fontId="27" fillId="0" borderId="52" xfId="45" applyNumberFormat="1" applyFont="1" applyFill="1" applyBorder="1" applyAlignment="1">
      <alignment horizontal="center" vertical="center" wrapText="1"/>
    </xf>
    <xf numFmtId="178" fontId="1" fillId="0" borderId="29" xfId="45" applyNumberFormat="1" applyFont="1" applyBorder="1">
      <alignment vertical="center"/>
    </xf>
    <xf numFmtId="0" fontId="1" fillId="0" borderId="30" xfId="45" applyFont="1" applyBorder="1">
      <alignment vertical="center"/>
    </xf>
    <xf numFmtId="179" fontId="1" fillId="0" borderId="0" xfId="45" applyNumberFormat="1" applyFont="1" applyAlignment="1">
      <alignment horizontal="center" vertical="center"/>
    </xf>
    <xf numFmtId="0" fontId="23" fillId="0" borderId="0" xfId="45" applyFont="1" applyAlignment="1">
      <alignment horizontal="left" vertical="center"/>
    </xf>
    <xf numFmtId="0" fontId="23" fillId="0" borderId="0" xfId="45" applyFont="1" applyAlignment="1">
      <alignment horizontal="left" vertical="center" wrapText="1"/>
    </xf>
    <xf numFmtId="0" fontId="15" fillId="26" borderId="15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8" fillId="0" borderId="0" xfId="45" applyFont="1" applyFill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1" fillId="0" borderId="99" xfId="45" applyFont="1" applyFill="1" applyBorder="1" applyAlignment="1">
      <alignment horizontal="center" vertical="center" wrapText="1"/>
    </xf>
    <xf numFmtId="0" fontId="31" fillId="0" borderId="100" xfId="45" applyFont="1" applyFill="1" applyBorder="1" applyAlignment="1">
      <alignment horizontal="center" vertical="center" wrapText="1"/>
    </xf>
    <xf numFmtId="0" fontId="31" fillId="0" borderId="101" xfId="45" applyFont="1" applyFill="1" applyBorder="1" applyAlignment="1">
      <alignment horizontal="center" vertical="center" wrapText="1"/>
    </xf>
    <xf numFmtId="0" fontId="29" fillId="0" borderId="102" xfId="45" applyFont="1" applyFill="1" applyBorder="1" applyAlignment="1">
      <alignment horizontal="center" vertical="center" wrapText="1"/>
    </xf>
    <xf numFmtId="0" fontId="29" fillId="0" borderId="80" xfId="45" applyFont="1" applyFill="1" applyBorder="1" applyAlignment="1">
      <alignment horizontal="center" vertical="center" wrapText="1"/>
    </xf>
    <xf numFmtId="0" fontId="29" fillId="0" borderId="46" xfId="45" applyFont="1" applyFill="1" applyBorder="1" applyAlignment="1">
      <alignment horizontal="center" vertical="center" wrapText="1"/>
    </xf>
    <xf numFmtId="0" fontId="31" fillId="0" borderId="103" xfId="45" applyFont="1" applyFill="1" applyBorder="1" applyAlignment="1">
      <alignment horizontal="center" vertical="center" wrapText="1"/>
    </xf>
    <xf numFmtId="0" fontId="31" fillId="0" borderId="104" xfId="45" applyFont="1" applyFill="1" applyBorder="1" applyAlignment="1">
      <alignment horizontal="center" vertical="center" wrapText="1"/>
    </xf>
    <xf numFmtId="0" fontId="31" fillId="0" borderId="105" xfId="45" applyFont="1" applyFill="1" applyBorder="1" applyAlignment="1">
      <alignment horizontal="center" vertical="center" wrapText="1"/>
    </xf>
    <xf numFmtId="0" fontId="29" fillId="0" borderId="106" xfId="45" applyFont="1" applyFill="1" applyBorder="1" applyAlignment="1">
      <alignment horizontal="center" vertical="center" wrapText="1"/>
    </xf>
    <xf numFmtId="0" fontId="29" fillId="0" borderId="88" xfId="45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 wrapText="1"/>
    </xf>
    <xf numFmtId="0" fontId="29" fillId="0" borderId="60" xfId="45" applyFont="1" applyFill="1" applyBorder="1" applyAlignment="1">
      <alignment horizontal="center" vertical="center" wrapText="1"/>
    </xf>
    <xf numFmtId="0" fontId="1" fillId="0" borderId="0" xfId="45" applyFont="1" applyFill="1" applyAlignment="1">
      <alignment horizontal="right" vertical="center"/>
    </xf>
    <xf numFmtId="0" fontId="2" fillId="0" borderId="0" xfId="45" applyFill="1" applyAlignment="1">
      <alignment horizontal="right" vertical="center"/>
    </xf>
    <xf numFmtId="0" fontId="2" fillId="0" borderId="0" xfId="45" applyFill="1" applyAlignment="1">
      <alignment horizontal="center" vertical="center"/>
    </xf>
    <xf numFmtId="0" fontId="29" fillId="0" borderId="11" xfId="45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right" vertical="center"/>
    </xf>
    <xf numFmtId="0" fontId="1" fillId="0" borderId="107" xfId="45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34" fillId="0" borderId="103" xfId="45" applyFont="1" applyFill="1" applyBorder="1" applyAlignment="1">
      <alignment horizontal="center" vertical="center" wrapText="1"/>
    </xf>
    <xf numFmtId="0" fontId="34" fillId="0" borderId="105" xfId="45" applyFont="1" applyFill="1" applyBorder="1" applyAlignment="1">
      <alignment horizontal="center" vertical="center" wrapText="1"/>
    </xf>
    <xf numFmtId="0" fontId="34" fillId="0" borderId="99" xfId="45" applyFont="1" applyFill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23" fillId="0" borderId="0" xfId="45" applyFont="1" applyAlignment="1">
      <alignment vertical="center" wrapText="1"/>
    </xf>
    <xf numFmtId="0" fontId="36" fillId="0" borderId="0" xfId="45" applyFont="1" applyFill="1" applyBorder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1" fillId="0" borderId="33" xfId="45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34" fillId="0" borderId="108" xfId="45" applyFont="1" applyFill="1" applyBorder="1" applyAlignment="1">
      <alignment horizontal="center" vertical="center"/>
    </xf>
    <xf numFmtId="0" fontId="34" fillId="0" borderId="100" xfId="45" applyFont="1" applyFill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1" fillId="0" borderId="12" xfId="45" applyFont="1" applyFill="1" applyBorder="1" applyAlignment="1">
      <alignment horizontal="center" vertical="center"/>
    </xf>
    <xf numFmtId="0" fontId="1" fillId="0" borderId="21" xfId="45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181" fontId="41" fillId="25" borderId="54" xfId="45" applyNumberFormat="1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100">
    <dxf>
      <font>
        <b/>
        <i/>
      </font>
      <fill>
        <patternFill patternType="solid"/>
      </fill>
    </dxf>
    <dxf>
      <font>
        <b/>
        <i val="0"/>
      </font>
      <fill>
        <patternFill patternType="solid"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 patternType="solid"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  <name val="ＭＳ Ｐゴシック"/>
        <scheme val="none"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  <name val="ＭＳ Ｐゴシック"/>
        <scheme val="none"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"/>
  <sheetViews>
    <sheetView tabSelected="1" view="pageBreakPreview" zoomScale="70" zoomScaleNormal="100" zoomScaleSheetLayoutView="70" workbookViewId="0">
      <selection sqref="A1:N1"/>
    </sheetView>
  </sheetViews>
  <sheetFormatPr defaultColWidth="9.44140625" defaultRowHeight="21.75" customHeight="1" x14ac:dyDescent="0.2"/>
  <cols>
    <col min="1" max="1" width="13.44140625" style="8" customWidth="1"/>
    <col min="2" max="6" width="6.6640625" style="8" hidden="1" customWidth="1"/>
    <col min="7" max="7" width="2.88671875" style="8" hidden="1" customWidth="1"/>
    <col min="8" max="27" width="9.77734375" style="8" customWidth="1"/>
    <col min="28" max="28" width="2.77734375" style="8" customWidth="1"/>
    <col min="29" max="29" width="9.44140625" style="8"/>
    <col min="30" max="32" width="8.6640625" style="8" customWidth="1"/>
    <col min="33" max="16384" width="9.44140625" style="8"/>
  </cols>
  <sheetData>
    <row r="1" spans="1:28" ht="20.25" customHeight="1" x14ac:dyDescent="0.2">
      <c r="A1" s="223" t="s">
        <v>61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59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8" ht="15" customHeight="1" x14ac:dyDescent="0.2">
      <c r="A2" s="32"/>
      <c r="H2" s="240"/>
      <c r="I2" s="240"/>
      <c r="J2" s="240"/>
      <c r="K2" s="240"/>
      <c r="L2" s="240"/>
      <c r="M2" s="240"/>
      <c r="N2" s="240"/>
      <c r="O2" s="240"/>
      <c r="P2" s="240"/>
      <c r="Q2" s="221" t="s">
        <v>59</v>
      </c>
      <c r="R2" s="221"/>
      <c r="S2" s="89"/>
      <c r="T2" s="222" t="s">
        <v>60</v>
      </c>
      <c r="U2" s="222"/>
      <c r="V2" s="238" t="s">
        <v>64</v>
      </c>
      <c r="W2" s="239"/>
      <c r="X2" s="239"/>
      <c r="Y2" s="239"/>
      <c r="Z2" s="239"/>
      <c r="AA2" s="239"/>
    </row>
    <row r="3" spans="1:28" ht="15" customHeight="1" thickBot="1" x14ac:dyDescent="0.25">
      <c r="A3" s="39" t="s">
        <v>56</v>
      </c>
      <c r="B3" s="8">
        <v>3094</v>
      </c>
      <c r="C3" s="8">
        <v>3566</v>
      </c>
      <c r="D3" s="8">
        <v>3905</v>
      </c>
      <c r="E3" s="8">
        <v>4251</v>
      </c>
      <c r="F3" s="8">
        <v>4591</v>
      </c>
      <c r="V3" s="242" t="s">
        <v>47</v>
      </c>
      <c r="W3" s="242"/>
      <c r="X3" s="242"/>
      <c r="Y3" s="242"/>
      <c r="Z3" s="242"/>
      <c r="AA3" s="242"/>
    </row>
    <row r="4" spans="1:28" s="10" customFormat="1" ht="15" customHeight="1" x14ac:dyDescent="0.2">
      <c r="A4" s="231" t="s">
        <v>1</v>
      </c>
      <c r="B4" s="225" t="s">
        <v>7</v>
      </c>
      <c r="C4" s="226"/>
      <c r="D4" s="226"/>
      <c r="E4" s="226"/>
      <c r="F4" s="227"/>
      <c r="G4" s="91"/>
      <c r="H4" s="228" t="s">
        <v>55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30"/>
    </row>
    <row r="5" spans="1:28" s="10" customFormat="1" ht="15" customHeight="1" thickBot="1" x14ac:dyDescent="0.25">
      <c r="A5" s="232"/>
      <c r="B5" s="40" t="s">
        <v>4</v>
      </c>
      <c r="C5" s="41" t="s">
        <v>9</v>
      </c>
      <c r="D5" s="42" t="s">
        <v>5</v>
      </c>
      <c r="E5" s="42" t="s">
        <v>8</v>
      </c>
      <c r="F5" s="43" t="s">
        <v>6</v>
      </c>
      <c r="G5" s="92"/>
      <c r="H5" s="234" t="s">
        <v>14</v>
      </c>
      <c r="I5" s="235"/>
      <c r="J5" s="236" t="s">
        <v>15</v>
      </c>
      <c r="K5" s="237"/>
      <c r="L5" s="236" t="s">
        <v>16</v>
      </c>
      <c r="M5" s="237"/>
      <c r="N5" s="236" t="s">
        <v>17</v>
      </c>
      <c r="O5" s="237"/>
      <c r="P5" s="236" t="s">
        <v>18</v>
      </c>
      <c r="Q5" s="237"/>
      <c r="R5" s="236" t="s">
        <v>19</v>
      </c>
      <c r="S5" s="237"/>
      <c r="T5" s="236" t="s">
        <v>20</v>
      </c>
      <c r="U5" s="237"/>
      <c r="V5" s="236" t="s">
        <v>21</v>
      </c>
      <c r="W5" s="237"/>
      <c r="X5" s="236" t="s">
        <v>22</v>
      </c>
      <c r="Y5" s="237"/>
      <c r="Z5" s="236" t="s">
        <v>23</v>
      </c>
      <c r="AA5" s="241"/>
    </row>
    <row r="6" spans="1:28" s="10" customFormat="1" ht="15" customHeight="1" thickBot="1" x14ac:dyDescent="0.25">
      <c r="A6" s="233"/>
      <c r="B6" s="67"/>
      <c r="C6" s="68"/>
      <c r="D6" s="69"/>
      <c r="E6" s="69"/>
      <c r="F6" s="70"/>
      <c r="G6" s="92"/>
      <c r="H6" s="71" t="s">
        <v>57</v>
      </c>
      <c r="I6" s="72" t="s">
        <v>58</v>
      </c>
      <c r="J6" s="73" t="s">
        <v>57</v>
      </c>
      <c r="K6" s="73" t="s">
        <v>58</v>
      </c>
      <c r="L6" s="73" t="s">
        <v>57</v>
      </c>
      <c r="M6" s="73" t="s">
        <v>58</v>
      </c>
      <c r="N6" s="73" t="s">
        <v>57</v>
      </c>
      <c r="O6" s="73" t="s">
        <v>58</v>
      </c>
      <c r="P6" s="73" t="s">
        <v>57</v>
      </c>
      <c r="Q6" s="73" t="s">
        <v>58</v>
      </c>
      <c r="R6" s="73" t="s">
        <v>57</v>
      </c>
      <c r="S6" s="73" t="s">
        <v>58</v>
      </c>
      <c r="T6" s="73" t="s">
        <v>57</v>
      </c>
      <c r="U6" s="73" t="s">
        <v>58</v>
      </c>
      <c r="V6" s="73" t="s">
        <v>57</v>
      </c>
      <c r="W6" s="73" t="s">
        <v>58</v>
      </c>
      <c r="X6" s="73" t="s">
        <v>57</v>
      </c>
      <c r="Y6" s="74" t="s">
        <v>58</v>
      </c>
      <c r="Z6" s="73" t="s">
        <v>57</v>
      </c>
      <c r="AA6" s="75" t="s">
        <v>58</v>
      </c>
    </row>
    <row r="7" spans="1:28" s="10" customFormat="1" ht="28.95" customHeight="1" thickBot="1" x14ac:dyDescent="0.25">
      <c r="A7" s="76" t="s">
        <v>49</v>
      </c>
      <c r="B7" s="77"/>
      <c r="C7" s="78"/>
      <c r="D7" s="79"/>
      <c r="E7" s="79"/>
      <c r="F7" s="80"/>
      <c r="G7" s="81"/>
      <c r="H7" s="82">
        <v>1356</v>
      </c>
      <c r="I7" s="83">
        <v>2437</v>
      </c>
      <c r="J7" s="84">
        <v>1858</v>
      </c>
      <c r="K7" s="84">
        <v>3078</v>
      </c>
      <c r="L7" s="84">
        <v>2229</v>
      </c>
      <c r="M7" s="84">
        <v>3547</v>
      </c>
      <c r="N7" s="84">
        <v>2619</v>
      </c>
      <c r="O7" s="84">
        <v>3883</v>
      </c>
      <c r="P7" s="84">
        <v>2892</v>
      </c>
      <c r="Q7" s="84">
        <v>4006</v>
      </c>
      <c r="R7" s="84">
        <v>3206</v>
      </c>
      <c r="S7" s="84">
        <v>4226</v>
      </c>
      <c r="T7" s="84">
        <v>3662</v>
      </c>
      <c r="U7" s="84">
        <v>4562</v>
      </c>
      <c r="V7" s="84">
        <v>4130</v>
      </c>
      <c r="W7" s="84">
        <v>4782</v>
      </c>
      <c r="X7" s="84">
        <v>4646</v>
      </c>
      <c r="Y7" s="85">
        <v>5377</v>
      </c>
      <c r="Z7" s="84">
        <v>5295</v>
      </c>
      <c r="AA7" s="86">
        <v>5701</v>
      </c>
    </row>
    <row r="8" spans="1:28" s="10" customFormat="1" ht="25.95" customHeight="1" x14ac:dyDescent="0.2">
      <c r="A8" s="44" t="s">
        <v>26</v>
      </c>
      <c r="B8" s="22" t="e">
        <f>ROUND(#REF!/$B$3/100,3)</f>
        <v>#REF!</v>
      </c>
      <c r="C8" s="23" t="e">
        <f>ROUND(#REF!/$C$3/100,3)</f>
        <v>#REF!</v>
      </c>
      <c r="D8" s="24" t="e">
        <f>ROUND(#REF!/$D$3/100,3)</f>
        <v>#REF!</v>
      </c>
      <c r="E8" s="24" t="e">
        <f>ROUND(#REF!/$E$3/100,3)</f>
        <v>#REF!</v>
      </c>
      <c r="F8" s="25" t="e">
        <f>ROUND(#REF!/$F$3/100,3)</f>
        <v>#REF!</v>
      </c>
      <c r="G8" s="93"/>
      <c r="H8" s="52">
        <v>1344</v>
      </c>
      <c r="I8" s="60">
        <v>2713</v>
      </c>
      <c r="J8" s="53">
        <v>1933</v>
      </c>
      <c r="K8" s="53">
        <v>3330</v>
      </c>
      <c r="L8" s="53">
        <v>2259</v>
      </c>
      <c r="M8" s="53">
        <v>3710</v>
      </c>
      <c r="N8" s="53">
        <v>2529</v>
      </c>
      <c r="O8" s="53">
        <v>4131</v>
      </c>
      <c r="P8" s="53">
        <v>2709</v>
      </c>
      <c r="Q8" s="53">
        <v>4315</v>
      </c>
      <c r="R8" s="53">
        <v>2924</v>
      </c>
      <c r="S8" s="53">
        <v>4520</v>
      </c>
      <c r="T8" s="53">
        <v>3459</v>
      </c>
      <c r="U8" s="53">
        <v>4838</v>
      </c>
      <c r="V8" s="53">
        <v>3932</v>
      </c>
      <c r="W8" s="53">
        <v>5132</v>
      </c>
      <c r="X8" s="53">
        <v>4637</v>
      </c>
      <c r="Y8" s="63">
        <v>5579</v>
      </c>
      <c r="Z8" s="53">
        <v>5475</v>
      </c>
      <c r="AA8" s="65">
        <v>5876</v>
      </c>
      <c r="AB8" s="8"/>
    </row>
    <row r="9" spans="1:28" ht="30" customHeight="1" x14ac:dyDescent="0.2">
      <c r="A9" s="45" t="s">
        <v>27</v>
      </c>
      <c r="B9" s="15" t="e">
        <f>ROUND(#REF!/$B$3/100,3)</f>
        <v>#REF!</v>
      </c>
      <c r="C9" s="16" t="e">
        <f>ROUND(#REF!/$C$3/100,3)</f>
        <v>#REF!</v>
      </c>
      <c r="D9" s="7" t="e">
        <f>ROUND(#REF!/$D$3/100,3)</f>
        <v>#REF!</v>
      </c>
      <c r="E9" s="7" t="e">
        <f>ROUND(#REF!/$E$3/100,3)</f>
        <v>#REF!</v>
      </c>
      <c r="F9" s="17" t="e">
        <f>ROUND(#REF!/$F$3/100,3)</f>
        <v>#REF!</v>
      </c>
      <c r="G9" s="93"/>
      <c r="H9" s="48">
        <v>1380</v>
      </c>
      <c r="I9" s="61">
        <v>3285</v>
      </c>
      <c r="J9" s="49">
        <v>2400</v>
      </c>
      <c r="K9" s="49">
        <v>3759</v>
      </c>
      <c r="L9" s="49">
        <v>2673</v>
      </c>
      <c r="M9" s="49">
        <v>4096</v>
      </c>
      <c r="N9" s="49">
        <v>2960</v>
      </c>
      <c r="O9" s="49">
        <v>4234</v>
      </c>
      <c r="P9" s="49">
        <v>3265</v>
      </c>
      <c r="Q9" s="49">
        <v>4518</v>
      </c>
      <c r="R9" s="49">
        <v>3604</v>
      </c>
      <c r="S9" s="49">
        <v>4668</v>
      </c>
      <c r="T9" s="49">
        <v>3823</v>
      </c>
      <c r="U9" s="49">
        <v>4959</v>
      </c>
      <c r="V9" s="49">
        <v>4045</v>
      </c>
      <c r="W9" s="49">
        <v>5356</v>
      </c>
      <c r="X9" s="90"/>
      <c r="Y9" s="90"/>
      <c r="Z9" s="90"/>
      <c r="AA9" s="94"/>
    </row>
    <row r="10" spans="1:28" ht="30" customHeight="1" x14ac:dyDescent="0.2">
      <c r="A10" s="45" t="s">
        <v>28</v>
      </c>
      <c r="B10" s="15" t="e">
        <f>ROUND(#REF!/$B$3/100,3)</f>
        <v>#REF!</v>
      </c>
      <c r="C10" s="16" t="e">
        <f>ROUND(#REF!/$C$3/100,3)</f>
        <v>#REF!</v>
      </c>
      <c r="D10" s="7" t="e">
        <f>ROUND(#REF!/$D$3/100,3)</f>
        <v>#REF!</v>
      </c>
      <c r="E10" s="7" t="e">
        <f>ROUND(#REF!/$E$3/100,3)</f>
        <v>#REF!</v>
      </c>
      <c r="F10" s="17" t="e">
        <f>ROUND(#REF!/$F$3/100,3)</f>
        <v>#REF!</v>
      </c>
      <c r="G10" s="93"/>
      <c r="H10" s="48">
        <v>1391</v>
      </c>
      <c r="I10" s="61">
        <v>2783</v>
      </c>
      <c r="J10" s="49">
        <v>2303</v>
      </c>
      <c r="K10" s="49">
        <v>3663</v>
      </c>
      <c r="L10" s="49">
        <v>2715</v>
      </c>
      <c r="M10" s="49">
        <v>4231</v>
      </c>
      <c r="N10" s="49">
        <v>3087</v>
      </c>
      <c r="O10" s="49">
        <v>4341</v>
      </c>
      <c r="P10" s="49">
        <v>3557</v>
      </c>
      <c r="Q10" s="49">
        <v>4690</v>
      </c>
      <c r="R10" s="49">
        <v>3988</v>
      </c>
      <c r="S10" s="49">
        <v>4996</v>
      </c>
      <c r="T10" s="49">
        <v>4531</v>
      </c>
      <c r="U10" s="49">
        <v>5295</v>
      </c>
      <c r="V10" s="49">
        <v>5127</v>
      </c>
      <c r="W10" s="49">
        <v>5699</v>
      </c>
      <c r="X10" s="90"/>
      <c r="Y10" s="90"/>
      <c r="Z10" s="90"/>
      <c r="AA10" s="94"/>
    </row>
    <row r="11" spans="1:28" ht="30" customHeight="1" x14ac:dyDescent="0.2">
      <c r="A11" s="45" t="s">
        <v>29</v>
      </c>
      <c r="B11" s="15" t="e">
        <f>ROUND(#REF!/$B$3/100,3)</f>
        <v>#REF!</v>
      </c>
      <c r="C11" s="16" t="e">
        <f>ROUND(#REF!/$C$3/100,3)</f>
        <v>#REF!</v>
      </c>
      <c r="D11" s="7" t="e">
        <f>ROUND(#REF!/$D$3/100,3)</f>
        <v>#REF!</v>
      </c>
      <c r="E11" s="7" t="e">
        <f>ROUND(#REF!/$E$3/100,3)</f>
        <v>#REF!</v>
      </c>
      <c r="F11" s="17" t="e">
        <f>ROUND(#REF!/$F$3/100,3)</f>
        <v>#REF!</v>
      </c>
      <c r="G11" s="93"/>
      <c r="H11" s="48">
        <v>1339</v>
      </c>
      <c r="I11" s="61">
        <v>2447</v>
      </c>
      <c r="J11" s="49">
        <v>1612</v>
      </c>
      <c r="K11" s="49">
        <v>3085</v>
      </c>
      <c r="L11" s="49">
        <v>2135</v>
      </c>
      <c r="M11" s="49">
        <v>4085</v>
      </c>
      <c r="N11" s="49">
        <v>2558</v>
      </c>
      <c r="O11" s="49">
        <v>4345</v>
      </c>
      <c r="P11" s="49">
        <v>2907</v>
      </c>
      <c r="Q11" s="49">
        <v>4467</v>
      </c>
      <c r="R11" s="49">
        <v>3114</v>
      </c>
      <c r="S11" s="49">
        <v>4790</v>
      </c>
      <c r="T11" s="49">
        <v>3569</v>
      </c>
      <c r="U11" s="49">
        <v>5334</v>
      </c>
      <c r="V11" s="49">
        <v>3867</v>
      </c>
      <c r="W11" s="49">
        <v>5480</v>
      </c>
      <c r="X11" s="90"/>
      <c r="Y11" s="90"/>
      <c r="Z11" s="90"/>
      <c r="AA11" s="94"/>
    </row>
    <row r="12" spans="1:28" ht="30" customHeight="1" x14ac:dyDescent="0.2">
      <c r="A12" s="45" t="s">
        <v>30</v>
      </c>
      <c r="B12" s="15" t="e">
        <f>ROUND(#REF!/$B$3/100,3)</f>
        <v>#REF!</v>
      </c>
      <c r="C12" s="16" t="e">
        <f>ROUND(#REF!/$C$3/100,3)</f>
        <v>#REF!</v>
      </c>
      <c r="D12" s="7" t="e">
        <f>ROUND(#REF!/$D$3/100,3)</f>
        <v>#REF!</v>
      </c>
      <c r="E12" s="7" t="e">
        <f>ROUND(#REF!/$E$3/100,3)</f>
        <v>#REF!</v>
      </c>
      <c r="F12" s="17" t="e">
        <f>ROUND(#REF!/$F$3/100,3)</f>
        <v>#REF!</v>
      </c>
      <c r="G12" s="93"/>
      <c r="H12" s="48">
        <v>1276</v>
      </c>
      <c r="I12" s="61">
        <v>2981</v>
      </c>
      <c r="J12" s="49">
        <v>2001</v>
      </c>
      <c r="K12" s="49">
        <v>3586</v>
      </c>
      <c r="L12" s="49">
        <v>2267</v>
      </c>
      <c r="M12" s="49">
        <v>4031</v>
      </c>
      <c r="N12" s="49">
        <v>2448</v>
      </c>
      <c r="O12" s="49">
        <v>4205</v>
      </c>
      <c r="P12" s="49">
        <v>2724</v>
      </c>
      <c r="Q12" s="49">
        <v>4341</v>
      </c>
      <c r="R12" s="49">
        <v>3287</v>
      </c>
      <c r="S12" s="49">
        <v>5129</v>
      </c>
      <c r="T12" s="49">
        <v>4733</v>
      </c>
      <c r="U12" s="49">
        <v>5541</v>
      </c>
      <c r="V12" s="49">
        <v>5607</v>
      </c>
      <c r="W12" s="49">
        <v>6460</v>
      </c>
      <c r="X12" s="90"/>
      <c r="Y12" s="90"/>
      <c r="Z12" s="90"/>
      <c r="AA12" s="94"/>
    </row>
    <row r="13" spans="1:28" ht="30" customHeight="1" x14ac:dyDescent="0.2">
      <c r="A13" s="45" t="s">
        <v>31</v>
      </c>
      <c r="B13" s="15" t="e">
        <f>ROUND(#REF!/$B$3/100,3)</f>
        <v>#REF!</v>
      </c>
      <c r="C13" s="16" t="e">
        <f>ROUND(#REF!/$C$3/100,3)</f>
        <v>#REF!</v>
      </c>
      <c r="D13" s="7" t="e">
        <f>ROUND(#REF!/$D$3/100,3)</f>
        <v>#REF!</v>
      </c>
      <c r="E13" s="7" t="e">
        <f>ROUND(#REF!/$E$3/100,3)</f>
        <v>#REF!</v>
      </c>
      <c r="F13" s="17" t="e">
        <f>ROUND(#REF!/$F$3/100,3)</f>
        <v>#REF!</v>
      </c>
      <c r="G13" s="93"/>
      <c r="H13" s="48">
        <v>1377</v>
      </c>
      <c r="I13" s="61">
        <v>2473</v>
      </c>
      <c r="J13" s="49">
        <v>1526</v>
      </c>
      <c r="K13" s="49">
        <v>3397</v>
      </c>
      <c r="L13" s="49">
        <v>2314</v>
      </c>
      <c r="M13" s="49">
        <v>3973</v>
      </c>
      <c r="N13" s="49">
        <v>2622</v>
      </c>
      <c r="O13" s="49">
        <v>4226</v>
      </c>
      <c r="P13" s="49">
        <v>3120</v>
      </c>
      <c r="Q13" s="49">
        <v>4506</v>
      </c>
      <c r="R13" s="49">
        <v>3518</v>
      </c>
      <c r="S13" s="49">
        <v>4750</v>
      </c>
      <c r="T13" s="49">
        <v>3846</v>
      </c>
      <c r="U13" s="49">
        <v>5115</v>
      </c>
      <c r="V13" s="49">
        <v>4231</v>
      </c>
      <c r="W13" s="49">
        <v>5615</v>
      </c>
      <c r="X13" s="90"/>
      <c r="Y13" s="90"/>
      <c r="Z13" s="90"/>
      <c r="AA13" s="94"/>
    </row>
    <row r="14" spans="1:28" ht="30" customHeight="1" x14ac:dyDescent="0.2">
      <c r="A14" s="45" t="s">
        <v>32</v>
      </c>
      <c r="B14" s="15" t="e">
        <f>ROUND(#REF!/$B$3/100,3)</f>
        <v>#REF!</v>
      </c>
      <c r="C14" s="16" t="e">
        <f>ROUND(#REF!/$C$3/100,3)</f>
        <v>#REF!</v>
      </c>
      <c r="D14" s="7" t="e">
        <f>ROUND(#REF!/$D$3/100,3)</f>
        <v>#REF!</v>
      </c>
      <c r="E14" s="7" t="e">
        <f>ROUND(#REF!/$E$3/100,3)</f>
        <v>#REF!</v>
      </c>
      <c r="F14" s="17" t="e">
        <f>ROUND(#REF!/$F$3/100,3)</f>
        <v>#REF!</v>
      </c>
      <c r="G14" s="93"/>
      <c r="H14" s="48">
        <v>1356</v>
      </c>
      <c r="I14" s="61">
        <v>2428</v>
      </c>
      <c r="J14" s="49">
        <v>1858</v>
      </c>
      <c r="K14" s="49">
        <v>3075</v>
      </c>
      <c r="L14" s="49">
        <v>2224</v>
      </c>
      <c r="M14" s="49">
        <v>3538</v>
      </c>
      <c r="N14" s="49">
        <v>2606</v>
      </c>
      <c r="O14" s="49">
        <v>3870</v>
      </c>
      <c r="P14" s="49">
        <v>2871</v>
      </c>
      <c r="Q14" s="49">
        <v>3994</v>
      </c>
      <c r="R14" s="49">
        <v>3179</v>
      </c>
      <c r="S14" s="49">
        <v>4212</v>
      </c>
      <c r="T14" s="49">
        <v>3631</v>
      </c>
      <c r="U14" s="49">
        <v>4548</v>
      </c>
      <c r="V14" s="49">
        <v>4101</v>
      </c>
      <c r="W14" s="49">
        <v>4768</v>
      </c>
      <c r="X14" s="49">
        <v>4634</v>
      </c>
      <c r="Y14" s="64">
        <v>5361</v>
      </c>
      <c r="Z14" s="90"/>
      <c r="AA14" s="94"/>
    </row>
    <row r="15" spans="1:28" ht="30" customHeight="1" x14ac:dyDescent="0.2">
      <c r="A15" s="45" t="s">
        <v>33</v>
      </c>
      <c r="B15" s="15" t="e">
        <f>ROUND(#REF!/$B$3/100,3)</f>
        <v>#REF!</v>
      </c>
      <c r="C15" s="16" t="e">
        <f>ROUND(#REF!/$C$3/100,3)</f>
        <v>#REF!</v>
      </c>
      <c r="D15" s="7" t="e">
        <f>ROUND(#REF!/$D$3/100,3)</f>
        <v>#REF!</v>
      </c>
      <c r="E15" s="7" t="e">
        <f>ROUND(#REF!/$E$3/100,3)</f>
        <v>#REF!</v>
      </c>
      <c r="F15" s="17" t="e">
        <f>ROUND(#REF!/$F$3/100,3)</f>
        <v>#REF!</v>
      </c>
      <c r="G15" s="93"/>
      <c r="H15" s="48">
        <v>1356</v>
      </c>
      <c r="I15" s="61">
        <v>2437</v>
      </c>
      <c r="J15" s="49">
        <v>1858</v>
      </c>
      <c r="K15" s="49">
        <v>3092</v>
      </c>
      <c r="L15" s="49">
        <v>2229</v>
      </c>
      <c r="M15" s="49">
        <v>3564</v>
      </c>
      <c r="N15" s="49">
        <v>2619</v>
      </c>
      <c r="O15" s="49">
        <v>3901</v>
      </c>
      <c r="P15" s="49">
        <v>2892</v>
      </c>
      <c r="Q15" s="49">
        <v>4025</v>
      </c>
      <c r="R15" s="49">
        <v>3206</v>
      </c>
      <c r="S15" s="49">
        <v>4246</v>
      </c>
      <c r="T15" s="49">
        <v>3662</v>
      </c>
      <c r="U15" s="49">
        <v>4584</v>
      </c>
      <c r="V15" s="49">
        <v>4130</v>
      </c>
      <c r="W15" s="49">
        <v>4805</v>
      </c>
      <c r="X15" s="49">
        <v>4667</v>
      </c>
      <c r="Y15" s="64">
        <v>5403</v>
      </c>
      <c r="Z15" s="90"/>
      <c r="AA15" s="94"/>
    </row>
    <row r="16" spans="1:28" ht="30" customHeight="1" x14ac:dyDescent="0.2">
      <c r="A16" s="45" t="s">
        <v>34</v>
      </c>
      <c r="B16" s="15" t="e">
        <f>ROUND(#REF!/$B$3/100,3)</f>
        <v>#REF!</v>
      </c>
      <c r="C16" s="16" t="e">
        <f>ROUND(#REF!/$C$3/100,3)</f>
        <v>#REF!</v>
      </c>
      <c r="D16" s="7" t="e">
        <f>ROUND(#REF!/$D$3/100,3)</f>
        <v>#REF!</v>
      </c>
      <c r="E16" s="7" t="e">
        <f>ROUND(#REF!/$E$3/100,3)</f>
        <v>#REF!</v>
      </c>
      <c r="F16" s="17" t="e">
        <f>ROUND(#REF!/$F$3/100,3)</f>
        <v>#REF!</v>
      </c>
      <c r="G16" s="93"/>
      <c r="H16" s="48">
        <v>1312</v>
      </c>
      <c r="I16" s="61">
        <v>2586</v>
      </c>
      <c r="J16" s="49">
        <v>1929</v>
      </c>
      <c r="K16" s="49">
        <v>3754</v>
      </c>
      <c r="L16" s="49">
        <v>2479</v>
      </c>
      <c r="M16" s="49">
        <v>4007</v>
      </c>
      <c r="N16" s="49">
        <v>3221</v>
      </c>
      <c r="O16" s="49">
        <v>4289</v>
      </c>
      <c r="P16" s="49">
        <v>3623</v>
      </c>
      <c r="Q16" s="49">
        <v>4614</v>
      </c>
      <c r="R16" s="49">
        <v>4096</v>
      </c>
      <c r="S16" s="49">
        <v>4835</v>
      </c>
      <c r="T16" s="49">
        <v>4502</v>
      </c>
      <c r="U16" s="49">
        <v>5278</v>
      </c>
      <c r="V16" s="49">
        <v>4700</v>
      </c>
      <c r="W16" s="49">
        <v>5506</v>
      </c>
      <c r="X16" s="90"/>
      <c r="Y16" s="90"/>
      <c r="Z16" s="90"/>
      <c r="AA16" s="94"/>
    </row>
    <row r="17" spans="1:27" ht="30" customHeight="1" x14ac:dyDescent="0.2">
      <c r="A17" s="45" t="s">
        <v>35</v>
      </c>
      <c r="B17" s="15" t="e">
        <f>ROUND(#REF!/$B$3/100,3)</f>
        <v>#REF!</v>
      </c>
      <c r="C17" s="16" t="e">
        <f>ROUND(#REF!/$C$3/100,3)</f>
        <v>#REF!</v>
      </c>
      <c r="D17" s="7" t="e">
        <f>ROUND(#REF!/$D$3/100,3)</f>
        <v>#REF!</v>
      </c>
      <c r="E17" s="7" t="e">
        <f>ROUND(#REF!/$E$3/100,3)</f>
        <v>#REF!</v>
      </c>
      <c r="F17" s="17" t="e">
        <f>ROUND(#REF!/$F$3/100,3)</f>
        <v>#REF!</v>
      </c>
      <c r="G17" s="93"/>
      <c r="H17" s="48">
        <v>1356</v>
      </c>
      <c r="I17" s="61">
        <v>2437</v>
      </c>
      <c r="J17" s="49">
        <v>1858</v>
      </c>
      <c r="K17" s="49">
        <v>3078</v>
      </c>
      <c r="L17" s="49">
        <v>2229</v>
      </c>
      <c r="M17" s="49">
        <v>3547</v>
      </c>
      <c r="N17" s="49">
        <v>2619</v>
      </c>
      <c r="O17" s="49">
        <v>3883</v>
      </c>
      <c r="P17" s="49">
        <v>2892</v>
      </c>
      <c r="Q17" s="49">
        <v>4006</v>
      </c>
      <c r="R17" s="49">
        <v>3206</v>
      </c>
      <c r="S17" s="49">
        <v>4226</v>
      </c>
      <c r="T17" s="49">
        <v>3662</v>
      </c>
      <c r="U17" s="49">
        <v>4562</v>
      </c>
      <c r="V17" s="49">
        <v>4130</v>
      </c>
      <c r="W17" s="49">
        <v>4782</v>
      </c>
      <c r="X17" s="49">
        <v>4646</v>
      </c>
      <c r="Y17" s="64">
        <v>5377</v>
      </c>
      <c r="Z17" s="90"/>
      <c r="AA17" s="94"/>
    </row>
    <row r="18" spans="1:27" ht="30" customHeight="1" x14ac:dyDescent="0.2">
      <c r="A18" s="45" t="s">
        <v>36</v>
      </c>
      <c r="B18" s="15" t="e">
        <f>ROUND(#REF!/$B$3/100,3)</f>
        <v>#REF!</v>
      </c>
      <c r="C18" s="16" t="e">
        <f>ROUND(#REF!/$C$3/100,3)</f>
        <v>#REF!</v>
      </c>
      <c r="D18" s="7" t="e">
        <f>ROUND(#REF!/$D$3/100,3)</f>
        <v>#REF!</v>
      </c>
      <c r="E18" s="7" t="e">
        <f>ROUND(#REF!/$E$3/100,3)</f>
        <v>#REF!</v>
      </c>
      <c r="F18" s="17" t="e">
        <f>ROUND(#REF!/$F$3/100,3)</f>
        <v>#REF!</v>
      </c>
      <c r="G18" s="93"/>
      <c r="H18" s="48">
        <v>1389</v>
      </c>
      <c r="I18" s="61">
        <v>2463</v>
      </c>
      <c r="J18" s="49">
        <v>1542</v>
      </c>
      <c r="K18" s="49">
        <v>3230</v>
      </c>
      <c r="L18" s="49">
        <v>2201</v>
      </c>
      <c r="M18" s="49">
        <v>3832</v>
      </c>
      <c r="N18" s="49">
        <v>2356</v>
      </c>
      <c r="O18" s="49">
        <v>4240</v>
      </c>
      <c r="P18" s="49">
        <v>2534</v>
      </c>
      <c r="Q18" s="49">
        <v>4318</v>
      </c>
      <c r="R18" s="49">
        <v>2817</v>
      </c>
      <c r="S18" s="49">
        <v>4501</v>
      </c>
      <c r="T18" s="49">
        <v>3393</v>
      </c>
      <c r="U18" s="49">
        <v>4900</v>
      </c>
      <c r="V18" s="49">
        <v>4142</v>
      </c>
      <c r="W18" s="49">
        <v>5439</v>
      </c>
      <c r="X18" s="49">
        <v>4345</v>
      </c>
      <c r="Y18" s="64">
        <v>6320</v>
      </c>
      <c r="Z18" s="90"/>
      <c r="AA18" s="94"/>
    </row>
    <row r="19" spans="1:27" ht="30" customHeight="1" x14ac:dyDescent="0.2">
      <c r="A19" s="46" t="s">
        <v>43</v>
      </c>
      <c r="B19" s="15" t="e">
        <f>ROUND(#REF!/$B$3/100,3)</f>
        <v>#REF!</v>
      </c>
      <c r="C19" s="16" t="e">
        <f>ROUND(#REF!/$C$3/100,3)</f>
        <v>#REF!</v>
      </c>
      <c r="D19" s="7" t="e">
        <f>ROUND(#REF!/$D$3/100,3)</f>
        <v>#REF!</v>
      </c>
      <c r="E19" s="7" t="e">
        <f>ROUND(#REF!/$E$3/100,3)</f>
        <v>#REF!</v>
      </c>
      <c r="F19" s="17" t="e">
        <f>ROUND(#REF!/$F$3/100,3)</f>
        <v>#REF!</v>
      </c>
      <c r="G19" s="93"/>
      <c r="H19" s="48">
        <v>1302</v>
      </c>
      <c r="I19" s="61">
        <v>2684</v>
      </c>
      <c r="J19" s="49">
        <v>1783</v>
      </c>
      <c r="K19" s="49">
        <v>3394</v>
      </c>
      <c r="L19" s="49">
        <v>2140</v>
      </c>
      <c r="M19" s="49">
        <v>3948</v>
      </c>
      <c r="N19" s="49">
        <v>2623</v>
      </c>
      <c r="O19" s="49">
        <v>4203</v>
      </c>
      <c r="P19" s="49">
        <v>2837</v>
      </c>
      <c r="Q19" s="49">
        <v>4367</v>
      </c>
      <c r="R19" s="49">
        <v>3152</v>
      </c>
      <c r="S19" s="49">
        <v>4749</v>
      </c>
      <c r="T19" s="49">
        <v>3486</v>
      </c>
      <c r="U19" s="49">
        <v>5195</v>
      </c>
      <c r="V19" s="49">
        <v>3925</v>
      </c>
      <c r="W19" s="49">
        <v>5791</v>
      </c>
      <c r="X19" s="90"/>
      <c r="Y19" s="90"/>
      <c r="Z19" s="90"/>
      <c r="AA19" s="94"/>
    </row>
    <row r="20" spans="1:27" ht="30" customHeight="1" x14ac:dyDescent="0.2">
      <c r="A20" s="45" t="s">
        <v>37</v>
      </c>
      <c r="B20" s="15" t="e">
        <f>ROUND(#REF!/$B$3/100,3)</f>
        <v>#REF!</v>
      </c>
      <c r="C20" s="16" t="e">
        <f>ROUND(#REF!/$C$3/100,3)</f>
        <v>#REF!</v>
      </c>
      <c r="D20" s="7" t="e">
        <f>ROUND(#REF!/$D$3/100,3)</f>
        <v>#REF!</v>
      </c>
      <c r="E20" s="7" t="e">
        <f>ROUND(#REF!/$E$3/100,3)</f>
        <v>#REF!</v>
      </c>
      <c r="F20" s="17" t="e">
        <f>ROUND(#REF!/$F$3/100,3)</f>
        <v>#REF!</v>
      </c>
      <c r="G20" s="93"/>
      <c r="H20" s="48">
        <v>1319</v>
      </c>
      <c r="I20" s="61">
        <v>2264</v>
      </c>
      <c r="J20" s="49">
        <v>1606</v>
      </c>
      <c r="K20" s="49">
        <v>3099</v>
      </c>
      <c r="L20" s="49">
        <v>2212</v>
      </c>
      <c r="M20" s="49">
        <v>3572</v>
      </c>
      <c r="N20" s="49">
        <v>2720</v>
      </c>
      <c r="O20" s="49">
        <v>3937</v>
      </c>
      <c r="P20" s="49">
        <v>3457</v>
      </c>
      <c r="Q20" s="49">
        <v>4444</v>
      </c>
      <c r="R20" s="49">
        <v>3834</v>
      </c>
      <c r="S20" s="49">
        <v>4890</v>
      </c>
      <c r="T20" s="49">
        <v>5030</v>
      </c>
      <c r="U20" s="49">
        <v>5120</v>
      </c>
      <c r="V20" s="49">
        <v>5510</v>
      </c>
      <c r="W20" s="49">
        <v>6000</v>
      </c>
      <c r="X20" s="90"/>
      <c r="Y20" s="90"/>
      <c r="Z20" s="90"/>
      <c r="AA20" s="94"/>
    </row>
    <row r="21" spans="1:27" ht="30" customHeight="1" x14ac:dyDescent="0.2">
      <c r="A21" s="45" t="s">
        <v>44</v>
      </c>
      <c r="B21" s="15" t="e">
        <f>ROUND(#REF!/$B$3/100,3)</f>
        <v>#REF!</v>
      </c>
      <c r="C21" s="16" t="e">
        <f>ROUND(#REF!/$C$3/100,3)</f>
        <v>#REF!</v>
      </c>
      <c r="D21" s="7" t="e">
        <f>ROUND(#REF!/$D$3/100,3)</f>
        <v>#REF!</v>
      </c>
      <c r="E21" s="7" t="e">
        <f>ROUND(#REF!/$E$3/100,3)</f>
        <v>#REF!</v>
      </c>
      <c r="F21" s="17" t="e">
        <f>ROUND(#REF!/$F$3/100,3)</f>
        <v>#REF!</v>
      </c>
      <c r="G21" s="93"/>
      <c r="H21" s="48">
        <v>1361</v>
      </c>
      <c r="I21" s="61">
        <v>2460</v>
      </c>
      <c r="J21" s="49">
        <v>1882</v>
      </c>
      <c r="K21" s="49">
        <v>3114</v>
      </c>
      <c r="L21" s="49">
        <v>2259</v>
      </c>
      <c r="M21" s="49">
        <v>3586</v>
      </c>
      <c r="N21" s="49">
        <v>2650</v>
      </c>
      <c r="O21" s="49">
        <v>3925</v>
      </c>
      <c r="P21" s="49">
        <v>2924</v>
      </c>
      <c r="Q21" s="49">
        <v>4049</v>
      </c>
      <c r="R21" s="49">
        <v>3236</v>
      </c>
      <c r="S21" s="49">
        <v>4611</v>
      </c>
      <c r="T21" s="49">
        <v>4164</v>
      </c>
      <c r="U21" s="49">
        <v>4834</v>
      </c>
      <c r="V21" s="49">
        <v>4699</v>
      </c>
      <c r="W21" s="49">
        <v>5431</v>
      </c>
      <c r="X21" s="49">
        <v>5349</v>
      </c>
      <c r="Y21" s="64">
        <v>5757</v>
      </c>
      <c r="Z21" s="49"/>
      <c r="AA21" s="66"/>
    </row>
    <row r="22" spans="1:27" ht="30" customHeight="1" x14ac:dyDescent="0.2">
      <c r="A22" s="45" t="s">
        <v>38</v>
      </c>
      <c r="B22" s="15" t="e">
        <f>ROUND(#REF!/$B$3/100,3)</f>
        <v>#REF!</v>
      </c>
      <c r="C22" s="16" t="e">
        <f>ROUND(#REF!/$C$3/100,3)</f>
        <v>#REF!</v>
      </c>
      <c r="D22" s="7" t="e">
        <f>ROUND(#REF!/$D$3/100,3)</f>
        <v>#REF!</v>
      </c>
      <c r="E22" s="7" t="e">
        <f>ROUND(#REF!/$E$3/100,3)</f>
        <v>#REF!</v>
      </c>
      <c r="F22" s="17" t="e">
        <f>ROUND(#REF!/$F$3/100,3)</f>
        <v>#REF!</v>
      </c>
      <c r="G22" s="93"/>
      <c r="H22" s="48">
        <v>1425</v>
      </c>
      <c r="I22" s="61">
        <v>2499</v>
      </c>
      <c r="J22" s="49">
        <v>1654</v>
      </c>
      <c r="K22" s="49">
        <v>3319</v>
      </c>
      <c r="L22" s="49">
        <v>2013</v>
      </c>
      <c r="M22" s="49">
        <v>3631</v>
      </c>
      <c r="N22" s="49">
        <v>2477</v>
      </c>
      <c r="O22" s="49">
        <v>4124</v>
      </c>
      <c r="P22" s="49">
        <v>2663</v>
      </c>
      <c r="Q22" s="49">
        <v>4245</v>
      </c>
      <c r="R22" s="49">
        <v>3068</v>
      </c>
      <c r="S22" s="49">
        <v>4762</v>
      </c>
      <c r="T22" s="49">
        <v>3681</v>
      </c>
      <c r="U22" s="49">
        <v>5537</v>
      </c>
      <c r="V22" s="49">
        <v>4808</v>
      </c>
      <c r="W22" s="49">
        <v>6233</v>
      </c>
      <c r="X22" s="90"/>
      <c r="Y22" s="90"/>
      <c r="Z22" s="90"/>
      <c r="AA22" s="94"/>
    </row>
    <row r="23" spans="1:27" ht="30" customHeight="1" x14ac:dyDescent="0.2">
      <c r="A23" s="45" t="s">
        <v>39</v>
      </c>
      <c r="B23" s="15" t="e">
        <f>ROUND(#REF!/$B$3/100,3)</f>
        <v>#REF!</v>
      </c>
      <c r="C23" s="16" t="e">
        <f>ROUND(#REF!/$C$3/100,3)</f>
        <v>#REF!</v>
      </c>
      <c r="D23" s="7" t="e">
        <f>ROUND(#REF!/$D$3/100,3)</f>
        <v>#REF!</v>
      </c>
      <c r="E23" s="7" t="e">
        <f>ROUND(#REF!/$E$3/100,3)</f>
        <v>#REF!</v>
      </c>
      <c r="F23" s="17" t="e">
        <f>ROUND(#REF!/$F$3/100,3)</f>
        <v>#REF!</v>
      </c>
      <c r="G23" s="93"/>
      <c r="H23" s="48">
        <v>1342</v>
      </c>
      <c r="I23" s="61">
        <v>2905</v>
      </c>
      <c r="J23" s="49">
        <v>2207</v>
      </c>
      <c r="K23" s="49">
        <v>3789</v>
      </c>
      <c r="L23" s="49">
        <v>2588</v>
      </c>
      <c r="M23" s="49">
        <v>4010</v>
      </c>
      <c r="N23" s="49">
        <v>2858</v>
      </c>
      <c r="O23" s="49">
        <v>4111</v>
      </c>
      <c r="P23" s="49">
        <v>3168</v>
      </c>
      <c r="Q23" s="49">
        <v>4302</v>
      </c>
      <c r="R23" s="49">
        <v>3608</v>
      </c>
      <c r="S23" s="49">
        <v>4551</v>
      </c>
      <c r="T23" s="49">
        <v>4076</v>
      </c>
      <c r="U23" s="49">
        <v>4768</v>
      </c>
      <c r="V23" s="49">
        <v>4603</v>
      </c>
      <c r="W23" s="49">
        <v>5531</v>
      </c>
      <c r="X23" s="90"/>
      <c r="Y23" s="90"/>
      <c r="Z23" s="90"/>
      <c r="AA23" s="94"/>
    </row>
    <row r="24" spans="1:27" ht="30" customHeight="1" x14ac:dyDescent="0.2">
      <c r="A24" s="45" t="s">
        <v>40</v>
      </c>
      <c r="B24" s="15" t="e">
        <f>ROUND(#REF!/$B$3/100,3)</f>
        <v>#REF!</v>
      </c>
      <c r="C24" s="16" t="e">
        <f>ROUND(#REF!/$C$3/100,3)</f>
        <v>#REF!</v>
      </c>
      <c r="D24" s="7" t="e">
        <f>ROUND(#REF!/$D$3/100,3)</f>
        <v>#REF!</v>
      </c>
      <c r="E24" s="7" t="e">
        <f>ROUND(#REF!/$E$3/100,3)</f>
        <v>#REF!</v>
      </c>
      <c r="F24" s="17" t="e">
        <f>ROUND(#REF!/$F$3/100,3)</f>
        <v>#REF!</v>
      </c>
      <c r="G24" s="93"/>
      <c r="H24" s="48">
        <v>1282</v>
      </c>
      <c r="I24" s="61">
        <v>2509</v>
      </c>
      <c r="J24" s="49">
        <v>1519</v>
      </c>
      <c r="K24" s="49">
        <v>3216</v>
      </c>
      <c r="L24" s="49">
        <v>2114</v>
      </c>
      <c r="M24" s="49">
        <v>3905</v>
      </c>
      <c r="N24" s="49">
        <v>2622</v>
      </c>
      <c r="O24" s="49">
        <v>4288</v>
      </c>
      <c r="P24" s="49">
        <v>3195</v>
      </c>
      <c r="Q24" s="49">
        <v>4467</v>
      </c>
      <c r="R24" s="49">
        <v>3607</v>
      </c>
      <c r="S24" s="49">
        <v>4754</v>
      </c>
      <c r="T24" s="49">
        <v>4063</v>
      </c>
      <c r="U24" s="49">
        <v>5062</v>
      </c>
      <c r="V24" s="49">
        <v>4610</v>
      </c>
      <c r="W24" s="49">
        <v>5534</v>
      </c>
      <c r="X24" s="90"/>
      <c r="Y24" s="90"/>
      <c r="Z24" s="90"/>
      <c r="AA24" s="94"/>
    </row>
    <row r="25" spans="1:27" ht="30" customHeight="1" x14ac:dyDescent="0.2">
      <c r="A25" s="45" t="s">
        <v>41</v>
      </c>
      <c r="B25" s="15" t="e">
        <f>ROUND(#REF!/$B$3/100,3)</f>
        <v>#REF!</v>
      </c>
      <c r="C25" s="16" t="e">
        <f>ROUND(#REF!/$C$3/100,3)</f>
        <v>#REF!</v>
      </c>
      <c r="D25" s="7" t="e">
        <f>ROUND(#REF!/$D$3/100,3)</f>
        <v>#REF!</v>
      </c>
      <c r="E25" s="7" t="e">
        <f>ROUND(#REF!/$E$3/100,3)</f>
        <v>#REF!</v>
      </c>
      <c r="F25" s="17" t="e">
        <f>ROUND(#REF!/$F$3/100,3)</f>
        <v>#REF!</v>
      </c>
      <c r="G25" s="93"/>
      <c r="H25" s="48">
        <v>1443</v>
      </c>
      <c r="I25" s="61">
        <v>2973</v>
      </c>
      <c r="J25" s="49">
        <v>2151</v>
      </c>
      <c r="K25" s="49">
        <v>3934</v>
      </c>
      <c r="L25" s="49">
        <v>2490</v>
      </c>
      <c r="M25" s="49">
        <v>4151</v>
      </c>
      <c r="N25" s="49">
        <v>2582</v>
      </c>
      <c r="O25" s="49">
        <v>4433</v>
      </c>
      <c r="P25" s="49">
        <v>3072</v>
      </c>
      <c r="Q25" s="49">
        <v>4787</v>
      </c>
      <c r="R25" s="49">
        <v>3469</v>
      </c>
      <c r="S25" s="49">
        <v>5152</v>
      </c>
      <c r="T25" s="49">
        <v>4154</v>
      </c>
      <c r="U25" s="49">
        <v>5693</v>
      </c>
      <c r="V25" s="90"/>
      <c r="W25" s="90"/>
      <c r="X25" s="90"/>
      <c r="Y25" s="90"/>
      <c r="Z25" s="90"/>
      <c r="AA25" s="94"/>
    </row>
    <row r="26" spans="1:27" ht="30" customHeight="1" x14ac:dyDescent="0.2">
      <c r="A26" s="98" t="s">
        <v>42</v>
      </c>
      <c r="B26" s="99" t="e">
        <f>ROUND(#REF!/$B$3/100,3)</f>
        <v>#REF!</v>
      </c>
      <c r="C26" s="100" t="e">
        <f>ROUND(#REF!/$C$3/100,3)</f>
        <v>#REF!</v>
      </c>
      <c r="D26" s="101" t="e">
        <f>ROUND(#REF!/$D$3/100,3)</f>
        <v>#REF!</v>
      </c>
      <c r="E26" s="101" t="e">
        <f>ROUND(#REF!/$E$3/100,3)</f>
        <v>#REF!</v>
      </c>
      <c r="F26" s="102" t="e">
        <f>ROUND(#REF!/$F$3/100,3)</f>
        <v>#REF!</v>
      </c>
      <c r="G26" s="93"/>
      <c r="H26" s="103">
        <v>1252</v>
      </c>
      <c r="I26" s="104">
        <v>2257</v>
      </c>
      <c r="J26" s="105">
        <v>1494</v>
      </c>
      <c r="K26" s="105">
        <v>2817</v>
      </c>
      <c r="L26" s="105">
        <v>1951</v>
      </c>
      <c r="M26" s="105">
        <v>3650</v>
      </c>
      <c r="N26" s="105">
        <v>2205</v>
      </c>
      <c r="O26" s="105">
        <v>4137</v>
      </c>
      <c r="P26" s="105">
        <v>2489</v>
      </c>
      <c r="Q26" s="105">
        <v>4402</v>
      </c>
      <c r="R26" s="105">
        <v>3032</v>
      </c>
      <c r="S26" s="105">
        <v>4806</v>
      </c>
      <c r="T26" s="105">
        <v>3684</v>
      </c>
      <c r="U26" s="105">
        <v>5156</v>
      </c>
      <c r="V26" s="105">
        <v>4305</v>
      </c>
      <c r="W26" s="105">
        <v>5549</v>
      </c>
      <c r="X26" s="106"/>
      <c r="Y26" s="106"/>
      <c r="Z26" s="106"/>
      <c r="AA26" s="107"/>
    </row>
    <row r="27" spans="1:27" ht="30" customHeight="1" thickBot="1" x14ac:dyDescent="0.25">
      <c r="A27" s="47" t="s">
        <v>62</v>
      </c>
      <c r="B27" s="14" t="e">
        <f>ROUND(#REF!/$B$3/100,3)</f>
        <v>#REF!</v>
      </c>
      <c r="C27" s="11" t="e">
        <f>ROUND(#REF!/$C$3/100,3)</f>
        <v>#REF!</v>
      </c>
      <c r="D27" s="12" t="e">
        <f>ROUND(#REF!/$D$3/100,3)</f>
        <v>#REF!</v>
      </c>
      <c r="E27" s="12" t="e">
        <f>ROUND(#REF!/$E$3/100,3)</f>
        <v>#REF!</v>
      </c>
      <c r="F27" s="13" t="e">
        <f>ROUND(#REF!/$F$3/100,3)</f>
        <v>#REF!</v>
      </c>
      <c r="G27" s="108"/>
      <c r="H27" s="50">
        <v>1356</v>
      </c>
      <c r="I27" s="62">
        <v>2437</v>
      </c>
      <c r="J27" s="51">
        <v>1858</v>
      </c>
      <c r="K27" s="51">
        <v>3078</v>
      </c>
      <c r="L27" s="51">
        <v>2229</v>
      </c>
      <c r="M27" s="51">
        <v>3547</v>
      </c>
      <c r="N27" s="51">
        <v>2619</v>
      </c>
      <c r="O27" s="51">
        <v>3883</v>
      </c>
      <c r="P27" s="51">
        <v>2892</v>
      </c>
      <c r="Q27" s="51">
        <v>4006</v>
      </c>
      <c r="R27" s="51">
        <v>3206</v>
      </c>
      <c r="S27" s="51">
        <v>4226</v>
      </c>
      <c r="T27" s="51">
        <v>3662</v>
      </c>
      <c r="U27" s="51">
        <v>4562</v>
      </c>
      <c r="V27" s="51">
        <v>4130</v>
      </c>
      <c r="W27" s="51">
        <v>4782</v>
      </c>
      <c r="X27" s="51">
        <v>4646</v>
      </c>
      <c r="Y27" s="51">
        <v>5377</v>
      </c>
      <c r="Z27" s="95"/>
      <c r="AA27" s="96"/>
    </row>
    <row r="28" spans="1:27" ht="19.5" customHeight="1" x14ac:dyDescent="0.2">
      <c r="A28" s="34"/>
      <c r="H28" s="97"/>
    </row>
    <row r="29" spans="1:27" ht="14.25" customHeight="1" x14ac:dyDescent="0.2">
      <c r="A29" s="35"/>
    </row>
    <row r="30" spans="1:27" ht="40.5" customHeight="1" x14ac:dyDescent="0.2">
      <c r="A30" s="36"/>
    </row>
    <row r="31" spans="1:27" ht="19.5" customHeight="1" x14ac:dyDescent="0.2">
      <c r="A31" s="37"/>
    </row>
    <row r="32" spans="1:27" ht="19.5" customHeight="1" x14ac:dyDescent="0.2">
      <c r="A32" s="37"/>
    </row>
    <row r="33" spans="1:1" ht="19.5" customHeight="1" x14ac:dyDescent="0.2">
      <c r="A33" s="33"/>
    </row>
    <row r="34" spans="1:1" ht="19.5" customHeight="1" x14ac:dyDescent="0.2">
      <c r="A34" s="33"/>
    </row>
    <row r="35" spans="1:1" ht="19.5" customHeight="1" x14ac:dyDescent="0.2">
      <c r="A35" s="33"/>
    </row>
    <row r="36" spans="1:1" ht="19.5" customHeight="1" x14ac:dyDescent="0.2">
      <c r="A36" s="33"/>
    </row>
    <row r="37" spans="1:1" ht="19.5" customHeight="1" x14ac:dyDescent="0.2">
      <c r="A37" s="33"/>
    </row>
    <row r="38" spans="1:1" ht="19.5" customHeight="1" x14ac:dyDescent="0.2">
      <c r="A38" s="33"/>
    </row>
    <row r="39" spans="1:1" ht="19.5" customHeight="1" x14ac:dyDescent="0.2">
      <c r="A39" s="33"/>
    </row>
    <row r="40" spans="1:1" ht="19.5" customHeight="1" x14ac:dyDescent="0.2">
      <c r="A40" s="33"/>
    </row>
    <row r="41" spans="1:1" ht="19.5" customHeight="1" x14ac:dyDescent="0.2">
      <c r="A41" s="33"/>
    </row>
    <row r="42" spans="1:1" ht="13.5" customHeight="1" x14ac:dyDescent="0.2">
      <c r="A42" s="33"/>
    </row>
    <row r="43" spans="1:1" ht="13.5" customHeight="1" x14ac:dyDescent="0.2">
      <c r="A43" s="33"/>
    </row>
    <row r="44" spans="1:1" ht="13.5" customHeight="1" x14ac:dyDescent="0.2">
      <c r="A44" s="33"/>
    </row>
    <row r="45" spans="1:1" ht="13.5" customHeight="1" x14ac:dyDescent="0.2">
      <c r="A45" s="33"/>
    </row>
    <row r="46" spans="1:1" ht="13.5" customHeight="1" x14ac:dyDescent="0.2">
      <c r="A46" s="33"/>
    </row>
    <row r="47" spans="1:1" ht="13.5" customHeight="1" x14ac:dyDescent="0.2">
      <c r="A47" s="33"/>
    </row>
    <row r="48" spans="1:1" ht="13.5" customHeight="1" x14ac:dyDescent="0.2">
      <c r="A48" s="33"/>
    </row>
    <row r="49" spans="1:1" ht="13.5" customHeight="1" x14ac:dyDescent="0.2">
      <c r="A49" s="33"/>
    </row>
    <row r="50" spans="1:1" ht="13.5" customHeight="1" x14ac:dyDescent="0.2">
      <c r="A50" s="33"/>
    </row>
    <row r="51" spans="1:1" ht="13.5" customHeight="1" x14ac:dyDescent="0.2">
      <c r="A51" s="33"/>
    </row>
    <row r="52" spans="1:1" ht="13.5" customHeight="1" x14ac:dyDescent="0.2">
      <c r="A52" s="33"/>
    </row>
    <row r="53" spans="1:1" ht="13.5" customHeight="1" x14ac:dyDescent="0.2">
      <c r="A53" s="33"/>
    </row>
    <row r="54" spans="1:1" ht="13.5" customHeight="1" x14ac:dyDescent="0.2">
      <c r="A54" s="33"/>
    </row>
    <row r="55" spans="1:1" ht="13.5" customHeight="1" x14ac:dyDescent="0.2">
      <c r="A55" s="33"/>
    </row>
    <row r="56" spans="1:1" ht="13.5" customHeight="1" x14ac:dyDescent="0.2">
      <c r="A56" s="33"/>
    </row>
    <row r="57" spans="1:1" ht="13.5" customHeight="1" x14ac:dyDescent="0.2">
      <c r="A57" s="33"/>
    </row>
    <row r="58" spans="1:1" ht="13.5" customHeight="1" x14ac:dyDescent="0.2">
      <c r="A58" s="33"/>
    </row>
    <row r="59" spans="1:1" ht="13.5" customHeight="1" x14ac:dyDescent="0.2">
      <c r="A59" s="33"/>
    </row>
    <row r="60" spans="1:1" ht="13.5" customHeight="1" x14ac:dyDescent="0.2">
      <c r="A60" s="33"/>
    </row>
    <row r="61" spans="1:1" ht="13.5" customHeight="1" x14ac:dyDescent="0.2">
      <c r="A61" s="33"/>
    </row>
    <row r="62" spans="1:1" ht="13.5" customHeight="1" x14ac:dyDescent="0.2">
      <c r="A62" s="33"/>
    </row>
    <row r="63" spans="1:1" ht="13.5" customHeight="1" x14ac:dyDescent="0.2">
      <c r="A63" s="33"/>
    </row>
    <row r="64" spans="1:1" ht="13.5" customHeight="1" x14ac:dyDescent="0.2">
      <c r="A64" s="33"/>
    </row>
    <row r="65" spans="1:1" ht="13.5" customHeight="1" x14ac:dyDescent="0.2">
      <c r="A65" s="33"/>
    </row>
    <row r="66" spans="1:1" ht="13.5" customHeight="1" x14ac:dyDescent="0.2">
      <c r="A66" s="33"/>
    </row>
    <row r="67" spans="1:1" ht="13.5" customHeight="1" x14ac:dyDescent="0.2">
      <c r="A67" s="33"/>
    </row>
    <row r="68" spans="1:1" ht="13.5" customHeight="1" x14ac:dyDescent="0.2">
      <c r="A68" s="33"/>
    </row>
    <row r="69" spans="1:1" ht="13.5" customHeight="1" x14ac:dyDescent="0.2">
      <c r="A69" s="33"/>
    </row>
    <row r="70" spans="1:1" ht="13.5" customHeight="1" x14ac:dyDescent="0.2">
      <c r="A70" s="33"/>
    </row>
    <row r="71" spans="1:1" ht="13.5" customHeight="1" x14ac:dyDescent="0.2">
      <c r="A71" s="33"/>
    </row>
    <row r="72" spans="1:1" ht="13.5" customHeight="1" x14ac:dyDescent="0.2">
      <c r="A72" s="33"/>
    </row>
    <row r="73" spans="1:1" ht="13.5" customHeight="1" x14ac:dyDescent="0.2">
      <c r="A73" s="33"/>
    </row>
    <row r="74" spans="1:1" ht="13.5" customHeight="1" x14ac:dyDescent="0.2">
      <c r="A74" s="33"/>
    </row>
    <row r="75" spans="1:1" ht="13.5" customHeight="1" x14ac:dyDescent="0.2">
      <c r="A75" s="33"/>
    </row>
    <row r="76" spans="1:1" ht="13.5" customHeight="1" x14ac:dyDescent="0.2">
      <c r="A76" s="33"/>
    </row>
    <row r="77" spans="1:1" ht="13.5" customHeight="1" x14ac:dyDescent="0.2">
      <c r="A77" s="33"/>
    </row>
    <row r="78" spans="1:1" ht="13.5" customHeight="1" x14ac:dyDescent="0.2">
      <c r="A78" s="33"/>
    </row>
    <row r="79" spans="1:1" ht="13.5" customHeight="1" x14ac:dyDescent="0.2">
      <c r="A79" s="33"/>
    </row>
    <row r="80" spans="1:1" ht="13.5" customHeight="1" x14ac:dyDescent="0.2">
      <c r="A80" s="33"/>
    </row>
    <row r="81" spans="1:1" ht="13.5" customHeight="1" x14ac:dyDescent="0.2">
      <c r="A81" s="33"/>
    </row>
    <row r="82" spans="1:1" ht="13.5" customHeight="1" x14ac:dyDescent="0.2">
      <c r="A82" s="33"/>
    </row>
    <row r="83" spans="1:1" ht="13.5" customHeight="1" x14ac:dyDescent="0.2">
      <c r="A83" s="33"/>
    </row>
    <row r="84" spans="1:1" ht="13.5" customHeight="1" x14ac:dyDescent="0.2">
      <c r="A84" s="33"/>
    </row>
    <row r="85" spans="1:1" ht="13.5" customHeight="1" x14ac:dyDescent="0.2">
      <c r="A85" s="33"/>
    </row>
    <row r="86" spans="1:1" ht="13.5" customHeight="1" x14ac:dyDescent="0.2">
      <c r="A86" s="33"/>
    </row>
    <row r="87" spans="1:1" ht="13.5" customHeight="1" x14ac:dyDescent="0.2">
      <c r="A87" s="33"/>
    </row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/>
    <row r="96" spans="1:1" ht="13.5" customHeight="1" x14ac:dyDescent="0.2"/>
    <row r="97" ht="13.5" customHeight="1" x14ac:dyDescent="0.2"/>
  </sheetData>
  <mergeCells count="19">
    <mergeCell ref="X5:Y5"/>
    <mergeCell ref="Z5:AA5"/>
    <mergeCell ref="V3:AA3"/>
    <mergeCell ref="Q2:R2"/>
    <mergeCell ref="T2:U2"/>
    <mergeCell ref="A1:N1"/>
    <mergeCell ref="B4:F4"/>
    <mergeCell ref="H4:AA4"/>
    <mergeCell ref="A4:A6"/>
    <mergeCell ref="H5:I5"/>
    <mergeCell ref="J5:K5"/>
    <mergeCell ref="L5:M5"/>
    <mergeCell ref="N5:O5"/>
    <mergeCell ref="V2:AA2"/>
    <mergeCell ref="P5:Q5"/>
    <mergeCell ref="H2:P2"/>
    <mergeCell ref="R5:S5"/>
    <mergeCell ref="T5:U5"/>
    <mergeCell ref="V5:W5"/>
  </mergeCells>
  <phoneticPr fontId="20"/>
  <conditionalFormatting sqref="H8:H26">
    <cfRule type="cellIs" dxfId="99" priority="95" stopIfTrue="1" operator="greaterThan">
      <formula>$H$7</formula>
    </cfRule>
    <cfRule type="cellIs" dxfId="98" priority="96" stopIfTrue="1" operator="lessThan">
      <formula>$H$7</formula>
    </cfRule>
  </conditionalFormatting>
  <conditionalFormatting sqref="I8:I26">
    <cfRule type="cellIs" dxfId="97" priority="93" stopIfTrue="1" operator="greaterThan">
      <formula>$I$7</formula>
    </cfRule>
    <cfRule type="cellIs" dxfId="96" priority="94" stopIfTrue="1" operator="lessThan">
      <formula>$I$7</formula>
    </cfRule>
  </conditionalFormatting>
  <conditionalFormatting sqref="J8:J26">
    <cfRule type="cellIs" dxfId="95" priority="91" stopIfTrue="1" operator="greaterThan">
      <formula>$J$7</formula>
    </cfRule>
    <cfRule type="cellIs" dxfId="94" priority="92" stopIfTrue="1" operator="lessThan">
      <formula>$J$7</formula>
    </cfRule>
  </conditionalFormatting>
  <conditionalFormatting sqref="K8:K26">
    <cfRule type="cellIs" dxfId="93" priority="89" stopIfTrue="1" operator="greaterThan">
      <formula>$K$7</formula>
    </cfRule>
    <cfRule type="cellIs" dxfId="92" priority="90" stopIfTrue="1" operator="lessThan">
      <formula>$K$7</formula>
    </cfRule>
  </conditionalFormatting>
  <conditionalFormatting sqref="L8:L26">
    <cfRule type="cellIs" dxfId="91" priority="87" stopIfTrue="1" operator="greaterThan">
      <formula>$L$7</formula>
    </cfRule>
    <cfRule type="cellIs" dxfId="90" priority="88" stopIfTrue="1" operator="lessThan">
      <formula>$L$7</formula>
    </cfRule>
  </conditionalFormatting>
  <conditionalFormatting sqref="M8:M26">
    <cfRule type="cellIs" dxfId="89" priority="85" stopIfTrue="1" operator="greaterThan">
      <formula>$M$7</formula>
    </cfRule>
    <cfRule type="cellIs" dxfId="88" priority="86" stopIfTrue="1" operator="lessThan">
      <formula>$M$7</formula>
    </cfRule>
  </conditionalFormatting>
  <conditionalFormatting sqref="N8:N26">
    <cfRule type="cellIs" dxfId="87" priority="83" stopIfTrue="1" operator="greaterThan">
      <formula>$N$7</formula>
    </cfRule>
    <cfRule type="cellIs" dxfId="86" priority="84" stopIfTrue="1" operator="lessThan">
      <formula>$N$7</formula>
    </cfRule>
  </conditionalFormatting>
  <conditionalFormatting sqref="O8:O26">
    <cfRule type="cellIs" dxfId="85" priority="81" stopIfTrue="1" operator="greaterThan">
      <formula>$O$7</formula>
    </cfRule>
    <cfRule type="cellIs" dxfId="84" priority="82" stopIfTrue="1" operator="lessThan">
      <formula>$O$7</formula>
    </cfRule>
  </conditionalFormatting>
  <conditionalFormatting sqref="P8:P26">
    <cfRule type="cellIs" dxfId="83" priority="79" stopIfTrue="1" operator="greaterThan">
      <formula>$P$7</formula>
    </cfRule>
    <cfRule type="cellIs" dxfId="82" priority="80" stopIfTrue="1" operator="lessThan">
      <formula>$P$7</formula>
    </cfRule>
  </conditionalFormatting>
  <conditionalFormatting sqref="Q8:Q26">
    <cfRule type="cellIs" dxfId="81" priority="77" stopIfTrue="1" operator="greaterThan">
      <formula>$Q$7</formula>
    </cfRule>
    <cfRule type="cellIs" dxfId="80" priority="78" stopIfTrue="1" operator="lessThan">
      <formula>$Q$7</formula>
    </cfRule>
  </conditionalFormatting>
  <conditionalFormatting sqref="R8:R26">
    <cfRule type="cellIs" dxfId="79" priority="75" stopIfTrue="1" operator="greaterThan">
      <formula>$R$7</formula>
    </cfRule>
    <cfRule type="cellIs" dxfId="78" priority="76" stopIfTrue="1" operator="lessThan">
      <formula>$R$7</formula>
    </cfRule>
  </conditionalFormatting>
  <conditionalFormatting sqref="S8:S26">
    <cfRule type="cellIs" dxfId="77" priority="73" stopIfTrue="1" operator="greaterThan">
      <formula>$S$7</formula>
    </cfRule>
    <cfRule type="cellIs" dxfId="76" priority="74" stopIfTrue="1" operator="lessThan">
      <formula>$S$7</formula>
    </cfRule>
  </conditionalFormatting>
  <conditionalFormatting sqref="T8:T26">
    <cfRule type="cellIs" dxfId="75" priority="71" stopIfTrue="1" operator="greaterThan">
      <formula>$T$7</formula>
    </cfRule>
    <cfRule type="cellIs" dxfId="74" priority="72" stopIfTrue="1" operator="lessThan">
      <formula>$T$7</formula>
    </cfRule>
  </conditionalFormatting>
  <conditionalFormatting sqref="U8:U26">
    <cfRule type="cellIs" dxfId="73" priority="69" stopIfTrue="1" operator="greaterThan">
      <formula>$U$7</formula>
    </cfRule>
    <cfRule type="cellIs" dxfId="72" priority="70" stopIfTrue="1" operator="lessThan">
      <formula>$U$7</formula>
    </cfRule>
  </conditionalFormatting>
  <conditionalFormatting sqref="V8:V24 V26">
    <cfRule type="cellIs" dxfId="71" priority="67" stopIfTrue="1" operator="greaterThan">
      <formula>$V$7</formula>
    </cfRule>
    <cfRule type="cellIs" dxfId="70" priority="68" stopIfTrue="1" operator="lessThan">
      <formula>$V$7</formula>
    </cfRule>
  </conditionalFormatting>
  <conditionalFormatting sqref="W8:W24 W26">
    <cfRule type="cellIs" dxfId="69" priority="65" stopIfTrue="1" operator="greaterThan">
      <formula>$W$7</formula>
    </cfRule>
    <cfRule type="cellIs" dxfId="68" priority="66" stopIfTrue="1" operator="lessThan">
      <formula>$W$7</formula>
    </cfRule>
  </conditionalFormatting>
  <conditionalFormatting sqref="X8:X15 X17:X18 X21:X24 X26">
    <cfRule type="cellIs" dxfId="67" priority="63" stopIfTrue="1" operator="greaterThan">
      <formula>$X$7</formula>
    </cfRule>
    <cfRule type="cellIs" dxfId="66" priority="64" stopIfTrue="1" operator="lessThan">
      <formula>$X$7</formula>
    </cfRule>
  </conditionalFormatting>
  <conditionalFormatting sqref="Y8 Y14:Y15 Y17:Y18 Y21:Y24 Y26">
    <cfRule type="cellIs" dxfId="65" priority="61" stopIfTrue="1" operator="greaterThan">
      <formula>$Y$7</formula>
    </cfRule>
    <cfRule type="cellIs" dxfId="64" priority="62" stopIfTrue="1" operator="lessThan">
      <formula>$Y$7</formula>
    </cfRule>
  </conditionalFormatting>
  <conditionalFormatting sqref="Z8 Z21:Z24 Z26">
    <cfRule type="cellIs" dxfId="63" priority="59" stopIfTrue="1" operator="greaterThan">
      <formula>$Z$7</formula>
    </cfRule>
    <cfRule type="cellIs" dxfId="62" priority="60" stopIfTrue="1" operator="lessThan">
      <formula>$Z$7</formula>
    </cfRule>
  </conditionalFormatting>
  <conditionalFormatting sqref="AA8 AA21:AA24 AA26">
    <cfRule type="cellIs" dxfId="61" priority="57" stopIfTrue="1" operator="greaterThan">
      <formula>$AA$7</formula>
    </cfRule>
    <cfRule type="cellIs" dxfId="60" priority="58" stopIfTrue="1" operator="lessThan">
      <formula>$Z$7</formula>
    </cfRule>
  </conditionalFormatting>
  <conditionalFormatting sqref="Y9:AA13">
    <cfRule type="cellIs" dxfId="59" priority="55" stopIfTrue="1" operator="greaterThan">
      <formula>$X$7</formula>
    </cfRule>
    <cfRule type="cellIs" dxfId="58" priority="56" stopIfTrue="1" operator="lessThan">
      <formula>$X$7</formula>
    </cfRule>
  </conditionalFormatting>
  <conditionalFormatting sqref="AA20 Z14:AA18">
    <cfRule type="cellIs" dxfId="57" priority="53" stopIfTrue="1" operator="greaterThan">
      <formula>$X$7</formula>
    </cfRule>
    <cfRule type="cellIs" dxfId="56" priority="54" stopIfTrue="1" operator="lessThan">
      <formula>$X$7</formula>
    </cfRule>
  </conditionalFormatting>
  <conditionalFormatting sqref="X16:Y16">
    <cfRule type="cellIs" dxfId="55" priority="51" stopIfTrue="1" operator="greaterThan">
      <formula>$X$7</formula>
    </cfRule>
    <cfRule type="cellIs" dxfId="54" priority="52" stopIfTrue="1" operator="lessThan">
      <formula>$X$7</formula>
    </cfRule>
  </conditionalFormatting>
  <conditionalFormatting sqref="X20:Z20">
    <cfRule type="cellIs" dxfId="53" priority="49" stopIfTrue="1" operator="greaterThan">
      <formula>$X$7</formula>
    </cfRule>
    <cfRule type="cellIs" dxfId="52" priority="50" stopIfTrue="1" operator="lessThan">
      <formula>$X$7</formula>
    </cfRule>
  </conditionalFormatting>
  <conditionalFormatting sqref="V25:AA25 X22:AA26">
    <cfRule type="cellIs" dxfId="51" priority="47" stopIfTrue="1" operator="greaterThan">
      <formula>$X$7</formula>
    </cfRule>
    <cfRule type="cellIs" dxfId="50" priority="48" stopIfTrue="1" operator="lessThan">
      <formula>$X$7</formula>
    </cfRule>
  </conditionalFormatting>
  <conditionalFormatting sqref="H27">
    <cfRule type="cellIs" dxfId="49" priority="45" stopIfTrue="1" operator="greaterThan">
      <formula>$H$7</formula>
    </cfRule>
    <cfRule type="cellIs" dxfId="48" priority="46" stopIfTrue="1" operator="lessThan">
      <formula>$H$7</formula>
    </cfRule>
  </conditionalFormatting>
  <conditionalFormatting sqref="I27">
    <cfRule type="cellIs" dxfId="47" priority="43" stopIfTrue="1" operator="greaterThan">
      <formula>$I$7</formula>
    </cfRule>
    <cfRule type="cellIs" dxfId="46" priority="44" stopIfTrue="1" operator="lessThan">
      <formula>$I$7</formula>
    </cfRule>
  </conditionalFormatting>
  <conditionalFormatting sqref="J27">
    <cfRule type="cellIs" dxfId="45" priority="41" stopIfTrue="1" operator="greaterThan">
      <formula>$J$7</formula>
    </cfRule>
    <cfRule type="cellIs" dxfId="44" priority="42" stopIfTrue="1" operator="lessThan">
      <formula>$J$7</formula>
    </cfRule>
  </conditionalFormatting>
  <conditionalFormatting sqref="K27">
    <cfRule type="cellIs" dxfId="43" priority="39" stopIfTrue="1" operator="greaterThan">
      <formula>$K$7</formula>
    </cfRule>
    <cfRule type="cellIs" dxfId="42" priority="40" stopIfTrue="1" operator="lessThan">
      <formula>$K$7</formula>
    </cfRule>
  </conditionalFormatting>
  <conditionalFormatting sqref="L27">
    <cfRule type="cellIs" dxfId="41" priority="37" stopIfTrue="1" operator="greaterThan">
      <formula>$L$7</formula>
    </cfRule>
    <cfRule type="cellIs" dxfId="40" priority="38" stopIfTrue="1" operator="lessThan">
      <formula>$L$7</formula>
    </cfRule>
  </conditionalFormatting>
  <conditionalFormatting sqref="M27">
    <cfRule type="cellIs" dxfId="39" priority="35" stopIfTrue="1" operator="greaterThan">
      <formula>$M$7</formula>
    </cfRule>
    <cfRule type="cellIs" dxfId="38" priority="36" stopIfTrue="1" operator="lessThan">
      <formula>$M$7</formula>
    </cfRule>
  </conditionalFormatting>
  <conditionalFormatting sqref="N27">
    <cfRule type="cellIs" dxfId="37" priority="33" stopIfTrue="1" operator="greaterThan">
      <formula>$N$7</formula>
    </cfRule>
    <cfRule type="cellIs" dxfId="36" priority="34" stopIfTrue="1" operator="lessThan">
      <formula>$N$7</formula>
    </cfRule>
  </conditionalFormatting>
  <conditionalFormatting sqref="O27">
    <cfRule type="cellIs" dxfId="35" priority="31" stopIfTrue="1" operator="greaterThan">
      <formula>$O$7</formula>
    </cfRule>
    <cfRule type="cellIs" dxfId="34" priority="32" stopIfTrue="1" operator="lessThan">
      <formula>$O$7</formula>
    </cfRule>
  </conditionalFormatting>
  <conditionalFormatting sqref="P27">
    <cfRule type="cellIs" dxfId="33" priority="29" stopIfTrue="1" operator="greaterThan">
      <formula>$P$7</formula>
    </cfRule>
    <cfRule type="cellIs" dxfId="32" priority="30" stopIfTrue="1" operator="lessThan">
      <formula>$P$7</formula>
    </cfRule>
  </conditionalFormatting>
  <conditionalFormatting sqref="Q27">
    <cfRule type="cellIs" dxfId="31" priority="27" stopIfTrue="1" operator="greaterThan">
      <formula>$Q$7</formula>
    </cfRule>
    <cfRule type="cellIs" dxfId="30" priority="28" stopIfTrue="1" operator="lessThan">
      <formula>$Q$7</formula>
    </cfRule>
  </conditionalFormatting>
  <conditionalFormatting sqref="R27">
    <cfRule type="cellIs" dxfId="29" priority="25" stopIfTrue="1" operator="greaterThan">
      <formula>$R$7</formula>
    </cfRule>
    <cfRule type="cellIs" dxfId="28" priority="26" stopIfTrue="1" operator="lessThan">
      <formula>$R$7</formula>
    </cfRule>
  </conditionalFormatting>
  <conditionalFormatting sqref="S27">
    <cfRule type="cellIs" dxfId="27" priority="23" stopIfTrue="1" operator="greaterThan">
      <formula>$S$7</formula>
    </cfRule>
    <cfRule type="cellIs" dxfId="26" priority="24" stopIfTrue="1" operator="lessThan">
      <formula>$S$7</formula>
    </cfRule>
  </conditionalFormatting>
  <conditionalFormatting sqref="T27">
    <cfRule type="cellIs" dxfId="25" priority="21" stopIfTrue="1" operator="greaterThan">
      <formula>$T$7</formula>
    </cfRule>
    <cfRule type="cellIs" dxfId="24" priority="22" stopIfTrue="1" operator="lessThan">
      <formula>$T$7</formula>
    </cfRule>
  </conditionalFormatting>
  <conditionalFormatting sqref="U27">
    <cfRule type="cellIs" dxfId="23" priority="19" stopIfTrue="1" operator="greaterThan">
      <formula>$U$7</formula>
    </cfRule>
    <cfRule type="cellIs" dxfId="22" priority="20" stopIfTrue="1" operator="lessThan">
      <formula>$U$7</formula>
    </cfRule>
  </conditionalFormatting>
  <conditionalFormatting sqref="V27">
    <cfRule type="cellIs" dxfId="21" priority="17" stopIfTrue="1" operator="greaterThan">
      <formula>$V$7</formula>
    </cfRule>
    <cfRule type="cellIs" dxfId="20" priority="18" stopIfTrue="1" operator="lessThan">
      <formula>$V$7</formula>
    </cfRule>
  </conditionalFormatting>
  <conditionalFormatting sqref="W27">
    <cfRule type="cellIs" dxfId="19" priority="15" stopIfTrue="1" operator="greaterThan">
      <formula>$W$7</formula>
    </cfRule>
    <cfRule type="cellIs" dxfId="18" priority="16" stopIfTrue="1" operator="lessThan">
      <formula>$W$7</formula>
    </cfRule>
  </conditionalFormatting>
  <conditionalFormatting sqref="X27">
    <cfRule type="cellIs" dxfId="17" priority="13" stopIfTrue="1" operator="greaterThan">
      <formula>$X$7</formula>
    </cfRule>
    <cfRule type="cellIs" dxfId="16" priority="14" stopIfTrue="1" operator="lessThan">
      <formula>$X$7</formula>
    </cfRule>
  </conditionalFormatting>
  <conditionalFormatting sqref="Y27">
    <cfRule type="cellIs" dxfId="15" priority="11" stopIfTrue="1" operator="greaterThan">
      <formula>$Y$7</formula>
    </cfRule>
    <cfRule type="cellIs" dxfId="14" priority="12" stopIfTrue="1" operator="lessThan">
      <formula>$Y$7</formula>
    </cfRule>
  </conditionalFormatting>
  <conditionalFormatting sqref="Z27">
    <cfRule type="cellIs" dxfId="13" priority="9" stopIfTrue="1" operator="greaterThan">
      <formula>$Z$7</formula>
    </cfRule>
    <cfRule type="cellIs" dxfId="12" priority="10" stopIfTrue="1" operator="lessThan">
      <formula>$Z$7</formula>
    </cfRule>
  </conditionalFormatting>
  <conditionalFormatting sqref="AA27">
    <cfRule type="cellIs" dxfId="11" priority="7" stopIfTrue="1" operator="greaterThan">
      <formula>$AA$7</formula>
    </cfRule>
    <cfRule type="cellIs" dxfId="10" priority="8" stopIfTrue="1" operator="lessThan">
      <formula>$Z$7</formula>
    </cfRule>
  </conditionalFormatting>
  <conditionalFormatting sqref="X27:AA27">
    <cfRule type="cellIs" dxfId="9" priority="5" stopIfTrue="1" operator="greaterThan">
      <formula>$X$7</formula>
    </cfRule>
    <cfRule type="cellIs" dxfId="8" priority="6" stopIfTrue="1" operator="lessThan">
      <formula>$X$7</formula>
    </cfRule>
  </conditionalFormatting>
  <conditionalFormatting sqref="AA19">
    <cfRule type="cellIs" dxfId="7" priority="3" stopIfTrue="1" operator="greaterThan">
      <formula>$X$7</formula>
    </cfRule>
    <cfRule type="cellIs" dxfId="6" priority="4" stopIfTrue="1" operator="lessThan">
      <formula>$X$7</formula>
    </cfRule>
  </conditionalFormatting>
  <conditionalFormatting sqref="X19:Z19">
    <cfRule type="cellIs" dxfId="5" priority="1" stopIfTrue="1" operator="greaterThan">
      <formula>$X$7</formula>
    </cfRule>
    <cfRule type="cellIs" dxfId="4" priority="2" stopIfTrue="1" operator="lessThan">
      <formula>$X$7</formula>
    </cfRule>
  </conditionalFormatting>
  <printOptions horizontalCentered="1"/>
  <pageMargins left="0.43307086614173229" right="0.19685039370078741" top="0.47244094488188981" bottom="0.19685039370078741" header="0.27559055118110237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6"/>
  <sheetViews>
    <sheetView view="pageBreakPreview" zoomScale="70" zoomScaleNormal="10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K1"/>
    </sheetView>
  </sheetViews>
  <sheetFormatPr defaultColWidth="9.44140625" defaultRowHeight="21.75" customHeight="1" x14ac:dyDescent="0.2"/>
  <cols>
    <col min="1" max="1" width="13.44140625" style="114" customWidth="1"/>
    <col min="2" max="2" width="5.21875" style="116" hidden="1" customWidth="1"/>
    <col min="3" max="3" width="28.6640625" style="114" hidden="1" customWidth="1"/>
    <col min="4" max="13" width="10.21875" style="114" customWidth="1"/>
    <col min="14" max="14" width="12.44140625" style="114" bestFit="1" customWidth="1"/>
    <col min="15" max="25" width="10.21875" style="114" customWidth="1"/>
    <col min="26" max="26" width="3.88671875" style="114" customWidth="1"/>
    <col min="27" max="39" width="0" style="114" hidden="1" customWidth="1"/>
    <col min="40" max="40" width="4" style="114" hidden="1" customWidth="1"/>
    <col min="41" max="16384" width="9.44140625" style="114"/>
  </cols>
  <sheetData>
    <row r="1" spans="1:41" ht="27" customHeight="1" x14ac:dyDescent="0.2">
      <c r="A1" s="250" t="s">
        <v>61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30"/>
      <c r="M1" s="30"/>
      <c r="N1" s="30"/>
      <c r="AB1" s="114" t="s">
        <v>10</v>
      </c>
      <c r="AM1" s="28" t="s">
        <v>10</v>
      </c>
      <c r="AO1" s="115"/>
    </row>
    <row r="2" spans="1:41" ht="15" customHeight="1" x14ac:dyDescent="0.2">
      <c r="A2" s="31"/>
      <c r="B2" s="1"/>
      <c r="C2" s="1"/>
      <c r="K2" s="221" t="s">
        <v>59</v>
      </c>
      <c r="L2" s="221"/>
      <c r="M2" s="89"/>
      <c r="N2" s="222" t="s">
        <v>60</v>
      </c>
      <c r="O2" s="222"/>
      <c r="AB2" s="114" t="s">
        <v>45</v>
      </c>
      <c r="AM2" s="28" t="s">
        <v>45</v>
      </c>
    </row>
    <row r="3" spans="1:41" ht="15" customHeight="1" thickBot="1" x14ac:dyDescent="0.25">
      <c r="A3" s="54" t="s">
        <v>53</v>
      </c>
      <c r="C3" s="117" t="s">
        <v>0</v>
      </c>
      <c r="H3" s="9"/>
      <c r="L3" s="118"/>
      <c r="M3" s="118"/>
      <c r="X3" s="252" t="s">
        <v>54</v>
      </c>
      <c r="Y3" s="253"/>
    </row>
    <row r="4" spans="1:41" s="119" customFormat="1" ht="15" customHeight="1" x14ac:dyDescent="0.2">
      <c r="A4" s="245" t="s">
        <v>1</v>
      </c>
      <c r="B4" s="55" t="s">
        <v>2</v>
      </c>
      <c r="C4" s="56" t="s">
        <v>3</v>
      </c>
      <c r="D4" s="247" t="s">
        <v>52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54" t="s">
        <v>48</v>
      </c>
      <c r="P4" s="255"/>
      <c r="Q4" s="255"/>
      <c r="R4" s="255"/>
      <c r="S4" s="255"/>
      <c r="T4" s="255"/>
      <c r="U4" s="255"/>
      <c r="V4" s="255"/>
      <c r="W4" s="255"/>
      <c r="X4" s="255"/>
      <c r="Y4" s="256"/>
      <c r="AA4" s="257" t="s">
        <v>11</v>
      </c>
      <c r="AB4" s="258"/>
      <c r="AC4" s="258"/>
      <c r="AD4" s="258"/>
      <c r="AE4" s="258"/>
      <c r="AF4" s="258"/>
      <c r="AG4" s="258"/>
      <c r="AH4" s="258"/>
      <c r="AI4" s="258"/>
      <c r="AJ4" s="258"/>
      <c r="AK4" s="259"/>
      <c r="AL4" s="120" t="s">
        <v>12</v>
      </c>
      <c r="AM4" s="243" t="s">
        <v>13</v>
      </c>
    </row>
    <row r="5" spans="1:41" s="119" customFormat="1" ht="15" customHeight="1" thickBot="1" x14ac:dyDescent="0.25">
      <c r="A5" s="246"/>
      <c r="B5" s="57"/>
      <c r="C5" s="58"/>
      <c r="D5" s="121" t="s">
        <v>14</v>
      </c>
      <c r="E5" s="122" t="s">
        <v>15</v>
      </c>
      <c r="F5" s="123" t="s">
        <v>16</v>
      </c>
      <c r="G5" s="123" t="s">
        <v>17</v>
      </c>
      <c r="H5" s="124" t="s">
        <v>18</v>
      </c>
      <c r="I5" s="125" t="s">
        <v>19</v>
      </c>
      <c r="J5" s="125" t="s">
        <v>20</v>
      </c>
      <c r="K5" s="125" t="s">
        <v>21</v>
      </c>
      <c r="L5" s="125" t="s">
        <v>22</v>
      </c>
      <c r="M5" s="125" t="s">
        <v>23</v>
      </c>
      <c r="N5" s="126" t="s">
        <v>51</v>
      </c>
      <c r="O5" s="127" t="s">
        <v>14</v>
      </c>
      <c r="P5" s="122" t="s">
        <v>15</v>
      </c>
      <c r="Q5" s="123" t="s">
        <v>16</v>
      </c>
      <c r="R5" s="125" t="s">
        <v>17</v>
      </c>
      <c r="S5" s="123" t="s">
        <v>18</v>
      </c>
      <c r="T5" s="125" t="s">
        <v>19</v>
      </c>
      <c r="U5" s="125" t="s">
        <v>20</v>
      </c>
      <c r="V5" s="125" t="s">
        <v>21</v>
      </c>
      <c r="W5" s="125" t="s">
        <v>22</v>
      </c>
      <c r="X5" s="125" t="s">
        <v>23</v>
      </c>
      <c r="Y5" s="128" t="s">
        <v>46</v>
      </c>
      <c r="AA5" s="129" t="s">
        <v>14</v>
      </c>
      <c r="AB5" s="129" t="s">
        <v>15</v>
      </c>
      <c r="AC5" s="129" t="s">
        <v>16</v>
      </c>
      <c r="AD5" s="129" t="s">
        <v>17</v>
      </c>
      <c r="AE5" s="129" t="s">
        <v>18</v>
      </c>
      <c r="AF5" s="129" t="s">
        <v>19</v>
      </c>
      <c r="AG5" s="129" t="s">
        <v>20</v>
      </c>
      <c r="AH5" s="129" t="s">
        <v>21</v>
      </c>
      <c r="AI5" s="129" t="s">
        <v>22</v>
      </c>
      <c r="AJ5" s="129" t="s">
        <v>23</v>
      </c>
      <c r="AK5" s="130" t="s">
        <v>24</v>
      </c>
      <c r="AL5" s="130" t="s">
        <v>25</v>
      </c>
      <c r="AM5" s="244"/>
    </row>
    <row r="6" spans="1:41" s="119" customFormat="1" ht="30.75" customHeight="1" thickBot="1" x14ac:dyDescent="0.25">
      <c r="A6" s="131" t="s">
        <v>49</v>
      </c>
      <c r="B6" s="87"/>
      <c r="C6" s="88"/>
      <c r="D6" s="132">
        <v>7638</v>
      </c>
      <c r="E6" s="133">
        <v>15530</v>
      </c>
      <c r="F6" s="134">
        <v>42729</v>
      </c>
      <c r="G6" s="134">
        <v>34049</v>
      </c>
      <c r="H6" s="135">
        <v>17597</v>
      </c>
      <c r="I6" s="136">
        <v>15075</v>
      </c>
      <c r="J6" s="136">
        <v>3333</v>
      </c>
      <c r="K6" s="136">
        <v>2083</v>
      </c>
      <c r="L6" s="136">
        <v>1287</v>
      </c>
      <c r="M6" s="137">
        <v>224</v>
      </c>
      <c r="N6" s="138">
        <f>SUM(D6:M6)</f>
        <v>139545</v>
      </c>
      <c r="O6" s="139">
        <f>IF(ROUND(D6/N6*100,3)&gt;0,ROUND(D6/N6*100,3)," ")</f>
        <v>5.4740000000000002</v>
      </c>
      <c r="P6" s="140">
        <f t="shared" ref="P6" si="0">IF(ROUND(E6/N6*100,3)&gt;0,ROUND(E6/N6*100,3)," ")</f>
        <v>11.129</v>
      </c>
      <c r="Q6" s="141">
        <f t="shared" ref="Q6" si="1">IF(ROUND(F6/N6*100,3)&gt;0,ROUND(F6/N6*100,3)," ")</f>
        <v>30.62</v>
      </c>
      <c r="R6" s="141">
        <f t="shared" ref="R6" si="2">IF(ROUND(G6/N6*100,3)&gt;0,ROUND(G6/N6*100,3)," ")</f>
        <v>24.4</v>
      </c>
      <c r="S6" s="260">
        <f t="shared" ref="S6" si="3">IF(ROUND(H6/N6*100,3)&gt;0,ROUND(H6/N6*100,3)," ")</f>
        <v>12.61</v>
      </c>
      <c r="T6" s="142">
        <f t="shared" ref="T6" si="4">IF(ROUND(I6/N6*100,3)&gt;0,ROUND(I6/N6*100,3)," ")</f>
        <v>10.803000000000001</v>
      </c>
      <c r="U6" s="142">
        <f t="shared" ref="U6" si="5">IF(ROUND(J6/N6*100,3)&gt;0,ROUND(J6/N6*100,3)," ")</f>
        <v>2.3879999999999999</v>
      </c>
      <c r="V6" s="142">
        <f t="shared" ref="V6" si="6">IF(ROUND(K6/N6*100,3)&gt;0,ROUND(K6/N6*100,3)," ")</f>
        <v>1.4930000000000001</v>
      </c>
      <c r="W6" s="142">
        <f t="shared" ref="W6" si="7">IF(ROUND(L6/N6*100,3)&gt;0,ROUND(L6/N6*100,3)," ")</f>
        <v>0.92200000000000004</v>
      </c>
      <c r="X6" s="142">
        <f>IF(ROUND(M6/N6*100,3)&gt;0,ROUND(M6/N6*100,3)," ")</f>
        <v>0.161</v>
      </c>
      <c r="Y6" s="143">
        <f>ROUND(SUM(H6:M6)/N6*100,3)</f>
        <v>28.376999999999999</v>
      </c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44"/>
      <c r="AL6" s="144"/>
      <c r="AM6" s="145"/>
    </row>
    <row r="7" spans="1:41" s="119" customFormat="1" ht="30.6" customHeight="1" thickTop="1" x14ac:dyDescent="0.2">
      <c r="A7" s="146" t="s">
        <v>26</v>
      </c>
      <c r="B7" s="18"/>
      <c r="C7" s="19"/>
      <c r="D7" s="147">
        <v>1567</v>
      </c>
      <c r="E7" s="148">
        <v>931</v>
      </c>
      <c r="F7" s="149">
        <v>774</v>
      </c>
      <c r="G7" s="150">
        <v>1219</v>
      </c>
      <c r="H7" s="151">
        <v>806</v>
      </c>
      <c r="I7" s="152">
        <v>296</v>
      </c>
      <c r="J7" s="152">
        <v>136</v>
      </c>
      <c r="K7" s="152">
        <v>131</v>
      </c>
      <c r="L7" s="152">
        <v>37</v>
      </c>
      <c r="M7" s="152">
        <v>1</v>
      </c>
      <c r="N7" s="153">
        <f t="shared" ref="N7:N13" si="8">SUM(D7:M7)</f>
        <v>5898</v>
      </c>
      <c r="O7" s="154">
        <f t="shared" ref="O7:O25" si="9">IF(ROUND(D7/N7*100,3)&gt;0,ROUND(D7/N7*100,3)," ")</f>
        <v>26.568000000000001</v>
      </c>
      <c r="P7" s="155">
        <f t="shared" ref="P7:P25" si="10">IF(ROUND(E7/N7*100,3)&gt;0,ROUND(E7/N7*100,3)," ")</f>
        <v>15.785</v>
      </c>
      <c r="Q7" s="155">
        <f t="shared" ref="Q7:Q25" si="11">IF(ROUND(F7/N7*100,3)&gt;0,ROUND(F7/N7*100,3)," ")</f>
        <v>13.122999999999999</v>
      </c>
      <c r="R7" s="156">
        <f t="shared" ref="R7:R25" si="12">IF(ROUND(G7/N7*100,3)&gt;0,ROUND(G7/N7*100,3)," ")</f>
        <v>20.667999999999999</v>
      </c>
      <c r="S7" s="155">
        <f t="shared" ref="S7:S25" si="13">IF(ROUND(H7/N7*100,3)&gt;0,ROUND(H7/N7*100,3)," ")</f>
        <v>13.666</v>
      </c>
      <c r="T7" s="155">
        <f t="shared" ref="T7:T25" si="14">IF(ROUND(I7/N7*100,3)&gt;0,ROUND(I7/N7*100,3)," ")</f>
        <v>5.0190000000000001</v>
      </c>
      <c r="U7" s="155">
        <f t="shared" ref="U7:U25" si="15">IF(ROUND(J7/N7*100,3)&gt;0,ROUND(J7/N7*100,3)," ")</f>
        <v>2.306</v>
      </c>
      <c r="V7" s="155">
        <f t="shared" ref="V7:V25" si="16">IF(ROUND(K7/N7*100,3)&gt;0,ROUND(K7/N7*100,3)," ")</f>
        <v>2.2210000000000001</v>
      </c>
      <c r="W7" s="155">
        <f t="shared" ref="W7:W25" si="17">IF(ROUND(L7/N7*100,3)&gt;0,ROUND(L7/N7*100,3)," ")</f>
        <v>0.627</v>
      </c>
      <c r="X7" s="157">
        <f t="shared" ref="X7:X25" si="18">IF(ROUND(M7/N7*100,3)&gt;0,ROUND(M7/N7*100,3)," ")</f>
        <v>1.7000000000000001E-2</v>
      </c>
      <c r="Y7" s="158">
        <f t="shared" ref="Y7:Y25" si="19">ROUND(SUM(H7:M7)/N7*100,3)</f>
        <v>23.856000000000002</v>
      </c>
      <c r="Z7" s="114"/>
      <c r="AA7" s="159" t="e">
        <f>ROUND(#REF!*D7,0)</f>
        <v>#REF!</v>
      </c>
      <c r="AB7" s="159" t="e">
        <f>ROUND(#REF!*E7,0)</f>
        <v>#REF!</v>
      </c>
      <c r="AC7" s="159" t="e">
        <f>ROUND(#REF!*F7,0)</f>
        <v>#REF!</v>
      </c>
      <c r="AD7" s="159" t="e">
        <f>ROUND(#REF!*G7,0)</f>
        <v>#REF!</v>
      </c>
      <c r="AE7" s="159" t="e">
        <f>ROUND(#REF!*H7,0)</f>
        <v>#REF!</v>
      </c>
      <c r="AF7" s="159" t="e">
        <f>ROUND(#REF!*I7,0)</f>
        <v>#REF!</v>
      </c>
      <c r="AG7" s="159" t="e">
        <f>ROUND(#REF!*J7,0)</f>
        <v>#REF!</v>
      </c>
      <c r="AH7" s="159" t="e">
        <f>ROUND(#REF!*K7,0)</f>
        <v>#REF!</v>
      </c>
      <c r="AI7" s="159" t="e">
        <f>ROUND(#REF!*L7,0)</f>
        <v>#REF!</v>
      </c>
      <c r="AJ7" s="159" t="e">
        <f>ROUND(#REF!*M7,0)</f>
        <v>#REF!</v>
      </c>
      <c r="AK7" s="159" t="e">
        <f t="shared" ref="AK7:AK24" si="20">SUM(AA7:AJ7)</f>
        <v>#REF!</v>
      </c>
      <c r="AL7" s="160" t="e">
        <f t="shared" ref="AL7:AL25" si="21">ROUND(AK7/N7,0)</f>
        <v>#REF!</v>
      </c>
      <c r="AM7" s="161" t="e">
        <f>ROUND(AL7/$AL$27*100,1)</f>
        <v>#REF!</v>
      </c>
    </row>
    <row r="8" spans="1:41" ht="30" customHeight="1" x14ac:dyDescent="0.2">
      <c r="A8" s="162" t="s">
        <v>27</v>
      </c>
      <c r="B8" s="2"/>
      <c r="C8" s="3"/>
      <c r="D8" s="163">
        <v>935</v>
      </c>
      <c r="E8" s="164">
        <v>724</v>
      </c>
      <c r="F8" s="165">
        <v>923</v>
      </c>
      <c r="G8" s="166">
        <v>274</v>
      </c>
      <c r="H8" s="166">
        <v>305</v>
      </c>
      <c r="I8" s="167">
        <v>100</v>
      </c>
      <c r="J8" s="167">
        <v>112</v>
      </c>
      <c r="K8" s="167">
        <v>30</v>
      </c>
      <c r="L8" s="168"/>
      <c r="M8" s="169"/>
      <c r="N8" s="170">
        <f t="shared" si="8"/>
        <v>3403</v>
      </c>
      <c r="O8" s="154">
        <f t="shared" si="9"/>
        <v>27.475999999999999</v>
      </c>
      <c r="P8" s="171">
        <f t="shared" si="10"/>
        <v>21.274999999999999</v>
      </c>
      <c r="Q8" s="171">
        <f t="shared" si="11"/>
        <v>27.123000000000001</v>
      </c>
      <c r="R8" s="172">
        <f t="shared" si="12"/>
        <v>8.0519999999999996</v>
      </c>
      <c r="S8" s="171">
        <f t="shared" si="13"/>
        <v>8.9629999999999992</v>
      </c>
      <c r="T8" s="171">
        <f t="shared" si="14"/>
        <v>2.9390000000000001</v>
      </c>
      <c r="U8" s="171">
        <f t="shared" si="15"/>
        <v>3.2909999999999999</v>
      </c>
      <c r="V8" s="171">
        <f t="shared" si="16"/>
        <v>0.88200000000000001</v>
      </c>
      <c r="W8" s="173" t="str">
        <f t="shared" si="17"/>
        <v xml:space="preserve"> </v>
      </c>
      <c r="X8" s="174" t="str">
        <f t="shared" si="18"/>
        <v xml:space="preserve"> </v>
      </c>
      <c r="Y8" s="158">
        <f t="shared" si="19"/>
        <v>16.074000000000002</v>
      </c>
      <c r="AA8" s="175" t="e">
        <f>ROUND(#REF!*D8,0)</f>
        <v>#REF!</v>
      </c>
      <c r="AB8" s="175" t="e">
        <f>ROUND(#REF!*E8,0)</f>
        <v>#REF!</v>
      </c>
      <c r="AC8" s="175" t="e">
        <f>ROUND(#REF!*F8,0)</f>
        <v>#REF!</v>
      </c>
      <c r="AD8" s="175" t="e">
        <f>ROUND(#REF!*G8,0)</f>
        <v>#REF!</v>
      </c>
      <c r="AE8" s="175" t="e">
        <f>ROUND(#REF!*H8,0)</f>
        <v>#REF!</v>
      </c>
      <c r="AF8" s="175" t="e">
        <f>ROUND(#REF!*I8,0)</f>
        <v>#REF!</v>
      </c>
      <c r="AG8" s="175" t="e">
        <f>ROUND(#REF!*J8,0)</f>
        <v>#REF!</v>
      </c>
      <c r="AH8" s="175" t="e">
        <f>ROUND(#REF!*K8,0)</f>
        <v>#REF!</v>
      </c>
      <c r="AI8" s="175" t="e">
        <f>ROUND(#REF!*L8,0)</f>
        <v>#REF!</v>
      </c>
      <c r="AJ8" s="175" t="e">
        <f>ROUND(#REF!*M8,0)</f>
        <v>#REF!</v>
      </c>
      <c r="AK8" s="175" t="e">
        <f t="shared" si="20"/>
        <v>#REF!</v>
      </c>
      <c r="AL8" s="176" t="e">
        <f t="shared" si="21"/>
        <v>#REF!</v>
      </c>
      <c r="AM8" s="177" t="e">
        <f t="shared" ref="AM8:AM25" si="22">ROUND(AL8/$AL$27*100,1)</f>
        <v>#REF!</v>
      </c>
    </row>
    <row r="9" spans="1:41" ht="30" customHeight="1" x14ac:dyDescent="0.2">
      <c r="A9" s="162" t="s">
        <v>28</v>
      </c>
      <c r="B9" s="2"/>
      <c r="C9" s="3"/>
      <c r="D9" s="163">
        <v>1113</v>
      </c>
      <c r="E9" s="164">
        <v>627</v>
      </c>
      <c r="F9" s="165">
        <v>1028</v>
      </c>
      <c r="G9" s="166">
        <v>406</v>
      </c>
      <c r="H9" s="166">
        <v>300</v>
      </c>
      <c r="I9" s="167">
        <v>136</v>
      </c>
      <c r="J9" s="167">
        <v>60</v>
      </c>
      <c r="K9" s="167">
        <v>40</v>
      </c>
      <c r="L9" s="168"/>
      <c r="M9" s="169"/>
      <c r="N9" s="170">
        <f t="shared" si="8"/>
        <v>3710</v>
      </c>
      <c r="O9" s="154">
        <f t="shared" si="9"/>
        <v>30</v>
      </c>
      <c r="P9" s="171">
        <f t="shared" si="10"/>
        <v>16.899999999999999</v>
      </c>
      <c r="Q9" s="171">
        <f t="shared" si="11"/>
        <v>27.709</v>
      </c>
      <c r="R9" s="172">
        <f t="shared" si="12"/>
        <v>10.943</v>
      </c>
      <c r="S9" s="171">
        <f t="shared" si="13"/>
        <v>8.0860000000000003</v>
      </c>
      <c r="T9" s="171">
        <f t="shared" si="14"/>
        <v>3.6659999999999999</v>
      </c>
      <c r="U9" s="171">
        <f t="shared" si="15"/>
        <v>1.617</v>
      </c>
      <c r="V9" s="171">
        <f t="shared" si="16"/>
        <v>1.0780000000000001</v>
      </c>
      <c r="W9" s="173" t="str">
        <f t="shared" si="17"/>
        <v xml:space="preserve"> </v>
      </c>
      <c r="X9" s="174" t="str">
        <f t="shared" si="18"/>
        <v xml:space="preserve"> </v>
      </c>
      <c r="Y9" s="158">
        <f t="shared" si="19"/>
        <v>14.446999999999999</v>
      </c>
      <c r="AA9" s="175" t="e">
        <f>ROUND(#REF!*D9,0)</f>
        <v>#REF!</v>
      </c>
      <c r="AB9" s="175" t="e">
        <f>ROUND(#REF!*E9,0)</f>
        <v>#REF!</v>
      </c>
      <c r="AC9" s="175" t="e">
        <f>ROUND(#REF!*F9,0)</f>
        <v>#REF!</v>
      </c>
      <c r="AD9" s="175" t="e">
        <f>ROUND(#REF!*G9,0)</f>
        <v>#REF!</v>
      </c>
      <c r="AE9" s="175" t="e">
        <f>ROUND(#REF!*H9,0)</f>
        <v>#REF!</v>
      </c>
      <c r="AF9" s="175" t="e">
        <f>ROUND(#REF!*I9,0)</f>
        <v>#REF!</v>
      </c>
      <c r="AG9" s="175" t="e">
        <f>ROUND(#REF!*J9,0)</f>
        <v>#REF!</v>
      </c>
      <c r="AH9" s="175" t="e">
        <f>ROUND(#REF!*K9,0)</f>
        <v>#REF!</v>
      </c>
      <c r="AI9" s="175" t="e">
        <f>ROUND(#REF!*L9,0)</f>
        <v>#REF!</v>
      </c>
      <c r="AJ9" s="175" t="e">
        <f>ROUND(#REF!*M9,0)</f>
        <v>#REF!</v>
      </c>
      <c r="AK9" s="175" t="e">
        <f t="shared" si="20"/>
        <v>#REF!</v>
      </c>
      <c r="AL9" s="176" t="e">
        <f t="shared" si="21"/>
        <v>#REF!</v>
      </c>
      <c r="AM9" s="177" t="e">
        <f t="shared" si="22"/>
        <v>#REF!</v>
      </c>
    </row>
    <row r="10" spans="1:41" ht="30" customHeight="1" x14ac:dyDescent="0.2">
      <c r="A10" s="162" t="s">
        <v>29</v>
      </c>
      <c r="B10" s="2"/>
      <c r="C10" s="3"/>
      <c r="D10" s="163">
        <v>77</v>
      </c>
      <c r="E10" s="164">
        <v>643</v>
      </c>
      <c r="F10" s="165">
        <v>1090</v>
      </c>
      <c r="G10" s="166">
        <v>695</v>
      </c>
      <c r="H10" s="166">
        <v>305</v>
      </c>
      <c r="I10" s="167">
        <v>289</v>
      </c>
      <c r="J10" s="167">
        <v>61</v>
      </c>
      <c r="K10" s="167">
        <v>16</v>
      </c>
      <c r="L10" s="168"/>
      <c r="M10" s="169"/>
      <c r="N10" s="170">
        <f t="shared" si="8"/>
        <v>3176</v>
      </c>
      <c r="O10" s="154">
        <f t="shared" si="9"/>
        <v>2.4239999999999999</v>
      </c>
      <c r="P10" s="171">
        <f t="shared" si="10"/>
        <v>20.245999999999999</v>
      </c>
      <c r="Q10" s="171">
        <f t="shared" si="11"/>
        <v>34.32</v>
      </c>
      <c r="R10" s="172">
        <f t="shared" si="12"/>
        <v>21.882999999999999</v>
      </c>
      <c r="S10" s="171">
        <f t="shared" si="13"/>
        <v>9.6029999999999998</v>
      </c>
      <c r="T10" s="171">
        <f t="shared" si="14"/>
        <v>9.0990000000000002</v>
      </c>
      <c r="U10" s="171">
        <f t="shared" si="15"/>
        <v>1.921</v>
      </c>
      <c r="V10" s="171">
        <f t="shared" si="16"/>
        <v>0.504</v>
      </c>
      <c r="W10" s="173" t="str">
        <f t="shared" si="17"/>
        <v xml:space="preserve"> </v>
      </c>
      <c r="X10" s="174" t="str">
        <f t="shared" si="18"/>
        <v xml:space="preserve"> </v>
      </c>
      <c r="Y10" s="158">
        <f t="shared" si="19"/>
        <v>21.126999999999999</v>
      </c>
      <c r="AA10" s="175" t="e">
        <f>ROUND(#REF!*D10,0)</f>
        <v>#REF!</v>
      </c>
      <c r="AB10" s="175" t="e">
        <f>ROUND(#REF!*E10,0)</f>
        <v>#REF!</v>
      </c>
      <c r="AC10" s="175" t="e">
        <f>ROUND(#REF!*F10,0)</f>
        <v>#REF!</v>
      </c>
      <c r="AD10" s="175" t="e">
        <f>ROUND(#REF!*G10,0)</f>
        <v>#REF!</v>
      </c>
      <c r="AE10" s="175" t="e">
        <f>ROUND(#REF!*H10,0)</f>
        <v>#REF!</v>
      </c>
      <c r="AF10" s="175" t="e">
        <f>ROUND(#REF!*I10,0)</f>
        <v>#REF!</v>
      </c>
      <c r="AG10" s="175" t="e">
        <f>ROUND(#REF!*J10,0)</f>
        <v>#REF!</v>
      </c>
      <c r="AH10" s="175" t="e">
        <f>ROUND(#REF!*K10,0)</f>
        <v>#REF!</v>
      </c>
      <c r="AI10" s="175" t="e">
        <f>ROUND(#REF!*L10,0)</f>
        <v>#REF!</v>
      </c>
      <c r="AJ10" s="175" t="e">
        <f>ROUND(#REF!*M10,0)</f>
        <v>#REF!</v>
      </c>
      <c r="AK10" s="175" t="e">
        <f t="shared" si="20"/>
        <v>#REF!</v>
      </c>
      <c r="AL10" s="176" t="e">
        <f t="shared" si="21"/>
        <v>#REF!</v>
      </c>
      <c r="AM10" s="177" t="e">
        <f t="shared" si="22"/>
        <v>#REF!</v>
      </c>
    </row>
    <row r="11" spans="1:41" ht="30" customHeight="1" x14ac:dyDescent="0.2">
      <c r="A11" s="162" t="s">
        <v>30</v>
      </c>
      <c r="B11" s="2"/>
      <c r="C11" s="3"/>
      <c r="D11" s="163">
        <v>2085</v>
      </c>
      <c r="E11" s="164">
        <v>2830</v>
      </c>
      <c r="F11" s="165">
        <v>2672</v>
      </c>
      <c r="G11" s="166">
        <v>1542</v>
      </c>
      <c r="H11" s="166">
        <v>440</v>
      </c>
      <c r="I11" s="167">
        <v>700</v>
      </c>
      <c r="J11" s="167">
        <v>192</v>
      </c>
      <c r="K11" s="167">
        <v>61</v>
      </c>
      <c r="L11" s="168"/>
      <c r="M11" s="169"/>
      <c r="N11" s="170">
        <f t="shared" si="8"/>
        <v>10522</v>
      </c>
      <c r="O11" s="154">
        <f t="shared" si="9"/>
        <v>19.815999999999999</v>
      </c>
      <c r="P11" s="171">
        <f t="shared" si="10"/>
        <v>26.896000000000001</v>
      </c>
      <c r="Q11" s="171">
        <f t="shared" si="11"/>
        <v>25.393999999999998</v>
      </c>
      <c r="R11" s="172">
        <f t="shared" si="12"/>
        <v>14.654999999999999</v>
      </c>
      <c r="S11" s="171">
        <f t="shared" si="13"/>
        <v>4.1820000000000004</v>
      </c>
      <c r="T11" s="171">
        <f t="shared" si="14"/>
        <v>6.6529999999999996</v>
      </c>
      <c r="U11" s="171">
        <f t="shared" si="15"/>
        <v>1.825</v>
      </c>
      <c r="V11" s="171">
        <f t="shared" si="16"/>
        <v>0.57999999999999996</v>
      </c>
      <c r="W11" s="173" t="str">
        <f t="shared" si="17"/>
        <v xml:space="preserve"> </v>
      </c>
      <c r="X11" s="174" t="str">
        <f t="shared" si="18"/>
        <v xml:space="preserve"> </v>
      </c>
      <c r="Y11" s="158">
        <f t="shared" si="19"/>
        <v>13.239000000000001</v>
      </c>
      <c r="AA11" s="175" t="e">
        <f>ROUND(#REF!*D11,0)</f>
        <v>#REF!</v>
      </c>
      <c r="AB11" s="175" t="e">
        <f>ROUND(#REF!*E11,0)</f>
        <v>#REF!</v>
      </c>
      <c r="AC11" s="175" t="e">
        <f>ROUND(#REF!*F11,0)</f>
        <v>#REF!</v>
      </c>
      <c r="AD11" s="175" t="e">
        <f>ROUND(#REF!*G11,0)</f>
        <v>#REF!</v>
      </c>
      <c r="AE11" s="175" t="e">
        <f>ROUND(#REF!*H11,0)</f>
        <v>#REF!</v>
      </c>
      <c r="AF11" s="175" t="e">
        <f>ROUND(#REF!*I11,0)</f>
        <v>#REF!</v>
      </c>
      <c r="AG11" s="175" t="e">
        <f>ROUND(#REF!*J11,0)</f>
        <v>#REF!</v>
      </c>
      <c r="AH11" s="175" t="e">
        <f>ROUND(#REF!*K11,0)</f>
        <v>#REF!</v>
      </c>
      <c r="AI11" s="175" t="e">
        <f>ROUND(#REF!*L11,0)</f>
        <v>#REF!</v>
      </c>
      <c r="AJ11" s="175" t="e">
        <f>ROUND(#REF!*M11,0)</f>
        <v>#REF!</v>
      </c>
      <c r="AK11" s="175" t="e">
        <f t="shared" si="20"/>
        <v>#REF!</v>
      </c>
      <c r="AL11" s="176" t="e">
        <f t="shared" si="21"/>
        <v>#REF!</v>
      </c>
      <c r="AM11" s="177" t="e">
        <f t="shared" si="22"/>
        <v>#REF!</v>
      </c>
    </row>
    <row r="12" spans="1:41" ht="30" customHeight="1" x14ac:dyDescent="0.2">
      <c r="A12" s="162" t="s">
        <v>31</v>
      </c>
      <c r="B12" s="2"/>
      <c r="C12" s="3"/>
      <c r="D12" s="163">
        <v>330</v>
      </c>
      <c r="E12" s="164">
        <v>1734</v>
      </c>
      <c r="F12" s="165">
        <v>849</v>
      </c>
      <c r="G12" s="166">
        <v>902</v>
      </c>
      <c r="H12" s="166">
        <v>369</v>
      </c>
      <c r="I12" s="167">
        <v>466</v>
      </c>
      <c r="J12" s="167">
        <v>147</v>
      </c>
      <c r="K12" s="167">
        <v>35</v>
      </c>
      <c r="L12" s="168"/>
      <c r="M12" s="169"/>
      <c r="N12" s="170">
        <f t="shared" si="8"/>
        <v>4832</v>
      </c>
      <c r="O12" s="154">
        <f t="shared" si="9"/>
        <v>6.8289999999999997</v>
      </c>
      <c r="P12" s="171">
        <f t="shared" si="10"/>
        <v>35.886000000000003</v>
      </c>
      <c r="Q12" s="171">
        <f t="shared" si="11"/>
        <v>17.57</v>
      </c>
      <c r="R12" s="172">
        <f t="shared" si="12"/>
        <v>18.667000000000002</v>
      </c>
      <c r="S12" s="171">
        <f t="shared" si="13"/>
        <v>7.6369999999999996</v>
      </c>
      <c r="T12" s="171">
        <f t="shared" si="14"/>
        <v>9.6440000000000001</v>
      </c>
      <c r="U12" s="171">
        <f t="shared" si="15"/>
        <v>3.0419999999999998</v>
      </c>
      <c r="V12" s="171">
        <f t="shared" si="16"/>
        <v>0.72399999999999998</v>
      </c>
      <c r="W12" s="173" t="str">
        <f t="shared" si="17"/>
        <v xml:space="preserve"> </v>
      </c>
      <c r="X12" s="174" t="str">
        <f t="shared" si="18"/>
        <v xml:space="preserve"> </v>
      </c>
      <c r="Y12" s="158">
        <f t="shared" si="19"/>
        <v>21.047000000000001</v>
      </c>
      <c r="AA12" s="175" t="e">
        <f>ROUND(#REF!*D12,0)</f>
        <v>#REF!</v>
      </c>
      <c r="AB12" s="175" t="e">
        <f>ROUND(#REF!*E12,0)</f>
        <v>#REF!</v>
      </c>
      <c r="AC12" s="175" t="e">
        <f>ROUND(#REF!*F12,0)</f>
        <v>#REF!</v>
      </c>
      <c r="AD12" s="175" t="e">
        <f>ROUND(#REF!*G12,0)</f>
        <v>#REF!</v>
      </c>
      <c r="AE12" s="175" t="e">
        <f>ROUND(#REF!*H12,0)</f>
        <v>#REF!</v>
      </c>
      <c r="AF12" s="175" t="e">
        <f>ROUND(#REF!*I12,0)</f>
        <v>#REF!</v>
      </c>
      <c r="AG12" s="175" t="e">
        <f>ROUND(#REF!*J12,0)</f>
        <v>#REF!</v>
      </c>
      <c r="AH12" s="175" t="e">
        <f>ROUND(#REF!*K12,0)</f>
        <v>#REF!</v>
      </c>
      <c r="AI12" s="175" t="e">
        <f>ROUND(#REF!*L12,0)</f>
        <v>#REF!</v>
      </c>
      <c r="AJ12" s="175" t="e">
        <f>ROUND(#REF!*M12,0)</f>
        <v>#REF!</v>
      </c>
      <c r="AK12" s="175" t="e">
        <f t="shared" si="20"/>
        <v>#REF!</v>
      </c>
      <c r="AL12" s="176" t="e">
        <f t="shared" si="21"/>
        <v>#REF!</v>
      </c>
      <c r="AM12" s="177" t="e">
        <f t="shared" si="22"/>
        <v>#REF!</v>
      </c>
    </row>
    <row r="13" spans="1:41" ht="30" customHeight="1" x14ac:dyDescent="0.2">
      <c r="A13" s="162" t="s">
        <v>32</v>
      </c>
      <c r="B13" s="2"/>
      <c r="C13" s="3"/>
      <c r="D13" s="163">
        <v>294</v>
      </c>
      <c r="E13" s="164">
        <v>241</v>
      </c>
      <c r="F13" s="165">
        <v>415</v>
      </c>
      <c r="G13" s="167">
        <v>612</v>
      </c>
      <c r="H13" s="165">
        <v>412</v>
      </c>
      <c r="I13" s="164">
        <v>397</v>
      </c>
      <c r="J13" s="167">
        <v>95</v>
      </c>
      <c r="K13" s="167">
        <v>25</v>
      </c>
      <c r="L13" s="167">
        <v>12</v>
      </c>
      <c r="M13" s="169"/>
      <c r="N13" s="170">
        <f t="shared" si="8"/>
        <v>2503</v>
      </c>
      <c r="O13" s="154">
        <f t="shared" si="9"/>
        <v>11.746</v>
      </c>
      <c r="P13" s="171">
        <f t="shared" si="10"/>
        <v>9.6280000000000001</v>
      </c>
      <c r="Q13" s="171">
        <f t="shared" si="11"/>
        <v>16.579999999999998</v>
      </c>
      <c r="R13" s="172">
        <f t="shared" si="12"/>
        <v>24.451000000000001</v>
      </c>
      <c r="S13" s="171">
        <f t="shared" si="13"/>
        <v>16.46</v>
      </c>
      <c r="T13" s="171">
        <f t="shared" si="14"/>
        <v>15.861000000000001</v>
      </c>
      <c r="U13" s="171">
        <f t="shared" si="15"/>
        <v>3.7949999999999999</v>
      </c>
      <c r="V13" s="171">
        <f t="shared" si="16"/>
        <v>0.999</v>
      </c>
      <c r="W13" s="171">
        <f t="shared" si="17"/>
        <v>0.47899999999999998</v>
      </c>
      <c r="X13" s="174" t="str">
        <f t="shared" si="18"/>
        <v xml:space="preserve"> </v>
      </c>
      <c r="Y13" s="158">
        <f t="shared" si="19"/>
        <v>37.594999999999999</v>
      </c>
      <c r="AA13" s="175" t="e">
        <f>ROUND(#REF!*D13,0)</f>
        <v>#REF!</v>
      </c>
      <c r="AB13" s="175" t="e">
        <f>ROUND(#REF!*E13,0)</f>
        <v>#REF!</v>
      </c>
      <c r="AC13" s="175" t="e">
        <f>ROUND(#REF!*F13,0)</f>
        <v>#REF!</v>
      </c>
      <c r="AD13" s="175" t="e">
        <f>ROUND(#REF!*G13,0)</f>
        <v>#REF!</v>
      </c>
      <c r="AE13" s="175" t="e">
        <f>ROUND(#REF!*H13,0)</f>
        <v>#REF!</v>
      </c>
      <c r="AF13" s="175" t="e">
        <f>ROUND(#REF!*I13,0)</f>
        <v>#REF!</v>
      </c>
      <c r="AG13" s="175" t="e">
        <f>ROUND(#REF!*J13,0)</f>
        <v>#REF!</v>
      </c>
      <c r="AH13" s="175" t="e">
        <f>ROUND(#REF!*K13,0)</f>
        <v>#REF!</v>
      </c>
      <c r="AI13" s="175" t="e">
        <f>ROUND(#REF!*L13,0)</f>
        <v>#REF!</v>
      </c>
      <c r="AJ13" s="175" t="e">
        <f>ROUND(#REF!*M13,0)</f>
        <v>#REF!</v>
      </c>
      <c r="AK13" s="175" t="e">
        <f t="shared" si="20"/>
        <v>#REF!</v>
      </c>
      <c r="AL13" s="176" t="e">
        <f t="shared" si="21"/>
        <v>#REF!</v>
      </c>
      <c r="AM13" s="177" t="e">
        <f t="shared" si="22"/>
        <v>#REF!</v>
      </c>
    </row>
    <row r="14" spans="1:41" ht="30" customHeight="1" x14ac:dyDescent="0.2">
      <c r="A14" s="162" t="s">
        <v>33</v>
      </c>
      <c r="B14" s="2"/>
      <c r="C14" s="3"/>
      <c r="D14" s="163">
        <v>289</v>
      </c>
      <c r="E14" s="164">
        <v>224</v>
      </c>
      <c r="F14" s="165">
        <v>779</v>
      </c>
      <c r="G14" s="167">
        <v>820</v>
      </c>
      <c r="H14" s="165">
        <v>566</v>
      </c>
      <c r="I14" s="164">
        <v>161</v>
      </c>
      <c r="J14" s="167">
        <v>42</v>
      </c>
      <c r="K14" s="167">
        <v>29</v>
      </c>
      <c r="L14" s="167">
        <v>8</v>
      </c>
      <c r="M14" s="169"/>
      <c r="N14" s="170">
        <f t="shared" ref="N14:N25" si="23">SUM(D14:M14)</f>
        <v>2918</v>
      </c>
      <c r="O14" s="154">
        <f t="shared" si="9"/>
        <v>9.9039999999999999</v>
      </c>
      <c r="P14" s="171">
        <f t="shared" si="10"/>
        <v>7.6760000000000002</v>
      </c>
      <c r="Q14" s="171">
        <f t="shared" si="11"/>
        <v>26.696000000000002</v>
      </c>
      <c r="R14" s="172">
        <f t="shared" si="12"/>
        <v>28.100999999999999</v>
      </c>
      <c r="S14" s="171">
        <f t="shared" si="13"/>
        <v>19.396999999999998</v>
      </c>
      <c r="T14" s="171">
        <f t="shared" si="14"/>
        <v>5.5170000000000003</v>
      </c>
      <c r="U14" s="171">
        <f t="shared" si="15"/>
        <v>1.4390000000000001</v>
      </c>
      <c r="V14" s="171">
        <f t="shared" si="16"/>
        <v>0.99399999999999999</v>
      </c>
      <c r="W14" s="171">
        <f t="shared" si="17"/>
        <v>0.27400000000000002</v>
      </c>
      <c r="X14" s="174" t="str">
        <f t="shared" si="18"/>
        <v xml:space="preserve"> </v>
      </c>
      <c r="Y14" s="158">
        <f t="shared" si="19"/>
        <v>27.622</v>
      </c>
      <c r="AA14" s="175" t="e">
        <f>ROUND(#REF!*D14,0)</f>
        <v>#REF!</v>
      </c>
      <c r="AB14" s="175" t="e">
        <f>ROUND(#REF!*E14,0)</f>
        <v>#REF!</v>
      </c>
      <c r="AC14" s="175" t="e">
        <f>ROUND(#REF!*F14,0)</f>
        <v>#REF!</v>
      </c>
      <c r="AD14" s="175" t="e">
        <f>ROUND(#REF!*G14,0)</f>
        <v>#REF!</v>
      </c>
      <c r="AE14" s="175" t="e">
        <f>ROUND(#REF!*H14,0)</f>
        <v>#REF!</v>
      </c>
      <c r="AF14" s="175" t="e">
        <f>ROUND(#REF!*I14,0)</f>
        <v>#REF!</v>
      </c>
      <c r="AG14" s="175" t="e">
        <f>ROUND(#REF!*J14,0)</f>
        <v>#REF!</v>
      </c>
      <c r="AH14" s="175" t="e">
        <f>ROUND(#REF!*K14,0)</f>
        <v>#REF!</v>
      </c>
      <c r="AI14" s="175" t="e">
        <f>ROUND(#REF!*L14,0)</f>
        <v>#REF!</v>
      </c>
      <c r="AJ14" s="175" t="e">
        <f>ROUND(#REF!*M14,0)</f>
        <v>#REF!</v>
      </c>
      <c r="AK14" s="175" t="e">
        <f t="shared" si="20"/>
        <v>#REF!</v>
      </c>
      <c r="AL14" s="176" t="e">
        <f t="shared" si="21"/>
        <v>#REF!</v>
      </c>
      <c r="AM14" s="177" t="e">
        <f t="shared" si="22"/>
        <v>#REF!</v>
      </c>
    </row>
    <row r="15" spans="1:41" ht="30" customHeight="1" x14ac:dyDescent="0.2">
      <c r="A15" s="162" t="s">
        <v>34</v>
      </c>
      <c r="B15" s="2"/>
      <c r="C15" s="3"/>
      <c r="D15" s="163">
        <v>243</v>
      </c>
      <c r="E15" s="164">
        <v>667</v>
      </c>
      <c r="F15" s="165">
        <v>860</v>
      </c>
      <c r="G15" s="167">
        <v>257</v>
      </c>
      <c r="H15" s="165">
        <v>228</v>
      </c>
      <c r="I15" s="164">
        <v>44</v>
      </c>
      <c r="J15" s="167">
        <v>35</v>
      </c>
      <c r="K15" s="167">
        <v>18</v>
      </c>
      <c r="L15" s="178"/>
      <c r="M15" s="169"/>
      <c r="N15" s="170">
        <f t="shared" si="23"/>
        <v>2352</v>
      </c>
      <c r="O15" s="154">
        <f t="shared" si="9"/>
        <v>10.332000000000001</v>
      </c>
      <c r="P15" s="171">
        <f t="shared" si="10"/>
        <v>28.359000000000002</v>
      </c>
      <c r="Q15" s="171">
        <f t="shared" si="11"/>
        <v>36.564999999999998</v>
      </c>
      <c r="R15" s="172">
        <f t="shared" si="12"/>
        <v>10.927</v>
      </c>
      <c r="S15" s="171">
        <f t="shared" si="13"/>
        <v>9.6940000000000008</v>
      </c>
      <c r="T15" s="171">
        <f t="shared" si="14"/>
        <v>1.871</v>
      </c>
      <c r="U15" s="171">
        <f t="shared" si="15"/>
        <v>1.488</v>
      </c>
      <c r="V15" s="171">
        <f t="shared" si="16"/>
        <v>0.76500000000000001</v>
      </c>
      <c r="W15" s="173" t="str">
        <f t="shared" si="17"/>
        <v xml:space="preserve"> </v>
      </c>
      <c r="X15" s="174" t="str">
        <f t="shared" si="18"/>
        <v xml:space="preserve"> </v>
      </c>
      <c r="Y15" s="158">
        <f t="shared" si="19"/>
        <v>13.818</v>
      </c>
      <c r="AA15" s="175" t="e">
        <f>ROUND(#REF!*D15,0)</f>
        <v>#REF!</v>
      </c>
      <c r="AB15" s="175" t="e">
        <f>ROUND(#REF!*E15,0)</f>
        <v>#REF!</v>
      </c>
      <c r="AC15" s="175" t="e">
        <f>ROUND(#REF!*F15,0)</f>
        <v>#REF!</v>
      </c>
      <c r="AD15" s="175" t="e">
        <f>ROUND(#REF!*G15,0)</f>
        <v>#REF!</v>
      </c>
      <c r="AE15" s="175" t="e">
        <f>ROUND(#REF!*H15,0)</f>
        <v>#REF!</v>
      </c>
      <c r="AF15" s="175" t="e">
        <f>ROUND(#REF!*I15,0)</f>
        <v>#REF!</v>
      </c>
      <c r="AG15" s="175" t="e">
        <f>ROUND(#REF!*J15,0)</f>
        <v>#REF!</v>
      </c>
      <c r="AH15" s="175" t="e">
        <f>ROUND(#REF!*K15,0)</f>
        <v>#REF!</v>
      </c>
      <c r="AI15" s="175" t="e">
        <f>ROUND(#REF!*L15,0)</f>
        <v>#REF!</v>
      </c>
      <c r="AJ15" s="175" t="e">
        <f>ROUND(#REF!*M15,0)</f>
        <v>#REF!</v>
      </c>
      <c r="AK15" s="175" t="e">
        <f t="shared" si="20"/>
        <v>#REF!</v>
      </c>
      <c r="AL15" s="176" t="e">
        <f t="shared" si="21"/>
        <v>#REF!</v>
      </c>
      <c r="AM15" s="177" t="e">
        <f t="shared" si="22"/>
        <v>#REF!</v>
      </c>
    </row>
    <row r="16" spans="1:41" ht="30" customHeight="1" x14ac:dyDescent="0.2">
      <c r="A16" s="162" t="s">
        <v>35</v>
      </c>
      <c r="B16" s="2"/>
      <c r="C16" s="3"/>
      <c r="D16" s="163">
        <v>59</v>
      </c>
      <c r="E16" s="164">
        <v>317</v>
      </c>
      <c r="F16" s="165">
        <v>1135</v>
      </c>
      <c r="G16" s="167">
        <v>523</v>
      </c>
      <c r="H16" s="165">
        <v>303</v>
      </c>
      <c r="I16" s="164">
        <v>171</v>
      </c>
      <c r="J16" s="167">
        <v>89</v>
      </c>
      <c r="K16" s="167">
        <v>56</v>
      </c>
      <c r="L16" s="167">
        <v>37</v>
      </c>
      <c r="M16" s="169"/>
      <c r="N16" s="170">
        <f t="shared" si="23"/>
        <v>2690</v>
      </c>
      <c r="O16" s="154">
        <f t="shared" si="9"/>
        <v>2.1930000000000001</v>
      </c>
      <c r="P16" s="171">
        <f t="shared" si="10"/>
        <v>11.784000000000001</v>
      </c>
      <c r="Q16" s="171">
        <f t="shared" si="11"/>
        <v>42.192999999999998</v>
      </c>
      <c r="R16" s="172">
        <f t="shared" si="12"/>
        <v>19.442</v>
      </c>
      <c r="S16" s="171">
        <f t="shared" si="13"/>
        <v>11.263999999999999</v>
      </c>
      <c r="T16" s="171">
        <f t="shared" si="14"/>
        <v>6.3570000000000002</v>
      </c>
      <c r="U16" s="171">
        <f t="shared" si="15"/>
        <v>3.3090000000000002</v>
      </c>
      <c r="V16" s="171">
        <f t="shared" si="16"/>
        <v>2.0819999999999999</v>
      </c>
      <c r="W16" s="171">
        <f t="shared" si="17"/>
        <v>1.375</v>
      </c>
      <c r="X16" s="174" t="str">
        <f t="shared" si="18"/>
        <v xml:space="preserve"> </v>
      </c>
      <c r="Y16" s="158">
        <f t="shared" si="19"/>
        <v>24.387</v>
      </c>
      <c r="AA16" s="175" t="e">
        <f>ROUND(#REF!*D16,0)</f>
        <v>#REF!</v>
      </c>
      <c r="AB16" s="175" t="e">
        <f>ROUND(#REF!*E16,0)</f>
        <v>#REF!</v>
      </c>
      <c r="AC16" s="175" t="e">
        <f>ROUND(#REF!*F16,0)</f>
        <v>#REF!</v>
      </c>
      <c r="AD16" s="175" t="e">
        <f>ROUND(#REF!*G16,0)</f>
        <v>#REF!</v>
      </c>
      <c r="AE16" s="175" t="e">
        <f>ROUND(#REF!*H16,0)</f>
        <v>#REF!</v>
      </c>
      <c r="AF16" s="175" t="e">
        <f>ROUND(#REF!*I16,0)</f>
        <v>#REF!</v>
      </c>
      <c r="AG16" s="175" t="e">
        <f>ROUND(#REF!*J16,0)</f>
        <v>#REF!</v>
      </c>
      <c r="AH16" s="175" t="e">
        <f>ROUND(#REF!*K16,0)</f>
        <v>#REF!</v>
      </c>
      <c r="AI16" s="175" t="e">
        <f>ROUND(#REF!*L16,0)</f>
        <v>#REF!</v>
      </c>
      <c r="AJ16" s="175" t="e">
        <f>ROUND(#REF!*M16,0)</f>
        <v>#REF!</v>
      </c>
      <c r="AK16" s="175" t="e">
        <f t="shared" si="20"/>
        <v>#REF!</v>
      </c>
      <c r="AL16" s="176" t="e">
        <f t="shared" si="21"/>
        <v>#REF!</v>
      </c>
      <c r="AM16" s="177" t="e">
        <f t="shared" si="22"/>
        <v>#REF!</v>
      </c>
    </row>
    <row r="17" spans="1:39" ht="30" customHeight="1" x14ac:dyDescent="0.2">
      <c r="A17" s="162" t="s">
        <v>36</v>
      </c>
      <c r="B17" s="2"/>
      <c r="C17" s="3"/>
      <c r="D17" s="163">
        <v>361</v>
      </c>
      <c r="E17" s="164">
        <v>1797</v>
      </c>
      <c r="F17" s="165">
        <v>1005</v>
      </c>
      <c r="G17" s="167">
        <v>1942</v>
      </c>
      <c r="H17" s="165">
        <v>975</v>
      </c>
      <c r="I17" s="164">
        <v>527</v>
      </c>
      <c r="J17" s="167">
        <v>637</v>
      </c>
      <c r="K17" s="167">
        <v>137</v>
      </c>
      <c r="L17" s="167">
        <v>45</v>
      </c>
      <c r="M17" s="169"/>
      <c r="N17" s="170">
        <f t="shared" si="23"/>
        <v>7426</v>
      </c>
      <c r="O17" s="154">
        <f t="shared" si="9"/>
        <v>4.8609999999999998</v>
      </c>
      <c r="P17" s="171">
        <f t="shared" si="10"/>
        <v>24.199000000000002</v>
      </c>
      <c r="Q17" s="171">
        <f t="shared" si="11"/>
        <v>13.534000000000001</v>
      </c>
      <c r="R17" s="172">
        <f t="shared" si="12"/>
        <v>26.151</v>
      </c>
      <c r="S17" s="171">
        <f t="shared" si="13"/>
        <v>13.13</v>
      </c>
      <c r="T17" s="171">
        <f t="shared" si="14"/>
        <v>7.0970000000000004</v>
      </c>
      <c r="U17" s="171">
        <f t="shared" si="15"/>
        <v>8.5779999999999994</v>
      </c>
      <c r="V17" s="171">
        <f t="shared" si="16"/>
        <v>1.845</v>
      </c>
      <c r="W17" s="171">
        <f t="shared" si="17"/>
        <v>0.60599999999999998</v>
      </c>
      <c r="X17" s="174" t="str">
        <f t="shared" si="18"/>
        <v xml:space="preserve"> </v>
      </c>
      <c r="Y17" s="158">
        <f t="shared" si="19"/>
        <v>31.254999999999999</v>
      </c>
      <c r="AA17" s="175" t="e">
        <f>ROUND(#REF!*D17,0)</f>
        <v>#REF!</v>
      </c>
      <c r="AB17" s="175" t="e">
        <f>ROUND(#REF!*E17,0)</f>
        <v>#REF!</v>
      </c>
      <c r="AC17" s="175" t="e">
        <f>ROUND(#REF!*F17,0)</f>
        <v>#REF!</v>
      </c>
      <c r="AD17" s="175" t="e">
        <f>ROUND(#REF!*G17,0)</f>
        <v>#REF!</v>
      </c>
      <c r="AE17" s="175" t="e">
        <f>ROUND(#REF!*H17,0)</f>
        <v>#REF!</v>
      </c>
      <c r="AF17" s="175" t="e">
        <f>ROUND(#REF!*I17,0)</f>
        <v>#REF!</v>
      </c>
      <c r="AG17" s="175" t="e">
        <f>ROUND(#REF!*J17,0)</f>
        <v>#REF!</v>
      </c>
      <c r="AH17" s="175" t="e">
        <f>ROUND(#REF!*K17,0)</f>
        <v>#REF!</v>
      </c>
      <c r="AI17" s="175" t="e">
        <f>ROUND(#REF!*L17,0)</f>
        <v>#REF!</v>
      </c>
      <c r="AJ17" s="175" t="e">
        <f>ROUND(#REF!*M17,0)</f>
        <v>#REF!</v>
      </c>
      <c r="AK17" s="175" t="e">
        <f t="shared" si="20"/>
        <v>#REF!</v>
      </c>
      <c r="AL17" s="176" t="e">
        <f t="shared" si="21"/>
        <v>#REF!</v>
      </c>
      <c r="AM17" s="177" t="e">
        <f t="shared" si="22"/>
        <v>#REF!</v>
      </c>
    </row>
    <row r="18" spans="1:39" ht="30" customHeight="1" x14ac:dyDescent="0.2">
      <c r="A18" s="179" t="s">
        <v>43</v>
      </c>
      <c r="B18" s="20"/>
      <c r="C18" s="21"/>
      <c r="D18" s="180">
        <v>508</v>
      </c>
      <c r="E18" s="181">
        <v>894</v>
      </c>
      <c r="F18" s="182">
        <v>1222</v>
      </c>
      <c r="G18" s="183">
        <v>772</v>
      </c>
      <c r="H18" s="182">
        <v>206</v>
      </c>
      <c r="I18" s="184">
        <v>428</v>
      </c>
      <c r="J18" s="182">
        <v>115</v>
      </c>
      <c r="K18" s="182">
        <v>47</v>
      </c>
      <c r="L18" s="185"/>
      <c r="M18" s="186"/>
      <c r="N18" s="170">
        <f t="shared" si="23"/>
        <v>4192</v>
      </c>
      <c r="O18" s="154">
        <f t="shared" si="9"/>
        <v>12.118</v>
      </c>
      <c r="P18" s="171">
        <f t="shared" si="10"/>
        <v>21.326000000000001</v>
      </c>
      <c r="Q18" s="171">
        <f t="shared" si="11"/>
        <v>29.151</v>
      </c>
      <c r="R18" s="172">
        <f t="shared" si="12"/>
        <v>18.416</v>
      </c>
      <c r="S18" s="171">
        <f t="shared" si="13"/>
        <v>4.9139999999999997</v>
      </c>
      <c r="T18" s="171">
        <f t="shared" si="14"/>
        <v>10.210000000000001</v>
      </c>
      <c r="U18" s="171">
        <f t="shared" si="15"/>
        <v>2.7429999999999999</v>
      </c>
      <c r="V18" s="171">
        <f t="shared" si="16"/>
        <v>1.121</v>
      </c>
      <c r="W18" s="171" t="str">
        <f t="shared" si="17"/>
        <v xml:space="preserve"> </v>
      </c>
      <c r="X18" s="174" t="str">
        <f t="shared" si="18"/>
        <v xml:space="preserve"> </v>
      </c>
      <c r="Y18" s="158">
        <f t="shared" si="19"/>
        <v>18.989000000000001</v>
      </c>
      <c r="AA18" s="175" t="e">
        <f>ROUND(#REF!*D18,0)</f>
        <v>#REF!</v>
      </c>
      <c r="AB18" s="175" t="e">
        <f>ROUND(#REF!*E18,0)</f>
        <v>#REF!</v>
      </c>
      <c r="AC18" s="175" t="e">
        <f>ROUND(#REF!*F18,0)</f>
        <v>#REF!</v>
      </c>
      <c r="AD18" s="175" t="e">
        <f>ROUND(#REF!*G18,0)</f>
        <v>#REF!</v>
      </c>
      <c r="AE18" s="175" t="e">
        <f>ROUND(#REF!*H18,0)</f>
        <v>#REF!</v>
      </c>
      <c r="AF18" s="175" t="e">
        <f>ROUND(#REF!*I18,0)</f>
        <v>#REF!</v>
      </c>
      <c r="AG18" s="175" t="e">
        <f>ROUND(#REF!*J18,0)</f>
        <v>#REF!</v>
      </c>
      <c r="AH18" s="175" t="e">
        <f>ROUND(#REF!*K18,0)</f>
        <v>#REF!</v>
      </c>
      <c r="AI18" s="175" t="e">
        <f>ROUND(#REF!*L18,0)</f>
        <v>#REF!</v>
      </c>
      <c r="AJ18" s="175" t="e">
        <f>ROUND(#REF!*M18,0)</f>
        <v>#REF!</v>
      </c>
      <c r="AK18" s="175" t="e">
        <f t="shared" si="20"/>
        <v>#REF!</v>
      </c>
      <c r="AL18" s="176" t="e">
        <f t="shared" si="21"/>
        <v>#REF!</v>
      </c>
      <c r="AM18" s="177" t="e">
        <f t="shared" si="22"/>
        <v>#REF!</v>
      </c>
    </row>
    <row r="19" spans="1:39" ht="30" customHeight="1" x14ac:dyDescent="0.2">
      <c r="A19" s="162" t="s">
        <v>37</v>
      </c>
      <c r="B19" s="2"/>
      <c r="C19" s="3"/>
      <c r="D19" s="163">
        <v>374</v>
      </c>
      <c r="E19" s="164">
        <v>1931</v>
      </c>
      <c r="F19" s="165">
        <v>2329</v>
      </c>
      <c r="G19" s="167">
        <v>2923</v>
      </c>
      <c r="H19" s="165">
        <v>771</v>
      </c>
      <c r="I19" s="164">
        <v>688</v>
      </c>
      <c r="J19" s="167">
        <v>168</v>
      </c>
      <c r="K19" s="167">
        <v>45</v>
      </c>
      <c r="L19" s="178"/>
      <c r="M19" s="169"/>
      <c r="N19" s="170">
        <f t="shared" si="23"/>
        <v>9229</v>
      </c>
      <c r="O19" s="154">
        <f t="shared" si="9"/>
        <v>4.0519999999999996</v>
      </c>
      <c r="P19" s="171">
        <f t="shared" si="10"/>
        <v>20.922999999999998</v>
      </c>
      <c r="Q19" s="171">
        <f t="shared" si="11"/>
        <v>25.236000000000001</v>
      </c>
      <c r="R19" s="172">
        <f t="shared" si="12"/>
        <v>31.672000000000001</v>
      </c>
      <c r="S19" s="171">
        <f t="shared" si="13"/>
        <v>8.3539999999999992</v>
      </c>
      <c r="T19" s="171">
        <f t="shared" si="14"/>
        <v>7.4550000000000001</v>
      </c>
      <c r="U19" s="171">
        <f t="shared" si="15"/>
        <v>1.82</v>
      </c>
      <c r="V19" s="171">
        <f t="shared" si="16"/>
        <v>0.48799999999999999</v>
      </c>
      <c r="W19" s="173" t="str">
        <f t="shared" si="17"/>
        <v xml:space="preserve"> </v>
      </c>
      <c r="X19" s="174" t="str">
        <f t="shared" si="18"/>
        <v xml:space="preserve"> </v>
      </c>
      <c r="Y19" s="158">
        <f t="shared" si="19"/>
        <v>18.117000000000001</v>
      </c>
      <c r="AA19" s="175" t="e">
        <f>ROUND(#REF!*D19,0)</f>
        <v>#REF!</v>
      </c>
      <c r="AB19" s="175" t="e">
        <f>ROUND(#REF!*E19,0)</f>
        <v>#REF!</v>
      </c>
      <c r="AC19" s="175" t="e">
        <f>ROUND(#REF!*F19,0)</f>
        <v>#REF!</v>
      </c>
      <c r="AD19" s="175" t="e">
        <f>ROUND(#REF!*G19,0)</f>
        <v>#REF!</v>
      </c>
      <c r="AE19" s="175" t="e">
        <f>ROUND(#REF!*H19,0)</f>
        <v>#REF!</v>
      </c>
      <c r="AF19" s="175" t="e">
        <f>ROUND(#REF!*I19,0)</f>
        <v>#REF!</v>
      </c>
      <c r="AG19" s="175" t="e">
        <f>ROUND(#REF!*J19,0)</f>
        <v>#REF!</v>
      </c>
      <c r="AH19" s="175" t="e">
        <f>ROUND(#REF!*K19,0)</f>
        <v>#REF!</v>
      </c>
      <c r="AI19" s="175" t="e">
        <f>ROUND(#REF!*L19,0)</f>
        <v>#REF!</v>
      </c>
      <c r="AJ19" s="175" t="e">
        <f>ROUND(#REF!*M19,0)</f>
        <v>#REF!</v>
      </c>
      <c r="AK19" s="175" t="e">
        <f t="shared" si="20"/>
        <v>#REF!</v>
      </c>
      <c r="AL19" s="176" t="e">
        <f t="shared" si="21"/>
        <v>#REF!</v>
      </c>
      <c r="AM19" s="177" t="e">
        <f t="shared" si="22"/>
        <v>#REF!</v>
      </c>
    </row>
    <row r="20" spans="1:39" ht="30" customHeight="1" x14ac:dyDescent="0.2">
      <c r="A20" s="162" t="s">
        <v>44</v>
      </c>
      <c r="B20" s="2"/>
      <c r="C20" s="3"/>
      <c r="D20" s="163">
        <v>75</v>
      </c>
      <c r="E20" s="164">
        <v>699</v>
      </c>
      <c r="F20" s="165">
        <v>746</v>
      </c>
      <c r="G20" s="167">
        <v>563</v>
      </c>
      <c r="H20" s="165">
        <v>380</v>
      </c>
      <c r="I20" s="164">
        <v>313</v>
      </c>
      <c r="J20" s="167">
        <v>64</v>
      </c>
      <c r="K20" s="167">
        <v>24</v>
      </c>
      <c r="L20" s="167">
        <v>0</v>
      </c>
      <c r="M20" s="169"/>
      <c r="N20" s="170">
        <f t="shared" si="23"/>
        <v>2864</v>
      </c>
      <c r="O20" s="154">
        <f t="shared" si="9"/>
        <v>2.6190000000000002</v>
      </c>
      <c r="P20" s="171">
        <f t="shared" si="10"/>
        <v>24.405999999999999</v>
      </c>
      <c r="Q20" s="171">
        <f t="shared" si="11"/>
        <v>26.047000000000001</v>
      </c>
      <c r="R20" s="172">
        <f t="shared" si="12"/>
        <v>19.658000000000001</v>
      </c>
      <c r="S20" s="171">
        <f t="shared" si="13"/>
        <v>13.268000000000001</v>
      </c>
      <c r="T20" s="171">
        <f t="shared" si="14"/>
        <v>10.929</v>
      </c>
      <c r="U20" s="171">
        <f t="shared" si="15"/>
        <v>2.2349999999999999</v>
      </c>
      <c r="V20" s="171">
        <f t="shared" si="16"/>
        <v>0.83799999999999997</v>
      </c>
      <c r="W20" s="171" t="str">
        <f t="shared" si="17"/>
        <v xml:space="preserve"> </v>
      </c>
      <c r="X20" s="174" t="str">
        <f t="shared" si="18"/>
        <v xml:space="preserve"> </v>
      </c>
      <c r="Y20" s="158">
        <f t="shared" si="19"/>
        <v>27.27</v>
      </c>
      <c r="AA20" s="175" t="e">
        <f>ROUND(#REF!*D20,0)</f>
        <v>#REF!</v>
      </c>
      <c r="AB20" s="175" t="e">
        <f>ROUND(#REF!*E20,0)</f>
        <v>#REF!</v>
      </c>
      <c r="AC20" s="175" t="e">
        <f>ROUND(#REF!*F20,0)</f>
        <v>#REF!</v>
      </c>
      <c r="AD20" s="175" t="e">
        <f>ROUND(#REF!*G20,0)</f>
        <v>#REF!</v>
      </c>
      <c r="AE20" s="175" t="e">
        <f>ROUND(#REF!*H20,0)</f>
        <v>#REF!</v>
      </c>
      <c r="AF20" s="175" t="e">
        <f>ROUND(#REF!*I20,0)</f>
        <v>#REF!</v>
      </c>
      <c r="AG20" s="175" t="e">
        <f>ROUND(#REF!*J20,0)</f>
        <v>#REF!</v>
      </c>
      <c r="AH20" s="175" t="e">
        <f>ROUND(#REF!*K20,0)</f>
        <v>#REF!</v>
      </c>
      <c r="AI20" s="175" t="e">
        <f>ROUND(#REF!*L20,0)</f>
        <v>#REF!</v>
      </c>
      <c r="AJ20" s="175" t="e">
        <f>ROUND(#REF!*M20,0)</f>
        <v>#REF!</v>
      </c>
      <c r="AK20" s="175" t="e">
        <f t="shared" si="20"/>
        <v>#REF!</v>
      </c>
      <c r="AL20" s="176" t="e">
        <f t="shared" si="21"/>
        <v>#REF!</v>
      </c>
      <c r="AM20" s="177" t="e">
        <f t="shared" si="22"/>
        <v>#REF!</v>
      </c>
    </row>
    <row r="21" spans="1:39" ht="30" customHeight="1" x14ac:dyDescent="0.2">
      <c r="A21" s="162" t="s">
        <v>38</v>
      </c>
      <c r="B21" s="2"/>
      <c r="C21" s="3"/>
      <c r="D21" s="163">
        <v>346</v>
      </c>
      <c r="E21" s="164">
        <v>815</v>
      </c>
      <c r="F21" s="165">
        <v>814</v>
      </c>
      <c r="G21" s="167">
        <v>1763</v>
      </c>
      <c r="H21" s="165">
        <v>1280</v>
      </c>
      <c r="I21" s="164">
        <v>544</v>
      </c>
      <c r="J21" s="167">
        <v>149</v>
      </c>
      <c r="K21" s="167">
        <v>42</v>
      </c>
      <c r="L21" s="168"/>
      <c r="M21" s="169"/>
      <c r="N21" s="170">
        <f t="shared" si="23"/>
        <v>5753</v>
      </c>
      <c r="O21" s="154">
        <f t="shared" si="9"/>
        <v>6.0140000000000002</v>
      </c>
      <c r="P21" s="171">
        <f t="shared" si="10"/>
        <v>14.167</v>
      </c>
      <c r="Q21" s="171">
        <f t="shared" si="11"/>
        <v>14.148999999999999</v>
      </c>
      <c r="R21" s="172">
        <f t="shared" si="12"/>
        <v>30.645</v>
      </c>
      <c r="S21" s="171">
        <f t="shared" si="13"/>
        <v>22.248999999999999</v>
      </c>
      <c r="T21" s="171">
        <f t="shared" si="14"/>
        <v>9.4559999999999995</v>
      </c>
      <c r="U21" s="171">
        <f t="shared" si="15"/>
        <v>2.59</v>
      </c>
      <c r="V21" s="171">
        <f t="shared" si="16"/>
        <v>0.73</v>
      </c>
      <c r="W21" s="173" t="str">
        <f t="shared" si="17"/>
        <v xml:space="preserve"> </v>
      </c>
      <c r="X21" s="174" t="str">
        <f t="shared" si="18"/>
        <v xml:space="preserve"> </v>
      </c>
      <c r="Y21" s="158">
        <f t="shared" si="19"/>
        <v>35.024999999999999</v>
      </c>
      <c r="AA21" s="175" t="e">
        <f>ROUND(#REF!*D21,0)</f>
        <v>#REF!</v>
      </c>
      <c r="AB21" s="175" t="e">
        <f>ROUND(#REF!*E21,0)</f>
        <v>#REF!</v>
      </c>
      <c r="AC21" s="175" t="e">
        <f>ROUND(#REF!*F21,0)</f>
        <v>#REF!</v>
      </c>
      <c r="AD21" s="175" t="e">
        <f>ROUND(#REF!*G21,0)</f>
        <v>#REF!</v>
      </c>
      <c r="AE21" s="175" t="e">
        <f>ROUND(#REF!*H21,0)</f>
        <v>#REF!</v>
      </c>
      <c r="AF21" s="175" t="e">
        <f>ROUND(#REF!*I21,0)</f>
        <v>#REF!</v>
      </c>
      <c r="AG21" s="175" t="e">
        <f>ROUND(#REF!*J21,0)</f>
        <v>#REF!</v>
      </c>
      <c r="AH21" s="175" t="e">
        <f>ROUND(#REF!*K21,0)</f>
        <v>#REF!</v>
      </c>
      <c r="AI21" s="175" t="e">
        <f>ROUND(#REF!*L21,0)</f>
        <v>#REF!</v>
      </c>
      <c r="AJ21" s="175" t="e">
        <f>ROUND(#REF!*M21,0)</f>
        <v>#REF!</v>
      </c>
      <c r="AK21" s="175" t="e">
        <f t="shared" si="20"/>
        <v>#REF!</v>
      </c>
      <c r="AL21" s="176" t="e">
        <f t="shared" si="21"/>
        <v>#REF!</v>
      </c>
      <c r="AM21" s="177" t="e">
        <f t="shared" si="22"/>
        <v>#REF!</v>
      </c>
    </row>
    <row r="22" spans="1:39" ht="30" customHeight="1" x14ac:dyDescent="0.2">
      <c r="A22" s="162" t="s">
        <v>39</v>
      </c>
      <c r="B22" s="2"/>
      <c r="C22" s="3"/>
      <c r="D22" s="163">
        <v>266</v>
      </c>
      <c r="E22" s="164">
        <v>704</v>
      </c>
      <c r="F22" s="165">
        <v>620</v>
      </c>
      <c r="G22" s="167">
        <v>289</v>
      </c>
      <c r="H22" s="165">
        <v>297</v>
      </c>
      <c r="I22" s="164">
        <v>199</v>
      </c>
      <c r="J22" s="167">
        <v>85</v>
      </c>
      <c r="K22" s="167">
        <v>28</v>
      </c>
      <c r="L22" s="168"/>
      <c r="M22" s="169"/>
      <c r="N22" s="170">
        <f t="shared" si="23"/>
        <v>2488</v>
      </c>
      <c r="O22" s="154">
        <f t="shared" si="9"/>
        <v>10.691000000000001</v>
      </c>
      <c r="P22" s="171">
        <f t="shared" si="10"/>
        <v>28.295999999999999</v>
      </c>
      <c r="Q22" s="171">
        <f t="shared" si="11"/>
        <v>24.92</v>
      </c>
      <c r="R22" s="172">
        <f t="shared" si="12"/>
        <v>11.616</v>
      </c>
      <c r="S22" s="171">
        <f t="shared" si="13"/>
        <v>11.936999999999999</v>
      </c>
      <c r="T22" s="171">
        <f t="shared" si="14"/>
        <v>7.9980000000000002</v>
      </c>
      <c r="U22" s="171">
        <f t="shared" si="15"/>
        <v>3.4159999999999999</v>
      </c>
      <c r="V22" s="171">
        <f t="shared" si="16"/>
        <v>1.125</v>
      </c>
      <c r="W22" s="171" t="str">
        <f t="shared" si="17"/>
        <v xml:space="preserve"> </v>
      </c>
      <c r="X22" s="174" t="str">
        <f t="shared" si="18"/>
        <v xml:space="preserve"> </v>
      </c>
      <c r="Y22" s="158">
        <f t="shared" si="19"/>
        <v>24.477</v>
      </c>
      <c r="AA22" s="175" t="e">
        <f>ROUND(#REF!*D22,0)</f>
        <v>#REF!</v>
      </c>
      <c r="AB22" s="175" t="e">
        <f>ROUND(#REF!*E22,0)</f>
        <v>#REF!</v>
      </c>
      <c r="AC22" s="175" t="e">
        <f>ROUND(#REF!*F22,0)</f>
        <v>#REF!</v>
      </c>
      <c r="AD22" s="175" t="e">
        <f>ROUND(#REF!*G22,0)</f>
        <v>#REF!</v>
      </c>
      <c r="AE22" s="175" t="e">
        <f>ROUND(#REF!*H22,0)</f>
        <v>#REF!</v>
      </c>
      <c r="AF22" s="175" t="e">
        <f>ROUND(#REF!*I22,0)</f>
        <v>#REF!</v>
      </c>
      <c r="AG22" s="175" t="e">
        <f>ROUND(#REF!*J22,0)</f>
        <v>#REF!</v>
      </c>
      <c r="AH22" s="175" t="e">
        <f>ROUND(#REF!*K22,0)</f>
        <v>#REF!</v>
      </c>
      <c r="AI22" s="175" t="e">
        <f>ROUND(#REF!*L22,0)</f>
        <v>#REF!</v>
      </c>
      <c r="AJ22" s="175" t="e">
        <f>ROUND(#REF!*M22,0)</f>
        <v>#REF!</v>
      </c>
      <c r="AK22" s="175" t="e">
        <f t="shared" si="20"/>
        <v>#REF!</v>
      </c>
      <c r="AL22" s="176" t="e">
        <f t="shared" si="21"/>
        <v>#REF!</v>
      </c>
      <c r="AM22" s="177" t="e">
        <f t="shared" si="22"/>
        <v>#REF!</v>
      </c>
    </row>
    <row r="23" spans="1:39" ht="30" customHeight="1" x14ac:dyDescent="0.2">
      <c r="A23" s="162" t="s">
        <v>40</v>
      </c>
      <c r="B23" s="2"/>
      <c r="C23" s="3"/>
      <c r="D23" s="163">
        <v>80</v>
      </c>
      <c r="E23" s="164">
        <v>680</v>
      </c>
      <c r="F23" s="165">
        <v>691</v>
      </c>
      <c r="G23" s="167">
        <v>1179</v>
      </c>
      <c r="H23" s="165">
        <v>959</v>
      </c>
      <c r="I23" s="164">
        <v>333</v>
      </c>
      <c r="J23" s="167">
        <v>102</v>
      </c>
      <c r="K23" s="167">
        <v>26</v>
      </c>
      <c r="L23" s="178"/>
      <c r="M23" s="169"/>
      <c r="N23" s="170">
        <f t="shared" si="23"/>
        <v>4050</v>
      </c>
      <c r="O23" s="154">
        <f t="shared" si="9"/>
        <v>1.9750000000000001</v>
      </c>
      <c r="P23" s="171">
        <f t="shared" si="10"/>
        <v>16.79</v>
      </c>
      <c r="Q23" s="171">
        <f t="shared" si="11"/>
        <v>17.062000000000001</v>
      </c>
      <c r="R23" s="172">
        <f t="shared" si="12"/>
        <v>29.111000000000001</v>
      </c>
      <c r="S23" s="171">
        <f t="shared" si="13"/>
        <v>23.678999999999998</v>
      </c>
      <c r="T23" s="171">
        <f t="shared" si="14"/>
        <v>8.2219999999999995</v>
      </c>
      <c r="U23" s="171">
        <f t="shared" si="15"/>
        <v>2.5190000000000001</v>
      </c>
      <c r="V23" s="171">
        <f t="shared" si="16"/>
        <v>0.64200000000000002</v>
      </c>
      <c r="W23" s="173" t="str">
        <f t="shared" si="17"/>
        <v xml:space="preserve"> </v>
      </c>
      <c r="X23" s="174" t="str">
        <f t="shared" si="18"/>
        <v xml:space="preserve"> </v>
      </c>
      <c r="Y23" s="158">
        <f t="shared" si="19"/>
        <v>35.061999999999998</v>
      </c>
      <c r="AA23" s="175" t="e">
        <f>ROUND(#REF!*D23,0)</f>
        <v>#REF!</v>
      </c>
      <c r="AB23" s="175" t="e">
        <f>ROUND(#REF!*E23,0)</f>
        <v>#REF!</v>
      </c>
      <c r="AC23" s="175" t="e">
        <f>ROUND(#REF!*F23,0)</f>
        <v>#REF!</v>
      </c>
      <c r="AD23" s="175" t="e">
        <f>ROUND(#REF!*G23,0)</f>
        <v>#REF!</v>
      </c>
      <c r="AE23" s="175" t="e">
        <f>ROUND(#REF!*H23,0)</f>
        <v>#REF!</v>
      </c>
      <c r="AF23" s="175" t="e">
        <f>ROUND(#REF!*I23,0)</f>
        <v>#REF!</v>
      </c>
      <c r="AG23" s="175" t="e">
        <f>ROUND(#REF!*J23,0)</f>
        <v>#REF!</v>
      </c>
      <c r="AH23" s="175" t="e">
        <f>ROUND(#REF!*K23,0)</f>
        <v>#REF!</v>
      </c>
      <c r="AI23" s="175" t="e">
        <f>ROUND(#REF!*L23,0)</f>
        <v>#REF!</v>
      </c>
      <c r="AJ23" s="175" t="e">
        <f>ROUND(#REF!*M23,0)</f>
        <v>#REF!</v>
      </c>
      <c r="AK23" s="175" t="e">
        <f t="shared" si="20"/>
        <v>#REF!</v>
      </c>
      <c r="AL23" s="176" t="e">
        <f t="shared" si="21"/>
        <v>#REF!</v>
      </c>
      <c r="AM23" s="177" t="e">
        <f t="shared" si="22"/>
        <v>#REF!</v>
      </c>
    </row>
    <row r="24" spans="1:39" ht="30" customHeight="1" x14ac:dyDescent="0.2">
      <c r="A24" s="162" t="s">
        <v>41</v>
      </c>
      <c r="B24" s="2"/>
      <c r="C24" s="3"/>
      <c r="D24" s="163">
        <v>469</v>
      </c>
      <c r="E24" s="164">
        <v>1130</v>
      </c>
      <c r="F24" s="165">
        <v>942</v>
      </c>
      <c r="G24" s="165">
        <v>1057</v>
      </c>
      <c r="H24" s="166">
        <v>374</v>
      </c>
      <c r="I24" s="167">
        <v>102</v>
      </c>
      <c r="J24" s="167">
        <v>32</v>
      </c>
      <c r="K24" s="178"/>
      <c r="L24" s="178"/>
      <c r="M24" s="169"/>
      <c r="N24" s="170">
        <f t="shared" si="23"/>
        <v>4106</v>
      </c>
      <c r="O24" s="154">
        <f t="shared" si="9"/>
        <v>11.422000000000001</v>
      </c>
      <c r="P24" s="171">
        <f t="shared" si="10"/>
        <v>27.521000000000001</v>
      </c>
      <c r="Q24" s="171">
        <f t="shared" si="11"/>
        <v>22.942</v>
      </c>
      <c r="R24" s="172">
        <f t="shared" si="12"/>
        <v>25.742999999999999</v>
      </c>
      <c r="S24" s="171">
        <f t="shared" si="13"/>
        <v>9.109</v>
      </c>
      <c r="T24" s="171">
        <f t="shared" si="14"/>
        <v>2.484</v>
      </c>
      <c r="U24" s="171">
        <f t="shared" si="15"/>
        <v>0.77900000000000003</v>
      </c>
      <c r="V24" s="173" t="str">
        <f t="shared" si="16"/>
        <v xml:space="preserve"> </v>
      </c>
      <c r="W24" s="173" t="str">
        <f t="shared" si="17"/>
        <v xml:space="preserve"> </v>
      </c>
      <c r="X24" s="174" t="str">
        <f t="shared" si="18"/>
        <v xml:space="preserve"> </v>
      </c>
      <c r="Y24" s="158">
        <f t="shared" si="19"/>
        <v>12.372</v>
      </c>
      <c r="AA24" s="175" t="e">
        <f>ROUND(#REF!*D24,0)</f>
        <v>#REF!</v>
      </c>
      <c r="AB24" s="175" t="e">
        <f>ROUND(#REF!*E24,0)</f>
        <v>#REF!</v>
      </c>
      <c r="AC24" s="175" t="e">
        <f>ROUND(#REF!*F24,0)</f>
        <v>#REF!</v>
      </c>
      <c r="AD24" s="175" t="e">
        <f>ROUND(#REF!*G24,0)</f>
        <v>#REF!</v>
      </c>
      <c r="AE24" s="175" t="e">
        <f>ROUND(#REF!*H24,0)</f>
        <v>#REF!</v>
      </c>
      <c r="AF24" s="175" t="e">
        <f>ROUND(#REF!*I24,0)</f>
        <v>#REF!</v>
      </c>
      <c r="AG24" s="175" t="e">
        <f>ROUND(#REF!*J24,0)</f>
        <v>#REF!</v>
      </c>
      <c r="AH24" s="175" t="e">
        <f>ROUND(#REF!*K24,0)</f>
        <v>#REF!</v>
      </c>
      <c r="AI24" s="175" t="e">
        <f>ROUND(#REF!*L24,0)</f>
        <v>#REF!</v>
      </c>
      <c r="AJ24" s="175" t="e">
        <f>ROUND(#REF!*M24,0)</f>
        <v>#REF!</v>
      </c>
      <c r="AK24" s="175" t="e">
        <f t="shared" si="20"/>
        <v>#REF!</v>
      </c>
      <c r="AL24" s="176" t="e">
        <f t="shared" si="21"/>
        <v>#REF!</v>
      </c>
      <c r="AM24" s="177" t="e">
        <f t="shared" si="22"/>
        <v>#REF!</v>
      </c>
    </row>
    <row r="25" spans="1:39" ht="30" customHeight="1" thickBot="1" x14ac:dyDescent="0.25">
      <c r="A25" s="187" t="s">
        <v>42</v>
      </c>
      <c r="B25" s="109"/>
      <c r="C25" s="110"/>
      <c r="D25" s="188">
        <v>156</v>
      </c>
      <c r="E25" s="189">
        <v>884</v>
      </c>
      <c r="F25" s="190">
        <v>803</v>
      </c>
      <c r="G25" s="190">
        <v>1266</v>
      </c>
      <c r="H25" s="191">
        <v>1379</v>
      </c>
      <c r="I25" s="192">
        <v>424</v>
      </c>
      <c r="J25" s="192">
        <v>112</v>
      </c>
      <c r="K25" s="192">
        <v>34</v>
      </c>
      <c r="L25" s="193"/>
      <c r="M25" s="194"/>
      <c r="N25" s="195">
        <f t="shared" si="23"/>
        <v>5058</v>
      </c>
      <c r="O25" s="196">
        <f t="shared" si="9"/>
        <v>3.0840000000000001</v>
      </c>
      <c r="P25" s="197">
        <f t="shared" si="10"/>
        <v>17.477</v>
      </c>
      <c r="Q25" s="197">
        <f t="shared" si="11"/>
        <v>15.875999999999999</v>
      </c>
      <c r="R25" s="198">
        <f t="shared" si="12"/>
        <v>25.03</v>
      </c>
      <c r="S25" s="197">
        <f t="shared" si="13"/>
        <v>27.263999999999999</v>
      </c>
      <c r="T25" s="197">
        <f t="shared" si="14"/>
        <v>8.3829999999999991</v>
      </c>
      <c r="U25" s="197">
        <f t="shared" si="15"/>
        <v>2.214</v>
      </c>
      <c r="V25" s="197">
        <f t="shared" si="16"/>
        <v>0.67200000000000004</v>
      </c>
      <c r="W25" s="199" t="str">
        <f t="shared" si="17"/>
        <v xml:space="preserve"> </v>
      </c>
      <c r="X25" s="200" t="str">
        <f t="shared" si="18"/>
        <v xml:space="preserve"> </v>
      </c>
      <c r="Y25" s="201">
        <f t="shared" si="19"/>
        <v>38.533000000000001</v>
      </c>
      <c r="AA25" s="175" t="e">
        <f>ROUND(#REF!*D25,0)</f>
        <v>#REF!</v>
      </c>
      <c r="AB25" s="175" t="e">
        <f>ROUND(#REF!*E25,0)</f>
        <v>#REF!</v>
      </c>
      <c r="AC25" s="175" t="e">
        <f>ROUND(#REF!*F25,0)</f>
        <v>#REF!</v>
      </c>
      <c r="AD25" s="175" t="e">
        <f>ROUND(#REF!*G25,0)</f>
        <v>#REF!</v>
      </c>
      <c r="AE25" s="175" t="e">
        <f>ROUND(#REF!*H25,0)</f>
        <v>#REF!</v>
      </c>
      <c r="AF25" s="175" t="e">
        <f>ROUND(#REF!*I25,0)</f>
        <v>#REF!</v>
      </c>
      <c r="AG25" s="175" t="e">
        <f>ROUND(#REF!*J25,0)</f>
        <v>#REF!</v>
      </c>
      <c r="AH25" s="175" t="e">
        <f>ROUND(#REF!*K25,0)</f>
        <v>#REF!</v>
      </c>
      <c r="AI25" s="175" t="e">
        <f>ROUND(#REF!*L25,0)</f>
        <v>#REF!</v>
      </c>
      <c r="AJ25" s="175" t="e">
        <f>ROUND(#REF!*M25,0)</f>
        <v>#REF!</v>
      </c>
      <c r="AK25" s="175" t="e">
        <f>SUM(AA25:AJ25)</f>
        <v>#REF!</v>
      </c>
      <c r="AL25" s="176" t="e">
        <f t="shared" si="21"/>
        <v>#REF!</v>
      </c>
      <c r="AM25" s="202" t="e">
        <f t="shared" si="22"/>
        <v>#REF!</v>
      </c>
    </row>
    <row r="26" spans="1:39" ht="30" customHeight="1" thickBot="1" x14ac:dyDescent="0.25">
      <c r="A26" s="203" t="s">
        <v>63</v>
      </c>
      <c r="B26" s="111"/>
      <c r="C26" s="112"/>
      <c r="D26" s="204">
        <v>230</v>
      </c>
      <c r="E26" s="205">
        <v>322</v>
      </c>
      <c r="F26" s="206">
        <v>842</v>
      </c>
      <c r="G26" s="206">
        <v>696</v>
      </c>
      <c r="H26" s="207">
        <v>531</v>
      </c>
      <c r="I26" s="208">
        <v>146</v>
      </c>
      <c r="J26" s="208">
        <v>9</v>
      </c>
      <c r="K26" s="208">
        <v>79</v>
      </c>
      <c r="L26" s="206">
        <v>19</v>
      </c>
      <c r="M26" s="209"/>
      <c r="N26" s="210">
        <f>SUM(D26:M26)</f>
        <v>2874</v>
      </c>
      <c r="O26" s="211">
        <f>IF(ROUND(D26/N26*100,3)&gt;0,ROUND(D26/N26*100,3)," ")</f>
        <v>8.0030000000000001</v>
      </c>
      <c r="P26" s="212">
        <f>IF(ROUND(E26/N26*100,3)&gt;0,ROUND(E26/N26*100,3)," ")</f>
        <v>11.204000000000001</v>
      </c>
      <c r="Q26" s="212">
        <f>IF(ROUND(F26/N26*100,3)&gt;0,ROUND(F26/N26*100,3)," ")</f>
        <v>29.297000000000001</v>
      </c>
      <c r="R26" s="213">
        <f>IF(ROUND(G26/N26*100,3)&gt;0,ROUND(G26/N26*100,3)," ")</f>
        <v>24.216999999999999</v>
      </c>
      <c r="S26" s="212">
        <f>IF(ROUND(H26/N26*100,3)&gt;0,ROUND(H26/N26*100,3)," ")</f>
        <v>18.475999999999999</v>
      </c>
      <c r="T26" s="212">
        <f>IF(ROUND(I26/N26*100,3)&gt;0,ROUND(I26/N26*100,3)," ")</f>
        <v>5.08</v>
      </c>
      <c r="U26" s="212">
        <f>IF(ROUND(J26/N26*100,3)&gt;0,ROUND(J26/N26*100,3)," ")</f>
        <v>0.313</v>
      </c>
      <c r="V26" s="212">
        <f>IF(ROUND(K26/N26*100,3)&gt;0,ROUND(K26/N26*100,3)," ")</f>
        <v>2.7490000000000001</v>
      </c>
      <c r="W26" s="212">
        <f>IF(ROUND(L26/N26*100,3)&gt;0,ROUND(L26/N26*100,3)," ")</f>
        <v>0.66100000000000003</v>
      </c>
      <c r="X26" s="214" t="str">
        <f>IF(ROUND(M26/N26*100,3)&gt;0,ROUND(M26/N26*100,3)," ")</f>
        <v xml:space="preserve"> </v>
      </c>
      <c r="Y26" s="215">
        <f>ROUND(SUM(H26:M26)/N26*100,3)</f>
        <v>27.279</v>
      </c>
      <c r="AA26" s="175" t="e">
        <f>ROUND(#REF!*D26,0)</f>
        <v>#REF!</v>
      </c>
      <c r="AB26" s="175" t="e">
        <f>ROUND(#REF!*E26,0)</f>
        <v>#REF!</v>
      </c>
      <c r="AC26" s="175" t="e">
        <f>ROUND(#REF!*F26,0)</f>
        <v>#REF!</v>
      </c>
      <c r="AD26" s="175" t="e">
        <f>ROUND(#REF!*G26,0)</f>
        <v>#REF!</v>
      </c>
      <c r="AE26" s="175" t="e">
        <f>ROUND(#REF!*H26,0)</f>
        <v>#REF!</v>
      </c>
      <c r="AF26" s="175" t="e">
        <f>ROUND(#REF!*I26,0)</f>
        <v>#REF!</v>
      </c>
      <c r="AG26" s="175" t="e">
        <f>ROUND(#REF!*J26,0)</f>
        <v>#REF!</v>
      </c>
      <c r="AH26" s="175" t="e">
        <f>ROUND(#REF!*K26,0)</f>
        <v>#REF!</v>
      </c>
      <c r="AI26" s="175" t="e">
        <f>ROUND(#REF!*L26,0)</f>
        <v>#REF!</v>
      </c>
      <c r="AJ26" s="175" t="e">
        <f>ROUND(#REF!*M26,0)</f>
        <v>#REF!</v>
      </c>
      <c r="AK26" s="175" t="e">
        <f>SUM(AA26:AJ26)</f>
        <v>#REF!</v>
      </c>
      <c r="AL26" s="176" t="e">
        <f>ROUND(AK26/N26,0)</f>
        <v>#REF!</v>
      </c>
      <c r="AM26" s="202" t="e">
        <f>ROUND(AL26/$AL$27*100,1)</f>
        <v>#REF!</v>
      </c>
    </row>
    <row r="27" spans="1:39" ht="19.5" customHeight="1" thickBot="1" x14ac:dyDescent="0.25">
      <c r="A27" s="29"/>
      <c r="B27" s="29"/>
      <c r="C27" s="29"/>
      <c r="D27" s="114" t="s">
        <v>50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AJ27" s="216">
        <f>SUM(N7:N25)</f>
        <v>87170</v>
      </c>
      <c r="AK27" s="26" t="e">
        <f>SUM(AK7:AK25)</f>
        <v>#REF!</v>
      </c>
      <c r="AL27" s="217" t="e">
        <f>ROUND(AK27/AJ27,0)</f>
        <v>#REF!</v>
      </c>
      <c r="AM27" s="218" t="e">
        <f>ROUND(AL27/$AL$27,2)</f>
        <v>#REF!</v>
      </c>
    </row>
    <row r="28" spans="1:39" ht="14.25" customHeight="1" x14ac:dyDescent="0.2">
      <c r="A28" s="219"/>
      <c r="B28" s="5"/>
      <c r="C28" s="4"/>
    </row>
    <row r="29" spans="1:39" ht="40.5" customHeight="1" x14ac:dyDescent="0.2">
      <c r="A29" s="220"/>
      <c r="B29" s="5"/>
      <c r="C29" s="4"/>
    </row>
    <row r="30" spans="1:39" ht="19.5" customHeight="1" x14ac:dyDescent="0.2">
      <c r="A30" s="249"/>
      <c r="B30" s="249"/>
      <c r="C30" s="249"/>
    </row>
    <row r="31" spans="1:39" ht="19.5" customHeight="1" x14ac:dyDescent="0.2">
      <c r="A31" s="113"/>
      <c r="B31" s="6"/>
      <c r="C31" s="113"/>
    </row>
    <row r="32" spans="1:39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</sheetData>
  <mergeCells count="10">
    <mergeCell ref="AM4:AM5"/>
    <mergeCell ref="A4:A5"/>
    <mergeCell ref="D4:N4"/>
    <mergeCell ref="A30:C30"/>
    <mergeCell ref="A1:K1"/>
    <mergeCell ref="X3:Y3"/>
    <mergeCell ref="O4:Y4"/>
    <mergeCell ref="AA4:AK4"/>
    <mergeCell ref="K2:L2"/>
    <mergeCell ref="N2:O2"/>
  </mergeCells>
  <phoneticPr fontId="20"/>
  <conditionalFormatting sqref="Y7:Y25">
    <cfRule type="cellIs" dxfId="3" priority="3" stopIfTrue="1" operator="greaterThan">
      <formula>$Y$6</formula>
    </cfRule>
    <cfRule type="cellIs" dxfId="2" priority="4" stopIfTrue="1" operator="lessThan">
      <formula>$Y$6</formula>
    </cfRule>
  </conditionalFormatting>
  <conditionalFormatting sqref="Y26">
    <cfRule type="cellIs" dxfId="1" priority="1" stopIfTrue="1" operator="greaterThan">
      <formula>$Y$6</formula>
    </cfRule>
    <cfRule type="cellIs" dxfId="0" priority="2" stopIfTrue="1" operator="lessThan">
      <formula>$Y$6</formula>
    </cfRule>
  </conditionalFormatting>
  <printOptions horizontalCentered="1"/>
  <pageMargins left="0.25" right="0.25" top="0.75" bottom="0.75" header="0.3" footer="0.3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2012-10-10T08:14:56Z</cp:lastPrinted>
  <dcterms:created xsi:type="dcterms:W3CDTF">2009-10-02T05:41:47Z</dcterms:created>
  <dcterms:modified xsi:type="dcterms:W3CDTF">2014-09-08T06:58:08Z</dcterms:modified>
</cp:coreProperties>
</file>