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4700" windowHeight="8112"/>
  </bookViews>
  <sheets>
    <sheet name="イ級別最高号給" sheetId="4" r:id="rId1"/>
    <sheet name="ロ級別職員構成 " sheetId="7" r:id="rId2"/>
  </sheets>
  <definedNames>
    <definedName name="_xlnm.Print_Area" localSheetId="0">イ級別最高号給!$A$1:$AA$27</definedName>
    <definedName name="_xlnm.Print_Area" localSheetId="1">'ロ級別職員構成 '!$A$1:$X$26</definedName>
    <definedName name="_xlnm.Print_Titles" localSheetId="0">イ級別最高号給!$A:$A,イ級別最高号給!$1:$5</definedName>
    <definedName name="_xlnm.Print_Titles" localSheetId="1">'ロ級別職員構成 '!$A:$A,'ロ級別職員構成 '!$1:$5</definedName>
  </definedNames>
  <calcPr calcId="145621"/>
</workbook>
</file>

<file path=xl/calcChain.xml><?xml version="1.0" encoding="utf-8"?>
<calcChain xmlns="http://schemas.openxmlformats.org/spreadsheetml/2006/main">
  <c r="J17" i="7" l="1"/>
  <c r="I17" i="7"/>
  <c r="N6" i="7" l="1"/>
  <c r="AI26" i="7"/>
  <c r="AH26" i="7"/>
  <c r="AG26" i="7"/>
  <c r="AF26" i="7"/>
  <c r="AE26" i="7"/>
  <c r="AD26" i="7"/>
  <c r="AC26" i="7"/>
  <c r="AB26" i="7"/>
  <c r="AA26" i="7"/>
  <c r="Z26" i="7"/>
  <c r="AJ26" i="7" s="1"/>
  <c r="N26" i="7"/>
  <c r="V26" i="7" s="1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F27" i="4"/>
  <c r="E27" i="4"/>
  <c r="D27" i="4"/>
  <c r="C27" i="4"/>
  <c r="B27" i="4"/>
  <c r="AI25" i="7"/>
  <c r="AH25" i="7"/>
  <c r="AG25" i="7"/>
  <c r="AF25" i="7"/>
  <c r="AE25" i="7"/>
  <c r="AD25" i="7"/>
  <c r="AC25" i="7"/>
  <c r="AB25" i="7"/>
  <c r="AA25" i="7"/>
  <c r="Z25" i="7"/>
  <c r="AJ25" i="7" s="1"/>
  <c r="N25" i="7"/>
  <c r="P25" i="7" s="1"/>
  <c r="AI24" i="7"/>
  <c r="AH24" i="7"/>
  <c r="AG24" i="7"/>
  <c r="AF24" i="7"/>
  <c r="AE24" i="7"/>
  <c r="AD24" i="7"/>
  <c r="AC24" i="7"/>
  <c r="AB24" i="7"/>
  <c r="AA24" i="7"/>
  <c r="Z24" i="7"/>
  <c r="AJ24" i="7" s="1"/>
  <c r="N24" i="7"/>
  <c r="V24" i="7" s="1"/>
  <c r="AI23" i="7"/>
  <c r="AH23" i="7"/>
  <c r="AG23" i="7"/>
  <c r="AF23" i="7"/>
  <c r="AE23" i="7"/>
  <c r="AD23" i="7"/>
  <c r="AC23" i="7"/>
  <c r="AB23" i="7"/>
  <c r="AA23" i="7"/>
  <c r="Z23" i="7"/>
  <c r="AJ23" i="7" s="1"/>
  <c r="N23" i="7"/>
  <c r="AI22" i="7"/>
  <c r="AH22" i="7"/>
  <c r="AG22" i="7"/>
  <c r="AF22" i="7"/>
  <c r="AE22" i="7"/>
  <c r="AD22" i="7"/>
  <c r="AC22" i="7"/>
  <c r="AB22" i="7"/>
  <c r="AA22" i="7"/>
  <c r="Z22" i="7"/>
  <c r="AJ22" i="7" s="1"/>
  <c r="N22" i="7"/>
  <c r="AI21" i="7"/>
  <c r="AH21" i="7"/>
  <c r="AG21" i="7"/>
  <c r="AF21" i="7"/>
  <c r="AE21" i="7"/>
  <c r="AD21" i="7"/>
  <c r="AC21" i="7"/>
  <c r="AB21" i="7"/>
  <c r="AA21" i="7"/>
  <c r="Z21" i="7"/>
  <c r="AJ21" i="7" s="1"/>
  <c r="N21" i="7"/>
  <c r="P21" i="7" s="1"/>
  <c r="AI20" i="7"/>
  <c r="AH20" i="7"/>
  <c r="AG20" i="7"/>
  <c r="AF20" i="7"/>
  <c r="AE20" i="7"/>
  <c r="AD20" i="7"/>
  <c r="AC20" i="7"/>
  <c r="AB20" i="7"/>
  <c r="AA20" i="7"/>
  <c r="Z20" i="7"/>
  <c r="AJ20" i="7" s="1"/>
  <c r="N20" i="7"/>
  <c r="S20" i="7" s="1"/>
  <c r="AI19" i="7"/>
  <c r="AH19" i="7"/>
  <c r="AG19" i="7"/>
  <c r="AF19" i="7"/>
  <c r="AE19" i="7"/>
  <c r="AD19" i="7"/>
  <c r="AC19" i="7"/>
  <c r="AB19" i="7"/>
  <c r="AA19" i="7"/>
  <c r="Z19" i="7"/>
  <c r="AJ19" i="7" s="1"/>
  <c r="N19" i="7"/>
  <c r="S19" i="7" s="1"/>
  <c r="AI18" i="7"/>
  <c r="AH18" i="7"/>
  <c r="AG18" i="7"/>
  <c r="AF18" i="7"/>
  <c r="AE18" i="7"/>
  <c r="AD18" i="7"/>
  <c r="AC18" i="7"/>
  <c r="AB18" i="7"/>
  <c r="AA18" i="7"/>
  <c r="Z18" i="7"/>
  <c r="AJ18" i="7" s="1"/>
  <c r="N18" i="7"/>
  <c r="AI17" i="7"/>
  <c r="AH17" i="7"/>
  <c r="AG17" i="7"/>
  <c r="AF17" i="7"/>
  <c r="AE17" i="7"/>
  <c r="AD17" i="7"/>
  <c r="AC17" i="7"/>
  <c r="AB17" i="7"/>
  <c r="AA17" i="7"/>
  <c r="Z17" i="7"/>
  <c r="AJ17" i="7" s="1"/>
  <c r="N17" i="7"/>
  <c r="AI16" i="7"/>
  <c r="AH16" i="7"/>
  <c r="AG16" i="7"/>
  <c r="AF16" i="7"/>
  <c r="AE16" i="7"/>
  <c r="AD16" i="7"/>
  <c r="AC16" i="7"/>
  <c r="AB16" i="7"/>
  <c r="AA16" i="7"/>
  <c r="Z16" i="7"/>
  <c r="AJ16" i="7" s="1"/>
  <c r="N16" i="7"/>
  <c r="V16" i="7" s="1"/>
  <c r="AI15" i="7"/>
  <c r="AH15" i="7"/>
  <c r="AG15" i="7"/>
  <c r="AF15" i="7"/>
  <c r="AE15" i="7"/>
  <c r="AD15" i="7"/>
  <c r="AC15" i="7"/>
  <c r="AB15" i="7"/>
  <c r="AA15" i="7"/>
  <c r="Z15" i="7"/>
  <c r="AJ15" i="7" s="1"/>
  <c r="N15" i="7"/>
  <c r="S15" i="7" s="1"/>
  <c r="AI14" i="7"/>
  <c r="AH14" i="7"/>
  <c r="AG14" i="7"/>
  <c r="AF14" i="7"/>
  <c r="AE14" i="7"/>
  <c r="AD14" i="7"/>
  <c r="AC14" i="7"/>
  <c r="AB14" i="7"/>
  <c r="AA14" i="7"/>
  <c r="Z14" i="7"/>
  <c r="AJ14" i="7" s="1"/>
  <c r="AK14" i="7" s="1"/>
  <c r="N14" i="7"/>
  <c r="Q14" i="7" s="1"/>
  <c r="AI13" i="7"/>
  <c r="AH13" i="7"/>
  <c r="AG13" i="7"/>
  <c r="AF13" i="7"/>
  <c r="AE13" i="7"/>
  <c r="AD13" i="7"/>
  <c r="AC13" i="7"/>
  <c r="AB13" i="7"/>
  <c r="AA13" i="7"/>
  <c r="Z13" i="7"/>
  <c r="AJ13" i="7" s="1"/>
  <c r="N13" i="7"/>
  <c r="AI12" i="7"/>
  <c r="AH12" i="7"/>
  <c r="AG12" i="7"/>
  <c r="AF12" i="7"/>
  <c r="AE12" i="7"/>
  <c r="AD12" i="7"/>
  <c r="AC12" i="7"/>
  <c r="AB12" i="7"/>
  <c r="AA12" i="7"/>
  <c r="Z12" i="7"/>
  <c r="AJ12" i="7" s="1"/>
  <c r="N12" i="7"/>
  <c r="T12" i="7" s="1"/>
  <c r="AI11" i="7"/>
  <c r="AH11" i="7"/>
  <c r="AG11" i="7"/>
  <c r="AF11" i="7"/>
  <c r="AE11" i="7"/>
  <c r="AD11" i="7"/>
  <c r="AC11" i="7"/>
  <c r="AB11" i="7"/>
  <c r="AA11" i="7"/>
  <c r="Z11" i="7"/>
  <c r="AJ11" i="7" s="1"/>
  <c r="N11" i="7"/>
  <c r="AI10" i="7"/>
  <c r="AH10" i="7"/>
  <c r="AG10" i="7"/>
  <c r="AF10" i="7"/>
  <c r="AE10" i="7"/>
  <c r="AD10" i="7"/>
  <c r="AC10" i="7"/>
  <c r="AB10" i="7"/>
  <c r="AA10" i="7"/>
  <c r="Z10" i="7"/>
  <c r="N10" i="7"/>
  <c r="X10" i="7" s="1"/>
  <c r="AI9" i="7"/>
  <c r="AH9" i="7"/>
  <c r="AG9" i="7"/>
  <c r="AF9" i="7"/>
  <c r="AE9" i="7"/>
  <c r="AD9" i="7"/>
  <c r="AC9" i="7"/>
  <c r="AB9" i="7"/>
  <c r="AA9" i="7"/>
  <c r="Z9" i="7"/>
  <c r="AJ9" i="7" s="1"/>
  <c r="N9" i="7"/>
  <c r="S9" i="7" s="1"/>
  <c r="AI8" i="7"/>
  <c r="AH8" i="7"/>
  <c r="AG8" i="7"/>
  <c r="AF8" i="7"/>
  <c r="AE8" i="7"/>
  <c r="AD8" i="7"/>
  <c r="AC8" i="7"/>
  <c r="AB8" i="7"/>
  <c r="AA8" i="7"/>
  <c r="Z8" i="7"/>
  <c r="AJ8" i="7" s="1"/>
  <c r="N8" i="7"/>
  <c r="X8" i="7" s="1"/>
  <c r="AI7" i="7"/>
  <c r="AH7" i="7"/>
  <c r="AG7" i="7"/>
  <c r="AF7" i="7"/>
  <c r="AE7" i="7"/>
  <c r="AD7" i="7"/>
  <c r="AC7" i="7"/>
  <c r="AB7" i="7"/>
  <c r="AA7" i="7"/>
  <c r="Z7" i="7"/>
  <c r="AJ7" i="7" s="1"/>
  <c r="AJ27" i="7" s="1"/>
  <c r="N7" i="7"/>
  <c r="O7" i="7" s="1"/>
  <c r="O14" i="7"/>
  <c r="AJ10" i="7"/>
  <c r="W14" i="7"/>
  <c r="F26" i="4"/>
  <c r="E26" i="4"/>
  <c r="D26" i="4"/>
  <c r="C26" i="4"/>
  <c r="B26" i="4"/>
  <c r="F25" i="4"/>
  <c r="E25" i="4"/>
  <c r="D25" i="4"/>
  <c r="C25" i="4"/>
  <c r="B25" i="4"/>
  <c r="F24" i="4"/>
  <c r="E24" i="4"/>
  <c r="D24" i="4"/>
  <c r="C24" i="4"/>
  <c r="B24" i="4"/>
  <c r="F23" i="4"/>
  <c r="E23" i="4"/>
  <c r="D23" i="4"/>
  <c r="C23" i="4"/>
  <c r="B23" i="4"/>
  <c r="F22" i="4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F15" i="4"/>
  <c r="E15" i="4"/>
  <c r="D15" i="4"/>
  <c r="C15" i="4"/>
  <c r="B15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F8" i="4"/>
  <c r="E8" i="4"/>
  <c r="D8" i="4"/>
  <c r="C8" i="4"/>
  <c r="B8" i="4"/>
  <c r="X15" i="7"/>
  <c r="P10" i="7"/>
  <c r="X9" i="7"/>
  <c r="T9" i="7"/>
  <c r="O18" i="7"/>
  <c r="T18" i="7"/>
  <c r="V10" i="7"/>
  <c r="O10" i="7"/>
  <c r="X14" i="7"/>
  <c r="P14" i="7"/>
  <c r="V14" i="7"/>
  <c r="U14" i="7"/>
  <c r="S14" i="7"/>
  <c r="T14" i="7"/>
  <c r="P16" i="7"/>
  <c r="O15" i="7"/>
  <c r="Q8" i="7"/>
  <c r="U8" i="7"/>
  <c r="V25" i="7"/>
  <c r="O9" i="7"/>
  <c r="W6" i="7"/>
  <c r="W15" i="7"/>
  <c r="Q25" i="7"/>
  <c r="W25" i="7" l="1"/>
  <c r="S25" i="7"/>
  <c r="AK25" i="7"/>
  <c r="V9" i="7"/>
  <c r="O25" i="7"/>
  <c r="X21" i="7"/>
  <c r="Q9" i="7"/>
  <c r="U25" i="7"/>
  <c r="P9" i="7"/>
  <c r="T25" i="7"/>
  <c r="U9" i="7"/>
  <c r="O12" i="7"/>
  <c r="S24" i="7"/>
  <c r="V15" i="7"/>
  <c r="Q15" i="7"/>
  <c r="U15" i="7"/>
  <c r="R15" i="7"/>
  <c r="U10" i="7"/>
  <c r="T8" i="7"/>
  <c r="S10" i="7"/>
  <c r="W9" i="7"/>
  <c r="T10" i="7"/>
  <c r="Q10" i="7"/>
  <c r="AK10" i="7"/>
  <c r="R10" i="7"/>
  <c r="Q16" i="7"/>
  <c r="T7" i="7"/>
  <c r="T24" i="7"/>
  <c r="O24" i="7"/>
  <c r="O16" i="7"/>
  <c r="AK15" i="7"/>
  <c r="W20" i="7"/>
  <c r="U7" i="7"/>
  <c r="W7" i="7"/>
  <c r="O13" i="7"/>
  <c r="V7" i="7"/>
  <c r="Q24" i="7"/>
  <c r="O26" i="7"/>
  <c r="S12" i="7"/>
  <c r="U24" i="7"/>
  <c r="R12" i="7"/>
  <c r="AK12" i="7"/>
  <c r="AK13" i="7"/>
  <c r="T16" i="7"/>
  <c r="P23" i="7"/>
  <c r="AK24" i="7"/>
  <c r="O20" i="7"/>
  <c r="X16" i="7"/>
  <c r="R7" i="7"/>
  <c r="R16" i="7"/>
  <c r="T20" i="7"/>
  <c r="U13" i="7"/>
  <c r="U12" i="7"/>
  <c r="W12" i="7"/>
  <c r="Q12" i="7"/>
  <c r="P13" i="7"/>
  <c r="W10" i="7"/>
  <c r="P15" i="7"/>
  <c r="AK16" i="7"/>
  <c r="V19" i="7"/>
  <c r="R20" i="7"/>
  <c r="W22" i="7"/>
  <c r="Q7" i="7"/>
  <c r="X12" i="7"/>
  <c r="T17" i="7"/>
  <c r="R24" i="7"/>
  <c r="R26" i="7"/>
  <c r="X20" i="7"/>
  <c r="S7" i="7"/>
  <c r="P7" i="7"/>
  <c r="W13" i="7"/>
  <c r="Q11" i="7"/>
  <c r="V20" i="7"/>
  <c r="X24" i="7"/>
  <c r="P12" i="7"/>
  <c r="S16" i="7"/>
  <c r="U16" i="7"/>
  <c r="P20" i="7"/>
  <c r="U20" i="7"/>
  <c r="X7" i="7"/>
  <c r="V12" i="7"/>
  <c r="W16" i="7"/>
  <c r="P24" i="7"/>
  <c r="X23" i="7"/>
  <c r="P26" i="7"/>
  <c r="T23" i="7"/>
  <c r="V8" i="7"/>
  <c r="R9" i="7"/>
  <c r="R14" i="7"/>
  <c r="R18" i="7"/>
  <c r="Q20" i="7"/>
  <c r="O21" i="7"/>
  <c r="X25" i="7"/>
  <c r="Q6" i="7"/>
  <c r="V21" i="7"/>
  <c r="P18" i="7"/>
  <c r="S18" i="7"/>
  <c r="W26" i="7"/>
  <c r="Q26" i="7"/>
  <c r="X18" i="7"/>
  <c r="AK21" i="7"/>
  <c r="R25" i="7"/>
  <c r="AK26" i="7"/>
  <c r="S21" i="7"/>
  <c r="T21" i="7"/>
  <c r="T11" i="7"/>
  <c r="Q18" i="7"/>
  <c r="S26" i="7"/>
  <c r="X26" i="7"/>
  <c r="U26" i="7"/>
  <c r="R21" i="7"/>
  <c r="T15" i="7"/>
  <c r="U21" i="7"/>
  <c r="Q21" i="7"/>
  <c r="W21" i="7"/>
  <c r="U18" i="7"/>
  <c r="V18" i="7"/>
  <c r="T26" i="7"/>
  <c r="R19" i="7"/>
  <c r="R23" i="7"/>
  <c r="W23" i="7"/>
  <c r="S11" i="7"/>
  <c r="Q19" i="7"/>
  <c r="Q23" i="7"/>
  <c r="O11" i="7"/>
  <c r="W11" i="7"/>
  <c r="R11" i="7"/>
  <c r="O19" i="7"/>
  <c r="V23" i="7"/>
  <c r="AK8" i="7"/>
  <c r="AK9" i="7"/>
  <c r="AK20" i="7"/>
  <c r="U23" i="7"/>
  <c r="U11" i="7"/>
  <c r="X11" i="7"/>
  <c r="T19" i="7"/>
  <c r="X19" i="7"/>
  <c r="S23" i="7"/>
  <c r="O23" i="7"/>
  <c r="AK11" i="7"/>
  <c r="AK19" i="7"/>
  <c r="AK23" i="7"/>
  <c r="P19" i="7"/>
  <c r="V11" i="7"/>
  <c r="P11" i="7"/>
  <c r="U19" i="7"/>
  <c r="U22" i="7"/>
  <c r="AK18" i="7"/>
  <c r="V17" i="7"/>
  <c r="U17" i="7"/>
  <c r="R17" i="7"/>
  <c r="W17" i="7"/>
  <c r="AK17" i="7"/>
  <c r="O17" i="7"/>
  <c r="P17" i="7"/>
  <c r="X17" i="7"/>
  <c r="S17" i="7"/>
  <c r="Q17" i="7"/>
  <c r="Q22" i="7"/>
  <c r="P6" i="7"/>
  <c r="S8" i="7"/>
  <c r="AK7" i="7"/>
  <c r="X13" i="7"/>
  <c r="T13" i="7"/>
  <c r="S22" i="7"/>
  <c r="R8" i="7"/>
  <c r="Q13" i="7"/>
  <c r="X22" i="7"/>
  <c r="X6" i="7"/>
  <c r="S6" i="7"/>
  <c r="U6" i="7"/>
  <c r="V6" i="7"/>
  <c r="O8" i="7"/>
  <c r="W8" i="7"/>
  <c r="S13" i="7"/>
  <c r="P22" i="7"/>
  <c r="AK22" i="7"/>
  <c r="R13" i="7"/>
  <c r="W24" i="7"/>
  <c r="O6" i="7"/>
  <c r="AI27" i="7"/>
  <c r="AK27" i="7" s="1"/>
  <c r="T6" i="7"/>
  <c r="R6" i="7"/>
  <c r="P8" i="7"/>
  <c r="V13" i="7"/>
  <c r="R22" i="7"/>
  <c r="O22" i="7"/>
  <c r="T22" i="7"/>
  <c r="V22" i="7"/>
  <c r="AL10" i="7" l="1"/>
  <c r="AL25" i="7"/>
  <c r="AL14" i="7"/>
  <c r="AL27" i="7"/>
  <c r="AL26" i="7"/>
  <c r="AL9" i="7"/>
  <c r="AL18" i="7"/>
  <c r="AL8" i="7"/>
  <c r="AL24" i="7"/>
  <c r="AL20" i="7"/>
  <c r="AL16" i="7"/>
  <c r="AL12" i="7"/>
  <c r="AL21" i="7"/>
  <c r="AL11" i="7"/>
  <c r="AL19" i="7"/>
  <c r="AL13" i="7"/>
  <c r="AL23" i="7"/>
  <c r="AL17" i="7"/>
  <c r="AL15" i="7"/>
  <c r="AL7" i="7"/>
  <c r="AL22" i="7"/>
</calcChain>
</file>

<file path=xl/sharedStrings.xml><?xml version="1.0" encoding="utf-8"?>
<sst xmlns="http://schemas.openxmlformats.org/spreadsheetml/2006/main" count="135" uniqueCount="64">
  <si>
    <t>平成21年8月現在</t>
    <rPh sb="0" eb="2">
      <t>ヘイセイ</t>
    </rPh>
    <rPh sb="4" eb="5">
      <t>ネン</t>
    </rPh>
    <rPh sb="6" eb="7">
      <t>ガツ</t>
    </rPh>
    <rPh sb="7" eb="9">
      <t>ゲンザイ</t>
    </rPh>
    <phoneticPr fontId="20"/>
  </si>
  <si>
    <t>市区町村名</t>
    <rPh sb="0" eb="2">
      <t>シク</t>
    </rPh>
    <rPh sb="2" eb="4">
      <t>チョウソン</t>
    </rPh>
    <rPh sb="4" eb="5">
      <t>メイ</t>
    </rPh>
    <phoneticPr fontId="20"/>
  </si>
  <si>
    <t>読売　　　　　　調査</t>
    <rPh sb="0" eb="2">
      <t>ヨミウリ</t>
    </rPh>
    <rPh sb="8" eb="10">
      <t>チョウサ</t>
    </rPh>
    <phoneticPr fontId="20"/>
  </si>
  <si>
    <t>１職３級以上</t>
    <rPh sb="1" eb="2">
      <t>ショク</t>
    </rPh>
    <rPh sb="3" eb="4">
      <t>キュウ</t>
    </rPh>
    <rPh sb="4" eb="6">
      <t>イジョウ</t>
    </rPh>
    <phoneticPr fontId="20"/>
  </si>
  <si>
    <t>係員</t>
    <rPh sb="0" eb="2">
      <t>カカリイン</t>
    </rPh>
    <phoneticPr fontId="20"/>
  </si>
  <si>
    <t>係長</t>
    <rPh sb="0" eb="2">
      <t>カカリチョウ</t>
    </rPh>
    <phoneticPr fontId="20"/>
  </si>
  <si>
    <t>課長</t>
    <rPh sb="0" eb="2">
      <t>カチョウ</t>
    </rPh>
    <phoneticPr fontId="20"/>
  </si>
  <si>
    <t>行政職（一）給料表最高号給</t>
    <rPh sb="0" eb="2">
      <t>ギョウセイ</t>
    </rPh>
    <rPh sb="2" eb="3">
      <t>ショク</t>
    </rPh>
    <rPh sb="4" eb="5">
      <t>イチ</t>
    </rPh>
    <rPh sb="6" eb="9">
      <t>キュウリョウヒョウ</t>
    </rPh>
    <rPh sb="9" eb="11">
      <t>サイコウ</t>
    </rPh>
    <rPh sb="11" eb="12">
      <t>コウ</t>
    </rPh>
    <rPh sb="12" eb="13">
      <t>キュウ</t>
    </rPh>
    <phoneticPr fontId="20"/>
  </si>
  <si>
    <t>補佐</t>
    <rPh sb="0" eb="2">
      <t>ホサ</t>
    </rPh>
    <phoneticPr fontId="20"/>
  </si>
  <si>
    <t>主任</t>
    <rPh sb="0" eb="2">
      <t>シュニン</t>
    </rPh>
    <phoneticPr fontId="20"/>
  </si>
  <si>
    <t>給与表構造指数（仮称）</t>
    <rPh sb="0" eb="2">
      <t>キュウヨ</t>
    </rPh>
    <rPh sb="2" eb="3">
      <t>ヒョウ</t>
    </rPh>
    <rPh sb="3" eb="5">
      <t>コウゾウ</t>
    </rPh>
    <rPh sb="5" eb="7">
      <t>シスウ</t>
    </rPh>
    <rPh sb="8" eb="10">
      <t>カショウ</t>
    </rPh>
    <phoneticPr fontId="20"/>
  </si>
  <si>
    <t>行政職給料表（一）最高号給×級別職員数（本庁）</t>
    <rPh sb="0" eb="3">
      <t>ギョウセイショク</t>
    </rPh>
    <rPh sb="3" eb="5">
      <t>キュウリョウ</t>
    </rPh>
    <rPh sb="5" eb="6">
      <t>ヒョウ</t>
    </rPh>
    <rPh sb="7" eb="8">
      <t>イチ</t>
    </rPh>
    <rPh sb="9" eb="11">
      <t>サイコウ</t>
    </rPh>
    <rPh sb="11" eb="12">
      <t>ゴウ</t>
    </rPh>
    <rPh sb="12" eb="13">
      <t>キュウ</t>
    </rPh>
    <rPh sb="14" eb="15">
      <t>キュウ</t>
    </rPh>
    <rPh sb="15" eb="16">
      <t>ベツ</t>
    </rPh>
    <rPh sb="16" eb="19">
      <t>ショクインスウ</t>
    </rPh>
    <rPh sb="20" eb="22">
      <t>ホンチョウ</t>
    </rPh>
    <phoneticPr fontId="20"/>
  </si>
  <si>
    <t>平均最高号給</t>
    <rPh sb="0" eb="2">
      <t>ヘイキン</t>
    </rPh>
    <rPh sb="2" eb="4">
      <t>サイコウ</t>
    </rPh>
    <rPh sb="4" eb="6">
      <t>ゴウキュウ</t>
    </rPh>
    <phoneticPr fontId="20"/>
  </si>
  <si>
    <t>給料表構造指数</t>
    <rPh sb="0" eb="2">
      <t>キュウリョウ</t>
    </rPh>
    <rPh sb="2" eb="3">
      <t>ヒョウ</t>
    </rPh>
    <rPh sb="3" eb="5">
      <t>コウゾウ</t>
    </rPh>
    <rPh sb="5" eb="7">
      <t>シスウ</t>
    </rPh>
    <phoneticPr fontId="20"/>
  </si>
  <si>
    <t>１級</t>
    <rPh sb="1" eb="2">
      <t>キュウ</t>
    </rPh>
    <phoneticPr fontId="20"/>
  </si>
  <si>
    <t>２級</t>
    <rPh sb="1" eb="2">
      <t>キュウ</t>
    </rPh>
    <phoneticPr fontId="20"/>
  </si>
  <si>
    <t>３級</t>
    <rPh sb="1" eb="2">
      <t>キュウ</t>
    </rPh>
    <phoneticPr fontId="20"/>
  </si>
  <si>
    <t>４級</t>
    <rPh sb="1" eb="2">
      <t>キュウ</t>
    </rPh>
    <phoneticPr fontId="20"/>
  </si>
  <si>
    <t>５級</t>
    <rPh sb="1" eb="2">
      <t>キュウ</t>
    </rPh>
    <phoneticPr fontId="20"/>
  </si>
  <si>
    <t>６級</t>
    <rPh sb="1" eb="2">
      <t>キュウ</t>
    </rPh>
    <phoneticPr fontId="20"/>
  </si>
  <si>
    <t>７級</t>
    <rPh sb="1" eb="2">
      <t>キュウ</t>
    </rPh>
    <phoneticPr fontId="20"/>
  </si>
  <si>
    <t>８級</t>
    <rPh sb="1" eb="2">
      <t>キュウ</t>
    </rPh>
    <phoneticPr fontId="20"/>
  </si>
  <si>
    <t>９級</t>
    <rPh sb="1" eb="2">
      <t>キュウ</t>
    </rPh>
    <phoneticPr fontId="20"/>
  </si>
  <si>
    <t>10級</t>
    <rPh sb="2" eb="3">
      <t>キュウ</t>
    </rPh>
    <phoneticPr fontId="20"/>
  </si>
  <si>
    <t>計　Ａ</t>
    <rPh sb="0" eb="1">
      <t>ケイ</t>
    </rPh>
    <phoneticPr fontId="20"/>
  </si>
  <si>
    <t>Ａ／Ｂ</t>
    <phoneticPr fontId="20"/>
  </si>
  <si>
    <t>札幌市</t>
    <rPh sb="0" eb="3">
      <t>サッポロシ</t>
    </rPh>
    <phoneticPr fontId="3"/>
  </si>
  <si>
    <t>仙台市</t>
  </si>
  <si>
    <t>さいたま市</t>
    <rPh sb="0" eb="5">
      <t>サイタマシ</t>
    </rPh>
    <phoneticPr fontId="3"/>
  </si>
  <si>
    <t>千葉市</t>
  </si>
  <si>
    <t>横浜市</t>
  </si>
  <si>
    <t>川崎市</t>
  </si>
  <si>
    <t>相模原市</t>
    <rPh sb="0" eb="4">
      <t>サガミハラシ</t>
    </rPh>
    <phoneticPr fontId="5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</si>
  <si>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</si>
  <si>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</si>
  <si>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</si>
  <si>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</si>
  <si>
    <t>大阪市</t>
  </si>
  <si>
    <t>神戸市</t>
  </si>
  <si>
    <t>岡山市</t>
    <rPh sb="0" eb="3">
      <t>オカヤマシ</t>
    </rPh>
    <phoneticPr fontId="5"/>
  </si>
  <si>
    <t>広島市</t>
  </si>
  <si>
    <t>北九州市</t>
  </si>
  <si>
    <t>福岡市</t>
    <rPh sb="0" eb="3">
      <t>フクオカシ</t>
    </rPh>
    <phoneticPr fontId="20"/>
  </si>
  <si>
    <t>京　都　市</t>
    <phoneticPr fontId="20"/>
  </si>
  <si>
    <t>堺　　市</t>
    <rPh sb="0" eb="1">
      <t>サカイ</t>
    </rPh>
    <rPh sb="3" eb="4">
      <t>シ</t>
    </rPh>
    <phoneticPr fontId="3"/>
  </si>
  <si>
    <t>※平均最高号給（級別最高号給×級別職員数の総数／職員総数）／指定都市平均最高号給</t>
    <rPh sb="1" eb="3">
      <t>ヘイキン</t>
    </rPh>
    <rPh sb="3" eb="5">
      <t>サイコウ</t>
    </rPh>
    <rPh sb="5" eb="7">
      <t>ゴウキュウ</t>
    </rPh>
    <rPh sb="8" eb="9">
      <t>キュウ</t>
    </rPh>
    <rPh sb="9" eb="10">
      <t>ベツ</t>
    </rPh>
    <rPh sb="10" eb="12">
      <t>サイコウ</t>
    </rPh>
    <rPh sb="12" eb="14">
      <t>ゴウキュウ</t>
    </rPh>
    <rPh sb="15" eb="16">
      <t>キュウ</t>
    </rPh>
    <rPh sb="16" eb="17">
      <t>ベツ</t>
    </rPh>
    <rPh sb="17" eb="19">
      <t>ショクイン</t>
    </rPh>
    <rPh sb="19" eb="20">
      <t>スウ</t>
    </rPh>
    <rPh sb="21" eb="23">
      <t>ソウスウ</t>
    </rPh>
    <rPh sb="24" eb="26">
      <t>ショクイン</t>
    </rPh>
    <rPh sb="26" eb="28">
      <t>ソウスウ</t>
    </rPh>
    <rPh sb="30" eb="32">
      <t>シテイ</t>
    </rPh>
    <rPh sb="32" eb="34">
      <t>トシ</t>
    </rPh>
    <rPh sb="34" eb="36">
      <t>ヘイキン</t>
    </rPh>
    <rPh sb="36" eb="38">
      <t>サイコウ</t>
    </rPh>
    <rPh sb="38" eb="40">
      <t>ゴウキュウ</t>
    </rPh>
    <phoneticPr fontId="20"/>
  </si>
  <si>
    <t>（単位：百円）</t>
    <rPh sb="1" eb="3">
      <t>タンイ</t>
    </rPh>
    <rPh sb="4" eb="6">
      <t>ヒャクエン</t>
    </rPh>
    <phoneticPr fontId="20"/>
  </si>
  <si>
    <t>参　考　(級別職員構成）％</t>
    <rPh sb="0" eb="1">
      <t>サン</t>
    </rPh>
    <rPh sb="2" eb="3">
      <t>コウ</t>
    </rPh>
    <rPh sb="5" eb="6">
      <t>キュウ</t>
    </rPh>
    <rPh sb="6" eb="7">
      <t>ベツ</t>
    </rPh>
    <rPh sb="7" eb="9">
      <t>ショクイン</t>
    </rPh>
    <rPh sb="9" eb="11">
      <t>コウセイ</t>
    </rPh>
    <phoneticPr fontId="20"/>
  </si>
  <si>
    <t>国</t>
    <rPh sb="0" eb="1">
      <t>クニ</t>
    </rPh>
    <phoneticPr fontId="20"/>
  </si>
  <si>
    <t>※「平均」の級別職員数は指定都市の合計数値。</t>
    <rPh sb="2" eb="4">
      <t>ヘイキン</t>
    </rPh>
    <rPh sb="6" eb="7">
      <t>キュウ</t>
    </rPh>
    <rPh sb="7" eb="8">
      <t>ベツ</t>
    </rPh>
    <rPh sb="8" eb="10">
      <t>ショクイン</t>
    </rPh>
    <rPh sb="10" eb="11">
      <t>スウ</t>
    </rPh>
    <rPh sb="12" eb="14">
      <t>シテイ</t>
    </rPh>
    <rPh sb="14" eb="16">
      <t>トシ</t>
    </rPh>
    <rPh sb="17" eb="19">
      <t>ゴウケイ</t>
    </rPh>
    <rPh sb="19" eb="21">
      <t>スウチ</t>
    </rPh>
    <phoneticPr fontId="20"/>
  </si>
  <si>
    <t>計</t>
    <rPh sb="0" eb="1">
      <t>ケイ</t>
    </rPh>
    <phoneticPr fontId="20"/>
  </si>
  <si>
    <t>行政職（一）職員数</t>
    <rPh sb="0" eb="2">
      <t>ギョウセイ</t>
    </rPh>
    <rPh sb="2" eb="3">
      <t>ショク</t>
    </rPh>
    <rPh sb="4" eb="5">
      <t>イチ</t>
    </rPh>
    <rPh sb="6" eb="9">
      <t>ショクインスウ</t>
    </rPh>
    <phoneticPr fontId="20"/>
  </si>
  <si>
    <t>ロ　級別職員構成</t>
    <rPh sb="2" eb="4">
      <t>キュウベツ</t>
    </rPh>
    <rPh sb="4" eb="6">
      <t>ショクイン</t>
    </rPh>
    <rPh sb="6" eb="8">
      <t>コウセイ</t>
    </rPh>
    <phoneticPr fontId="20"/>
  </si>
  <si>
    <t>（単位：人、％）</t>
    <rPh sb="1" eb="3">
      <t>タンイ</t>
    </rPh>
    <rPh sb="4" eb="5">
      <t>ヒト</t>
    </rPh>
    <phoneticPr fontId="20"/>
  </si>
  <si>
    <t>行政職（一）給料表　最低・最高号給</t>
    <rPh sb="0" eb="3">
      <t>ギョウセイショク</t>
    </rPh>
    <rPh sb="4" eb="5">
      <t>イチ</t>
    </rPh>
    <rPh sb="6" eb="8">
      <t>キュウリョウ</t>
    </rPh>
    <rPh sb="8" eb="9">
      <t>ヒョウ</t>
    </rPh>
    <rPh sb="10" eb="12">
      <t>サイテイ</t>
    </rPh>
    <rPh sb="13" eb="15">
      <t>サイコウ</t>
    </rPh>
    <rPh sb="15" eb="16">
      <t>ゴウ</t>
    </rPh>
    <rPh sb="16" eb="17">
      <t>キュウ</t>
    </rPh>
    <phoneticPr fontId="20"/>
  </si>
  <si>
    <t>イ　級別最低・最高号給</t>
    <rPh sb="4" eb="6">
      <t>サイテイ</t>
    </rPh>
    <phoneticPr fontId="20"/>
  </si>
  <si>
    <t>１号給</t>
    <rPh sb="1" eb="3">
      <t>ゴウキュウ</t>
    </rPh>
    <phoneticPr fontId="20"/>
  </si>
  <si>
    <t>最高号給</t>
    <rPh sb="0" eb="2">
      <t>サイコウ</t>
    </rPh>
    <rPh sb="2" eb="4">
      <t>ゴウキュウ</t>
    </rPh>
    <phoneticPr fontId="20"/>
  </si>
  <si>
    <t>給料表における最低・最高号給及び級別職員構成の状況（政令市）</t>
    <rPh sb="7" eb="9">
      <t>サイテイ</t>
    </rPh>
    <rPh sb="26" eb="29">
      <t>セイレイシ</t>
    </rPh>
    <phoneticPr fontId="20"/>
  </si>
  <si>
    <t>熊本市</t>
    <rPh sb="0" eb="2">
      <t>クマモト</t>
    </rPh>
    <rPh sb="2" eb="3">
      <t>シ</t>
    </rPh>
    <phoneticPr fontId="20"/>
  </si>
  <si>
    <t>熊本市</t>
    <rPh sb="0" eb="3">
      <t>クマモトシ</t>
    </rPh>
    <phoneticPr fontId="20"/>
  </si>
  <si>
    <t>※国家公務員給与等実態調査P.16</t>
    <rPh sb="1" eb="3">
      <t>コッカ</t>
    </rPh>
    <rPh sb="3" eb="6">
      <t>コウムイン</t>
    </rPh>
    <rPh sb="6" eb="8">
      <t>キュウヨ</t>
    </rPh>
    <rPh sb="8" eb="9">
      <t>トウ</t>
    </rPh>
    <rPh sb="9" eb="11">
      <t>ジッタイ</t>
    </rPh>
    <rPh sb="11" eb="13">
      <t>チョウサ</t>
    </rPh>
    <phoneticPr fontId="20"/>
  </si>
  <si>
    <t>平成２６年４月１日現在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</si>
  <si>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平成２６年４月１日現在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</si>
</sst>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0000#"/>
    <numFmt numFmtId="177" formatCode="0.00_ "/>
    <numFmt numFmtId="178" formatCode="0_);[Red]\(0\)"/>
    <numFmt numFmtId="179" formatCode="#,##0.00_ "/>
    <numFmt numFmtId="180" formatCode="#,##0.0_ "/>
    <numFmt numFmtId="181" formatCode="0.0_ "/>
    <numFmt numFmtId="182" formatCode="0.0_);[Red]\(0.0\)"/>
    <numFmt numFmtId="183" formatCode="#,##0_ "/>
    <numFmt numFmtId="184" formatCode="#,##0_);[Red]\(#,##0\)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40">
    <xf numFmtId="0" fontId="0" fillId="0" borderId="0" xfId="0"/>
    <xf numFmtId="0" fontId="21" fillId="0" borderId="0" xfId="45" applyFont="1" applyAlignment="1">
      <alignment vertical="center"/>
    </xf>
    <xf numFmtId="0" fontId="22" fillId="0" borderId="10" xfId="45" applyFont="1" applyFill="1" applyBorder="1" applyAlignment="1">
      <alignment horizontal="center" vertical="center"/>
    </xf>
    <xf numFmtId="0" fontId="22" fillId="0" borderId="11" xfId="45" applyFont="1" applyFill="1" applyBorder="1" applyAlignment="1">
      <alignment vertical="center" wrapText="1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/>
    </xf>
    <xf numFmtId="0" fontId="22" fillId="0" borderId="0" xfId="45" applyFont="1" applyAlignment="1">
      <alignment horizontal="center" vertical="center" wrapText="1"/>
    </xf>
    <xf numFmtId="0" fontId="35" fillId="0" borderId="0" xfId="45" applyFont="1">
      <alignment vertical="center"/>
    </xf>
    <xf numFmtId="0" fontId="22" fillId="0" borderId="12" xfId="45" applyFont="1" applyFill="1" applyBorder="1" applyAlignment="1">
      <alignment horizontal="center" vertical="center"/>
    </xf>
    <xf numFmtId="0" fontId="22" fillId="0" borderId="13" xfId="45" applyFont="1" applyFill="1" applyBorder="1" applyAlignment="1">
      <alignment vertical="center" wrapText="1"/>
    </xf>
    <xf numFmtId="0" fontId="22" fillId="24" borderId="10" xfId="45" applyFont="1" applyFill="1" applyBorder="1" applyAlignment="1">
      <alignment horizontal="center" vertical="center" wrapText="1"/>
    </xf>
    <xf numFmtId="0" fontId="22" fillId="24" borderId="11" xfId="45" applyFont="1" applyFill="1" applyBorder="1" applyAlignment="1">
      <alignment horizontal="center" vertical="center" wrapText="1"/>
    </xf>
    <xf numFmtId="0" fontId="22" fillId="0" borderId="14" xfId="45" applyFont="1" applyBorder="1">
      <alignment vertical="center"/>
    </xf>
    <xf numFmtId="178" fontId="23" fillId="0" borderId="0" xfId="45" applyNumberFormat="1" applyFont="1">
      <alignment vertical="center"/>
    </xf>
    <xf numFmtId="0" fontId="23" fillId="0" borderId="0" xfId="45" applyFont="1">
      <alignment vertical="center"/>
    </xf>
    <xf numFmtId="0" fontId="22" fillId="0" borderId="0" xfId="45" applyFont="1" applyAlignment="1">
      <alignment vertical="center"/>
    </xf>
    <xf numFmtId="0" fontId="25" fillId="0" borderId="0" xfId="45" applyFont="1" applyAlignment="1">
      <alignment horizontal="center" vertical="center"/>
    </xf>
    <xf numFmtId="0" fontId="22" fillId="0" borderId="0" xfId="45" applyFont="1" applyAlignment="1">
      <alignment horizontal="right" vertical="center"/>
    </xf>
    <xf numFmtId="0" fontId="22" fillId="0" borderId="0" xfId="45" applyFont="1" applyAlignment="1">
      <alignment vertical="center" wrapText="1"/>
    </xf>
    <xf numFmtId="0" fontId="22" fillId="0" borderId="0" xfId="45" applyFont="1" applyFill="1" applyAlignment="1">
      <alignment horizontal="right" vertical="center"/>
    </xf>
    <xf numFmtId="0" fontId="22" fillId="0" borderId="0" xfId="45" applyFont="1" applyFill="1" applyAlignment="1">
      <alignment vertical="center"/>
    </xf>
    <xf numFmtId="0" fontId="22" fillId="0" borderId="0" xfId="45" applyFont="1" applyFill="1" applyAlignment="1">
      <alignment vertical="center" wrapText="1"/>
    </xf>
    <xf numFmtId="0" fontId="25" fillId="0" borderId="0" xfId="45" applyFont="1" applyFill="1" applyAlignment="1">
      <alignment horizontal="center" vertical="center"/>
    </xf>
    <xf numFmtId="0" fontId="28" fillId="0" borderId="0" xfId="45" applyFont="1" applyFill="1">
      <alignment vertical="center"/>
    </xf>
    <xf numFmtId="183" fontId="25" fillId="0" borderId="15" xfId="45" applyNumberFormat="1" applyFont="1" applyFill="1" applyBorder="1" applyAlignment="1">
      <alignment horizontal="center" vertical="center"/>
    </xf>
    <xf numFmtId="183" fontId="25" fillId="0" borderId="16" xfId="45" applyNumberFormat="1" applyFont="1" applyFill="1" applyBorder="1" applyAlignment="1">
      <alignment horizontal="center" vertical="center"/>
    </xf>
    <xf numFmtId="183" fontId="25" fillId="0" borderId="17" xfId="45" applyNumberFormat="1" applyFont="1" applyFill="1" applyBorder="1" applyAlignment="1">
      <alignment horizontal="center" vertical="center"/>
    </xf>
    <xf numFmtId="183" fontId="25" fillId="0" borderId="18" xfId="45" applyNumberFormat="1" applyFont="1" applyFill="1" applyBorder="1" applyAlignment="1">
      <alignment horizontal="center" vertical="center"/>
    </xf>
    <xf numFmtId="183" fontId="25" fillId="0" borderId="19" xfId="45" applyNumberFormat="1" applyFont="1" applyFill="1" applyBorder="1" applyAlignment="1">
      <alignment horizontal="center" vertical="center"/>
    </xf>
    <xf numFmtId="183" fontId="25" fillId="0" borderId="20" xfId="45" applyNumberFormat="1" applyFont="1" applyFill="1" applyBorder="1" applyAlignment="1">
      <alignment horizontal="center" vertical="center"/>
    </xf>
    <xf numFmtId="0" fontId="28" fillId="0" borderId="0" xfId="45" applyFont="1">
      <alignment vertical="center"/>
    </xf>
    <xf numFmtId="0" fontId="27" fillId="24" borderId="21" xfId="45" applyFont="1" applyFill="1" applyBorder="1" applyAlignment="1">
      <alignment horizontal="center" vertical="center" wrapText="1"/>
    </xf>
    <xf numFmtId="0" fontId="27" fillId="24" borderId="22" xfId="45" applyFont="1" applyFill="1" applyBorder="1" applyAlignment="1">
      <alignment horizontal="center" vertical="center" wrapText="1"/>
    </xf>
    <xf numFmtId="0" fontId="27" fillId="24" borderId="23" xfId="45" applyFont="1" applyFill="1" applyBorder="1" applyAlignment="1">
      <alignment horizontal="center" vertical="center" wrapText="1"/>
    </xf>
    <xf numFmtId="0" fontId="27" fillId="24" borderId="24" xfId="45" applyFont="1" applyFill="1" applyBorder="1" applyAlignment="1">
      <alignment horizontal="center" vertical="center" wrapText="1"/>
    </xf>
    <xf numFmtId="183" fontId="25" fillId="0" borderId="25" xfId="45" applyNumberFormat="1" applyFont="1" applyFill="1" applyBorder="1" applyAlignment="1">
      <alignment horizontal="center" vertical="center"/>
    </xf>
    <xf numFmtId="183" fontId="25" fillId="0" borderId="26" xfId="45" applyNumberFormat="1" applyFont="1" applyFill="1" applyBorder="1" applyAlignment="1">
      <alignment horizontal="center" vertical="center"/>
    </xf>
    <xf numFmtId="183" fontId="25" fillId="0" borderId="27" xfId="45" applyNumberFormat="1" applyFont="1" applyFill="1" applyBorder="1" applyAlignment="1">
      <alignment horizontal="center" vertical="center"/>
    </xf>
    <xf numFmtId="183" fontId="25" fillId="0" borderId="28" xfId="45" applyNumberFormat="1" applyFont="1" applyFill="1" applyBorder="1" applyAlignment="1">
      <alignment horizontal="center" vertical="center"/>
    </xf>
    <xf numFmtId="183" fontId="25" fillId="0" borderId="29" xfId="45" applyNumberFormat="1" applyFont="1" applyFill="1" applyBorder="1" applyAlignment="1">
      <alignment horizontal="center" vertical="center"/>
    </xf>
    <xf numFmtId="183" fontId="25" fillId="0" borderId="24" xfId="45" applyNumberFormat="1" applyFont="1" applyFill="1" applyBorder="1" applyAlignment="1">
      <alignment horizontal="center" vertical="center"/>
    </xf>
    <xf numFmtId="0" fontId="24" fillId="0" borderId="17" xfId="45" applyFont="1" applyFill="1" applyBorder="1" applyAlignment="1">
      <alignment horizontal="center" vertical="center" wrapText="1"/>
    </xf>
    <xf numFmtId="0" fontId="24" fillId="0" borderId="18" xfId="45" applyFont="1" applyFill="1" applyBorder="1" applyAlignment="1">
      <alignment horizontal="center" vertical="center" wrapText="1"/>
    </xf>
    <xf numFmtId="0" fontId="24" fillId="0" borderId="20" xfId="45" applyFont="1" applyFill="1" applyBorder="1" applyAlignment="1">
      <alignment horizontal="center" vertical="center" wrapText="1"/>
    </xf>
    <xf numFmtId="0" fontId="24" fillId="0" borderId="28" xfId="45" applyFont="1" applyFill="1" applyBorder="1" applyAlignment="1">
      <alignment horizontal="center" vertical="center" wrapText="1"/>
    </xf>
    <xf numFmtId="0" fontId="24" fillId="0" borderId="24" xfId="45" applyFont="1" applyFill="1" applyBorder="1" applyAlignment="1">
      <alignment horizontal="center" vertical="center" wrapText="1"/>
    </xf>
    <xf numFmtId="183" fontId="25" fillId="25" borderId="30" xfId="45" applyNumberFormat="1" applyFont="1" applyFill="1" applyBorder="1" applyAlignment="1">
      <alignment horizontal="center" vertical="center" wrapText="1"/>
    </xf>
    <xf numFmtId="183" fontId="25" fillId="25" borderId="31" xfId="45" applyNumberFormat="1" applyFont="1" applyFill="1" applyBorder="1" applyAlignment="1">
      <alignment horizontal="center" vertical="center" wrapText="1"/>
    </xf>
    <xf numFmtId="183" fontId="25" fillId="25" borderId="32" xfId="45" applyNumberFormat="1" applyFont="1" applyFill="1" applyBorder="1" applyAlignment="1">
      <alignment horizontal="center" vertical="center" wrapText="1"/>
    </xf>
    <xf numFmtId="183" fontId="25" fillId="25" borderId="33" xfId="45" applyNumberFormat="1" applyFont="1" applyFill="1" applyBorder="1" applyAlignment="1">
      <alignment horizontal="center" vertical="center" wrapText="1"/>
    </xf>
    <xf numFmtId="183" fontId="25" fillId="25" borderId="34" xfId="45" applyNumberFormat="1" applyFont="1" applyFill="1" applyBorder="1" applyAlignment="1">
      <alignment horizontal="center" vertical="center" wrapText="1"/>
    </xf>
    <xf numFmtId="0" fontId="26" fillId="25" borderId="35" xfId="45" applyFont="1" applyFill="1" applyBorder="1" applyAlignment="1">
      <alignment horizontal="center" vertical="center" wrapText="1"/>
    </xf>
    <xf numFmtId="0" fontId="26" fillId="25" borderId="36" xfId="45" applyFont="1" applyFill="1" applyBorder="1" applyAlignment="1">
      <alignment horizontal="center" vertical="center" wrapText="1"/>
    </xf>
    <xf numFmtId="183" fontId="25" fillId="0" borderId="37" xfId="45" applyNumberFormat="1" applyFont="1" applyFill="1" applyBorder="1" applyAlignment="1">
      <alignment horizontal="center" vertical="center"/>
    </xf>
    <xf numFmtId="0" fontId="27" fillId="0" borderId="38" xfId="45" applyFont="1" applyFill="1" applyBorder="1" applyAlignment="1">
      <alignment vertical="center" wrapText="1"/>
    </xf>
    <xf numFmtId="0" fontId="27" fillId="0" borderId="0" xfId="45" applyFont="1" applyFill="1" applyBorder="1" applyAlignment="1">
      <alignment vertical="center" wrapText="1"/>
    </xf>
    <xf numFmtId="183" fontId="25" fillId="0" borderId="39" xfId="45" applyNumberFormat="1" applyFont="1" applyFill="1" applyBorder="1" applyAlignment="1">
      <alignment horizontal="center" vertical="center"/>
    </xf>
    <xf numFmtId="183" fontId="25" fillId="0" borderId="40" xfId="45" applyNumberFormat="1" applyFont="1" applyFill="1" applyBorder="1" applyAlignment="1">
      <alignment horizontal="center" vertical="center"/>
    </xf>
    <xf numFmtId="183" fontId="25" fillId="0" borderId="41" xfId="45" applyNumberFormat="1" applyFont="1" applyFill="1" applyBorder="1" applyAlignment="1">
      <alignment horizontal="center" vertical="center"/>
    </xf>
    <xf numFmtId="183" fontId="25" fillId="0" borderId="43" xfId="45" applyNumberFormat="1" applyFont="1" applyFill="1" applyBorder="1" applyAlignment="1">
      <alignment horizontal="center" vertical="center"/>
    </xf>
    <xf numFmtId="183" fontId="25" fillId="0" borderId="44" xfId="45" applyNumberFormat="1" applyFont="1" applyFill="1" applyBorder="1" applyAlignment="1">
      <alignment horizontal="center" vertical="center"/>
    </xf>
    <xf numFmtId="183" fontId="25" fillId="0" borderId="45" xfId="45" applyNumberFormat="1" applyFont="1" applyFill="1" applyBorder="1" applyAlignment="1">
      <alignment horizontal="center" vertical="center"/>
    </xf>
    <xf numFmtId="183" fontId="25" fillId="0" borderId="46" xfId="45" applyNumberFormat="1" applyFont="1" applyFill="1" applyBorder="1" applyAlignment="1">
      <alignment horizontal="center" vertical="center"/>
    </xf>
    <xf numFmtId="183" fontId="25" fillId="0" borderId="47" xfId="45" applyNumberFormat="1" applyFont="1" applyFill="1" applyBorder="1" applyAlignment="1">
      <alignment horizontal="center" vertical="center"/>
    </xf>
    <xf numFmtId="0" fontId="22" fillId="0" borderId="23" xfId="45" applyFont="1" applyFill="1" applyBorder="1" applyAlignment="1">
      <alignment horizontal="center" vertical="center"/>
    </xf>
    <xf numFmtId="0" fontId="22" fillId="0" borderId="24" xfId="45" applyFont="1" applyFill="1" applyBorder="1" applyAlignment="1">
      <alignment vertical="center" wrapText="1"/>
    </xf>
    <xf numFmtId="0" fontId="22" fillId="0" borderId="48" xfId="45" applyFont="1" applyFill="1" applyBorder="1" applyAlignment="1">
      <alignment horizontal="center" vertical="center"/>
    </xf>
    <xf numFmtId="0" fontId="22" fillId="0" borderId="49" xfId="45" applyFont="1" applyFill="1" applyBorder="1" applyAlignment="1">
      <alignment vertical="center" wrapText="1"/>
    </xf>
    <xf numFmtId="184" fontId="34" fillId="25" borderId="50" xfId="45" applyNumberFormat="1" applyFont="1" applyFill="1" applyBorder="1" applyAlignment="1">
      <alignment horizontal="center" vertical="center" shrinkToFit="1" readingOrder="1"/>
    </xf>
    <xf numFmtId="181" fontId="34" fillId="25" borderId="51" xfId="45" applyNumberFormat="1" applyFont="1" applyFill="1" applyBorder="1" applyAlignment="1">
      <alignment horizontal="center" vertical="center" wrapText="1" readingOrder="1"/>
    </xf>
    <xf numFmtId="181" fontId="34" fillId="25" borderId="32" xfId="45" applyNumberFormat="1" applyFont="1" applyFill="1" applyBorder="1" applyAlignment="1">
      <alignment horizontal="center" vertical="center" wrapText="1" readingOrder="1"/>
    </xf>
    <xf numFmtId="181" fontId="34" fillId="25" borderId="32" xfId="45" applyNumberFormat="1" applyFont="1" applyFill="1" applyBorder="1" applyAlignment="1">
      <alignment horizontal="center" vertical="center" wrapText="1"/>
    </xf>
    <xf numFmtId="181" fontId="34" fillId="25" borderId="31" xfId="45" applyNumberFormat="1" applyFont="1" applyFill="1" applyBorder="1" applyAlignment="1">
      <alignment horizontal="center" vertical="center" wrapText="1"/>
    </xf>
    <xf numFmtId="181" fontId="34" fillId="25" borderId="33" xfId="45" applyNumberFormat="1" applyFont="1" applyFill="1" applyBorder="1" applyAlignment="1">
      <alignment horizontal="center" vertical="center" wrapText="1"/>
    </xf>
    <xf numFmtId="0" fontId="1" fillId="0" borderId="0" xfId="45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45" applyFont="1" applyAlignment="1">
      <alignment horizontal="center" vertical="center"/>
    </xf>
    <xf numFmtId="58" fontId="1" fillId="0" borderId="0" xfId="45" applyNumberFormat="1" applyFont="1" applyAlignment="1">
      <alignment horizontal="right" vertical="center"/>
    </xf>
    <xf numFmtId="0" fontId="1" fillId="0" borderId="0" xfId="45" applyFont="1" applyFill="1">
      <alignment vertical="center"/>
    </xf>
    <xf numFmtId="0" fontId="1" fillId="0" borderId="0" xfId="45" applyFont="1" applyAlignment="1">
      <alignment vertical="center" wrapText="1"/>
    </xf>
    <xf numFmtId="0" fontId="1" fillId="0" borderId="52" xfId="45" applyFont="1" applyBorder="1" applyAlignment="1">
      <alignment vertical="center" shrinkToFit="1"/>
    </xf>
    <xf numFmtId="0" fontId="29" fillId="0" borderId="53" xfId="45" applyFont="1" applyFill="1" applyBorder="1" applyAlignment="1">
      <alignment horizontal="center" vertical="center" readingOrder="1"/>
    </xf>
    <xf numFmtId="0" fontId="29" fillId="0" borderId="54" xfId="45" applyFont="1" applyFill="1" applyBorder="1" applyAlignment="1">
      <alignment horizontal="center" vertical="center" readingOrder="1"/>
    </xf>
    <xf numFmtId="0" fontId="29" fillId="0" borderId="18" xfId="45" applyFont="1" applyFill="1" applyBorder="1" applyAlignment="1">
      <alignment horizontal="center" vertical="center"/>
    </xf>
    <xf numFmtId="0" fontId="29" fillId="0" borderId="27" xfId="45" applyFont="1" applyFill="1" applyBorder="1" applyAlignment="1">
      <alignment horizontal="center" vertical="center"/>
    </xf>
    <xf numFmtId="0" fontId="29" fillId="0" borderId="55" xfId="45" applyFont="1" applyFill="1" applyBorder="1" applyAlignment="1">
      <alignment horizontal="center" vertical="center"/>
    </xf>
    <xf numFmtId="0" fontId="29" fillId="0" borderId="56" xfId="45" applyFont="1" applyFill="1" applyBorder="1" applyAlignment="1">
      <alignment horizontal="center" vertical="center"/>
    </xf>
    <xf numFmtId="0" fontId="29" fillId="0" borderId="57" xfId="45" applyFont="1" applyFill="1" applyBorder="1" applyAlignment="1">
      <alignment horizontal="center" vertical="center" readingOrder="1"/>
    </xf>
    <xf numFmtId="0" fontId="1" fillId="0" borderId="20" xfId="45" applyFont="1" applyFill="1" applyBorder="1" applyAlignment="1">
      <alignment horizontal="center" vertical="center" wrapText="1"/>
    </xf>
    <xf numFmtId="0" fontId="1" fillId="0" borderId="58" xfId="45" applyFont="1" applyBorder="1" applyAlignment="1">
      <alignment horizontal="center" vertical="center" wrapText="1"/>
    </xf>
    <xf numFmtId="0" fontId="29" fillId="25" borderId="59" xfId="45" applyFont="1" applyFill="1" applyBorder="1" applyAlignment="1">
      <alignment horizontal="center" vertical="center" wrapText="1"/>
    </xf>
    <xf numFmtId="184" fontId="34" fillId="25" borderId="30" xfId="35" applyNumberFormat="1" applyFont="1" applyFill="1" applyBorder="1" applyAlignment="1">
      <alignment horizontal="center" vertical="center" wrapText="1" readingOrder="1"/>
    </xf>
    <xf numFmtId="184" fontId="34" fillId="25" borderId="31" xfId="35" applyNumberFormat="1" applyFont="1" applyFill="1" applyBorder="1" applyAlignment="1">
      <alignment horizontal="center" vertical="center" wrapText="1" readingOrder="1"/>
    </xf>
    <xf numFmtId="184" fontId="34" fillId="25" borderId="32" xfId="35" applyNumberFormat="1" applyFont="1" applyFill="1" applyBorder="1" applyAlignment="1">
      <alignment horizontal="center" vertical="center" wrapText="1"/>
    </xf>
    <xf numFmtId="184" fontId="34" fillId="25" borderId="31" xfId="35" applyNumberFormat="1" applyFont="1" applyFill="1" applyBorder="1" applyAlignment="1">
      <alignment horizontal="center" vertical="center" wrapText="1"/>
    </xf>
    <xf numFmtId="184" fontId="34" fillId="25" borderId="33" xfId="35" applyNumberFormat="1" applyFont="1" applyFill="1" applyBorder="1" applyAlignment="1">
      <alignment horizontal="center" vertical="center" wrapText="1"/>
    </xf>
    <xf numFmtId="184" fontId="34" fillId="25" borderId="60" xfId="35" applyNumberFormat="1" applyFont="1" applyFill="1" applyBorder="1" applyAlignment="1">
      <alignment horizontal="center" vertical="center" wrapText="1"/>
    </xf>
    <xf numFmtId="0" fontId="1" fillId="0" borderId="28" xfId="45" applyFont="1" applyBorder="1" applyAlignment="1">
      <alignment horizontal="center" vertical="center" wrapText="1"/>
    </xf>
    <xf numFmtId="0" fontId="7" fillId="0" borderId="61" xfId="0" applyFont="1" applyBorder="1" applyAlignment="1">
      <alignment vertical="center" wrapText="1"/>
    </xf>
    <xf numFmtId="176" fontId="27" fillId="0" borderId="62" xfId="45" applyNumberFormat="1" applyFont="1" applyFill="1" applyBorder="1" applyAlignment="1">
      <alignment horizontal="distributed" vertical="center" justifyLastLine="1"/>
    </xf>
    <xf numFmtId="184" fontId="25" fillId="0" borderId="19" xfId="45" applyNumberFormat="1" applyFont="1" applyFill="1" applyBorder="1" applyAlignment="1">
      <alignment horizontal="center" vertical="center" wrapText="1"/>
    </xf>
    <xf numFmtId="184" fontId="25" fillId="0" borderId="0" xfId="45" applyNumberFormat="1" applyFont="1" applyFill="1" applyBorder="1" applyAlignment="1">
      <alignment horizontal="center" vertical="center" wrapText="1"/>
    </xf>
    <xf numFmtId="184" fontId="25" fillId="0" borderId="20" xfId="45" applyNumberFormat="1" applyFont="1" applyFill="1" applyBorder="1" applyAlignment="1">
      <alignment horizontal="center" vertical="center" wrapText="1"/>
    </xf>
    <xf numFmtId="184" fontId="25" fillId="0" borderId="63" xfId="45" applyNumberFormat="1" applyFont="1" applyFill="1" applyBorder="1" applyAlignment="1">
      <alignment horizontal="center" vertical="center" wrapText="1"/>
    </xf>
    <xf numFmtId="184" fontId="25" fillId="0" borderId="25" xfId="45" applyNumberFormat="1" applyFont="1" applyFill="1" applyBorder="1" applyAlignment="1">
      <alignment horizontal="center" vertical="center" wrapText="1"/>
    </xf>
    <xf numFmtId="184" fontId="25" fillId="0" borderId="28" xfId="45" applyNumberFormat="1" applyFont="1" applyFill="1" applyBorder="1" applyAlignment="1">
      <alignment horizontal="center" vertical="center" wrapText="1"/>
    </xf>
    <xf numFmtId="184" fontId="25" fillId="0" borderId="64" xfId="45" applyNumberFormat="1" applyFont="1" applyFill="1" applyBorder="1" applyAlignment="1">
      <alignment horizontal="center" vertical="center" wrapText="1"/>
    </xf>
    <xf numFmtId="182" fontId="25" fillId="0" borderId="65" xfId="45" applyNumberFormat="1" applyFont="1" applyFill="1" applyBorder="1" applyAlignment="1">
      <alignment horizontal="center" vertical="center" wrapText="1"/>
    </xf>
    <xf numFmtId="182" fontId="25" fillId="0" borderId="66" xfId="45" applyNumberFormat="1" applyFont="1" applyFill="1" applyBorder="1" applyAlignment="1">
      <alignment horizontal="center" vertical="center" wrapText="1"/>
    </xf>
    <xf numFmtId="182" fontId="25" fillId="0" borderId="58" xfId="45" applyNumberFormat="1" applyFont="1" applyFill="1" applyBorder="1" applyAlignment="1">
      <alignment horizontal="center" vertical="center" wrapText="1"/>
    </xf>
    <xf numFmtId="0" fontId="1" fillId="0" borderId="67" xfId="45" applyFont="1" applyBorder="1">
      <alignment vertical="center"/>
    </xf>
    <xf numFmtId="0" fontId="1" fillId="0" borderId="68" xfId="45" applyFont="1" applyBorder="1">
      <alignment vertical="center"/>
    </xf>
    <xf numFmtId="180" fontId="1" fillId="0" borderId="69" xfId="45" applyNumberFormat="1" applyFont="1" applyFill="1" applyBorder="1" applyAlignment="1">
      <alignment horizontal="center" vertical="center"/>
    </xf>
    <xf numFmtId="176" fontId="27" fillId="0" borderId="70" xfId="45" applyNumberFormat="1" applyFont="1" applyFill="1" applyBorder="1" applyAlignment="1">
      <alignment horizontal="distributed" vertical="center" justifyLastLine="1"/>
    </xf>
    <xf numFmtId="184" fontId="25" fillId="0" borderId="15" xfId="45" applyNumberFormat="1" applyFont="1" applyFill="1" applyBorder="1" applyAlignment="1">
      <alignment horizontal="center" vertical="center" wrapText="1"/>
    </xf>
    <xf numFmtId="184" fontId="25" fillId="0" borderId="71" xfId="45" applyNumberFormat="1" applyFont="1" applyFill="1" applyBorder="1" applyAlignment="1">
      <alignment horizontal="center" vertical="center" wrapText="1"/>
    </xf>
    <xf numFmtId="184" fontId="25" fillId="0" borderId="16" xfId="45" applyNumberFormat="1" applyFont="1" applyFill="1" applyBorder="1" applyAlignment="1">
      <alignment horizontal="center" vertical="center" wrapText="1"/>
    </xf>
    <xf numFmtId="184" fontId="25" fillId="0" borderId="26" xfId="45" applyNumberFormat="1" applyFont="1" applyFill="1" applyBorder="1" applyAlignment="1">
      <alignment horizontal="center" vertical="center" wrapText="1"/>
    </xf>
    <xf numFmtId="184" fontId="25" fillId="0" borderId="29" xfId="45" applyNumberFormat="1" applyFont="1" applyFill="1" applyBorder="1" applyAlignment="1">
      <alignment horizontal="center" vertical="center" wrapText="1"/>
    </xf>
    <xf numFmtId="184" fontId="25" fillId="0" borderId="72" xfId="45" applyNumberFormat="1" applyFont="1" applyFill="1" applyBorder="1" applyAlignment="1">
      <alignment horizontal="center" vertical="center" wrapText="1"/>
    </xf>
    <xf numFmtId="184" fontId="25" fillId="0" borderId="73" xfId="45" applyNumberFormat="1" applyFont="1" applyFill="1" applyBorder="1" applyAlignment="1">
      <alignment horizontal="center" vertical="center" wrapText="1"/>
    </xf>
    <xf numFmtId="184" fontId="25" fillId="0" borderId="74" xfId="45" applyNumberFormat="1" applyFont="1" applyFill="1" applyBorder="1" applyAlignment="1">
      <alignment horizontal="center" vertical="center" wrapText="1"/>
    </xf>
    <xf numFmtId="182" fontId="25" fillId="0" borderId="16" xfId="45" applyNumberFormat="1" applyFont="1" applyFill="1" applyBorder="1" applyAlignment="1">
      <alignment horizontal="center" vertical="center" wrapText="1"/>
    </xf>
    <xf numFmtId="182" fontId="25" fillId="0" borderId="29" xfId="45" applyNumberFormat="1" applyFont="1" applyFill="1" applyBorder="1" applyAlignment="1">
      <alignment horizontal="center" vertical="center" wrapText="1"/>
    </xf>
    <xf numFmtId="182" fontId="25" fillId="0" borderId="37" xfId="45" applyNumberFormat="1" applyFont="1" applyFill="1" applyBorder="1" applyAlignment="1">
      <alignment horizontal="center" vertical="center" wrapText="1"/>
    </xf>
    <xf numFmtId="0" fontId="1" fillId="0" borderId="16" xfId="45" applyFont="1" applyBorder="1">
      <alignment vertical="center"/>
    </xf>
    <xf numFmtId="0" fontId="1" fillId="0" borderId="29" xfId="45" applyFont="1" applyBorder="1">
      <alignment vertical="center"/>
    </xf>
    <xf numFmtId="180" fontId="1" fillId="0" borderId="75" xfId="45" applyNumberFormat="1" applyFont="1" applyFill="1" applyBorder="1" applyAlignment="1">
      <alignment horizontal="center" vertical="center"/>
    </xf>
    <xf numFmtId="184" fontId="25" fillId="0" borderId="37" xfId="45" applyNumberFormat="1" applyFont="1" applyFill="1" applyBorder="1" applyAlignment="1">
      <alignment horizontal="center" vertical="center" wrapText="1"/>
    </xf>
    <xf numFmtId="0" fontId="29" fillId="0" borderId="70" xfId="45" applyFont="1" applyFill="1" applyBorder="1" applyAlignment="1">
      <alignment horizontal="center" vertical="distributed" wrapText="1"/>
    </xf>
    <xf numFmtId="184" fontId="34" fillId="0" borderId="15" xfId="45" applyNumberFormat="1" applyFont="1" applyFill="1" applyBorder="1" applyAlignment="1">
      <alignment horizontal="center" vertical="center" readingOrder="1"/>
    </xf>
    <xf numFmtId="184" fontId="34" fillId="0" borderId="71" xfId="45" applyNumberFormat="1" applyFont="1" applyFill="1" applyBorder="1" applyAlignment="1">
      <alignment horizontal="center" vertical="center" readingOrder="1"/>
    </xf>
    <xf numFmtId="184" fontId="34" fillId="0" borderId="16" xfId="45" applyNumberFormat="1" applyFont="1" applyFill="1" applyBorder="1" applyAlignment="1">
      <alignment horizontal="center" vertical="center"/>
    </xf>
    <xf numFmtId="184" fontId="34" fillId="0" borderId="29" xfId="45" applyNumberFormat="1" applyFont="1" applyFill="1" applyBorder="1" applyAlignment="1">
      <alignment horizontal="center" vertical="center"/>
    </xf>
    <xf numFmtId="184" fontId="34" fillId="0" borderId="71" xfId="45" applyNumberFormat="1" applyFont="1" applyFill="1" applyBorder="1" applyAlignment="1">
      <alignment horizontal="center" vertical="center"/>
    </xf>
    <xf numFmtId="184" fontId="34" fillId="0" borderId="37" xfId="45" applyNumberFormat="1" applyFont="1" applyFill="1" applyBorder="1" applyAlignment="1">
      <alignment horizontal="center" vertical="center"/>
    </xf>
    <xf numFmtId="184" fontId="34" fillId="0" borderId="73" xfId="45" applyNumberFormat="1" applyFont="1" applyFill="1" applyBorder="1" applyAlignment="1">
      <alignment horizontal="center" vertical="center"/>
    </xf>
    <xf numFmtId="176" fontId="27" fillId="0" borderId="76" xfId="45" applyNumberFormat="1" applyFont="1" applyFill="1" applyBorder="1" applyAlignment="1">
      <alignment horizontal="distributed" vertical="center" justifyLastLine="1"/>
    </xf>
    <xf numFmtId="184" fontId="25" fillId="0" borderId="43" xfId="45" applyNumberFormat="1" applyFont="1" applyFill="1" applyBorder="1" applyAlignment="1">
      <alignment horizontal="center" vertical="center" wrapText="1"/>
    </xf>
    <xf numFmtId="184" fontId="25" fillId="0" borderId="77" xfId="45" applyNumberFormat="1" applyFont="1" applyFill="1" applyBorder="1" applyAlignment="1">
      <alignment horizontal="center" vertical="center" wrapText="1"/>
    </xf>
    <xf numFmtId="184" fontId="25" fillId="0" borderId="45" xfId="45" applyNumberFormat="1" applyFont="1" applyFill="1" applyBorder="1" applyAlignment="1">
      <alignment horizontal="center" vertical="center" wrapText="1"/>
    </xf>
    <xf numFmtId="184" fontId="25" fillId="0" borderId="44" xfId="45" applyNumberFormat="1" applyFont="1" applyFill="1" applyBorder="1" applyAlignment="1">
      <alignment horizontal="center" vertical="center" wrapText="1"/>
    </xf>
    <xf numFmtId="184" fontId="25" fillId="0" borderId="52" xfId="45" applyNumberFormat="1" applyFont="1" applyFill="1" applyBorder="1" applyAlignment="1">
      <alignment horizontal="center" vertical="center" wrapText="1"/>
    </xf>
    <xf numFmtId="184" fontId="25" fillId="0" borderId="46" xfId="45" applyNumberFormat="1" applyFont="1" applyFill="1" applyBorder="1" applyAlignment="1">
      <alignment horizontal="center" vertical="center" wrapText="1"/>
    </xf>
    <xf numFmtId="184" fontId="25" fillId="0" borderId="78" xfId="45" applyNumberFormat="1" applyFont="1" applyFill="1" applyBorder="1" applyAlignment="1">
      <alignment horizontal="center" vertical="center" wrapText="1"/>
    </xf>
    <xf numFmtId="184" fontId="25" fillId="0" borderId="79" xfId="45" applyNumberFormat="1" applyFont="1" applyFill="1" applyBorder="1" applyAlignment="1">
      <alignment horizontal="center" vertical="center" wrapText="1"/>
    </xf>
    <xf numFmtId="182" fontId="25" fillId="0" borderId="80" xfId="45" applyNumberFormat="1" applyFont="1" applyFill="1" applyBorder="1" applyAlignment="1">
      <alignment horizontal="center" vertical="center" wrapText="1"/>
    </xf>
    <xf numFmtId="182" fontId="25" fillId="0" borderId="45" xfId="45" applyNumberFormat="1" applyFont="1" applyFill="1" applyBorder="1" applyAlignment="1">
      <alignment horizontal="center" vertical="center" wrapText="1"/>
    </xf>
    <xf numFmtId="182" fontId="25" fillId="0" borderId="52" xfId="45" applyNumberFormat="1" applyFont="1" applyFill="1" applyBorder="1" applyAlignment="1">
      <alignment horizontal="center" vertical="center" wrapText="1"/>
    </xf>
    <xf numFmtId="182" fontId="25" fillId="0" borderId="46" xfId="45" applyNumberFormat="1" applyFont="1" applyFill="1" applyBorder="1" applyAlignment="1">
      <alignment horizontal="center" vertical="center" wrapText="1"/>
    </xf>
    <xf numFmtId="180" fontId="1" fillId="0" borderId="81" xfId="45" applyNumberFormat="1" applyFont="1" applyFill="1" applyBorder="1" applyAlignment="1">
      <alignment horizontal="center" vertical="center"/>
    </xf>
    <xf numFmtId="176" fontId="27" fillId="0" borderId="82" xfId="45" applyNumberFormat="1" applyFont="1" applyFill="1" applyBorder="1" applyAlignment="1">
      <alignment horizontal="distributed" vertical="center" justifyLastLine="1"/>
    </xf>
    <xf numFmtId="184" fontId="25" fillId="0" borderId="17" xfId="45" applyNumberFormat="1" applyFont="1" applyFill="1" applyBorder="1" applyAlignment="1">
      <alignment horizontal="center" vertical="center" wrapText="1"/>
    </xf>
    <xf numFmtId="184" fontId="25" fillId="0" borderId="83" xfId="45" applyNumberFormat="1" applyFont="1" applyFill="1" applyBorder="1" applyAlignment="1">
      <alignment horizontal="center" vertical="center" wrapText="1"/>
    </xf>
    <xf numFmtId="184" fontId="25" fillId="0" borderId="18" xfId="45" applyNumberFormat="1" applyFont="1" applyFill="1" applyBorder="1" applyAlignment="1">
      <alignment horizontal="center" vertical="center" wrapText="1"/>
    </xf>
    <xf numFmtId="184" fontId="25" fillId="0" borderId="27" xfId="45" applyNumberFormat="1" applyFont="1" applyFill="1" applyBorder="1" applyAlignment="1">
      <alignment horizontal="center" vertical="center" wrapText="1"/>
    </xf>
    <xf numFmtId="184" fontId="25" fillId="0" borderId="55" xfId="45" applyNumberFormat="1" applyFont="1" applyFill="1" applyBorder="1" applyAlignment="1">
      <alignment horizontal="center" vertical="center" wrapText="1"/>
    </xf>
    <xf numFmtId="184" fontId="25" fillId="0" borderId="84" xfId="45" applyNumberFormat="1" applyFont="1" applyFill="1" applyBorder="1" applyAlignment="1">
      <alignment horizontal="center" vertical="center" wrapText="1"/>
    </xf>
    <xf numFmtId="184" fontId="25" fillId="0" borderId="56" xfId="45" applyNumberFormat="1" applyFont="1" applyFill="1" applyBorder="1" applyAlignment="1">
      <alignment horizontal="center" vertical="center" wrapText="1"/>
    </xf>
    <xf numFmtId="182" fontId="25" fillId="0" borderId="85" xfId="45" applyNumberFormat="1" applyFont="1" applyFill="1" applyBorder="1" applyAlignment="1">
      <alignment horizontal="center" vertical="center" wrapText="1"/>
    </xf>
    <xf numFmtId="182" fontId="25" fillId="0" borderId="18" xfId="45" applyNumberFormat="1" applyFont="1" applyFill="1" applyBorder="1" applyAlignment="1">
      <alignment horizontal="center" vertical="center" wrapText="1"/>
    </xf>
    <xf numFmtId="182" fontId="25" fillId="0" borderId="55" xfId="45" applyNumberFormat="1" applyFont="1" applyFill="1" applyBorder="1" applyAlignment="1">
      <alignment horizontal="center" vertical="center" wrapText="1"/>
    </xf>
    <xf numFmtId="178" fontId="1" fillId="0" borderId="53" xfId="45" applyNumberFormat="1" applyFont="1" applyBorder="1">
      <alignment vertical="center"/>
    </xf>
    <xf numFmtId="0" fontId="1" fillId="0" borderId="86" xfId="45" applyFont="1" applyBorder="1">
      <alignment vertical="center"/>
    </xf>
    <xf numFmtId="179" fontId="1" fillId="0" borderId="0" xfId="45" applyNumberFormat="1" applyFont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1" fillId="0" borderId="0" xfId="45" applyFont="1" applyFill="1" applyAlignment="1">
      <alignment vertical="center" wrapText="1"/>
    </xf>
    <xf numFmtId="0" fontId="29" fillId="0" borderId="87" xfId="45" applyFont="1" applyFill="1" applyBorder="1" applyAlignment="1">
      <alignment horizontal="center" vertical="center" wrapText="1"/>
    </xf>
    <xf numFmtId="0" fontId="29" fillId="0" borderId="19" xfId="45" applyFont="1" applyFill="1" applyBorder="1" applyAlignment="1">
      <alignment horizontal="center" vertical="center" readingOrder="1"/>
    </xf>
    <xf numFmtId="0" fontId="29" fillId="0" borderId="0" xfId="45" applyFont="1" applyFill="1" applyBorder="1" applyAlignment="1">
      <alignment horizontal="center" vertical="center" readingOrder="1"/>
    </xf>
    <xf numFmtId="0" fontId="29" fillId="0" borderId="28" xfId="45" applyFont="1" applyFill="1" applyBorder="1" applyAlignment="1">
      <alignment horizontal="center" vertical="center"/>
    </xf>
    <xf numFmtId="0" fontId="29" fillId="0" borderId="88" xfId="45" applyFont="1" applyFill="1" applyBorder="1" applyAlignment="1">
      <alignment horizontal="center" vertical="center" wrapText="1"/>
    </xf>
    <xf numFmtId="0" fontId="26" fillId="25" borderId="53" xfId="45" applyFont="1" applyFill="1" applyBorder="1" applyAlignment="1">
      <alignment horizontal="center" vertical="center" readingOrder="1"/>
    </xf>
    <xf numFmtId="0" fontId="26" fillId="25" borderId="14" xfId="45" applyFont="1" applyFill="1" applyBorder="1" applyAlignment="1">
      <alignment horizontal="center" vertical="center" readingOrder="1"/>
    </xf>
    <xf numFmtId="0" fontId="26" fillId="25" borderId="89" xfId="45" applyFont="1" applyFill="1" applyBorder="1" applyAlignment="1">
      <alignment horizontal="center" vertical="center"/>
    </xf>
    <xf numFmtId="0" fontId="26" fillId="25" borderId="86" xfId="45" applyFont="1" applyFill="1" applyBorder="1" applyAlignment="1">
      <alignment horizontal="center" vertical="center" wrapText="1"/>
    </xf>
    <xf numFmtId="0" fontId="1" fillId="25" borderId="14" xfId="45" applyFont="1" applyFill="1" applyBorder="1" applyAlignment="1">
      <alignment vertical="center" wrapText="1"/>
    </xf>
    <xf numFmtId="177" fontId="22" fillId="0" borderId="90" xfId="45" applyNumberFormat="1" applyFont="1" applyFill="1" applyBorder="1" applyAlignment="1">
      <alignment horizontal="center" vertical="center" wrapText="1"/>
    </xf>
    <xf numFmtId="177" fontId="22" fillId="0" borderId="91" xfId="45" applyNumberFormat="1" applyFont="1" applyFill="1" applyBorder="1" applyAlignment="1">
      <alignment horizontal="center" vertical="center" wrapText="1"/>
    </xf>
    <xf numFmtId="177" fontId="22" fillId="0" borderId="58" xfId="45" applyNumberFormat="1" applyFont="1" applyFill="1" applyBorder="1" applyAlignment="1">
      <alignment horizontal="center" vertical="center" wrapText="1"/>
    </xf>
    <xf numFmtId="177" fontId="22" fillId="0" borderId="92" xfId="45" applyNumberFormat="1" applyFont="1" applyFill="1" applyBorder="1" applyAlignment="1">
      <alignment horizontal="center" vertical="center" wrapText="1"/>
    </xf>
    <xf numFmtId="0" fontId="1" fillId="0" borderId="0" xfId="45" applyFont="1" applyFill="1" applyBorder="1" applyAlignment="1">
      <alignment vertical="center" wrapText="1"/>
    </xf>
    <xf numFmtId="177" fontId="22" fillId="0" borderId="15" xfId="45" applyNumberFormat="1" applyFont="1" applyFill="1" applyBorder="1" applyAlignment="1">
      <alignment horizontal="center" vertical="center" wrapText="1"/>
    </xf>
    <xf numFmtId="177" fontId="22" fillId="0" borderId="71" xfId="45" applyNumberFormat="1" applyFont="1" applyFill="1" applyBorder="1" applyAlignment="1">
      <alignment horizontal="center" vertical="center" wrapText="1"/>
    </xf>
    <xf numFmtId="177" fontId="22" fillId="0" borderId="29" xfId="45" applyNumberFormat="1" applyFont="1" applyFill="1" applyBorder="1" applyAlignment="1">
      <alignment horizontal="center" vertical="center" wrapText="1"/>
    </xf>
    <xf numFmtId="177" fontId="22" fillId="0" borderId="42" xfId="45" applyNumberFormat="1" applyFont="1" applyFill="1" applyBorder="1" applyAlignment="1">
      <alignment horizontal="center" vertical="center" wrapText="1"/>
    </xf>
    <xf numFmtId="177" fontId="22" fillId="0" borderId="43" xfId="45" applyNumberFormat="1" applyFont="1" applyFill="1" applyBorder="1" applyAlignment="1">
      <alignment horizontal="center" vertical="center" wrapText="1"/>
    </xf>
    <xf numFmtId="177" fontId="22" fillId="0" borderId="77" xfId="45" applyNumberFormat="1" applyFont="1" applyFill="1" applyBorder="1" applyAlignment="1">
      <alignment horizontal="center" vertical="center" wrapText="1"/>
    </xf>
    <xf numFmtId="177" fontId="22" fillId="0" borderId="52" xfId="45" applyNumberFormat="1" applyFont="1" applyFill="1" applyBorder="1" applyAlignment="1">
      <alignment horizontal="center" vertical="center" wrapText="1"/>
    </xf>
    <xf numFmtId="177" fontId="22" fillId="0" borderId="93" xfId="45" applyNumberFormat="1" applyFont="1" applyFill="1" applyBorder="1" applyAlignment="1">
      <alignment horizontal="center" vertical="center" wrapText="1"/>
    </xf>
    <xf numFmtId="177" fontId="22" fillId="0" borderId="17" xfId="45" applyNumberFormat="1" applyFont="1" applyFill="1" applyBorder="1" applyAlignment="1">
      <alignment horizontal="center" vertical="center" wrapText="1"/>
    </xf>
    <xf numFmtId="177" fontId="22" fillId="0" borderId="83" xfId="45" applyNumberFormat="1" applyFont="1" applyFill="1" applyBorder="1" applyAlignment="1">
      <alignment horizontal="center" vertical="center" wrapText="1"/>
    </xf>
    <xf numFmtId="177" fontId="22" fillId="0" borderId="55" xfId="45" applyNumberFormat="1" applyFont="1" applyFill="1" applyBorder="1" applyAlignment="1">
      <alignment horizontal="center" vertical="center" wrapText="1"/>
    </xf>
    <xf numFmtId="177" fontId="22" fillId="0" borderId="87" xfId="45" applyNumberFormat="1" applyFont="1" applyFill="1" applyBorder="1" applyAlignment="1">
      <alignment horizontal="center" vertical="center" wrapText="1"/>
    </xf>
    <xf numFmtId="0" fontId="1" fillId="0" borderId="83" xfId="45" applyFont="1" applyFill="1" applyBorder="1" applyAlignment="1">
      <alignment vertical="center" wrapText="1"/>
    </xf>
    <xf numFmtId="183" fontId="1" fillId="0" borderId="0" xfId="45" applyNumberFormat="1" applyFont="1" applyFill="1">
      <alignment vertical="center"/>
    </xf>
    <xf numFmtId="0" fontId="22" fillId="0" borderId="0" xfId="45" applyFont="1" applyFill="1" applyAlignment="1">
      <alignment horizontal="left" vertical="center"/>
    </xf>
    <xf numFmtId="0" fontId="22" fillId="0" borderId="0" xfId="45" applyFont="1" applyFill="1" applyAlignment="1">
      <alignment horizontal="left" vertical="center" wrapText="1"/>
    </xf>
    <xf numFmtId="0" fontId="32" fillId="0" borderId="0" xfId="45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29" fillId="0" borderId="94" xfId="45" applyFont="1" applyFill="1" applyBorder="1" applyAlignment="1">
      <alignment horizontal="center" vertical="center" wrapText="1"/>
    </xf>
    <xf numFmtId="0" fontId="29" fillId="0" borderId="95" xfId="45" applyFont="1" applyFill="1" applyBorder="1" applyAlignment="1">
      <alignment horizontal="center" vertical="center" wrapText="1"/>
    </xf>
    <xf numFmtId="0" fontId="29" fillId="0" borderId="96" xfId="45" applyFont="1" applyFill="1" applyBorder="1" applyAlignment="1">
      <alignment horizontal="center" vertical="center" wrapText="1"/>
    </xf>
    <xf numFmtId="0" fontId="27" fillId="0" borderId="97" xfId="45" applyFont="1" applyFill="1" applyBorder="1" applyAlignment="1">
      <alignment horizontal="center" vertical="center" wrapText="1"/>
    </xf>
    <xf numFmtId="0" fontId="27" fillId="0" borderId="38" xfId="45" applyFont="1" applyFill="1" applyBorder="1" applyAlignment="1">
      <alignment horizontal="center" vertical="center" wrapText="1"/>
    </xf>
    <xf numFmtId="0" fontId="27" fillId="0" borderId="22" xfId="45" applyFont="1" applyFill="1" applyBorder="1" applyAlignment="1">
      <alignment horizontal="center" vertical="center" wrapText="1"/>
    </xf>
    <xf numFmtId="0" fontId="29" fillId="0" borderId="98" xfId="45" applyFont="1" applyFill="1" applyBorder="1" applyAlignment="1">
      <alignment horizontal="center" vertical="center" wrapText="1"/>
    </xf>
    <xf numFmtId="0" fontId="29" fillId="0" borderId="99" xfId="45" applyFont="1" applyFill="1" applyBorder="1" applyAlignment="1">
      <alignment horizontal="center" vertical="center" wrapText="1"/>
    </xf>
    <xf numFmtId="0" fontId="29" fillId="0" borderId="100" xfId="45" applyFont="1" applyFill="1" applyBorder="1" applyAlignment="1">
      <alignment horizontal="center" vertical="center" wrapText="1"/>
    </xf>
    <xf numFmtId="0" fontId="27" fillId="0" borderId="101" xfId="45" applyFont="1" applyFill="1" applyBorder="1" applyAlignment="1">
      <alignment horizontal="center" vertical="center" wrapText="1"/>
    </xf>
    <xf numFmtId="0" fontId="27" fillId="0" borderId="44" xfId="45" applyFont="1" applyFill="1" applyBorder="1" applyAlignment="1">
      <alignment horizontal="center" vertical="center" wrapText="1"/>
    </xf>
    <xf numFmtId="0" fontId="27" fillId="0" borderId="29" xfId="45" applyFont="1" applyFill="1" applyBorder="1" applyAlignment="1">
      <alignment horizontal="center" vertical="center" wrapText="1"/>
    </xf>
    <xf numFmtId="0" fontId="27" fillId="0" borderId="26" xfId="45" applyFont="1" applyFill="1" applyBorder="1" applyAlignment="1">
      <alignment horizontal="center" vertical="center" wrapText="1"/>
    </xf>
    <xf numFmtId="0" fontId="1" fillId="0" borderId="0" xfId="45" applyFont="1" applyFill="1" applyAlignment="1">
      <alignment horizontal="right" vertical="center"/>
    </xf>
    <xf numFmtId="0" fontId="1" fillId="0" borderId="0" xfId="45" applyFont="1" applyFill="1" applyAlignment="1">
      <alignment horizontal="center" vertical="center"/>
    </xf>
    <xf numFmtId="0" fontId="27" fillId="0" borderId="11" xfId="45" applyFont="1" applyFill="1" applyBorder="1" applyAlignment="1">
      <alignment horizontal="center" vertical="center" wrapText="1"/>
    </xf>
    <xf numFmtId="0" fontId="22" fillId="0" borderId="0" xfId="45" applyFont="1" applyFill="1" applyBorder="1" applyAlignment="1">
      <alignment horizontal="right" vertical="center"/>
    </xf>
    <xf numFmtId="0" fontId="1" fillId="0" borderId="102" xfId="45" applyFont="1" applyBorder="1" applyAlignment="1">
      <alignment vertical="center" wrapText="1"/>
    </xf>
    <xf numFmtId="0" fontId="7" fillId="0" borderId="69" xfId="0" applyFont="1" applyBorder="1" applyAlignment="1">
      <alignment vertical="center" wrapText="1"/>
    </xf>
    <xf numFmtId="0" fontId="29" fillId="0" borderId="94" xfId="45" applyFont="1" applyFill="1" applyBorder="1" applyAlignment="1">
      <alignment horizontal="center" vertical="center"/>
    </xf>
    <xf numFmtId="0" fontId="29" fillId="0" borderId="95" xfId="0" applyFont="1" applyBorder="1" applyAlignment="1">
      <alignment horizontal="center" vertical="center"/>
    </xf>
    <xf numFmtId="0" fontId="22" fillId="0" borderId="0" xfId="45" applyFont="1" applyAlignment="1">
      <alignment vertical="center" wrapText="1"/>
    </xf>
    <xf numFmtId="0" fontId="30" fillId="0" borderId="0" xfId="45" applyFont="1" applyFill="1" applyBorder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1" fillId="0" borderId="14" xfId="45" applyFont="1" applyBorder="1" applyAlignment="1">
      <alignment horizontal="right" vertical="center"/>
    </xf>
    <xf numFmtId="0" fontId="29" fillId="0" borderId="103" xfId="45" applyFont="1" applyFill="1" applyBorder="1" applyAlignment="1">
      <alignment horizontal="center" vertical="center"/>
    </xf>
    <xf numFmtId="0" fontId="29" fillId="0" borderId="95" xfId="45" applyFont="1" applyFill="1" applyBorder="1" applyAlignment="1">
      <alignment horizontal="center" vertical="center"/>
    </xf>
    <xf numFmtId="0" fontId="1" fillId="0" borderId="29" xfId="45" applyFont="1" applyFill="1" applyBorder="1" applyAlignment="1">
      <alignment horizontal="center" vertical="center"/>
    </xf>
    <xf numFmtId="0" fontId="1" fillId="0" borderId="71" xfId="45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29" fillId="0" borderId="96" xfId="45" applyFont="1" applyFill="1" applyBorder="1" applyAlignment="1">
      <alignment horizontal="center" vertical="center"/>
    </xf>
    <xf numFmtId="0" fontId="29" fillId="0" borderId="87" xfId="45" applyFont="1" applyFill="1" applyBorder="1" applyAlignment="1">
      <alignment horizontal="center" vertical="center"/>
    </xf>
    <xf numFmtId="181" fontId="34" fillId="25" borderId="104" xfId="45" applyNumberFormat="1" applyFont="1" applyFill="1" applyBorder="1" applyAlignment="1">
      <alignment horizontal="center" vertical="center" wrapText="1"/>
    </xf>
    <xf numFmtId="181" fontId="25" fillId="0" borderId="105" xfId="28" applyNumberFormat="1" applyFont="1" applyFill="1" applyBorder="1" applyAlignment="1">
      <alignment horizontal="center" vertical="center" wrapText="1"/>
    </xf>
    <xf numFmtId="181" fontId="25" fillId="0" borderId="39" xfId="28" applyNumberFormat="1" applyFont="1" applyFill="1" applyBorder="1" applyAlignment="1">
      <alignment horizontal="center" vertical="center" wrapText="1"/>
    </xf>
    <xf numFmtId="181" fontId="25" fillId="0" borderId="47" xfId="28" applyNumberFormat="1" applyFont="1" applyFill="1" applyBorder="1" applyAlignment="1">
      <alignment horizontal="center" vertical="center" wrapText="1"/>
    </xf>
    <xf numFmtId="181" fontId="25" fillId="0" borderId="41" xfId="28" applyNumberFormat="1" applyFont="1" applyFill="1" applyBorder="1" applyAlignment="1">
      <alignment horizontal="center" vertical="center" wrapText="1"/>
    </xf>
    <xf numFmtId="0" fontId="1" fillId="0" borderId="0" xfId="45" applyFont="1" applyFill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【再確認】市区町村の「わたり」等の状況" xfId="45"/>
    <cellStyle name="良い" xfId="46" builtinId="26" customBuiltin="1"/>
  </cellStyles>
  <dxfs count="80"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  <name val="ＭＳ Ｐゴシック"/>
        <scheme val="none"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/>
        <name val="ＭＳ Ｐゴシック"/>
        <scheme val="none"/>
      </font>
      <fill>
        <patternFill patternType="solid"/>
      </fill>
    </dxf>
    <dxf>
      <font>
        <b/>
        <i val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abSelected="1" view="pageBreakPreview" zoomScale="70" zoomScaleNormal="100" zoomScaleSheetLayoutView="70" workbookViewId="0">
      <selection sqref="A1:N1"/>
    </sheetView>
  </sheetViews>
  <sheetFormatPr defaultColWidth="9.44140625" defaultRowHeight="21.75" customHeight="1" x14ac:dyDescent="0.2"/>
  <cols>
    <col min="1" max="1" width="13.44140625" style="78" customWidth="1"/>
    <col min="2" max="6" width="6.6640625" style="78" hidden="1" customWidth="1"/>
    <col min="7" max="7" width="2.88671875" style="78" hidden="1" customWidth="1"/>
    <col min="8" max="27" width="9.77734375" style="78" customWidth="1"/>
    <col min="28" max="28" width="2.77734375" style="78" customWidth="1"/>
    <col min="29" max="29" width="9.44140625" style="78"/>
    <col min="30" max="32" width="8.6640625" style="78" customWidth="1"/>
    <col min="33" max="16384" width="9.44140625" style="78"/>
  </cols>
  <sheetData>
    <row r="1" spans="1:28" ht="20.25" customHeight="1" x14ac:dyDescent="0.2">
      <c r="A1" s="200" t="s">
        <v>58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167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8" ht="15" customHeight="1" x14ac:dyDescent="0.2">
      <c r="A2" s="1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15" t="s">
        <v>63</v>
      </c>
      <c r="Z2" s="215"/>
      <c r="AA2" s="215"/>
    </row>
    <row r="3" spans="1:28" ht="15" customHeight="1" thickBot="1" x14ac:dyDescent="0.25">
      <c r="A3" s="23" t="s">
        <v>55</v>
      </c>
      <c r="B3" s="78">
        <v>3094</v>
      </c>
      <c r="C3" s="78">
        <v>3566</v>
      </c>
      <c r="D3" s="78">
        <v>3905</v>
      </c>
      <c r="E3" s="78">
        <v>4251</v>
      </c>
      <c r="F3" s="78">
        <v>4591</v>
      </c>
      <c r="V3" s="218" t="s">
        <v>46</v>
      </c>
      <c r="W3" s="218"/>
      <c r="X3" s="218"/>
      <c r="Y3" s="218"/>
      <c r="Z3" s="218"/>
      <c r="AA3" s="218"/>
    </row>
    <row r="4" spans="1:28" s="168" customFormat="1" ht="15" customHeight="1" x14ac:dyDescent="0.2">
      <c r="A4" s="208" t="s">
        <v>1</v>
      </c>
      <c r="B4" s="202" t="s">
        <v>7</v>
      </c>
      <c r="C4" s="203"/>
      <c r="D4" s="203"/>
      <c r="E4" s="203"/>
      <c r="F4" s="204"/>
      <c r="G4" s="54"/>
      <c r="H4" s="205" t="s">
        <v>54</v>
      </c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8" s="168" customFormat="1" ht="15" customHeight="1" thickBot="1" x14ac:dyDescent="0.25">
      <c r="A5" s="209"/>
      <c r="B5" s="81" t="s">
        <v>4</v>
      </c>
      <c r="C5" s="82" t="s">
        <v>9</v>
      </c>
      <c r="D5" s="83" t="s">
        <v>5</v>
      </c>
      <c r="E5" s="83" t="s">
        <v>8</v>
      </c>
      <c r="F5" s="169" t="s">
        <v>6</v>
      </c>
      <c r="G5" s="55"/>
      <c r="H5" s="211" t="s">
        <v>14</v>
      </c>
      <c r="I5" s="212"/>
      <c r="J5" s="213" t="s">
        <v>15</v>
      </c>
      <c r="K5" s="214"/>
      <c r="L5" s="213" t="s">
        <v>16</v>
      </c>
      <c r="M5" s="214"/>
      <c r="N5" s="213" t="s">
        <v>17</v>
      </c>
      <c r="O5" s="214"/>
      <c r="P5" s="213" t="s">
        <v>18</v>
      </c>
      <c r="Q5" s="214"/>
      <c r="R5" s="213" t="s">
        <v>19</v>
      </c>
      <c r="S5" s="214"/>
      <c r="T5" s="213" t="s">
        <v>20</v>
      </c>
      <c r="U5" s="214"/>
      <c r="V5" s="213" t="s">
        <v>21</v>
      </c>
      <c r="W5" s="214"/>
      <c r="X5" s="213" t="s">
        <v>22</v>
      </c>
      <c r="Y5" s="214"/>
      <c r="Z5" s="213" t="s">
        <v>23</v>
      </c>
      <c r="AA5" s="217"/>
    </row>
    <row r="6" spans="1:28" s="168" customFormat="1" ht="15" customHeight="1" thickBot="1" x14ac:dyDescent="0.25">
      <c r="A6" s="210"/>
      <c r="B6" s="170"/>
      <c r="C6" s="171"/>
      <c r="D6" s="172"/>
      <c r="E6" s="172"/>
      <c r="F6" s="173"/>
      <c r="G6" s="55"/>
      <c r="H6" s="41" t="s">
        <v>56</v>
      </c>
      <c r="I6" s="42" t="s">
        <v>57</v>
      </c>
      <c r="J6" s="43" t="s">
        <v>56</v>
      </c>
      <c r="K6" s="43" t="s">
        <v>57</v>
      </c>
      <c r="L6" s="43" t="s">
        <v>56</v>
      </c>
      <c r="M6" s="43" t="s">
        <v>57</v>
      </c>
      <c r="N6" s="43" t="s">
        <v>56</v>
      </c>
      <c r="O6" s="43" t="s">
        <v>57</v>
      </c>
      <c r="P6" s="43" t="s">
        <v>56</v>
      </c>
      <c r="Q6" s="43" t="s">
        <v>57</v>
      </c>
      <c r="R6" s="43" t="s">
        <v>56</v>
      </c>
      <c r="S6" s="43" t="s">
        <v>57</v>
      </c>
      <c r="T6" s="43" t="s">
        <v>56</v>
      </c>
      <c r="U6" s="43" t="s">
        <v>57</v>
      </c>
      <c r="V6" s="43" t="s">
        <v>56</v>
      </c>
      <c r="W6" s="43" t="s">
        <v>57</v>
      </c>
      <c r="X6" s="43" t="s">
        <v>56</v>
      </c>
      <c r="Y6" s="44" t="s">
        <v>57</v>
      </c>
      <c r="Z6" s="43" t="s">
        <v>56</v>
      </c>
      <c r="AA6" s="45" t="s">
        <v>57</v>
      </c>
    </row>
    <row r="7" spans="1:28" s="168" customFormat="1" ht="28.95" customHeight="1" thickBot="1" x14ac:dyDescent="0.25">
      <c r="A7" s="90" t="s">
        <v>48</v>
      </c>
      <c r="B7" s="174"/>
      <c r="C7" s="175"/>
      <c r="D7" s="176"/>
      <c r="E7" s="176"/>
      <c r="F7" s="177"/>
      <c r="G7" s="178"/>
      <c r="H7" s="46">
        <v>1356</v>
      </c>
      <c r="I7" s="47">
        <v>2437</v>
      </c>
      <c r="J7" s="48">
        <v>1858</v>
      </c>
      <c r="K7" s="48">
        <v>3078</v>
      </c>
      <c r="L7" s="48">
        <v>2229</v>
      </c>
      <c r="M7" s="48">
        <v>3547</v>
      </c>
      <c r="N7" s="48">
        <v>2619</v>
      </c>
      <c r="O7" s="48">
        <v>3883</v>
      </c>
      <c r="P7" s="48">
        <v>2892</v>
      </c>
      <c r="Q7" s="48">
        <v>4006</v>
      </c>
      <c r="R7" s="48">
        <v>3206</v>
      </c>
      <c r="S7" s="48">
        <v>4226</v>
      </c>
      <c r="T7" s="48">
        <v>3662</v>
      </c>
      <c r="U7" s="48">
        <v>4562</v>
      </c>
      <c r="V7" s="48">
        <v>4130</v>
      </c>
      <c r="W7" s="48">
        <v>4782</v>
      </c>
      <c r="X7" s="48">
        <v>4646</v>
      </c>
      <c r="Y7" s="49">
        <v>5377</v>
      </c>
      <c r="Z7" s="48">
        <v>5295</v>
      </c>
      <c r="AA7" s="50">
        <v>5701</v>
      </c>
    </row>
    <row r="8" spans="1:28" s="168" customFormat="1" ht="25.95" customHeight="1" x14ac:dyDescent="0.2">
      <c r="A8" s="99" t="s">
        <v>26</v>
      </c>
      <c r="B8" s="179" t="e">
        <f>ROUND(#REF!/$B$3/100,3)</f>
        <v>#REF!</v>
      </c>
      <c r="C8" s="180" t="e">
        <f>ROUND(#REF!/$C$3/100,3)</f>
        <v>#REF!</v>
      </c>
      <c r="D8" s="181" t="e">
        <f>ROUND(#REF!/$D$3/100,3)</f>
        <v>#REF!</v>
      </c>
      <c r="E8" s="181" t="e">
        <f>ROUND(#REF!/$E$3/100,3)</f>
        <v>#REF!</v>
      </c>
      <c r="F8" s="182" t="e">
        <f>ROUND(#REF!/$F$3/100,3)</f>
        <v>#REF!</v>
      </c>
      <c r="G8" s="183"/>
      <c r="H8" s="28">
        <v>1341</v>
      </c>
      <c r="I8" s="35">
        <v>2705</v>
      </c>
      <c r="J8" s="29">
        <v>1927</v>
      </c>
      <c r="K8" s="29">
        <v>3316</v>
      </c>
      <c r="L8" s="29">
        <v>2250</v>
      </c>
      <c r="M8" s="29">
        <v>3695</v>
      </c>
      <c r="N8" s="29">
        <v>2519</v>
      </c>
      <c r="O8" s="29">
        <v>4114</v>
      </c>
      <c r="P8" s="29">
        <v>2698</v>
      </c>
      <c r="Q8" s="29">
        <v>4297</v>
      </c>
      <c r="R8" s="29">
        <v>2912</v>
      </c>
      <c r="S8" s="29">
        <v>4502</v>
      </c>
      <c r="T8" s="29">
        <v>3445</v>
      </c>
      <c r="U8" s="29">
        <v>4818</v>
      </c>
      <c r="V8" s="29">
        <v>3916</v>
      </c>
      <c r="W8" s="29">
        <v>5110</v>
      </c>
      <c r="X8" s="29">
        <v>4618</v>
      </c>
      <c r="Y8" s="38">
        <v>5556</v>
      </c>
      <c r="Z8" s="29">
        <v>5453</v>
      </c>
      <c r="AA8" s="40">
        <v>5852</v>
      </c>
      <c r="AB8" s="78"/>
    </row>
    <row r="9" spans="1:28" ht="30" customHeight="1" x14ac:dyDescent="0.2">
      <c r="A9" s="113" t="s">
        <v>27</v>
      </c>
      <c r="B9" s="184" t="e">
        <f>ROUND(#REF!/$B$3/100,3)</f>
        <v>#REF!</v>
      </c>
      <c r="C9" s="185" t="e">
        <f>ROUND(#REF!/$C$3/100,3)</f>
        <v>#REF!</v>
      </c>
      <c r="D9" s="186" t="e">
        <f>ROUND(#REF!/$D$3/100,3)</f>
        <v>#REF!</v>
      </c>
      <c r="E9" s="186" t="e">
        <f>ROUND(#REF!/$E$3/100,3)</f>
        <v>#REF!</v>
      </c>
      <c r="F9" s="187" t="e">
        <f>ROUND(#REF!/$F$3/100,3)</f>
        <v>#REF!</v>
      </c>
      <c r="G9" s="183"/>
      <c r="H9" s="24">
        <v>1380</v>
      </c>
      <c r="I9" s="36">
        <v>3285</v>
      </c>
      <c r="J9" s="25">
        <v>2400</v>
      </c>
      <c r="K9" s="25">
        <v>3759</v>
      </c>
      <c r="L9" s="25">
        <v>2673</v>
      </c>
      <c r="M9" s="25">
        <v>4096</v>
      </c>
      <c r="N9" s="25">
        <v>2960</v>
      </c>
      <c r="O9" s="25">
        <v>4234</v>
      </c>
      <c r="P9" s="25">
        <v>3265</v>
      </c>
      <c r="Q9" s="25">
        <v>4518</v>
      </c>
      <c r="R9" s="25">
        <v>3604</v>
      </c>
      <c r="S9" s="25">
        <v>4668</v>
      </c>
      <c r="T9" s="25">
        <v>3823</v>
      </c>
      <c r="U9" s="25">
        <v>4959</v>
      </c>
      <c r="V9" s="25">
        <v>4045</v>
      </c>
      <c r="W9" s="25">
        <v>5356</v>
      </c>
      <c r="X9" s="53"/>
      <c r="Y9" s="53"/>
      <c r="Z9" s="53"/>
      <c r="AA9" s="56"/>
    </row>
    <row r="10" spans="1:28" ht="30" customHeight="1" x14ac:dyDescent="0.2">
      <c r="A10" s="113" t="s">
        <v>28</v>
      </c>
      <c r="B10" s="184" t="e">
        <f>ROUND(#REF!/$B$3/100,3)</f>
        <v>#REF!</v>
      </c>
      <c r="C10" s="185" t="e">
        <f>ROUND(#REF!/$C$3/100,3)</f>
        <v>#REF!</v>
      </c>
      <c r="D10" s="186" t="e">
        <f>ROUND(#REF!/$D$3/100,3)</f>
        <v>#REF!</v>
      </c>
      <c r="E10" s="186" t="e">
        <f>ROUND(#REF!/$E$3/100,3)</f>
        <v>#REF!</v>
      </c>
      <c r="F10" s="187" t="e">
        <f>ROUND(#REF!/$F$3/100,3)</f>
        <v>#REF!</v>
      </c>
      <c r="G10" s="183"/>
      <c r="H10" s="24">
        <v>1391</v>
      </c>
      <c r="I10" s="36">
        <v>2783</v>
      </c>
      <c r="J10" s="25">
        <v>2303</v>
      </c>
      <c r="K10" s="25">
        <v>3663</v>
      </c>
      <c r="L10" s="25">
        <v>2715</v>
      </c>
      <c r="M10" s="25">
        <v>4231</v>
      </c>
      <c r="N10" s="25">
        <v>3087</v>
      </c>
      <c r="O10" s="25">
        <v>4341</v>
      </c>
      <c r="P10" s="25">
        <v>3557</v>
      </c>
      <c r="Q10" s="25">
        <v>4690</v>
      </c>
      <c r="R10" s="25">
        <v>3988</v>
      </c>
      <c r="S10" s="25">
        <v>4996</v>
      </c>
      <c r="T10" s="25">
        <v>4531</v>
      </c>
      <c r="U10" s="25">
        <v>5295</v>
      </c>
      <c r="V10" s="25">
        <v>5127</v>
      </c>
      <c r="W10" s="25">
        <v>5699</v>
      </c>
      <c r="X10" s="53"/>
      <c r="Y10" s="53"/>
      <c r="Z10" s="53"/>
      <c r="AA10" s="56"/>
    </row>
    <row r="11" spans="1:28" ht="30" customHeight="1" x14ac:dyDescent="0.2">
      <c r="A11" s="113" t="s">
        <v>29</v>
      </c>
      <c r="B11" s="184" t="e">
        <f>ROUND(#REF!/$B$3/100,3)</f>
        <v>#REF!</v>
      </c>
      <c r="C11" s="185" t="e">
        <f>ROUND(#REF!/$C$3/100,3)</f>
        <v>#REF!</v>
      </c>
      <c r="D11" s="186" t="e">
        <f>ROUND(#REF!/$D$3/100,3)</f>
        <v>#REF!</v>
      </c>
      <c r="E11" s="186" t="e">
        <f>ROUND(#REF!/$E$3/100,3)</f>
        <v>#REF!</v>
      </c>
      <c r="F11" s="187" t="e">
        <f>ROUND(#REF!/$F$3/100,3)</f>
        <v>#REF!</v>
      </c>
      <c r="G11" s="183"/>
      <c r="H11" s="24">
        <v>1339</v>
      </c>
      <c r="I11" s="36">
        <v>2447</v>
      </c>
      <c r="J11" s="25">
        <v>1612</v>
      </c>
      <c r="K11" s="25">
        <v>3085</v>
      </c>
      <c r="L11" s="25">
        <v>2135</v>
      </c>
      <c r="M11" s="25">
        <v>4085</v>
      </c>
      <c r="N11" s="25">
        <v>2558</v>
      </c>
      <c r="O11" s="25">
        <v>4345</v>
      </c>
      <c r="P11" s="25">
        <v>2907</v>
      </c>
      <c r="Q11" s="25">
        <v>4467</v>
      </c>
      <c r="R11" s="25">
        <v>3114</v>
      </c>
      <c r="S11" s="25">
        <v>4790</v>
      </c>
      <c r="T11" s="25">
        <v>3569</v>
      </c>
      <c r="U11" s="25">
        <v>5334</v>
      </c>
      <c r="V11" s="25">
        <v>3867</v>
      </c>
      <c r="W11" s="25">
        <v>5480</v>
      </c>
      <c r="X11" s="53"/>
      <c r="Y11" s="53"/>
      <c r="Z11" s="53"/>
      <c r="AA11" s="56"/>
    </row>
    <row r="12" spans="1:28" ht="30" customHeight="1" x14ac:dyDescent="0.2">
      <c r="A12" s="113" t="s">
        <v>30</v>
      </c>
      <c r="B12" s="184" t="e">
        <f>ROUND(#REF!/$B$3/100,3)</f>
        <v>#REF!</v>
      </c>
      <c r="C12" s="185" t="e">
        <f>ROUND(#REF!/$C$3/100,3)</f>
        <v>#REF!</v>
      </c>
      <c r="D12" s="186" t="e">
        <f>ROUND(#REF!/$D$3/100,3)</f>
        <v>#REF!</v>
      </c>
      <c r="E12" s="186" t="e">
        <f>ROUND(#REF!/$E$3/100,3)</f>
        <v>#REF!</v>
      </c>
      <c r="F12" s="187" t="e">
        <f>ROUND(#REF!/$F$3/100,3)</f>
        <v>#REF!</v>
      </c>
      <c r="G12" s="183"/>
      <c r="H12" s="24">
        <v>1276</v>
      </c>
      <c r="I12" s="36">
        <v>2981</v>
      </c>
      <c r="J12" s="25">
        <v>2001</v>
      </c>
      <c r="K12" s="25">
        <v>3586</v>
      </c>
      <c r="L12" s="25">
        <v>2267</v>
      </c>
      <c r="M12" s="25">
        <v>4031</v>
      </c>
      <c r="N12" s="25">
        <v>2448</v>
      </c>
      <c r="O12" s="25">
        <v>4205</v>
      </c>
      <c r="P12" s="25">
        <v>2724</v>
      </c>
      <c r="Q12" s="25">
        <v>4341</v>
      </c>
      <c r="R12" s="25">
        <v>3287</v>
      </c>
      <c r="S12" s="25">
        <v>5129</v>
      </c>
      <c r="T12" s="25">
        <v>4733</v>
      </c>
      <c r="U12" s="25">
        <v>5541</v>
      </c>
      <c r="V12" s="25">
        <v>5607</v>
      </c>
      <c r="W12" s="25">
        <v>6460</v>
      </c>
      <c r="X12" s="53"/>
      <c r="Y12" s="53"/>
      <c r="Z12" s="53"/>
      <c r="AA12" s="56"/>
    </row>
    <row r="13" spans="1:28" ht="30" customHeight="1" x14ac:dyDescent="0.2">
      <c r="A13" s="113" t="s">
        <v>31</v>
      </c>
      <c r="B13" s="184" t="e">
        <f>ROUND(#REF!/$B$3/100,3)</f>
        <v>#REF!</v>
      </c>
      <c r="C13" s="185" t="e">
        <f>ROUND(#REF!/$C$3/100,3)</f>
        <v>#REF!</v>
      </c>
      <c r="D13" s="186" t="e">
        <f>ROUND(#REF!/$D$3/100,3)</f>
        <v>#REF!</v>
      </c>
      <c r="E13" s="186" t="e">
        <f>ROUND(#REF!/$E$3/100,3)</f>
        <v>#REF!</v>
      </c>
      <c r="F13" s="187" t="e">
        <f>ROUND(#REF!/$F$3/100,3)</f>
        <v>#REF!</v>
      </c>
      <c r="G13" s="183"/>
      <c r="H13" s="24">
        <v>1377</v>
      </c>
      <c r="I13" s="36">
        <v>2473</v>
      </c>
      <c r="J13" s="25">
        <v>1526</v>
      </c>
      <c r="K13" s="25">
        <v>3397</v>
      </c>
      <c r="L13" s="25">
        <v>2314</v>
      </c>
      <c r="M13" s="25">
        <v>3973</v>
      </c>
      <c r="N13" s="25">
        <v>2622</v>
      </c>
      <c r="O13" s="25">
        <v>4226</v>
      </c>
      <c r="P13" s="25">
        <v>3120</v>
      </c>
      <c r="Q13" s="25">
        <v>4506</v>
      </c>
      <c r="R13" s="25">
        <v>3518</v>
      </c>
      <c r="S13" s="25">
        <v>4750</v>
      </c>
      <c r="T13" s="25">
        <v>3846</v>
      </c>
      <c r="U13" s="25">
        <v>5115</v>
      </c>
      <c r="V13" s="25">
        <v>4231</v>
      </c>
      <c r="W13" s="25">
        <v>5615</v>
      </c>
      <c r="X13" s="53"/>
      <c r="Y13" s="53"/>
      <c r="Z13" s="53"/>
      <c r="AA13" s="56"/>
    </row>
    <row r="14" spans="1:28" ht="30" customHeight="1" x14ac:dyDescent="0.2">
      <c r="A14" s="113" t="s">
        <v>32</v>
      </c>
      <c r="B14" s="184" t="e">
        <f>ROUND(#REF!/$B$3/100,3)</f>
        <v>#REF!</v>
      </c>
      <c r="C14" s="185" t="e">
        <f>ROUND(#REF!/$C$3/100,3)</f>
        <v>#REF!</v>
      </c>
      <c r="D14" s="186" t="e">
        <f>ROUND(#REF!/$D$3/100,3)</f>
        <v>#REF!</v>
      </c>
      <c r="E14" s="186" t="e">
        <f>ROUND(#REF!/$E$3/100,3)</f>
        <v>#REF!</v>
      </c>
      <c r="F14" s="187" t="e">
        <f>ROUND(#REF!/$F$3/100,3)</f>
        <v>#REF!</v>
      </c>
      <c r="G14" s="183"/>
      <c r="H14" s="24">
        <v>1356</v>
      </c>
      <c r="I14" s="36">
        <v>2428</v>
      </c>
      <c r="J14" s="25">
        <v>1858</v>
      </c>
      <c r="K14" s="25">
        <v>3075</v>
      </c>
      <c r="L14" s="25">
        <v>2224</v>
      </c>
      <c r="M14" s="25">
        <v>3538</v>
      </c>
      <c r="N14" s="25">
        <v>2606</v>
      </c>
      <c r="O14" s="25">
        <v>3870</v>
      </c>
      <c r="P14" s="25">
        <v>2871</v>
      </c>
      <c r="Q14" s="25">
        <v>3994</v>
      </c>
      <c r="R14" s="25">
        <v>3179</v>
      </c>
      <c r="S14" s="25">
        <v>4212</v>
      </c>
      <c r="T14" s="25">
        <v>3631</v>
      </c>
      <c r="U14" s="25">
        <v>4548</v>
      </c>
      <c r="V14" s="25">
        <v>4101</v>
      </c>
      <c r="W14" s="25">
        <v>4768</v>
      </c>
      <c r="X14" s="25">
        <v>4634</v>
      </c>
      <c r="Y14" s="39">
        <v>5361</v>
      </c>
      <c r="Z14" s="53"/>
      <c r="AA14" s="56"/>
    </row>
    <row r="15" spans="1:28" ht="30" customHeight="1" x14ac:dyDescent="0.2">
      <c r="A15" s="113" t="s">
        <v>33</v>
      </c>
      <c r="B15" s="184" t="e">
        <f>ROUND(#REF!/$B$3/100,3)</f>
        <v>#REF!</v>
      </c>
      <c r="C15" s="185" t="e">
        <f>ROUND(#REF!/$C$3/100,3)</f>
        <v>#REF!</v>
      </c>
      <c r="D15" s="186" t="e">
        <f>ROUND(#REF!/$D$3/100,3)</f>
        <v>#REF!</v>
      </c>
      <c r="E15" s="186" t="e">
        <f>ROUND(#REF!/$E$3/100,3)</f>
        <v>#REF!</v>
      </c>
      <c r="F15" s="187" t="e">
        <f>ROUND(#REF!/$F$3/100,3)</f>
        <v>#REF!</v>
      </c>
      <c r="G15" s="183"/>
      <c r="H15" s="24">
        <v>1356</v>
      </c>
      <c r="I15" s="36">
        <v>2437</v>
      </c>
      <c r="J15" s="25">
        <v>1858</v>
      </c>
      <c r="K15" s="25">
        <v>3084</v>
      </c>
      <c r="L15" s="25">
        <v>2229</v>
      </c>
      <c r="M15" s="25">
        <v>3554</v>
      </c>
      <c r="N15" s="25">
        <v>2619</v>
      </c>
      <c r="O15" s="25">
        <v>3891</v>
      </c>
      <c r="P15" s="25">
        <v>2892</v>
      </c>
      <c r="Q15" s="25">
        <v>4013</v>
      </c>
      <c r="R15" s="25">
        <v>3206</v>
      </c>
      <c r="S15" s="25">
        <v>4234</v>
      </c>
      <c r="T15" s="25">
        <v>3662</v>
      </c>
      <c r="U15" s="25">
        <v>4571</v>
      </c>
      <c r="V15" s="25">
        <v>4125</v>
      </c>
      <c r="W15" s="25">
        <v>4791</v>
      </c>
      <c r="X15" s="25">
        <v>4657</v>
      </c>
      <c r="Y15" s="39">
        <v>5388</v>
      </c>
      <c r="Z15" s="53"/>
      <c r="AA15" s="56"/>
    </row>
    <row r="16" spans="1:28" ht="30" customHeight="1" x14ac:dyDescent="0.2">
      <c r="A16" s="113" t="s">
        <v>34</v>
      </c>
      <c r="B16" s="184" t="e">
        <f>ROUND(#REF!/$B$3/100,3)</f>
        <v>#REF!</v>
      </c>
      <c r="C16" s="185" t="e">
        <f>ROUND(#REF!/$C$3/100,3)</f>
        <v>#REF!</v>
      </c>
      <c r="D16" s="186" t="e">
        <f>ROUND(#REF!/$D$3/100,3)</f>
        <v>#REF!</v>
      </c>
      <c r="E16" s="186" t="e">
        <f>ROUND(#REF!/$E$3/100,3)</f>
        <v>#REF!</v>
      </c>
      <c r="F16" s="187" t="e">
        <f>ROUND(#REF!/$F$3/100,3)</f>
        <v>#REF!</v>
      </c>
      <c r="G16" s="183"/>
      <c r="H16" s="24">
        <v>1312</v>
      </c>
      <c r="I16" s="36">
        <v>2586</v>
      </c>
      <c r="J16" s="25">
        <v>1929</v>
      </c>
      <c r="K16" s="25">
        <v>3754</v>
      </c>
      <c r="L16" s="25">
        <v>2479</v>
      </c>
      <c r="M16" s="25">
        <v>4007</v>
      </c>
      <c r="N16" s="25">
        <v>3221</v>
      </c>
      <c r="O16" s="25">
        <v>4289</v>
      </c>
      <c r="P16" s="25">
        <v>3623</v>
      </c>
      <c r="Q16" s="25">
        <v>4614</v>
      </c>
      <c r="R16" s="25">
        <v>4096</v>
      </c>
      <c r="S16" s="25">
        <v>4835</v>
      </c>
      <c r="T16" s="25">
        <v>4502</v>
      </c>
      <c r="U16" s="25">
        <v>5278</v>
      </c>
      <c r="V16" s="25">
        <v>4700</v>
      </c>
      <c r="W16" s="25">
        <v>5506</v>
      </c>
      <c r="X16" s="53"/>
      <c r="Y16" s="53"/>
      <c r="Z16" s="53"/>
      <c r="AA16" s="56"/>
    </row>
    <row r="17" spans="1:27" ht="30" customHeight="1" x14ac:dyDescent="0.2">
      <c r="A17" s="113" t="s">
        <v>35</v>
      </c>
      <c r="B17" s="184" t="e">
        <f>ROUND(#REF!/$B$3/100,3)</f>
        <v>#REF!</v>
      </c>
      <c r="C17" s="185" t="e">
        <f>ROUND(#REF!/$C$3/100,3)</f>
        <v>#REF!</v>
      </c>
      <c r="D17" s="186" t="e">
        <f>ROUND(#REF!/$D$3/100,3)</f>
        <v>#REF!</v>
      </c>
      <c r="E17" s="186" t="e">
        <f>ROUND(#REF!/$E$3/100,3)</f>
        <v>#REF!</v>
      </c>
      <c r="F17" s="187" t="e">
        <f>ROUND(#REF!/$F$3/100,3)</f>
        <v>#REF!</v>
      </c>
      <c r="G17" s="183"/>
      <c r="H17" s="24">
        <v>1356</v>
      </c>
      <c r="I17" s="36">
        <v>2437</v>
      </c>
      <c r="J17" s="25">
        <v>1858</v>
      </c>
      <c r="K17" s="25">
        <v>3078</v>
      </c>
      <c r="L17" s="25">
        <v>2229</v>
      </c>
      <c r="M17" s="25">
        <v>3547</v>
      </c>
      <c r="N17" s="25">
        <v>2619</v>
      </c>
      <c r="O17" s="25">
        <v>3883</v>
      </c>
      <c r="P17" s="25">
        <v>2892</v>
      </c>
      <c r="Q17" s="25">
        <v>4006</v>
      </c>
      <c r="R17" s="25">
        <v>3206</v>
      </c>
      <c r="S17" s="25">
        <v>4226</v>
      </c>
      <c r="T17" s="25">
        <v>3662</v>
      </c>
      <c r="U17" s="25">
        <v>4562</v>
      </c>
      <c r="V17" s="25">
        <v>4130</v>
      </c>
      <c r="W17" s="25">
        <v>4782</v>
      </c>
      <c r="X17" s="25">
        <v>4646</v>
      </c>
      <c r="Y17" s="39">
        <v>5377</v>
      </c>
      <c r="Z17" s="53"/>
      <c r="AA17" s="56"/>
    </row>
    <row r="18" spans="1:27" ht="30" customHeight="1" x14ac:dyDescent="0.2">
      <c r="A18" s="113" t="s">
        <v>36</v>
      </c>
      <c r="B18" s="184" t="e">
        <f>ROUND(#REF!/$B$3/100,3)</f>
        <v>#REF!</v>
      </c>
      <c r="C18" s="185" t="e">
        <f>ROUND(#REF!/$C$3/100,3)</f>
        <v>#REF!</v>
      </c>
      <c r="D18" s="186" t="e">
        <f>ROUND(#REF!/$D$3/100,3)</f>
        <v>#REF!</v>
      </c>
      <c r="E18" s="186" t="e">
        <f>ROUND(#REF!/$E$3/100,3)</f>
        <v>#REF!</v>
      </c>
      <c r="F18" s="187" t="e">
        <f>ROUND(#REF!/$F$3/100,3)</f>
        <v>#REF!</v>
      </c>
      <c r="G18" s="183"/>
      <c r="H18" s="24">
        <v>1389</v>
      </c>
      <c r="I18" s="36">
        <v>2463</v>
      </c>
      <c r="J18" s="25">
        <v>1542</v>
      </c>
      <c r="K18" s="25">
        <v>3230</v>
      </c>
      <c r="L18" s="25">
        <v>2201</v>
      </c>
      <c r="M18" s="25">
        <v>3832</v>
      </c>
      <c r="N18" s="25">
        <v>2356</v>
      </c>
      <c r="O18" s="25">
        <v>4240</v>
      </c>
      <c r="P18" s="25">
        <v>2534</v>
      </c>
      <c r="Q18" s="25">
        <v>4318</v>
      </c>
      <c r="R18" s="25">
        <v>2817</v>
      </c>
      <c r="S18" s="25">
        <v>4501</v>
      </c>
      <c r="T18" s="25">
        <v>3393</v>
      </c>
      <c r="U18" s="25">
        <v>4900</v>
      </c>
      <c r="V18" s="25">
        <v>4142</v>
      </c>
      <c r="W18" s="25">
        <v>5439</v>
      </c>
      <c r="X18" s="25">
        <v>4345</v>
      </c>
      <c r="Y18" s="39">
        <v>6320</v>
      </c>
      <c r="Z18" s="53"/>
      <c r="AA18" s="56"/>
    </row>
    <row r="19" spans="1:27" ht="30" customHeight="1" x14ac:dyDescent="0.2">
      <c r="A19" s="129" t="s">
        <v>43</v>
      </c>
      <c r="B19" s="184" t="e">
        <f>ROUND(#REF!/$B$3/100,3)</f>
        <v>#REF!</v>
      </c>
      <c r="C19" s="185" t="e">
        <f>ROUND(#REF!/$C$3/100,3)</f>
        <v>#REF!</v>
      </c>
      <c r="D19" s="186" t="e">
        <f>ROUND(#REF!/$D$3/100,3)</f>
        <v>#REF!</v>
      </c>
      <c r="E19" s="186" t="e">
        <f>ROUND(#REF!/$E$3/100,3)</f>
        <v>#REF!</v>
      </c>
      <c r="F19" s="187" t="e">
        <f>ROUND(#REF!/$F$3/100,3)</f>
        <v>#REF!</v>
      </c>
      <c r="G19" s="183"/>
      <c r="H19" s="24">
        <v>1302</v>
      </c>
      <c r="I19" s="36">
        <v>2684</v>
      </c>
      <c r="J19" s="25">
        <v>1783</v>
      </c>
      <c r="K19" s="25">
        <v>3394</v>
      </c>
      <c r="L19" s="25">
        <v>2140</v>
      </c>
      <c r="M19" s="25">
        <v>3948</v>
      </c>
      <c r="N19" s="25">
        <v>2623</v>
      </c>
      <c r="O19" s="25">
        <v>4203</v>
      </c>
      <c r="P19" s="25">
        <v>2837</v>
      </c>
      <c r="Q19" s="25">
        <v>4367</v>
      </c>
      <c r="R19" s="25">
        <v>3152</v>
      </c>
      <c r="S19" s="25">
        <v>4749</v>
      </c>
      <c r="T19" s="25">
        <v>3486</v>
      </c>
      <c r="U19" s="25">
        <v>5195</v>
      </c>
      <c r="V19" s="25">
        <v>3925</v>
      </c>
      <c r="W19" s="25">
        <v>5791</v>
      </c>
      <c r="X19" s="53"/>
      <c r="Y19" s="53"/>
      <c r="Z19" s="53"/>
      <c r="AA19" s="56"/>
    </row>
    <row r="20" spans="1:27" ht="30" customHeight="1" x14ac:dyDescent="0.2">
      <c r="A20" s="113" t="s">
        <v>37</v>
      </c>
      <c r="B20" s="184" t="e">
        <f>ROUND(#REF!/$B$3/100,3)</f>
        <v>#REF!</v>
      </c>
      <c r="C20" s="185" t="e">
        <f>ROUND(#REF!/$C$3/100,3)</f>
        <v>#REF!</v>
      </c>
      <c r="D20" s="186" t="e">
        <f>ROUND(#REF!/$D$3/100,3)</f>
        <v>#REF!</v>
      </c>
      <c r="E20" s="186" t="e">
        <f>ROUND(#REF!/$E$3/100,3)</f>
        <v>#REF!</v>
      </c>
      <c r="F20" s="187" t="e">
        <f>ROUND(#REF!/$F$3/100,3)</f>
        <v>#REF!</v>
      </c>
      <c r="G20" s="183"/>
      <c r="H20" s="24">
        <v>1319</v>
      </c>
      <c r="I20" s="36">
        <v>2196</v>
      </c>
      <c r="J20" s="25">
        <v>1606</v>
      </c>
      <c r="K20" s="25">
        <v>3000</v>
      </c>
      <c r="L20" s="25">
        <v>2179</v>
      </c>
      <c r="M20" s="25">
        <v>3420</v>
      </c>
      <c r="N20" s="25">
        <v>2638</v>
      </c>
      <c r="O20" s="25">
        <v>3727</v>
      </c>
      <c r="P20" s="25">
        <v>3331</v>
      </c>
      <c r="Q20" s="25">
        <v>4184</v>
      </c>
      <c r="R20" s="25">
        <v>3670</v>
      </c>
      <c r="S20" s="25">
        <v>4575</v>
      </c>
      <c r="T20" s="25">
        <v>4772</v>
      </c>
      <c r="U20" s="25">
        <v>4857</v>
      </c>
      <c r="V20" s="25">
        <v>5227</v>
      </c>
      <c r="W20" s="25">
        <v>5692</v>
      </c>
      <c r="X20" s="53"/>
      <c r="Y20" s="53"/>
      <c r="Z20" s="53"/>
      <c r="AA20" s="56"/>
    </row>
    <row r="21" spans="1:27" ht="30" customHeight="1" x14ac:dyDescent="0.2">
      <c r="A21" s="113" t="s">
        <v>44</v>
      </c>
      <c r="B21" s="184" t="e">
        <f>ROUND(#REF!/$B$3/100,3)</f>
        <v>#REF!</v>
      </c>
      <c r="C21" s="185" t="e">
        <f>ROUND(#REF!/$C$3/100,3)</f>
        <v>#REF!</v>
      </c>
      <c r="D21" s="186" t="e">
        <f>ROUND(#REF!/$D$3/100,3)</f>
        <v>#REF!</v>
      </c>
      <c r="E21" s="186" t="e">
        <f>ROUND(#REF!/$E$3/100,3)</f>
        <v>#REF!</v>
      </c>
      <c r="F21" s="187" t="e">
        <f>ROUND(#REF!/$F$3/100,3)</f>
        <v>#REF!</v>
      </c>
      <c r="G21" s="183"/>
      <c r="H21" s="24">
        <v>1367</v>
      </c>
      <c r="I21" s="36">
        <v>2469</v>
      </c>
      <c r="J21" s="25">
        <v>1891</v>
      </c>
      <c r="K21" s="25">
        <v>3124</v>
      </c>
      <c r="L21" s="25">
        <v>2270</v>
      </c>
      <c r="M21" s="25">
        <v>3607</v>
      </c>
      <c r="N21" s="25">
        <v>2662</v>
      </c>
      <c r="O21" s="25">
        <v>3946</v>
      </c>
      <c r="P21" s="25">
        <v>2937</v>
      </c>
      <c r="Q21" s="25">
        <v>4070</v>
      </c>
      <c r="R21" s="25">
        <v>3257</v>
      </c>
      <c r="S21" s="25">
        <v>4632</v>
      </c>
      <c r="T21" s="25">
        <v>4185</v>
      </c>
      <c r="U21" s="25">
        <v>4855</v>
      </c>
      <c r="V21" s="25">
        <v>4720</v>
      </c>
      <c r="W21" s="25">
        <v>5452</v>
      </c>
      <c r="X21" s="25">
        <v>5370</v>
      </c>
      <c r="Y21" s="39">
        <v>5778</v>
      </c>
      <c r="Z21" s="53"/>
      <c r="AA21" s="56"/>
    </row>
    <row r="22" spans="1:27" ht="30" customHeight="1" x14ac:dyDescent="0.2">
      <c r="A22" s="113" t="s">
        <v>38</v>
      </c>
      <c r="B22" s="184" t="e">
        <f>ROUND(#REF!/$B$3/100,3)</f>
        <v>#REF!</v>
      </c>
      <c r="C22" s="185" t="e">
        <f>ROUND(#REF!/$C$3/100,3)</f>
        <v>#REF!</v>
      </c>
      <c r="D22" s="186" t="e">
        <f>ROUND(#REF!/$D$3/100,3)</f>
        <v>#REF!</v>
      </c>
      <c r="E22" s="186" t="e">
        <f>ROUND(#REF!/$E$3/100,3)</f>
        <v>#REF!</v>
      </c>
      <c r="F22" s="187" t="e">
        <f>ROUND(#REF!/$F$3/100,3)</f>
        <v>#REF!</v>
      </c>
      <c r="G22" s="183"/>
      <c r="H22" s="24">
        <v>1425</v>
      </c>
      <c r="I22" s="36">
        <v>2499</v>
      </c>
      <c r="J22" s="25">
        <v>1654</v>
      </c>
      <c r="K22" s="25">
        <v>3319</v>
      </c>
      <c r="L22" s="25">
        <v>2013</v>
      </c>
      <c r="M22" s="25">
        <v>3631</v>
      </c>
      <c r="N22" s="25">
        <v>2477</v>
      </c>
      <c r="O22" s="25">
        <v>4124</v>
      </c>
      <c r="P22" s="25">
        <v>2663</v>
      </c>
      <c r="Q22" s="25">
        <v>4245</v>
      </c>
      <c r="R22" s="25">
        <v>3068</v>
      </c>
      <c r="S22" s="25">
        <v>4762</v>
      </c>
      <c r="T22" s="25">
        <v>3681</v>
      </c>
      <c r="U22" s="25">
        <v>5537</v>
      </c>
      <c r="V22" s="25">
        <v>4808</v>
      </c>
      <c r="W22" s="25">
        <v>6233</v>
      </c>
      <c r="X22" s="53"/>
      <c r="Y22" s="53"/>
      <c r="Z22" s="53"/>
      <c r="AA22" s="56"/>
    </row>
    <row r="23" spans="1:27" ht="30" customHeight="1" x14ac:dyDescent="0.2">
      <c r="A23" s="113" t="s">
        <v>39</v>
      </c>
      <c r="B23" s="184" t="e">
        <f>ROUND(#REF!/$B$3/100,3)</f>
        <v>#REF!</v>
      </c>
      <c r="C23" s="185" t="e">
        <f>ROUND(#REF!/$C$3/100,3)</f>
        <v>#REF!</v>
      </c>
      <c r="D23" s="186" t="e">
        <f>ROUND(#REF!/$D$3/100,3)</f>
        <v>#REF!</v>
      </c>
      <c r="E23" s="186" t="e">
        <f>ROUND(#REF!/$E$3/100,3)</f>
        <v>#REF!</v>
      </c>
      <c r="F23" s="187" t="e">
        <f>ROUND(#REF!/$F$3/100,3)</f>
        <v>#REF!</v>
      </c>
      <c r="G23" s="183"/>
      <c r="H23" s="24">
        <v>1342</v>
      </c>
      <c r="I23" s="36">
        <v>2905</v>
      </c>
      <c r="J23" s="25">
        <v>2207</v>
      </c>
      <c r="K23" s="25">
        <v>3789</v>
      </c>
      <c r="L23" s="25">
        <v>2588</v>
      </c>
      <c r="M23" s="25">
        <v>4010</v>
      </c>
      <c r="N23" s="25">
        <v>2858</v>
      </c>
      <c r="O23" s="25">
        <v>4111</v>
      </c>
      <c r="P23" s="25">
        <v>3168</v>
      </c>
      <c r="Q23" s="25">
        <v>4302</v>
      </c>
      <c r="R23" s="25">
        <v>3608</v>
      </c>
      <c r="S23" s="25">
        <v>4551</v>
      </c>
      <c r="T23" s="25">
        <v>4076</v>
      </c>
      <c r="U23" s="25">
        <v>4768</v>
      </c>
      <c r="V23" s="25">
        <v>4603</v>
      </c>
      <c r="W23" s="25">
        <v>5531</v>
      </c>
      <c r="X23" s="53"/>
      <c r="Y23" s="53"/>
      <c r="Z23" s="53"/>
      <c r="AA23" s="56"/>
    </row>
    <row r="24" spans="1:27" ht="30" customHeight="1" x14ac:dyDescent="0.2">
      <c r="A24" s="113" t="s">
        <v>40</v>
      </c>
      <c r="B24" s="184" t="e">
        <f>ROUND(#REF!/$B$3/100,3)</f>
        <v>#REF!</v>
      </c>
      <c r="C24" s="185" t="e">
        <f>ROUND(#REF!/$C$3/100,3)</f>
        <v>#REF!</v>
      </c>
      <c r="D24" s="186" t="e">
        <f>ROUND(#REF!/$D$3/100,3)</f>
        <v>#REF!</v>
      </c>
      <c r="E24" s="186" t="e">
        <f>ROUND(#REF!/$E$3/100,3)</f>
        <v>#REF!</v>
      </c>
      <c r="F24" s="187" t="e">
        <f>ROUND(#REF!/$F$3/100,3)</f>
        <v>#REF!</v>
      </c>
      <c r="G24" s="183"/>
      <c r="H24" s="24">
        <v>1282</v>
      </c>
      <c r="I24" s="36">
        <v>2509</v>
      </c>
      <c r="J24" s="25">
        <v>1519</v>
      </c>
      <c r="K24" s="25">
        <v>3216</v>
      </c>
      <c r="L24" s="25">
        <v>2114</v>
      </c>
      <c r="M24" s="25">
        <v>3905</v>
      </c>
      <c r="N24" s="25">
        <v>2622</v>
      </c>
      <c r="O24" s="25">
        <v>4288</v>
      </c>
      <c r="P24" s="25">
        <v>3195</v>
      </c>
      <c r="Q24" s="25">
        <v>4467</v>
      </c>
      <c r="R24" s="25">
        <v>3607</v>
      </c>
      <c r="S24" s="25">
        <v>4754</v>
      </c>
      <c r="T24" s="25">
        <v>4063</v>
      </c>
      <c r="U24" s="25">
        <v>5062</v>
      </c>
      <c r="V24" s="25">
        <v>4610</v>
      </c>
      <c r="W24" s="25">
        <v>5534</v>
      </c>
      <c r="X24" s="53"/>
      <c r="Y24" s="53"/>
      <c r="Z24" s="53"/>
      <c r="AA24" s="56"/>
    </row>
    <row r="25" spans="1:27" ht="30" customHeight="1" x14ac:dyDescent="0.2">
      <c r="A25" s="113" t="s">
        <v>41</v>
      </c>
      <c r="B25" s="184" t="e">
        <f>ROUND(#REF!/$B$3/100,3)</f>
        <v>#REF!</v>
      </c>
      <c r="C25" s="185" t="e">
        <f>ROUND(#REF!/$C$3/100,3)</f>
        <v>#REF!</v>
      </c>
      <c r="D25" s="186" t="e">
        <f>ROUND(#REF!/$D$3/100,3)</f>
        <v>#REF!</v>
      </c>
      <c r="E25" s="186" t="e">
        <f>ROUND(#REF!/$E$3/100,3)</f>
        <v>#REF!</v>
      </c>
      <c r="F25" s="187" t="e">
        <f>ROUND(#REF!/$F$3/100,3)</f>
        <v>#REF!</v>
      </c>
      <c r="G25" s="183"/>
      <c r="H25" s="24">
        <v>1443</v>
      </c>
      <c r="I25" s="36">
        <v>2973</v>
      </c>
      <c r="J25" s="25">
        <v>2151</v>
      </c>
      <c r="K25" s="25">
        <v>3934</v>
      </c>
      <c r="L25" s="25">
        <v>2490</v>
      </c>
      <c r="M25" s="25">
        <v>4151</v>
      </c>
      <c r="N25" s="25">
        <v>2582</v>
      </c>
      <c r="O25" s="25">
        <v>4433</v>
      </c>
      <c r="P25" s="25">
        <v>3072</v>
      </c>
      <c r="Q25" s="25">
        <v>4787</v>
      </c>
      <c r="R25" s="25">
        <v>3469</v>
      </c>
      <c r="S25" s="25">
        <v>5152</v>
      </c>
      <c r="T25" s="25">
        <v>4154</v>
      </c>
      <c r="U25" s="25">
        <v>5693</v>
      </c>
      <c r="V25" s="53"/>
      <c r="W25" s="53"/>
      <c r="X25" s="53"/>
      <c r="Y25" s="53"/>
      <c r="Z25" s="53"/>
      <c r="AA25" s="56"/>
    </row>
    <row r="26" spans="1:27" ht="30" customHeight="1" x14ac:dyDescent="0.2">
      <c r="A26" s="137" t="s">
        <v>42</v>
      </c>
      <c r="B26" s="188" t="e">
        <f>ROUND(#REF!/$B$3/100,3)</f>
        <v>#REF!</v>
      </c>
      <c r="C26" s="189" t="e">
        <f>ROUND(#REF!/$C$3/100,3)</f>
        <v>#REF!</v>
      </c>
      <c r="D26" s="190" t="e">
        <f>ROUND(#REF!/$D$3/100,3)</f>
        <v>#REF!</v>
      </c>
      <c r="E26" s="190" t="e">
        <f>ROUND(#REF!/$E$3/100,3)</f>
        <v>#REF!</v>
      </c>
      <c r="F26" s="191" t="e">
        <f>ROUND(#REF!/$F$3/100,3)</f>
        <v>#REF!</v>
      </c>
      <c r="G26" s="183"/>
      <c r="H26" s="59">
        <v>1252</v>
      </c>
      <c r="I26" s="60">
        <v>2257</v>
      </c>
      <c r="J26" s="61">
        <v>1494</v>
      </c>
      <c r="K26" s="61">
        <v>2817</v>
      </c>
      <c r="L26" s="61">
        <v>1951</v>
      </c>
      <c r="M26" s="61">
        <v>3650</v>
      </c>
      <c r="N26" s="61">
        <v>2205</v>
      </c>
      <c r="O26" s="61">
        <v>4137</v>
      </c>
      <c r="P26" s="61">
        <v>2489</v>
      </c>
      <c r="Q26" s="61">
        <v>4402</v>
      </c>
      <c r="R26" s="61">
        <v>3032</v>
      </c>
      <c r="S26" s="61">
        <v>4806</v>
      </c>
      <c r="T26" s="61">
        <v>3684</v>
      </c>
      <c r="U26" s="61">
        <v>5156</v>
      </c>
      <c r="V26" s="61">
        <v>4305</v>
      </c>
      <c r="W26" s="61">
        <v>5549</v>
      </c>
      <c r="X26" s="62"/>
      <c r="Y26" s="62"/>
      <c r="Z26" s="62"/>
      <c r="AA26" s="63"/>
    </row>
    <row r="27" spans="1:27" ht="30" customHeight="1" thickBot="1" x14ac:dyDescent="0.25">
      <c r="A27" s="151" t="s">
        <v>59</v>
      </c>
      <c r="B27" s="192" t="e">
        <f>ROUND(#REF!/$B$3/100,3)</f>
        <v>#REF!</v>
      </c>
      <c r="C27" s="193" t="e">
        <f>ROUND(#REF!/$C$3/100,3)</f>
        <v>#REF!</v>
      </c>
      <c r="D27" s="194" t="e">
        <f>ROUND(#REF!/$D$3/100,3)</f>
        <v>#REF!</v>
      </c>
      <c r="E27" s="194" t="e">
        <f>ROUND(#REF!/$E$3/100,3)</f>
        <v>#REF!</v>
      </c>
      <c r="F27" s="195" t="e">
        <f>ROUND(#REF!/$F$3/100,3)</f>
        <v>#REF!</v>
      </c>
      <c r="G27" s="196"/>
      <c r="H27" s="26">
        <v>1356</v>
      </c>
      <c r="I27" s="37">
        <v>2437</v>
      </c>
      <c r="J27" s="27">
        <v>1858</v>
      </c>
      <c r="K27" s="27">
        <v>3078</v>
      </c>
      <c r="L27" s="27">
        <v>2229</v>
      </c>
      <c r="M27" s="27">
        <v>3547</v>
      </c>
      <c r="N27" s="27">
        <v>2619</v>
      </c>
      <c r="O27" s="27">
        <v>3883</v>
      </c>
      <c r="P27" s="27">
        <v>2892</v>
      </c>
      <c r="Q27" s="27">
        <v>4006</v>
      </c>
      <c r="R27" s="27">
        <v>3206</v>
      </c>
      <c r="S27" s="27">
        <v>4226</v>
      </c>
      <c r="T27" s="27">
        <v>3662</v>
      </c>
      <c r="U27" s="27">
        <v>4562</v>
      </c>
      <c r="V27" s="27">
        <v>4130</v>
      </c>
      <c r="W27" s="27">
        <v>4782</v>
      </c>
      <c r="X27" s="27">
        <v>4646</v>
      </c>
      <c r="Y27" s="27">
        <v>5377</v>
      </c>
      <c r="Z27" s="57"/>
      <c r="AA27" s="58"/>
    </row>
    <row r="28" spans="1:27" ht="19.5" customHeight="1" x14ac:dyDescent="0.2">
      <c r="A28" s="20"/>
      <c r="H28" s="197">
        <f>SUM(H8:H27,0)</f>
        <v>26961</v>
      </c>
      <c r="I28" s="78">
        <f t="shared" ref="I28:AA28" si="0">SUM(I8:I27,0)</f>
        <v>51954</v>
      </c>
      <c r="J28" s="78">
        <f t="shared" si="0"/>
        <v>36977</v>
      </c>
      <c r="K28" s="78">
        <f t="shared" si="0"/>
        <v>66698</v>
      </c>
      <c r="L28" s="78">
        <f t="shared" si="0"/>
        <v>45690</v>
      </c>
      <c r="M28" s="78">
        <f t="shared" si="0"/>
        <v>76458</v>
      </c>
      <c r="N28" s="78">
        <f t="shared" si="0"/>
        <v>52901</v>
      </c>
      <c r="O28" s="78">
        <f t="shared" si="0"/>
        <v>82490</v>
      </c>
      <c r="P28" s="78">
        <f t="shared" si="0"/>
        <v>59667</v>
      </c>
      <c r="Q28" s="78">
        <f t="shared" si="0"/>
        <v>86594</v>
      </c>
      <c r="R28" s="78">
        <f t="shared" si="0"/>
        <v>66996</v>
      </c>
      <c r="S28" s="78">
        <f t="shared" si="0"/>
        <v>93050</v>
      </c>
      <c r="T28" s="78">
        <f t="shared" si="0"/>
        <v>78560</v>
      </c>
      <c r="U28" s="78">
        <f t="shared" si="0"/>
        <v>100606</v>
      </c>
      <c r="V28" s="78">
        <f t="shared" si="0"/>
        <v>84319</v>
      </c>
      <c r="W28" s="78">
        <f t="shared" si="0"/>
        <v>103570</v>
      </c>
      <c r="X28" s="78">
        <f t="shared" si="0"/>
        <v>32916</v>
      </c>
      <c r="Y28" s="78">
        <f t="shared" si="0"/>
        <v>39157</v>
      </c>
      <c r="Z28" s="78">
        <f t="shared" si="0"/>
        <v>5453</v>
      </c>
      <c r="AA28" s="78">
        <f t="shared" si="0"/>
        <v>5852</v>
      </c>
    </row>
    <row r="29" spans="1:27" ht="14.25" customHeight="1" x14ac:dyDescent="0.2">
      <c r="A29" s="198"/>
    </row>
    <row r="30" spans="1:27" ht="40.5" customHeight="1" x14ac:dyDescent="0.2">
      <c r="A30" s="199"/>
    </row>
    <row r="31" spans="1:27" ht="19.5" customHeight="1" x14ac:dyDescent="0.2">
      <c r="A31" s="21"/>
    </row>
    <row r="32" spans="1:27" ht="19.5" customHeight="1" x14ac:dyDescent="0.2">
      <c r="A32" s="21"/>
    </row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</sheetData>
  <mergeCells count="16">
    <mergeCell ref="V3:AA3"/>
    <mergeCell ref="Y2:AA2"/>
    <mergeCell ref="A1:N1"/>
    <mergeCell ref="B4:F4"/>
    <mergeCell ref="H4:AA4"/>
    <mergeCell ref="A4:A6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</mergeCells>
  <phoneticPr fontId="20"/>
  <printOptions horizontalCentered="1"/>
  <pageMargins left="0.43307086614173229" right="0.19685039370078741" top="0.47244094488188981" bottom="0.19685039370078741" header="0.27559055118110237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6"/>
  <sheetViews>
    <sheetView view="pageBreakPreview" zoomScale="70" zoomScaleNormal="100" zoomScaleSheetLayoutView="70" workbookViewId="0">
      <selection sqref="A1:K1"/>
    </sheetView>
  </sheetViews>
  <sheetFormatPr defaultColWidth="9.44140625" defaultRowHeight="21.75" customHeight="1" x14ac:dyDescent="0.2"/>
  <cols>
    <col min="1" max="1" width="13.44140625" style="74" customWidth="1"/>
    <col min="2" max="2" width="5.21875" style="76" hidden="1" customWidth="1"/>
    <col min="3" max="3" width="28.6640625" style="74" hidden="1" customWidth="1"/>
    <col min="4" max="13" width="10.21875" style="74" customWidth="1"/>
    <col min="14" max="14" width="11.88671875" style="74" customWidth="1"/>
    <col min="15" max="24" width="10.21875" style="74" customWidth="1"/>
    <col min="25" max="25" width="3.88671875" style="74" customWidth="1"/>
    <col min="26" max="38" width="0" style="74" hidden="1" customWidth="1"/>
    <col min="39" max="39" width="4" style="74" hidden="1" customWidth="1"/>
    <col min="40" max="16384" width="9.44140625" style="74"/>
  </cols>
  <sheetData>
    <row r="1" spans="1:40" ht="27" customHeight="1" x14ac:dyDescent="0.2">
      <c r="A1" s="224" t="s">
        <v>58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6"/>
      <c r="M1" s="16"/>
      <c r="N1" s="16"/>
      <c r="AA1" s="74" t="s">
        <v>10</v>
      </c>
      <c r="AL1" s="14" t="s">
        <v>10</v>
      </c>
      <c r="AN1" s="75"/>
    </row>
    <row r="2" spans="1:40" ht="15" customHeight="1" x14ac:dyDescent="0.2">
      <c r="A2" s="17"/>
      <c r="B2" s="1"/>
      <c r="C2" s="1"/>
      <c r="V2" s="216" t="s">
        <v>62</v>
      </c>
      <c r="W2" s="216"/>
      <c r="X2" s="216"/>
      <c r="Y2" s="239"/>
      <c r="Z2" s="239"/>
      <c r="AA2" s="239"/>
      <c r="AB2" s="239"/>
      <c r="AC2" s="239"/>
      <c r="AL2" s="14" t="s">
        <v>45</v>
      </c>
    </row>
    <row r="3" spans="1:40" ht="15" customHeight="1" thickBot="1" x14ac:dyDescent="0.25">
      <c r="A3" s="30" t="s">
        <v>52</v>
      </c>
      <c r="C3" s="77" t="s">
        <v>0</v>
      </c>
      <c r="H3" s="7"/>
      <c r="L3" s="78"/>
      <c r="M3" s="78"/>
      <c r="V3" s="226" t="s">
        <v>53</v>
      </c>
      <c r="W3" s="226"/>
      <c r="X3" s="226"/>
    </row>
    <row r="4" spans="1:40" s="79" customFormat="1" ht="15" customHeight="1" x14ac:dyDescent="0.2">
      <c r="A4" s="208" t="s">
        <v>1</v>
      </c>
      <c r="B4" s="31" t="s">
        <v>2</v>
      </c>
      <c r="C4" s="32" t="s">
        <v>3</v>
      </c>
      <c r="D4" s="221" t="s">
        <v>51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7" t="s">
        <v>47</v>
      </c>
      <c r="P4" s="228"/>
      <c r="Q4" s="228"/>
      <c r="R4" s="228"/>
      <c r="S4" s="228"/>
      <c r="T4" s="228"/>
      <c r="U4" s="228"/>
      <c r="V4" s="228"/>
      <c r="W4" s="228"/>
      <c r="X4" s="232"/>
      <c r="Z4" s="229" t="s">
        <v>11</v>
      </c>
      <c r="AA4" s="230"/>
      <c r="AB4" s="230"/>
      <c r="AC4" s="230"/>
      <c r="AD4" s="230"/>
      <c r="AE4" s="230"/>
      <c r="AF4" s="230"/>
      <c r="AG4" s="230"/>
      <c r="AH4" s="230"/>
      <c r="AI4" s="230"/>
      <c r="AJ4" s="231"/>
      <c r="AK4" s="80" t="s">
        <v>12</v>
      </c>
      <c r="AL4" s="219" t="s">
        <v>13</v>
      </c>
    </row>
    <row r="5" spans="1:40" s="79" customFormat="1" ht="15" customHeight="1" thickBot="1" x14ac:dyDescent="0.25">
      <c r="A5" s="210"/>
      <c r="B5" s="33"/>
      <c r="C5" s="34"/>
      <c r="D5" s="81" t="s">
        <v>14</v>
      </c>
      <c r="E5" s="82" t="s">
        <v>15</v>
      </c>
      <c r="F5" s="83" t="s">
        <v>16</v>
      </c>
      <c r="G5" s="83" t="s">
        <v>17</v>
      </c>
      <c r="H5" s="84" t="s">
        <v>18</v>
      </c>
      <c r="I5" s="85" t="s">
        <v>19</v>
      </c>
      <c r="J5" s="85" t="s">
        <v>20</v>
      </c>
      <c r="K5" s="85" t="s">
        <v>21</v>
      </c>
      <c r="L5" s="85" t="s">
        <v>22</v>
      </c>
      <c r="M5" s="85" t="s">
        <v>23</v>
      </c>
      <c r="N5" s="86" t="s">
        <v>50</v>
      </c>
      <c r="O5" s="87" t="s">
        <v>14</v>
      </c>
      <c r="P5" s="82" t="s">
        <v>15</v>
      </c>
      <c r="Q5" s="83" t="s">
        <v>16</v>
      </c>
      <c r="R5" s="85" t="s">
        <v>17</v>
      </c>
      <c r="S5" s="83" t="s">
        <v>18</v>
      </c>
      <c r="T5" s="85" t="s">
        <v>19</v>
      </c>
      <c r="U5" s="85" t="s">
        <v>20</v>
      </c>
      <c r="V5" s="85" t="s">
        <v>21</v>
      </c>
      <c r="W5" s="85" t="s">
        <v>22</v>
      </c>
      <c r="X5" s="233" t="s">
        <v>23</v>
      </c>
      <c r="Z5" s="88" t="s">
        <v>14</v>
      </c>
      <c r="AA5" s="88" t="s">
        <v>15</v>
      </c>
      <c r="AB5" s="88" t="s">
        <v>16</v>
      </c>
      <c r="AC5" s="88" t="s">
        <v>17</v>
      </c>
      <c r="AD5" s="88" t="s">
        <v>18</v>
      </c>
      <c r="AE5" s="88" t="s">
        <v>19</v>
      </c>
      <c r="AF5" s="88" t="s">
        <v>20</v>
      </c>
      <c r="AG5" s="88" t="s">
        <v>21</v>
      </c>
      <c r="AH5" s="88" t="s">
        <v>22</v>
      </c>
      <c r="AI5" s="88" t="s">
        <v>23</v>
      </c>
      <c r="AJ5" s="89" t="s">
        <v>24</v>
      </c>
      <c r="AK5" s="89" t="s">
        <v>25</v>
      </c>
      <c r="AL5" s="220"/>
    </row>
    <row r="6" spans="1:40" s="79" customFormat="1" ht="30.75" customHeight="1" thickBot="1" x14ac:dyDescent="0.25">
      <c r="A6" s="90" t="s">
        <v>48</v>
      </c>
      <c r="B6" s="51"/>
      <c r="C6" s="52"/>
      <c r="D6" s="91">
        <v>6899</v>
      </c>
      <c r="E6" s="92">
        <v>15141</v>
      </c>
      <c r="F6" s="93">
        <v>42755</v>
      </c>
      <c r="G6" s="93">
        <v>35506</v>
      </c>
      <c r="H6" s="94">
        <v>18769</v>
      </c>
      <c r="I6" s="95">
        <v>15343</v>
      </c>
      <c r="J6" s="95">
        <v>3521</v>
      </c>
      <c r="K6" s="95">
        <v>2112</v>
      </c>
      <c r="L6" s="95">
        <v>1302</v>
      </c>
      <c r="M6" s="96">
        <v>226</v>
      </c>
      <c r="N6" s="68">
        <f>SUM(D6:M6)</f>
        <v>141574</v>
      </c>
      <c r="O6" s="69">
        <f>IF(ROUND(D6/N6*100,3)&gt;0,ROUND(D6/N6*100,3)," ")</f>
        <v>4.8730000000000002</v>
      </c>
      <c r="P6" s="70">
        <f>IF(ROUND(E6/N6*100,3)&gt;0,ROUND(E6/N6*100,3)," ")</f>
        <v>10.695</v>
      </c>
      <c r="Q6" s="71">
        <f>IF(ROUND(F6/N6*100,3)&gt;0,ROUND(F6/N6*100,3)," ")</f>
        <v>30.2</v>
      </c>
      <c r="R6" s="71">
        <f>IF(ROUND(G6/N6*100,3)&gt;0,ROUND(G6/N6*100,3)," ")</f>
        <v>25.079000000000001</v>
      </c>
      <c r="S6" s="72">
        <f>IF(ROUND(H6/N6*100,3)&gt;0,ROUND(H6/N6*100,3)," ")</f>
        <v>13.257</v>
      </c>
      <c r="T6" s="73">
        <f>IF(ROUND(I6/N6*100,3)&gt;0,ROUND(I6/N6*100,3)," ")</f>
        <v>10.837</v>
      </c>
      <c r="U6" s="73">
        <f>IF(ROUND(J6/N6*100,3)&gt;0,ROUND(J6/N6*100,3)," ")</f>
        <v>2.4870000000000001</v>
      </c>
      <c r="V6" s="73">
        <f>IF(ROUND(K6/N6*100,3)&gt;0,ROUND(K6/N6*100,3)," ")</f>
        <v>1.492</v>
      </c>
      <c r="W6" s="73">
        <f>IF(ROUND(L6/N6*100,3)&gt;0,ROUND(L6/N6*100,3)," ")</f>
        <v>0.92</v>
      </c>
      <c r="X6" s="234">
        <f>IF(ROUND(M6/N6*100,3)&gt;0,ROUND(M6/N6*100,3)," ")</f>
        <v>0.16</v>
      </c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7"/>
      <c r="AK6" s="97"/>
      <c r="AL6" s="98"/>
      <c r="AM6" s="79" t="s">
        <v>61</v>
      </c>
    </row>
    <row r="7" spans="1:40" s="79" customFormat="1" ht="30.6" customHeight="1" thickTop="1" x14ac:dyDescent="0.2">
      <c r="A7" s="99" t="s">
        <v>26</v>
      </c>
      <c r="B7" s="8"/>
      <c r="C7" s="9"/>
      <c r="D7" s="100">
        <v>1661</v>
      </c>
      <c r="E7" s="101">
        <v>955</v>
      </c>
      <c r="F7" s="102">
        <v>742</v>
      </c>
      <c r="G7" s="103">
        <v>1218</v>
      </c>
      <c r="H7" s="104">
        <v>779</v>
      </c>
      <c r="I7" s="105">
        <v>297</v>
      </c>
      <c r="J7" s="105">
        <v>138</v>
      </c>
      <c r="K7" s="105">
        <v>136</v>
      </c>
      <c r="L7" s="105">
        <v>39</v>
      </c>
      <c r="M7" s="105">
        <v>1</v>
      </c>
      <c r="N7" s="106">
        <f t="shared" ref="N7:N13" si="0">SUM(D7:M7)</f>
        <v>5966</v>
      </c>
      <c r="O7" s="107">
        <f t="shared" ref="O7:O25" si="1">IF(ROUND(D7/N7*100,3)&gt;0,ROUND(D7/N7*100,3)," ")</f>
        <v>27.841000000000001</v>
      </c>
      <c r="P7" s="108">
        <f t="shared" ref="P7:P25" si="2">IF(ROUND(E7/N7*100,3)&gt;0,ROUND(E7/N7*100,3)," ")</f>
        <v>16.007000000000001</v>
      </c>
      <c r="Q7" s="108">
        <f t="shared" ref="Q7:Q25" si="3">IF(ROUND(F7/N7*100,3)&gt;0,ROUND(F7/N7*100,3)," ")</f>
        <v>12.436999999999999</v>
      </c>
      <c r="R7" s="109">
        <f t="shared" ref="R7:R25" si="4">IF(ROUND(G7/N7*100,3)&gt;0,ROUND(G7/N7*100,3)," ")</f>
        <v>20.416</v>
      </c>
      <c r="S7" s="108">
        <f t="shared" ref="S7:S25" si="5">IF(ROUND(H7/N7*100,3)&gt;0,ROUND(H7/N7*100,3)," ")</f>
        <v>13.057</v>
      </c>
      <c r="T7" s="108">
        <f t="shared" ref="T7:T25" si="6">IF(ROUND(I7/N7*100,3)&gt;0,ROUND(I7/N7*100,3)," ")</f>
        <v>4.9779999999999998</v>
      </c>
      <c r="U7" s="108">
        <f t="shared" ref="U7:U25" si="7">IF(ROUND(J7/N7*100,3)&gt;0,ROUND(J7/N7*100,3)," ")</f>
        <v>2.3130000000000002</v>
      </c>
      <c r="V7" s="108">
        <f t="shared" ref="V7:V25" si="8">IF(ROUND(K7/N7*100,3)&gt;0,ROUND(K7/N7*100,3)," ")</f>
        <v>2.2799999999999998</v>
      </c>
      <c r="W7" s="108">
        <f t="shared" ref="W7:W25" si="9">IF(ROUND(L7/N7*100,3)&gt;0,ROUND(L7/N7*100,3)," ")</f>
        <v>0.65400000000000003</v>
      </c>
      <c r="X7" s="235">
        <f t="shared" ref="X7:X25" si="10">IF(ROUND(M7/N7*100,3)&gt;0,ROUND(M7/N7*100,3)," ")</f>
        <v>1.7000000000000001E-2</v>
      </c>
      <c r="Y7" s="74"/>
      <c r="Z7" s="110" t="e">
        <f>ROUND(#REF!*D7,0)</f>
        <v>#REF!</v>
      </c>
      <c r="AA7" s="110" t="e">
        <f>ROUND(#REF!*E7,0)</f>
        <v>#REF!</v>
      </c>
      <c r="AB7" s="110" t="e">
        <f>ROUND(#REF!*F7,0)</f>
        <v>#REF!</v>
      </c>
      <c r="AC7" s="110" t="e">
        <f>ROUND(#REF!*G7,0)</f>
        <v>#REF!</v>
      </c>
      <c r="AD7" s="110" t="e">
        <f>ROUND(#REF!*H7,0)</f>
        <v>#REF!</v>
      </c>
      <c r="AE7" s="110" t="e">
        <f>ROUND(#REF!*I7,0)</f>
        <v>#REF!</v>
      </c>
      <c r="AF7" s="110" t="e">
        <f>ROUND(#REF!*J7,0)</f>
        <v>#REF!</v>
      </c>
      <c r="AG7" s="110" t="e">
        <f>ROUND(#REF!*K7,0)</f>
        <v>#REF!</v>
      </c>
      <c r="AH7" s="110" t="e">
        <f>ROUND(#REF!*L7,0)</f>
        <v>#REF!</v>
      </c>
      <c r="AI7" s="110" t="e">
        <f>ROUND(#REF!*M7,0)</f>
        <v>#REF!</v>
      </c>
      <c r="AJ7" s="110" t="e">
        <f t="shared" ref="AJ7:AJ24" si="11">SUM(Z7:AI7)</f>
        <v>#REF!</v>
      </c>
      <c r="AK7" s="111" t="e">
        <f>ROUND(AJ7/N7,0)</f>
        <v>#REF!</v>
      </c>
      <c r="AL7" s="112" t="e">
        <f>ROUND(AK7/$AK$27*100,1)</f>
        <v>#REF!</v>
      </c>
    </row>
    <row r="8" spans="1:40" ht="30" customHeight="1" x14ac:dyDescent="0.2">
      <c r="A8" s="113" t="s">
        <v>27</v>
      </c>
      <c r="B8" s="2"/>
      <c r="C8" s="3"/>
      <c r="D8" s="114">
        <v>989</v>
      </c>
      <c r="E8" s="115">
        <v>696</v>
      </c>
      <c r="F8" s="116">
        <v>909</v>
      </c>
      <c r="G8" s="117">
        <v>289</v>
      </c>
      <c r="H8" s="117">
        <v>308</v>
      </c>
      <c r="I8" s="118">
        <v>104</v>
      </c>
      <c r="J8" s="118">
        <v>107</v>
      </c>
      <c r="K8" s="118">
        <v>32</v>
      </c>
      <c r="L8" s="119"/>
      <c r="M8" s="120"/>
      <c r="N8" s="121">
        <f t="shared" si="0"/>
        <v>3434</v>
      </c>
      <c r="O8" s="107">
        <f t="shared" si="1"/>
        <v>28.8</v>
      </c>
      <c r="P8" s="122">
        <f t="shared" si="2"/>
        <v>20.268000000000001</v>
      </c>
      <c r="Q8" s="122">
        <f t="shared" si="3"/>
        <v>26.471</v>
      </c>
      <c r="R8" s="123">
        <f t="shared" si="4"/>
        <v>8.4160000000000004</v>
      </c>
      <c r="S8" s="122">
        <f t="shared" si="5"/>
        <v>8.9689999999999994</v>
      </c>
      <c r="T8" s="122">
        <f t="shared" si="6"/>
        <v>3.0289999999999999</v>
      </c>
      <c r="U8" s="122">
        <f t="shared" si="7"/>
        <v>3.1160000000000001</v>
      </c>
      <c r="V8" s="122">
        <f t="shared" si="8"/>
        <v>0.93200000000000005</v>
      </c>
      <c r="W8" s="124" t="str">
        <f t="shared" si="9"/>
        <v xml:space="preserve"> </v>
      </c>
      <c r="X8" s="236" t="str">
        <f t="shared" si="10"/>
        <v xml:space="preserve"> </v>
      </c>
      <c r="Z8" s="125" t="e">
        <f>ROUND(#REF!*D8,0)</f>
        <v>#REF!</v>
      </c>
      <c r="AA8" s="125" t="e">
        <f>ROUND(#REF!*E8,0)</f>
        <v>#REF!</v>
      </c>
      <c r="AB8" s="125" t="e">
        <f>ROUND(#REF!*F8,0)</f>
        <v>#REF!</v>
      </c>
      <c r="AC8" s="125" t="e">
        <f>ROUND(#REF!*G8,0)</f>
        <v>#REF!</v>
      </c>
      <c r="AD8" s="125" t="e">
        <f>ROUND(#REF!*H8,0)</f>
        <v>#REF!</v>
      </c>
      <c r="AE8" s="125" t="e">
        <f>ROUND(#REF!*I8,0)</f>
        <v>#REF!</v>
      </c>
      <c r="AF8" s="125" t="e">
        <f>ROUND(#REF!*J8,0)</f>
        <v>#REF!</v>
      </c>
      <c r="AG8" s="125" t="e">
        <f>ROUND(#REF!*K8,0)</f>
        <v>#REF!</v>
      </c>
      <c r="AH8" s="125" t="e">
        <f>ROUND(#REF!*L8,0)</f>
        <v>#REF!</v>
      </c>
      <c r="AI8" s="125" t="e">
        <f>ROUND(#REF!*M8,0)</f>
        <v>#REF!</v>
      </c>
      <c r="AJ8" s="125" t="e">
        <f t="shared" si="11"/>
        <v>#REF!</v>
      </c>
      <c r="AK8" s="126" t="e">
        <f>ROUND(AJ8/N8,0)</f>
        <v>#REF!</v>
      </c>
      <c r="AL8" s="127" t="e">
        <f t="shared" ref="AL8:AL25" si="12">ROUND(AK8/$AK$27*100,1)</f>
        <v>#REF!</v>
      </c>
    </row>
    <row r="9" spans="1:40" ht="30" customHeight="1" x14ac:dyDescent="0.2">
      <c r="A9" s="113" t="s">
        <v>28</v>
      </c>
      <c r="B9" s="2"/>
      <c r="C9" s="3"/>
      <c r="D9" s="114">
        <v>1206</v>
      </c>
      <c r="E9" s="115">
        <v>618</v>
      </c>
      <c r="F9" s="116">
        <v>1030</v>
      </c>
      <c r="G9" s="117">
        <v>391</v>
      </c>
      <c r="H9" s="117">
        <v>291</v>
      </c>
      <c r="I9" s="118">
        <v>150</v>
      </c>
      <c r="J9" s="118">
        <v>59</v>
      </c>
      <c r="K9" s="118">
        <v>40</v>
      </c>
      <c r="L9" s="119"/>
      <c r="M9" s="120"/>
      <c r="N9" s="121">
        <f t="shared" si="0"/>
        <v>3785</v>
      </c>
      <c r="O9" s="107">
        <f t="shared" si="1"/>
        <v>31.863</v>
      </c>
      <c r="P9" s="122">
        <f t="shared" si="2"/>
        <v>16.327999999999999</v>
      </c>
      <c r="Q9" s="122">
        <f t="shared" si="3"/>
        <v>27.213000000000001</v>
      </c>
      <c r="R9" s="123">
        <f t="shared" si="4"/>
        <v>10.33</v>
      </c>
      <c r="S9" s="122">
        <f t="shared" si="5"/>
        <v>7.6879999999999997</v>
      </c>
      <c r="T9" s="122">
        <f t="shared" si="6"/>
        <v>3.9630000000000001</v>
      </c>
      <c r="U9" s="122">
        <f t="shared" si="7"/>
        <v>1.5589999999999999</v>
      </c>
      <c r="V9" s="122">
        <f t="shared" si="8"/>
        <v>1.0569999999999999</v>
      </c>
      <c r="W9" s="124" t="str">
        <f t="shared" si="9"/>
        <v xml:space="preserve"> </v>
      </c>
      <c r="X9" s="236" t="str">
        <f t="shared" si="10"/>
        <v xml:space="preserve"> </v>
      </c>
      <c r="Z9" s="125" t="e">
        <f>ROUND(#REF!*D9,0)</f>
        <v>#REF!</v>
      </c>
      <c r="AA9" s="125" t="e">
        <f>ROUND(#REF!*E9,0)</f>
        <v>#REF!</v>
      </c>
      <c r="AB9" s="125" t="e">
        <f>ROUND(#REF!*F9,0)</f>
        <v>#REF!</v>
      </c>
      <c r="AC9" s="125" t="e">
        <f>ROUND(#REF!*G9,0)</f>
        <v>#REF!</v>
      </c>
      <c r="AD9" s="125" t="e">
        <f>ROUND(#REF!*H9,0)</f>
        <v>#REF!</v>
      </c>
      <c r="AE9" s="125" t="e">
        <f>ROUND(#REF!*I9,0)</f>
        <v>#REF!</v>
      </c>
      <c r="AF9" s="125" t="e">
        <f>ROUND(#REF!*J9,0)</f>
        <v>#REF!</v>
      </c>
      <c r="AG9" s="125" t="e">
        <f>ROUND(#REF!*K9,0)</f>
        <v>#REF!</v>
      </c>
      <c r="AH9" s="125" t="e">
        <f>ROUND(#REF!*L9,0)</f>
        <v>#REF!</v>
      </c>
      <c r="AI9" s="125" t="e">
        <f>ROUND(#REF!*M9,0)</f>
        <v>#REF!</v>
      </c>
      <c r="AJ9" s="125" t="e">
        <f t="shared" si="11"/>
        <v>#REF!</v>
      </c>
      <c r="AK9" s="126" t="e">
        <f>ROUND(AJ9/N9,0)</f>
        <v>#REF!</v>
      </c>
      <c r="AL9" s="127" t="e">
        <f t="shared" si="12"/>
        <v>#REF!</v>
      </c>
    </row>
    <row r="10" spans="1:40" ht="30" customHeight="1" x14ac:dyDescent="0.2">
      <c r="A10" s="113" t="s">
        <v>29</v>
      </c>
      <c r="B10" s="2"/>
      <c r="C10" s="3"/>
      <c r="D10" s="114">
        <v>79</v>
      </c>
      <c r="E10" s="115">
        <v>620</v>
      </c>
      <c r="F10" s="116">
        <v>1115</v>
      </c>
      <c r="G10" s="117">
        <v>659</v>
      </c>
      <c r="H10" s="117">
        <v>295</v>
      </c>
      <c r="I10" s="118">
        <v>273</v>
      </c>
      <c r="J10" s="118">
        <v>61</v>
      </c>
      <c r="K10" s="118">
        <v>16</v>
      </c>
      <c r="L10" s="119"/>
      <c r="M10" s="120"/>
      <c r="N10" s="121">
        <f t="shared" si="0"/>
        <v>3118</v>
      </c>
      <c r="O10" s="107">
        <f t="shared" si="1"/>
        <v>2.5339999999999998</v>
      </c>
      <c r="P10" s="122">
        <f t="shared" si="2"/>
        <v>19.885000000000002</v>
      </c>
      <c r="Q10" s="122">
        <f t="shared" si="3"/>
        <v>35.76</v>
      </c>
      <c r="R10" s="123">
        <f t="shared" si="4"/>
        <v>21.135000000000002</v>
      </c>
      <c r="S10" s="122">
        <f t="shared" si="5"/>
        <v>9.4610000000000003</v>
      </c>
      <c r="T10" s="122">
        <f t="shared" si="6"/>
        <v>8.7560000000000002</v>
      </c>
      <c r="U10" s="122">
        <f t="shared" si="7"/>
        <v>1.956</v>
      </c>
      <c r="V10" s="122">
        <f t="shared" si="8"/>
        <v>0.51300000000000001</v>
      </c>
      <c r="W10" s="124" t="str">
        <f t="shared" si="9"/>
        <v xml:space="preserve"> </v>
      </c>
      <c r="X10" s="236" t="str">
        <f t="shared" si="10"/>
        <v xml:space="preserve"> </v>
      </c>
      <c r="Z10" s="125" t="e">
        <f>ROUND(#REF!*D10,0)</f>
        <v>#REF!</v>
      </c>
      <c r="AA10" s="125" t="e">
        <f>ROUND(#REF!*E10,0)</f>
        <v>#REF!</v>
      </c>
      <c r="AB10" s="125" t="e">
        <f>ROUND(#REF!*F10,0)</f>
        <v>#REF!</v>
      </c>
      <c r="AC10" s="125" t="e">
        <f>ROUND(#REF!*G10,0)</f>
        <v>#REF!</v>
      </c>
      <c r="AD10" s="125" t="e">
        <f>ROUND(#REF!*H10,0)</f>
        <v>#REF!</v>
      </c>
      <c r="AE10" s="125" t="e">
        <f>ROUND(#REF!*I10,0)</f>
        <v>#REF!</v>
      </c>
      <c r="AF10" s="125" t="e">
        <f>ROUND(#REF!*J10,0)</f>
        <v>#REF!</v>
      </c>
      <c r="AG10" s="125" t="e">
        <f>ROUND(#REF!*K10,0)</f>
        <v>#REF!</v>
      </c>
      <c r="AH10" s="125" t="e">
        <f>ROUND(#REF!*L10,0)</f>
        <v>#REF!</v>
      </c>
      <c r="AI10" s="125" t="e">
        <f>ROUND(#REF!*M10,0)</f>
        <v>#REF!</v>
      </c>
      <c r="AJ10" s="125" t="e">
        <f t="shared" si="11"/>
        <v>#REF!</v>
      </c>
      <c r="AK10" s="126" t="e">
        <f>ROUND(AJ10/N10,0)</f>
        <v>#REF!</v>
      </c>
      <c r="AL10" s="127" t="e">
        <f t="shared" si="12"/>
        <v>#REF!</v>
      </c>
    </row>
    <row r="11" spans="1:40" ht="30" customHeight="1" x14ac:dyDescent="0.2">
      <c r="A11" s="113" t="s">
        <v>30</v>
      </c>
      <c r="B11" s="2"/>
      <c r="C11" s="3"/>
      <c r="D11" s="114">
        <v>1905</v>
      </c>
      <c r="E11" s="115">
        <v>3005</v>
      </c>
      <c r="F11" s="116">
        <v>2657</v>
      </c>
      <c r="G11" s="117">
        <v>1601</v>
      </c>
      <c r="H11" s="117">
        <v>407</v>
      </c>
      <c r="I11" s="118">
        <v>698</v>
      </c>
      <c r="J11" s="118">
        <v>191</v>
      </c>
      <c r="K11" s="118">
        <v>63</v>
      </c>
      <c r="L11" s="119"/>
      <c r="M11" s="120"/>
      <c r="N11" s="121">
        <f t="shared" si="0"/>
        <v>10527</v>
      </c>
      <c r="O11" s="107">
        <f t="shared" si="1"/>
        <v>18.096</v>
      </c>
      <c r="P11" s="122">
        <f t="shared" si="2"/>
        <v>28.545999999999999</v>
      </c>
      <c r="Q11" s="122">
        <f t="shared" si="3"/>
        <v>25.24</v>
      </c>
      <c r="R11" s="123">
        <f t="shared" si="4"/>
        <v>15.209</v>
      </c>
      <c r="S11" s="122">
        <f t="shared" si="5"/>
        <v>3.8660000000000001</v>
      </c>
      <c r="T11" s="122">
        <f t="shared" si="6"/>
        <v>6.6310000000000002</v>
      </c>
      <c r="U11" s="122">
        <f t="shared" si="7"/>
        <v>1.8140000000000001</v>
      </c>
      <c r="V11" s="122">
        <f t="shared" si="8"/>
        <v>0.59799999999999998</v>
      </c>
      <c r="W11" s="124" t="str">
        <f t="shared" si="9"/>
        <v xml:space="preserve"> </v>
      </c>
      <c r="X11" s="236" t="str">
        <f t="shared" si="10"/>
        <v xml:space="preserve"> </v>
      </c>
      <c r="Z11" s="125" t="e">
        <f>ROUND(#REF!*D11,0)</f>
        <v>#REF!</v>
      </c>
      <c r="AA11" s="125" t="e">
        <f>ROUND(#REF!*E11,0)</f>
        <v>#REF!</v>
      </c>
      <c r="AB11" s="125" t="e">
        <f>ROUND(#REF!*F11,0)</f>
        <v>#REF!</v>
      </c>
      <c r="AC11" s="125" t="e">
        <f>ROUND(#REF!*G11,0)</f>
        <v>#REF!</v>
      </c>
      <c r="AD11" s="125" t="e">
        <f>ROUND(#REF!*H11,0)</f>
        <v>#REF!</v>
      </c>
      <c r="AE11" s="125" t="e">
        <f>ROUND(#REF!*I11,0)</f>
        <v>#REF!</v>
      </c>
      <c r="AF11" s="125" t="e">
        <f>ROUND(#REF!*J11,0)</f>
        <v>#REF!</v>
      </c>
      <c r="AG11" s="125" t="e">
        <f>ROUND(#REF!*K11,0)</f>
        <v>#REF!</v>
      </c>
      <c r="AH11" s="125" t="e">
        <f>ROUND(#REF!*L11,0)</f>
        <v>#REF!</v>
      </c>
      <c r="AI11" s="125" t="e">
        <f>ROUND(#REF!*M11,0)</f>
        <v>#REF!</v>
      </c>
      <c r="AJ11" s="125" t="e">
        <f t="shared" si="11"/>
        <v>#REF!</v>
      </c>
      <c r="AK11" s="126" t="e">
        <f>ROUND(AJ11/N11,0)</f>
        <v>#REF!</v>
      </c>
      <c r="AL11" s="127" t="e">
        <f t="shared" si="12"/>
        <v>#REF!</v>
      </c>
    </row>
    <row r="12" spans="1:40" ht="30" customHeight="1" x14ac:dyDescent="0.2">
      <c r="A12" s="113" t="s">
        <v>31</v>
      </c>
      <c r="B12" s="2"/>
      <c r="C12" s="3"/>
      <c r="D12" s="114">
        <v>306</v>
      </c>
      <c r="E12" s="115">
        <v>1702</v>
      </c>
      <c r="F12" s="116">
        <v>922</v>
      </c>
      <c r="G12" s="117">
        <v>911</v>
      </c>
      <c r="H12" s="117">
        <v>357</v>
      </c>
      <c r="I12" s="118">
        <v>472</v>
      </c>
      <c r="J12" s="118">
        <v>145</v>
      </c>
      <c r="K12" s="118">
        <v>36</v>
      </c>
      <c r="L12" s="119"/>
      <c r="M12" s="120"/>
      <c r="N12" s="121">
        <f t="shared" si="0"/>
        <v>4851</v>
      </c>
      <c r="O12" s="107">
        <f t="shared" si="1"/>
        <v>6.3079999999999998</v>
      </c>
      <c r="P12" s="122">
        <f t="shared" si="2"/>
        <v>35.085999999999999</v>
      </c>
      <c r="Q12" s="122">
        <f t="shared" si="3"/>
        <v>19.006</v>
      </c>
      <c r="R12" s="123">
        <f t="shared" si="4"/>
        <v>18.78</v>
      </c>
      <c r="S12" s="122">
        <f t="shared" si="5"/>
        <v>7.359</v>
      </c>
      <c r="T12" s="122">
        <f t="shared" si="6"/>
        <v>9.73</v>
      </c>
      <c r="U12" s="122">
        <f t="shared" si="7"/>
        <v>2.9889999999999999</v>
      </c>
      <c r="V12" s="122">
        <f t="shared" si="8"/>
        <v>0.74199999999999999</v>
      </c>
      <c r="W12" s="124" t="str">
        <f t="shared" si="9"/>
        <v xml:space="preserve"> </v>
      </c>
      <c r="X12" s="236" t="str">
        <f t="shared" si="10"/>
        <v xml:space="preserve"> </v>
      </c>
      <c r="Z12" s="125" t="e">
        <f>ROUND(#REF!*D12,0)</f>
        <v>#REF!</v>
      </c>
      <c r="AA12" s="125" t="e">
        <f>ROUND(#REF!*E12,0)</f>
        <v>#REF!</v>
      </c>
      <c r="AB12" s="125" t="e">
        <f>ROUND(#REF!*F12,0)</f>
        <v>#REF!</v>
      </c>
      <c r="AC12" s="125" t="e">
        <f>ROUND(#REF!*G12,0)</f>
        <v>#REF!</v>
      </c>
      <c r="AD12" s="125" t="e">
        <f>ROUND(#REF!*H12,0)</f>
        <v>#REF!</v>
      </c>
      <c r="AE12" s="125" t="e">
        <f>ROUND(#REF!*I12,0)</f>
        <v>#REF!</v>
      </c>
      <c r="AF12" s="125" t="e">
        <f>ROUND(#REF!*J12,0)</f>
        <v>#REF!</v>
      </c>
      <c r="AG12" s="125" t="e">
        <f>ROUND(#REF!*K12,0)</f>
        <v>#REF!</v>
      </c>
      <c r="AH12" s="125" t="e">
        <f>ROUND(#REF!*L12,0)</f>
        <v>#REF!</v>
      </c>
      <c r="AI12" s="125" t="e">
        <f>ROUND(#REF!*M12,0)</f>
        <v>#REF!</v>
      </c>
      <c r="AJ12" s="125" t="e">
        <f t="shared" si="11"/>
        <v>#REF!</v>
      </c>
      <c r="AK12" s="126" t="e">
        <f>ROUND(AJ12/N12,0)</f>
        <v>#REF!</v>
      </c>
      <c r="AL12" s="127" t="e">
        <f t="shared" si="12"/>
        <v>#REF!</v>
      </c>
    </row>
    <row r="13" spans="1:40" ht="30" customHeight="1" x14ac:dyDescent="0.2">
      <c r="A13" s="113" t="s">
        <v>32</v>
      </c>
      <c r="B13" s="2"/>
      <c r="C13" s="3"/>
      <c r="D13" s="114">
        <v>302</v>
      </c>
      <c r="E13" s="115">
        <v>314</v>
      </c>
      <c r="F13" s="116">
        <v>424</v>
      </c>
      <c r="G13" s="118">
        <v>617</v>
      </c>
      <c r="H13" s="116">
        <v>388</v>
      </c>
      <c r="I13" s="115">
        <v>371</v>
      </c>
      <c r="J13" s="118">
        <v>96</v>
      </c>
      <c r="K13" s="118">
        <v>25</v>
      </c>
      <c r="L13" s="118">
        <v>12</v>
      </c>
      <c r="M13" s="120"/>
      <c r="N13" s="121">
        <f t="shared" si="0"/>
        <v>2549</v>
      </c>
      <c r="O13" s="107">
        <f t="shared" si="1"/>
        <v>11.848000000000001</v>
      </c>
      <c r="P13" s="122">
        <f t="shared" si="2"/>
        <v>12.319000000000001</v>
      </c>
      <c r="Q13" s="122">
        <f t="shared" si="3"/>
        <v>16.634</v>
      </c>
      <c r="R13" s="123">
        <f t="shared" si="4"/>
        <v>24.206</v>
      </c>
      <c r="S13" s="122">
        <f t="shared" si="5"/>
        <v>15.222</v>
      </c>
      <c r="T13" s="122">
        <f t="shared" si="6"/>
        <v>14.555</v>
      </c>
      <c r="U13" s="122">
        <f t="shared" si="7"/>
        <v>3.766</v>
      </c>
      <c r="V13" s="122">
        <f t="shared" si="8"/>
        <v>0.98099999999999998</v>
      </c>
      <c r="W13" s="122">
        <f t="shared" si="9"/>
        <v>0.47099999999999997</v>
      </c>
      <c r="X13" s="236" t="str">
        <f t="shared" si="10"/>
        <v xml:space="preserve"> </v>
      </c>
      <c r="Z13" s="125" t="e">
        <f>ROUND(#REF!*D13,0)</f>
        <v>#REF!</v>
      </c>
      <c r="AA13" s="125" t="e">
        <f>ROUND(#REF!*E13,0)</f>
        <v>#REF!</v>
      </c>
      <c r="AB13" s="125" t="e">
        <f>ROUND(#REF!*F13,0)</f>
        <v>#REF!</v>
      </c>
      <c r="AC13" s="125" t="e">
        <f>ROUND(#REF!*G13,0)</f>
        <v>#REF!</v>
      </c>
      <c r="AD13" s="125" t="e">
        <f>ROUND(#REF!*H13,0)</f>
        <v>#REF!</v>
      </c>
      <c r="AE13" s="125" t="e">
        <f>ROUND(#REF!*I13,0)</f>
        <v>#REF!</v>
      </c>
      <c r="AF13" s="125" t="e">
        <f>ROUND(#REF!*J13,0)</f>
        <v>#REF!</v>
      </c>
      <c r="AG13" s="125" t="e">
        <f>ROUND(#REF!*K13,0)</f>
        <v>#REF!</v>
      </c>
      <c r="AH13" s="125" t="e">
        <f>ROUND(#REF!*L13,0)</f>
        <v>#REF!</v>
      </c>
      <c r="AI13" s="125" t="e">
        <f>ROUND(#REF!*M13,0)</f>
        <v>#REF!</v>
      </c>
      <c r="AJ13" s="125" t="e">
        <f t="shared" si="11"/>
        <v>#REF!</v>
      </c>
      <c r="AK13" s="126" t="e">
        <f>ROUND(AJ13/N13,0)</f>
        <v>#REF!</v>
      </c>
      <c r="AL13" s="127" t="e">
        <f t="shared" si="12"/>
        <v>#REF!</v>
      </c>
    </row>
    <row r="14" spans="1:40" ht="30" customHeight="1" x14ac:dyDescent="0.2">
      <c r="A14" s="113" t="s">
        <v>33</v>
      </c>
      <c r="B14" s="2"/>
      <c r="C14" s="3"/>
      <c r="D14" s="114">
        <v>275</v>
      </c>
      <c r="E14" s="115">
        <v>265</v>
      </c>
      <c r="F14" s="116">
        <v>687</v>
      </c>
      <c r="G14" s="118">
        <v>901</v>
      </c>
      <c r="H14" s="116">
        <v>536</v>
      </c>
      <c r="I14" s="115">
        <v>162</v>
      </c>
      <c r="J14" s="118">
        <v>48</v>
      </c>
      <c r="K14" s="118">
        <v>29</v>
      </c>
      <c r="L14" s="118">
        <v>8</v>
      </c>
      <c r="M14" s="120"/>
      <c r="N14" s="121">
        <f t="shared" ref="N14:N25" si="13">SUM(D14:M14)</f>
        <v>2911</v>
      </c>
      <c r="O14" s="107">
        <f t="shared" si="1"/>
        <v>9.4469999999999992</v>
      </c>
      <c r="P14" s="122">
        <f t="shared" si="2"/>
        <v>9.1029999999999998</v>
      </c>
      <c r="Q14" s="122">
        <f t="shared" si="3"/>
        <v>23.6</v>
      </c>
      <c r="R14" s="123">
        <f t="shared" si="4"/>
        <v>30.952000000000002</v>
      </c>
      <c r="S14" s="122">
        <f t="shared" si="5"/>
        <v>18.413</v>
      </c>
      <c r="T14" s="122">
        <f t="shared" si="6"/>
        <v>5.5650000000000004</v>
      </c>
      <c r="U14" s="122">
        <f t="shared" si="7"/>
        <v>1.649</v>
      </c>
      <c r="V14" s="122">
        <f t="shared" si="8"/>
        <v>0.996</v>
      </c>
      <c r="W14" s="122">
        <f t="shared" si="9"/>
        <v>0.27500000000000002</v>
      </c>
      <c r="X14" s="236" t="str">
        <f t="shared" si="10"/>
        <v xml:space="preserve"> </v>
      </c>
      <c r="Z14" s="125" t="e">
        <f>ROUND(#REF!*D14,0)</f>
        <v>#REF!</v>
      </c>
      <c r="AA14" s="125" t="e">
        <f>ROUND(#REF!*E14,0)</f>
        <v>#REF!</v>
      </c>
      <c r="AB14" s="125" t="e">
        <f>ROUND(#REF!*F14,0)</f>
        <v>#REF!</v>
      </c>
      <c r="AC14" s="125" t="e">
        <f>ROUND(#REF!*G14,0)</f>
        <v>#REF!</v>
      </c>
      <c r="AD14" s="125" t="e">
        <f>ROUND(#REF!*H14,0)</f>
        <v>#REF!</v>
      </c>
      <c r="AE14" s="125" t="e">
        <f>ROUND(#REF!*I14,0)</f>
        <v>#REF!</v>
      </c>
      <c r="AF14" s="125" t="e">
        <f>ROUND(#REF!*J14,0)</f>
        <v>#REF!</v>
      </c>
      <c r="AG14" s="125" t="e">
        <f>ROUND(#REF!*K14,0)</f>
        <v>#REF!</v>
      </c>
      <c r="AH14" s="125" t="e">
        <f>ROUND(#REF!*L14,0)</f>
        <v>#REF!</v>
      </c>
      <c r="AI14" s="125" t="e">
        <f>ROUND(#REF!*M14,0)</f>
        <v>#REF!</v>
      </c>
      <c r="AJ14" s="125" t="e">
        <f t="shared" si="11"/>
        <v>#REF!</v>
      </c>
      <c r="AK14" s="126" t="e">
        <f>ROUND(AJ14/N14,0)</f>
        <v>#REF!</v>
      </c>
      <c r="AL14" s="127" t="e">
        <f t="shared" si="12"/>
        <v>#REF!</v>
      </c>
    </row>
    <row r="15" spans="1:40" ht="30" customHeight="1" x14ac:dyDescent="0.2">
      <c r="A15" s="113" t="s">
        <v>34</v>
      </c>
      <c r="B15" s="2"/>
      <c r="C15" s="3"/>
      <c r="D15" s="114">
        <v>232</v>
      </c>
      <c r="E15" s="115">
        <v>647</v>
      </c>
      <c r="F15" s="116">
        <v>884</v>
      </c>
      <c r="G15" s="118">
        <v>260</v>
      </c>
      <c r="H15" s="116">
        <v>230</v>
      </c>
      <c r="I15" s="115">
        <v>51</v>
      </c>
      <c r="J15" s="118">
        <v>40</v>
      </c>
      <c r="K15" s="118">
        <v>18</v>
      </c>
      <c r="L15" s="128"/>
      <c r="M15" s="120"/>
      <c r="N15" s="121">
        <f t="shared" si="13"/>
        <v>2362</v>
      </c>
      <c r="O15" s="107">
        <f t="shared" si="1"/>
        <v>9.8219999999999992</v>
      </c>
      <c r="P15" s="122">
        <f t="shared" si="2"/>
        <v>27.391999999999999</v>
      </c>
      <c r="Q15" s="122">
        <f t="shared" si="3"/>
        <v>37.426000000000002</v>
      </c>
      <c r="R15" s="123">
        <f t="shared" si="4"/>
        <v>11.007999999999999</v>
      </c>
      <c r="S15" s="122">
        <f t="shared" si="5"/>
        <v>9.7379999999999995</v>
      </c>
      <c r="T15" s="122">
        <f t="shared" si="6"/>
        <v>2.1589999999999998</v>
      </c>
      <c r="U15" s="122">
        <f t="shared" si="7"/>
        <v>1.6930000000000001</v>
      </c>
      <c r="V15" s="122">
        <f t="shared" si="8"/>
        <v>0.76200000000000001</v>
      </c>
      <c r="W15" s="124" t="str">
        <f t="shared" si="9"/>
        <v xml:space="preserve"> </v>
      </c>
      <c r="X15" s="236" t="str">
        <f t="shared" si="10"/>
        <v xml:space="preserve"> </v>
      </c>
      <c r="Z15" s="125" t="e">
        <f>ROUND(#REF!*D15,0)</f>
        <v>#REF!</v>
      </c>
      <c r="AA15" s="125" t="e">
        <f>ROUND(#REF!*E15,0)</f>
        <v>#REF!</v>
      </c>
      <c r="AB15" s="125" t="e">
        <f>ROUND(#REF!*F15,0)</f>
        <v>#REF!</v>
      </c>
      <c r="AC15" s="125" t="e">
        <f>ROUND(#REF!*G15,0)</f>
        <v>#REF!</v>
      </c>
      <c r="AD15" s="125" t="e">
        <f>ROUND(#REF!*H15,0)</f>
        <v>#REF!</v>
      </c>
      <c r="AE15" s="125" t="e">
        <f>ROUND(#REF!*I15,0)</f>
        <v>#REF!</v>
      </c>
      <c r="AF15" s="125" t="e">
        <f>ROUND(#REF!*J15,0)</f>
        <v>#REF!</v>
      </c>
      <c r="AG15" s="125" t="e">
        <f>ROUND(#REF!*K15,0)</f>
        <v>#REF!</v>
      </c>
      <c r="AH15" s="125" t="e">
        <f>ROUND(#REF!*L15,0)</f>
        <v>#REF!</v>
      </c>
      <c r="AI15" s="125" t="e">
        <f>ROUND(#REF!*M15,0)</f>
        <v>#REF!</v>
      </c>
      <c r="AJ15" s="125" t="e">
        <f t="shared" si="11"/>
        <v>#REF!</v>
      </c>
      <c r="AK15" s="126" t="e">
        <f>ROUND(AJ15/N15,0)</f>
        <v>#REF!</v>
      </c>
      <c r="AL15" s="127" t="e">
        <f t="shared" si="12"/>
        <v>#REF!</v>
      </c>
    </row>
    <row r="16" spans="1:40" ht="30" customHeight="1" x14ac:dyDescent="0.2">
      <c r="A16" s="113" t="s">
        <v>35</v>
      </c>
      <c r="B16" s="2"/>
      <c r="C16" s="3"/>
      <c r="D16" s="114">
        <v>67</v>
      </c>
      <c r="E16" s="115">
        <v>312</v>
      </c>
      <c r="F16" s="116">
        <v>1128</v>
      </c>
      <c r="G16" s="118">
        <v>516</v>
      </c>
      <c r="H16" s="116">
        <v>291</v>
      </c>
      <c r="I16" s="115">
        <v>169</v>
      </c>
      <c r="J16" s="118">
        <v>83</v>
      </c>
      <c r="K16" s="118">
        <v>59</v>
      </c>
      <c r="L16" s="118">
        <v>38</v>
      </c>
      <c r="M16" s="120"/>
      <c r="N16" s="121">
        <f t="shared" si="13"/>
        <v>2663</v>
      </c>
      <c r="O16" s="107">
        <f t="shared" si="1"/>
        <v>2.516</v>
      </c>
      <c r="P16" s="122">
        <f t="shared" si="2"/>
        <v>11.715999999999999</v>
      </c>
      <c r="Q16" s="122">
        <f t="shared" si="3"/>
        <v>42.357999999999997</v>
      </c>
      <c r="R16" s="123">
        <f t="shared" si="4"/>
        <v>19.376999999999999</v>
      </c>
      <c r="S16" s="122">
        <f t="shared" si="5"/>
        <v>10.928000000000001</v>
      </c>
      <c r="T16" s="122">
        <f t="shared" si="6"/>
        <v>6.3460000000000001</v>
      </c>
      <c r="U16" s="122">
        <f t="shared" si="7"/>
        <v>3.117</v>
      </c>
      <c r="V16" s="122">
        <f t="shared" si="8"/>
        <v>2.2160000000000002</v>
      </c>
      <c r="W16" s="122">
        <f t="shared" si="9"/>
        <v>1.427</v>
      </c>
      <c r="X16" s="236" t="str">
        <f t="shared" si="10"/>
        <v xml:space="preserve"> </v>
      </c>
      <c r="Z16" s="125" t="e">
        <f>ROUND(#REF!*D16,0)</f>
        <v>#REF!</v>
      </c>
      <c r="AA16" s="125" t="e">
        <f>ROUND(#REF!*E16,0)</f>
        <v>#REF!</v>
      </c>
      <c r="AB16" s="125" t="e">
        <f>ROUND(#REF!*F16,0)</f>
        <v>#REF!</v>
      </c>
      <c r="AC16" s="125" t="e">
        <f>ROUND(#REF!*G16,0)</f>
        <v>#REF!</v>
      </c>
      <c r="AD16" s="125" t="e">
        <f>ROUND(#REF!*H16,0)</f>
        <v>#REF!</v>
      </c>
      <c r="AE16" s="125" t="e">
        <f>ROUND(#REF!*I16,0)</f>
        <v>#REF!</v>
      </c>
      <c r="AF16" s="125" t="e">
        <f>ROUND(#REF!*J16,0)</f>
        <v>#REF!</v>
      </c>
      <c r="AG16" s="125" t="e">
        <f>ROUND(#REF!*K16,0)</f>
        <v>#REF!</v>
      </c>
      <c r="AH16" s="125" t="e">
        <f>ROUND(#REF!*L16,0)</f>
        <v>#REF!</v>
      </c>
      <c r="AI16" s="125" t="e">
        <f>ROUND(#REF!*M16,0)</f>
        <v>#REF!</v>
      </c>
      <c r="AJ16" s="125" t="e">
        <f t="shared" si="11"/>
        <v>#REF!</v>
      </c>
      <c r="AK16" s="126" t="e">
        <f>ROUND(AJ16/N16,0)</f>
        <v>#REF!</v>
      </c>
      <c r="AL16" s="127" t="e">
        <f t="shared" si="12"/>
        <v>#REF!</v>
      </c>
    </row>
    <row r="17" spans="1:38" ht="30" customHeight="1" x14ac:dyDescent="0.2">
      <c r="A17" s="113" t="s">
        <v>36</v>
      </c>
      <c r="B17" s="2"/>
      <c r="C17" s="3"/>
      <c r="D17" s="114">
        <v>387</v>
      </c>
      <c r="E17" s="115">
        <v>1936</v>
      </c>
      <c r="F17" s="116">
        <v>1008</v>
      </c>
      <c r="G17" s="118">
        <v>1877</v>
      </c>
      <c r="H17" s="116">
        <v>980</v>
      </c>
      <c r="I17" s="115">
        <f>455+56</f>
        <v>511</v>
      </c>
      <c r="J17" s="118">
        <f>476+166</f>
        <v>642</v>
      </c>
      <c r="K17" s="118">
        <v>132</v>
      </c>
      <c r="L17" s="118">
        <v>44</v>
      </c>
      <c r="M17" s="120"/>
      <c r="N17" s="121">
        <f t="shared" si="13"/>
        <v>7517</v>
      </c>
      <c r="O17" s="107">
        <f t="shared" si="1"/>
        <v>5.1479999999999997</v>
      </c>
      <c r="P17" s="122">
        <f t="shared" si="2"/>
        <v>25.754999999999999</v>
      </c>
      <c r="Q17" s="122">
        <f t="shared" si="3"/>
        <v>13.41</v>
      </c>
      <c r="R17" s="123">
        <f t="shared" si="4"/>
        <v>24.97</v>
      </c>
      <c r="S17" s="122">
        <f t="shared" si="5"/>
        <v>13.037000000000001</v>
      </c>
      <c r="T17" s="122">
        <f t="shared" si="6"/>
        <v>6.798</v>
      </c>
      <c r="U17" s="122">
        <f t="shared" si="7"/>
        <v>8.5410000000000004</v>
      </c>
      <c r="V17" s="122">
        <f t="shared" si="8"/>
        <v>1.756</v>
      </c>
      <c r="W17" s="122">
        <f t="shared" si="9"/>
        <v>0.58499999999999996</v>
      </c>
      <c r="X17" s="236" t="str">
        <f t="shared" si="10"/>
        <v xml:space="preserve"> </v>
      </c>
      <c r="Z17" s="125" t="e">
        <f>ROUND(#REF!*D17,0)</f>
        <v>#REF!</v>
      </c>
      <c r="AA17" s="125" t="e">
        <f>ROUND(#REF!*E17,0)</f>
        <v>#REF!</v>
      </c>
      <c r="AB17" s="125" t="e">
        <f>ROUND(#REF!*F17,0)</f>
        <v>#REF!</v>
      </c>
      <c r="AC17" s="125" t="e">
        <f>ROUND(#REF!*G17,0)</f>
        <v>#REF!</v>
      </c>
      <c r="AD17" s="125" t="e">
        <f>ROUND(#REF!*H17,0)</f>
        <v>#REF!</v>
      </c>
      <c r="AE17" s="125" t="e">
        <f>ROUND(#REF!*I17,0)</f>
        <v>#REF!</v>
      </c>
      <c r="AF17" s="125" t="e">
        <f>ROUND(#REF!*J17,0)</f>
        <v>#REF!</v>
      </c>
      <c r="AG17" s="125" t="e">
        <f>ROUND(#REF!*K17,0)</f>
        <v>#REF!</v>
      </c>
      <c r="AH17" s="125" t="e">
        <f>ROUND(#REF!*L17,0)</f>
        <v>#REF!</v>
      </c>
      <c r="AI17" s="125" t="e">
        <f>ROUND(#REF!*M17,0)</f>
        <v>#REF!</v>
      </c>
      <c r="AJ17" s="125" t="e">
        <f t="shared" si="11"/>
        <v>#REF!</v>
      </c>
      <c r="AK17" s="126" t="e">
        <f>ROUND(AJ17/N17,0)</f>
        <v>#REF!</v>
      </c>
      <c r="AL17" s="127" t="e">
        <f t="shared" si="12"/>
        <v>#REF!</v>
      </c>
    </row>
    <row r="18" spans="1:38" ht="30" customHeight="1" x14ac:dyDescent="0.2">
      <c r="A18" s="129" t="s">
        <v>43</v>
      </c>
      <c r="B18" s="10"/>
      <c r="C18" s="11"/>
      <c r="D18" s="130">
        <v>560</v>
      </c>
      <c r="E18" s="131">
        <v>858</v>
      </c>
      <c r="F18" s="132">
        <v>1200</v>
      </c>
      <c r="G18" s="133">
        <v>800</v>
      </c>
      <c r="H18" s="132">
        <v>187</v>
      </c>
      <c r="I18" s="134">
        <v>433</v>
      </c>
      <c r="J18" s="132">
        <v>125</v>
      </c>
      <c r="K18" s="132">
        <v>50</v>
      </c>
      <c r="L18" s="135"/>
      <c r="M18" s="136"/>
      <c r="N18" s="121">
        <f t="shared" si="13"/>
        <v>4213</v>
      </c>
      <c r="O18" s="107">
        <f t="shared" si="1"/>
        <v>13.292</v>
      </c>
      <c r="P18" s="122">
        <f t="shared" si="2"/>
        <v>20.366</v>
      </c>
      <c r="Q18" s="122">
        <f t="shared" si="3"/>
        <v>28.483000000000001</v>
      </c>
      <c r="R18" s="123">
        <f t="shared" si="4"/>
        <v>18.989000000000001</v>
      </c>
      <c r="S18" s="122">
        <f t="shared" si="5"/>
        <v>4.4390000000000001</v>
      </c>
      <c r="T18" s="122">
        <f t="shared" si="6"/>
        <v>10.278</v>
      </c>
      <c r="U18" s="122">
        <f t="shared" si="7"/>
        <v>2.9670000000000001</v>
      </c>
      <c r="V18" s="122">
        <f t="shared" si="8"/>
        <v>1.1870000000000001</v>
      </c>
      <c r="W18" s="124"/>
      <c r="X18" s="236" t="str">
        <f t="shared" si="10"/>
        <v xml:space="preserve"> </v>
      </c>
      <c r="Z18" s="125" t="e">
        <f>ROUND(#REF!*D18,0)</f>
        <v>#REF!</v>
      </c>
      <c r="AA18" s="125" t="e">
        <f>ROUND(#REF!*E18,0)</f>
        <v>#REF!</v>
      </c>
      <c r="AB18" s="125" t="e">
        <f>ROUND(#REF!*F18,0)</f>
        <v>#REF!</v>
      </c>
      <c r="AC18" s="125" t="e">
        <f>ROUND(#REF!*G18,0)</f>
        <v>#REF!</v>
      </c>
      <c r="AD18" s="125" t="e">
        <f>ROUND(#REF!*H18,0)</f>
        <v>#REF!</v>
      </c>
      <c r="AE18" s="125" t="e">
        <f>ROUND(#REF!*I18,0)</f>
        <v>#REF!</v>
      </c>
      <c r="AF18" s="125" t="e">
        <f>ROUND(#REF!*J18,0)</f>
        <v>#REF!</v>
      </c>
      <c r="AG18" s="125" t="e">
        <f>ROUND(#REF!*K18,0)</f>
        <v>#REF!</v>
      </c>
      <c r="AH18" s="125" t="e">
        <f>ROUND(#REF!*L18,0)</f>
        <v>#REF!</v>
      </c>
      <c r="AI18" s="125" t="e">
        <f>ROUND(#REF!*M18,0)</f>
        <v>#REF!</v>
      </c>
      <c r="AJ18" s="125" t="e">
        <f t="shared" si="11"/>
        <v>#REF!</v>
      </c>
      <c r="AK18" s="126" t="e">
        <f>ROUND(AJ18/N18,0)</f>
        <v>#REF!</v>
      </c>
      <c r="AL18" s="127" t="e">
        <f t="shared" si="12"/>
        <v>#REF!</v>
      </c>
    </row>
    <row r="19" spans="1:38" ht="30" customHeight="1" x14ac:dyDescent="0.2">
      <c r="A19" s="113" t="s">
        <v>37</v>
      </c>
      <c r="B19" s="2"/>
      <c r="C19" s="3"/>
      <c r="D19" s="114">
        <v>320</v>
      </c>
      <c r="E19" s="115">
        <v>1925</v>
      </c>
      <c r="F19" s="116">
        <v>2319</v>
      </c>
      <c r="G19" s="118">
        <v>2926</v>
      </c>
      <c r="H19" s="116">
        <v>770</v>
      </c>
      <c r="I19" s="115">
        <v>688</v>
      </c>
      <c r="J19" s="118">
        <v>169</v>
      </c>
      <c r="K19" s="118">
        <v>51</v>
      </c>
      <c r="L19" s="128"/>
      <c r="M19" s="120"/>
      <c r="N19" s="121">
        <f t="shared" si="13"/>
        <v>9168</v>
      </c>
      <c r="O19" s="107">
        <f t="shared" si="1"/>
        <v>3.49</v>
      </c>
      <c r="P19" s="122">
        <f t="shared" si="2"/>
        <v>20.997</v>
      </c>
      <c r="Q19" s="122">
        <f t="shared" si="3"/>
        <v>25.295000000000002</v>
      </c>
      <c r="R19" s="123">
        <f t="shared" si="4"/>
        <v>31.914999999999999</v>
      </c>
      <c r="S19" s="122">
        <f t="shared" si="5"/>
        <v>8.3989999999999991</v>
      </c>
      <c r="T19" s="122">
        <f t="shared" si="6"/>
        <v>7.5039999999999996</v>
      </c>
      <c r="U19" s="122">
        <f t="shared" si="7"/>
        <v>1.843</v>
      </c>
      <c r="V19" s="122">
        <f t="shared" si="8"/>
        <v>0.55600000000000005</v>
      </c>
      <c r="W19" s="124"/>
      <c r="X19" s="236" t="str">
        <f t="shared" si="10"/>
        <v xml:space="preserve"> </v>
      </c>
      <c r="Z19" s="125" t="e">
        <f>ROUND(#REF!*D19,0)</f>
        <v>#REF!</v>
      </c>
      <c r="AA19" s="125" t="e">
        <f>ROUND(#REF!*E19,0)</f>
        <v>#REF!</v>
      </c>
      <c r="AB19" s="125" t="e">
        <f>ROUND(#REF!*F19,0)</f>
        <v>#REF!</v>
      </c>
      <c r="AC19" s="125" t="e">
        <f>ROUND(#REF!*G19,0)</f>
        <v>#REF!</v>
      </c>
      <c r="AD19" s="125" t="e">
        <f>ROUND(#REF!*H19,0)</f>
        <v>#REF!</v>
      </c>
      <c r="AE19" s="125" t="e">
        <f>ROUND(#REF!*I19,0)</f>
        <v>#REF!</v>
      </c>
      <c r="AF19" s="125" t="e">
        <f>ROUND(#REF!*J19,0)</f>
        <v>#REF!</v>
      </c>
      <c r="AG19" s="125" t="e">
        <f>ROUND(#REF!*K19,0)</f>
        <v>#REF!</v>
      </c>
      <c r="AH19" s="125" t="e">
        <f>ROUND(#REF!*L19,0)</f>
        <v>#REF!</v>
      </c>
      <c r="AI19" s="125" t="e">
        <f>ROUND(#REF!*M19,0)</f>
        <v>#REF!</v>
      </c>
      <c r="AJ19" s="125" t="e">
        <f t="shared" si="11"/>
        <v>#REF!</v>
      </c>
      <c r="AK19" s="126" t="e">
        <f>ROUND(AJ19/N19,0)</f>
        <v>#REF!</v>
      </c>
      <c r="AL19" s="127" t="e">
        <f t="shared" si="12"/>
        <v>#REF!</v>
      </c>
    </row>
    <row r="20" spans="1:38" ht="30" customHeight="1" x14ac:dyDescent="0.2">
      <c r="A20" s="113" t="s">
        <v>44</v>
      </c>
      <c r="B20" s="2"/>
      <c r="C20" s="3"/>
      <c r="D20" s="114">
        <v>126</v>
      </c>
      <c r="E20" s="115">
        <v>697</v>
      </c>
      <c r="F20" s="116">
        <v>727</v>
      </c>
      <c r="G20" s="118">
        <v>576</v>
      </c>
      <c r="H20" s="116">
        <v>359</v>
      </c>
      <c r="I20" s="115">
        <v>308</v>
      </c>
      <c r="J20" s="118">
        <v>62</v>
      </c>
      <c r="K20" s="118">
        <v>24</v>
      </c>
      <c r="L20" s="118">
        <v>0</v>
      </c>
      <c r="M20" s="120"/>
      <c r="N20" s="121">
        <f t="shared" si="13"/>
        <v>2879</v>
      </c>
      <c r="O20" s="107">
        <f t="shared" si="1"/>
        <v>4.3769999999999998</v>
      </c>
      <c r="P20" s="122">
        <f t="shared" si="2"/>
        <v>24.21</v>
      </c>
      <c r="Q20" s="122">
        <f t="shared" si="3"/>
        <v>25.251999999999999</v>
      </c>
      <c r="R20" s="123">
        <f t="shared" si="4"/>
        <v>20.007000000000001</v>
      </c>
      <c r="S20" s="122">
        <f t="shared" si="5"/>
        <v>12.47</v>
      </c>
      <c r="T20" s="122">
        <f t="shared" si="6"/>
        <v>10.698</v>
      </c>
      <c r="U20" s="122">
        <f t="shared" si="7"/>
        <v>2.1539999999999999</v>
      </c>
      <c r="V20" s="122">
        <f t="shared" si="8"/>
        <v>0.83399999999999996</v>
      </c>
      <c r="W20" s="122" t="str">
        <f t="shared" si="9"/>
        <v xml:space="preserve"> </v>
      </c>
      <c r="X20" s="236" t="str">
        <f t="shared" si="10"/>
        <v xml:space="preserve"> </v>
      </c>
      <c r="Z20" s="125" t="e">
        <f>ROUND(#REF!*D20,0)</f>
        <v>#REF!</v>
      </c>
      <c r="AA20" s="125" t="e">
        <f>ROUND(#REF!*E20,0)</f>
        <v>#REF!</v>
      </c>
      <c r="AB20" s="125" t="e">
        <f>ROUND(#REF!*F20,0)</f>
        <v>#REF!</v>
      </c>
      <c r="AC20" s="125" t="e">
        <f>ROUND(#REF!*G20,0)</f>
        <v>#REF!</v>
      </c>
      <c r="AD20" s="125" t="e">
        <f>ROUND(#REF!*H20,0)</f>
        <v>#REF!</v>
      </c>
      <c r="AE20" s="125" t="e">
        <f>ROUND(#REF!*I20,0)</f>
        <v>#REF!</v>
      </c>
      <c r="AF20" s="125" t="e">
        <f>ROUND(#REF!*J20,0)</f>
        <v>#REF!</v>
      </c>
      <c r="AG20" s="125" t="e">
        <f>ROUND(#REF!*K20,0)</f>
        <v>#REF!</v>
      </c>
      <c r="AH20" s="125" t="e">
        <f>ROUND(#REF!*L20,0)</f>
        <v>#REF!</v>
      </c>
      <c r="AI20" s="125" t="e">
        <f>ROUND(#REF!*M20,0)</f>
        <v>#REF!</v>
      </c>
      <c r="AJ20" s="125" t="e">
        <f t="shared" si="11"/>
        <v>#REF!</v>
      </c>
      <c r="AK20" s="126" t="e">
        <f>ROUND(AJ20/N20,0)</f>
        <v>#REF!</v>
      </c>
      <c r="AL20" s="127" t="e">
        <f t="shared" si="12"/>
        <v>#REF!</v>
      </c>
    </row>
    <row r="21" spans="1:38" ht="30" customHeight="1" x14ac:dyDescent="0.2">
      <c r="A21" s="113" t="s">
        <v>38</v>
      </c>
      <c r="B21" s="2"/>
      <c r="C21" s="3"/>
      <c r="D21" s="114">
        <v>381</v>
      </c>
      <c r="E21" s="115">
        <v>855</v>
      </c>
      <c r="F21" s="116">
        <v>840</v>
      </c>
      <c r="G21" s="118">
        <v>1672</v>
      </c>
      <c r="H21" s="116">
        <v>1253</v>
      </c>
      <c r="I21" s="115">
        <v>533</v>
      </c>
      <c r="J21" s="118">
        <v>147</v>
      </c>
      <c r="K21" s="118">
        <v>44</v>
      </c>
      <c r="L21" s="119"/>
      <c r="M21" s="120"/>
      <c r="N21" s="121">
        <f t="shared" si="13"/>
        <v>5725</v>
      </c>
      <c r="O21" s="107">
        <f t="shared" si="1"/>
        <v>6.6550000000000002</v>
      </c>
      <c r="P21" s="122">
        <f t="shared" si="2"/>
        <v>14.933999999999999</v>
      </c>
      <c r="Q21" s="122">
        <f t="shared" si="3"/>
        <v>14.672000000000001</v>
      </c>
      <c r="R21" s="123">
        <f t="shared" si="4"/>
        <v>29.204999999999998</v>
      </c>
      <c r="S21" s="122">
        <f t="shared" si="5"/>
        <v>21.885999999999999</v>
      </c>
      <c r="T21" s="122">
        <f t="shared" si="6"/>
        <v>9.31</v>
      </c>
      <c r="U21" s="122">
        <f t="shared" si="7"/>
        <v>2.5680000000000001</v>
      </c>
      <c r="V21" s="122">
        <f t="shared" si="8"/>
        <v>0.76900000000000002</v>
      </c>
      <c r="W21" s="124" t="str">
        <f t="shared" si="9"/>
        <v xml:space="preserve"> </v>
      </c>
      <c r="X21" s="236" t="str">
        <f t="shared" si="10"/>
        <v xml:space="preserve"> </v>
      </c>
      <c r="Z21" s="125" t="e">
        <f>ROUND(#REF!*D21,0)</f>
        <v>#REF!</v>
      </c>
      <c r="AA21" s="125" t="e">
        <f>ROUND(#REF!*E21,0)</f>
        <v>#REF!</v>
      </c>
      <c r="AB21" s="125" t="e">
        <f>ROUND(#REF!*F21,0)</f>
        <v>#REF!</v>
      </c>
      <c r="AC21" s="125" t="e">
        <f>ROUND(#REF!*G21,0)</f>
        <v>#REF!</v>
      </c>
      <c r="AD21" s="125" t="e">
        <f>ROUND(#REF!*H21,0)</f>
        <v>#REF!</v>
      </c>
      <c r="AE21" s="125" t="e">
        <f>ROUND(#REF!*I21,0)</f>
        <v>#REF!</v>
      </c>
      <c r="AF21" s="125" t="e">
        <f>ROUND(#REF!*J21,0)</f>
        <v>#REF!</v>
      </c>
      <c r="AG21" s="125" t="e">
        <f>ROUND(#REF!*K21,0)</f>
        <v>#REF!</v>
      </c>
      <c r="AH21" s="125" t="e">
        <f>ROUND(#REF!*L21,0)</f>
        <v>#REF!</v>
      </c>
      <c r="AI21" s="125" t="e">
        <f>ROUND(#REF!*M21,0)</f>
        <v>#REF!</v>
      </c>
      <c r="AJ21" s="125" t="e">
        <f t="shared" si="11"/>
        <v>#REF!</v>
      </c>
      <c r="AK21" s="126" t="e">
        <f>ROUND(AJ21/N21,0)</f>
        <v>#REF!</v>
      </c>
      <c r="AL21" s="127" t="e">
        <f t="shared" si="12"/>
        <v>#REF!</v>
      </c>
    </row>
    <row r="22" spans="1:38" ht="30" customHeight="1" x14ac:dyDescent="0.2">
      <c r="A22" s="113" t="s">
        <v>39</v>
      </c>
      <c r="B22" s="2"/>
      <c r="C22" s="3"/>
      <c r="D22" s="114">
        <v>293</v>
      </c>
      <c r="E22" s="115">
        <v>678</v>
      </c>
      <c r="F22" s="116">
        <v>649</v>
      </c>
      <c r="G22" s="118">
        <v>289</v>
      </c>
      <c r="H22" s="116">
        <v>326</v>
      </c>
      <c r="I22" s="115">
        <v>202</v>
      </c>
      <c r="J22" s="118">
        <v>80</v>
      </c>
      <c r="K22" s="118">
        <v>29</v>
      </c>
      <c r="L22" s="119"/>
      <c r="M22" s="120"/>
      <c r="N22" s="121">
        <f t="shared" si="13"/>
        <v>2546</v>
      </c>
      <c r="O22" s="107">
        <f t="shared" si="1"/>
        <v>11.507999999999999</v>
      </c>
      <c r="P22" s="122">
        <f t="shared" si="2"/>
        <v>26.63</v>
      </c>
      <c r="Q22" s="122">
        <f t="shared" si="3"/>
        <v>25.491</v>
      </c>
      <c r="R22" s="123">
        <f t="shared" si="4"/>
        <v>11.351000000000001</v>
      </c>
      <c r="S22" s="122">
        <f t="shared" si="5"/>
        <v>12.804</v>
      </c>
      <c r="T22" s="122">
        <f t="shared" si="6"/>
        <v>7.9340000000000002</v>
      </c>
      <c r="U22" s="122">
        <f t="shared" si="7"/>
        <v>3.1419999999999999</v>
      </c>
      <c r="V22" s="122">
        <f t="shared" si="8"/>
        <v>1.139</v>
      </c>
      <c r="W22" s="124" t="str">
        <f t="shared" si="9"/>
        <v xml:space="preserve"> </v>
      </c>
      <c r="X22" s="236" t="str">
        <f t="shared" si="10"/>
        <v xml:space="preserve"> </v>
      </c>
      <c r="Z22" s="125" t="e">
        <f>ROUND(#REF!*D22,0)</f>
        <v>#REF!</v>
      </c>
      <c r="AA22" s="125" t="e">
        <f>ROUND(#REF!*E22,0)</f>
        <v>#REF!</v>
      </c>
      <c r="AB22" s="125" t="e">
        <f>ROUND(#REF!*F22,0)</f>
        <v>#REF!</v>
      </c>
      <c r="AC22" s="125" t="e">
        <f>ROUND(#REF!*G22,0)</f>
        <v>#REF!</v>
      </c>
      <c r="AD22" s="125" t="e">
        <f>ROUND(#REF!*H22,0)</f>
        <v>#REF!</v>
      </c>
      <c r="AE22" s="125" t="e">
        <f>ROUND(#REF!*I22,0)</f>
        <v>#REF!</v>
      </c>
      <c r="AF22" s="125" t="e">
        <f>ROUND(#REF!*J22,0)</f>
        <v>#REF!</v>
      </c>
      <c r="AG22" s="125" t="e">
        <f>ROUND(#REF!*K22,0)</f>
        <v>#REF!</v>
      </c>
      <c r="AH22" s="125" t="e">
        <f>ROUND(#REF!*L22,0)</f>
        <v>#REF!</v>
      </c>
      <c r="AI22" s="125" t="e">
        <f>ROUND(#REF!*M22,0)</f>
        <v>#REF!</v>
      </c>
      <c r="AJ22" s="125" t="e">
        <f t="shared" si="11"/>
        <v>#REF!</v>
      </c>
      <c r="AK22" s="126" t="e">
        <f>ROUND(AJ22/N22,0)</f>
        <v>#REF!</v>
      </c>
      <c r="AL22" s="127" t="e">
        <f t="shared" si="12"/>
        <v>#REF!</v>
      </c>
    </row>
    <row r="23" spans="1:38" ht="30" customHeight="1" x14ac:dyDescent="0.2">
      <c r="A23" s="113" t="s">
        <v>40</v>
      </c>
      <c r="B23" s="2"/>
      <c r="C23" s="3"/>
      <c r="D23" s="114">
        <v>224</v>
      </c>
      <c r="E23" s="115">
        <v>647</v>
      </c>
      <c r="F23" s="116">
        <v>782</v>
      </c>
      <c r="G23" s="118">
        <v>1141</v>
      </c>
      <c r="H23" s="116">
        <v>932</v>
      </c>
      <c r="I23" s="115">
        <v>335</v>
      </c>
      <c r="J23" s="118">
        <v>103</v>
      </c>
      <c r="K23" s="118">
        <v>25</v>
      </c>
      <c r="L23" s="119"/>
      <c r="M23" s="120"/>
      <c r="N23" s="121">
        <f t="shared" si="13"/>
        <v>4189</v>
      </c>
      <c r="O23" s="107">
        <f t="shared" si="1"/>
        <v>5.3470000000000004</v>
      </c>
      <c r="P23" s="122">
        <f t="shared" si="2"/>
        <v>15.445</v>
      </c>
      <c r="Q23" s="122">
        <f t="shared" si="3"/>
        <v>18.667999999999999</v>
      </c>
      <c r="R23" s="123">
        <f t="shared" si="4"/>
        <v>27.238</v>
      </c>
      <c r="S23" s="122">
        <f t="shared" si="5"/>
        <v>22.248999999999999</v>
      </c>
      <c r="T23" s="122">
        <f t="shared" si="6"/>
        <v>7.9969999999999999</v>
      </c>
      <c r="U23" s="122">
        <f t="shared" si="7"/>
        <v>2.4590000000000001</v>
      </c>
      <c r="V23" s="122">
        <f t="shared" si="8"/>
        <v>0.59699999999999998</v>
      </c>
      <c r="W23" s="124" t="str">
        <f t="shared" si="9"/>
        <v xml:space="preserve"> </v>
      </c>
      <c r="X23" s="236" t="str">
        <f t="shared" si="10"/>
        <v xml:space="preserve"> </v>
      </c>
      <c r="Z23" s="125" t="e">
        <f>ROUND(#REF!*D23,0)</f>
        <v>#REF!</v>
      </c>
      <c r="AA23" s="125" t="e">
        <f>ROUND(#REF!*E23,0)</f>
        <v>#REF!</v>
      </c>
      <c r="AB23" s="125" t="e">
        <f>ROUND(#REF!*F23,0)</f>
        <v>#REF!</v>
      </c>
      <c r="AC23" s="125" t="e">
        <f>ROUND(#REF!*G23,0)</f>
        <v>#REF!</v>
      </c>
      <c r="AD23" s="125" t="e">
        <f>ROUND(#REF!*H23,0)</f>
        <v>#REF!</v>
      </c>
      <c r="AE23" s="125" t="e">
        <f>ROUND(#REF!*I23,0)</f>
        <v>#REF!</v>
      </c>
      <c r="AF23" s="125" t="e">
        <f>ROUND(#REF!*J23,0)</f>
        <v>#REF!</v>
      </c>
      <c r="AG23" s="125" t="e">
        <f>ROUND(#REF!*K23,0)</f>
        <v>#REF!</v>
      </c>
      <c r="AH23" s="125" t="e">
        <f>ROUND(#REF!*L23,0)</f>
        <v>#REF!</v>
      </c>
      <c r="AI23" s="125" t="e">
        <f>ROUND(#REF!*M23,0)</f>
        <v>#REF!</v>
      </c>
      <c r="AJ23" s="125" t="e">
        <f t="shared" si="11"/>
        <v>#REF!</v>
      </c>
      <c r="AK23" s="126" t="e">
        <f>ROUND(AJ23/N23,0)</f>
        <v>#REF!</v>
      </c>
      <c r="AL23" s="127" t="e">
        <f t="shared" si="12"/>
        <v>#REF!</v>
      </c>
    </row>
    <row r="24" spans="1:38" ht="30" customHeight="1" x14ac:dyDescent="0.2">
      <c r="A24" s="113" t="s">
        <v>41</v>
      </c>
      <c r="B24" s="2"/>
      <c r="C24" s="3"/>
      <c r="D24" s="114">
        <v>480</v>
      </c>
      <c r="E24" s="115">
        <v>1078</v>
      </c>
      <c r="F24" s="116">
        <v>948</v>
      </c>
      <c r="G24" s="116">
        <v>1042</v>
      </c>
      <c r="H24" s="117">
        <v>366</v>
      </c>
      <c r="I24" s="118">
        <v>101</v>
      </c>
      <c r="J24" s="118">
        <v>30</v>
      </c>
      <c r="K24" s="128"/>
      <c r="L24" s="119"/>
      <c r="M24" s="120"/>
      <c r="N24" s="121">
        <f t="shared" si="13"/>
        <v>4045</v>
      </c>
      <c r="O24" s="107">
        <f t="shared" si="1"/>
        <v>11.867000000000001</v>
      </c>
      <c r="P24" s="122">
        <f t="shared" si="2"/>
        <v>26.65</v>
      </c>
      <c r="Q24" s="122">
        <f t="shared" si="3"/>
        <v>23.436</v>
      </c>
      <c r="R24" s="123">
        <f t="shared" si="4"/>
        <v>25.76</v>
      </c>
      <c r="S24" s="122">
        <f t="shared" si="5"/>
        <v>9.048</v>
      </c>
      <c r="T24" s="122">
        <f t="shared" si="6"/>
        <v>2.4969999999999999</v>
      </c>
      <c r="U24" s="122">
        <f t="shared" si="7"/>
        <v>0.74199999999999999</v>
      </c>
      <c r="V24" s="124" t="str">
        <f t="shared" si="8"/>
        <v xml:space="preserve"> </v>
      </c>
      <c r="W24" s="124" t="str">
        <f t="shared" si="9"/>
        <v xml:space="preserve"> </v>
      </c>
      <c r="X24" s="236" t="str">
        <f t="shared" si="10"/>
        <v xml:space="preserve"> </v>
      </c>
      <c r="Z24" s="125" t="e">
        <f>ROUND(#REF!*D24,0)</f>
        <v>#REF!</v>
      </c>
      <c r="AA24" s="125" t="e">
        <f>ROUND(#REF!*E24,0)</f>
        <v>#REF!</v>
      </c>
      <c r="AB24" s="125" t="e">
        <f>ROUND(#REF!*F24,0)</f>
        <v>#REF!</v>
      </c>
      <c r="AC24" s="125" t="e">
        <f>ROUND(#REF!*G24,0)</f>
        <v>#REF!</v>
      </c>
      <c r="AD24" s="125" t="e">
        <f>ROUND(#REF!*H24,0)</f>
        <v>#REF!</v>
      </c>
      <c r="AE24" s="125" t="e">
        <f>ROUND(#REF!*I24,0)</f>
        <v>#REF!</v>
      </c>
      <c r="AF24" s="125" t="e">
        <f>ROUND(#REF!*J24,0)</f>
        <v>#REF!</v>
      </c>
      <c r="AG24" s="125" t="e">
        <f>ROUND(#REF!*K24,0)</f>
        <v>#REF!</v>
      </c>
      <c r="AH24" s="125" t="e">
        <f>ROUND(#REF!*L24,0)</f>
        <v>#REF!</v>
      </c>
      <c r="AI24" s="125" t="e">
        <f>ROUND(#REF!*M24,0)</f>
        <v>#REF!</v>
      </c>
      <c r="AJ24" s="125" t="e">
        <f t="shared" si="11"/>
        <v>#REF!</v>
      </c>
      <c r="AK24" s="126" t="e">
        <f>ROUND(AJ24/N24,0)</f>
        <v>#REF!</v>
      </c>
      <c r="AL24" s="127" t="e">
        <f t="shared" si="12"/>
        <v>#REF!</v>
      </c>
    </row>
    <row r="25" spans="1:38" ht="30" customHeight="1" thickBot="1" x14ac:dyDescent="0.25">
      <c r="A25" s="137" t="s">
        <v>42</v>
      </c>
      <c r="B25" s="64"/>
      <c r="C25" s="65"/>
      <c r="D25" s="138">
        <v>166</v>
      </c>
      <c r="E25" s="139">
        <v>984</v>
      </c>
      <c r="F25" s="140">
        <v>792</v>
      </c>
      <c r="G25" s="140">
        <v>1187</v>
      </c>
      <c r="H25" s="141">
        <v>1381</v>
      </c>
      <c r="I25" s="142">
        <v>428</v>
      </c>
      <c r="J25" s="142">
        <v>102</v>
      </c>
      <c r="K25" s="142">
        <v>34</v>
      </c>
      <c r="L25" s="143"/>
      <c r="M25" s="144"/>
      <c r="N25" s="145">
        <f t="shared" si="13"/>
        <v>5074</v>
      </c>
      <c r="O25" s="146">
        <f t="shared" si="1"/>
        <v>3.2719999999999998</v>
      </c>
      <c r="P25" s="147">
        <f t="shared" si="2"/>
        <v>19.393000000000001</v>
      </c>
      <c r="Q25" s="147">
        <f t="shared" si="3"/>
        <v>15.609</v>
      </c>
      <c r="R25" s="148">
        <f t="shared" si="4"/>
        <v>23.393999999999998</v>
      </c>
      <c r="S25" s="147">
        <f t="shared" si="5"/>
        <v>27.216999999999999</v>
      </c>
      <c r="T25" s="147">
        <f t="shared" si="6"/>
        <v>8.4350000000000005</v>
      </c>
      <c r="U25" s="147">
        <f t="shared" si="7"/>
        <v>2.0099999999999998</v>
      </c>
      <c r="V25" s="147">
        <f t="shared" si="8"/>
        <v>0.67</v>
      </c>
      <c r="W25" s="149" t="str">
        <f t="shared" si="9"/>
        <v xml:space="preserve"> </v>
      </c>
      <c r="X25" s="237" t="str">
        <f t="shared" si="10"/>
        <v xml:space="preserve"> </v>
      </c>
      <c r="Z25" s="125" t="e">
        <f>ROUND(#REF!*D25,0)</f>
        <v>#REF!</v>
      </c>
      <c r="AA25" s="125" t="e">
        <f>ROUND(#REF!*E25,0)</f>
        <v>#REF!</v>
      </c>
      <c r="AB25" s="125" t="e">
        <f>ROUND(#REF!*F25,0)</f>
        <v>#REF!</v>
      </c>
      <c r="AC25" s="125" t="e">
        <f>ROUND(#REF!*G25,0)</f>
        <v>#REF!</v>
      </c>
      <c r="AD25" s="125" t="e">
        <f>ROUND(#REF!*H25,0)</f>
        <v>#REF!</v>
      </c>
      <c r="AE25" s="125" t="e">
        <f>ROUND(#REF!*I25,0)</f>
        <v>#REF!</v>
      </c>
      <c r="AF25" s="125" t="e">
        <f>ROUND(#REF!*J25,0)</f>
        <v>#REF!</v>
      </c>
      <c r="AG25" s="125" t="e">
        <f>ROUND(#REF!*K25,0)</f>
        <v>#REF!</v>
      </c>
      <c r="AH25" s="125" t="e">
        <f>ROUND(#REF!*L25,0)</f>
        <v>#REF!</v>
      </c>
      <c r="AI25" s="125" t="e">
        <f>ROUND(#REF!*M25,0)</f>
        <v>#REF!</v>
      </c>
      <c r="AJ25" s="125" t="e">
        <f>SUM(Z25:AI25)</f>
        <v>#REF!</v>
      </c>
      <c r="AK25" s="126" t="e">
        <f>ROUND(AJ25/N25,0)</f>
        <v>#REF!</v>
      </c>
      <c r="AL25" s="150" t="e">
        <f t="shared" si="12"/>
        <v>#REF!</v>
      </c>
    </row>
    <row r="26" spans="1:38" ht="30" customHeight="1" thickBot="1" x14ac:dyDescent="0.25">
      <c r="A26" s="151" t="s">
        <v>60</v>
      </c>
      <c r="B26" s="66"/>
      <c r="C26" s="67"/>
      <c r="D26" s="152">
        <v>204</v>
      </c>
      <c r="E26" s="153">
        <v>349</v>
      </c>
      <c r="F26" s="154">
        <v>837</v>
      </c>
      <c r="G26" s="154">
        <v>675</v>
      </c>
      <c r="H26" s="155">
        <v>544</v>
      </c>
      <c r="I26" s="156">
        <v>163</v>
      </c>
      <c r="J26" s="156">
        <v>7</v>
      </c>
      <c r="K26" s="156">
        <v>80</v>
      </c>
      <c r="L26" s="154">
        <v>21</v>
      </c>
      <c r="M26" s="157"/>
      <c r="N26" s="158">
        <f>SUM(D26:M26)</f>
        <v>2880</v>
      </c>
      <c r="O26" s="159">
        <f>IF(ROUND(D26/N26*100,3)&gt;0,ROUND(D26/N26*100,3)," ")</f>
        <v>7.0830000000000002</v>
      </c>
      <c r="P26" s="160">
        <f>IF(ROUND(E26/N26*100,3)&gt;0,ROUND(E26/N26*100,3)," ")</f>
        <v>12.118</v>
      </c>
      <c r="Q26" s="160">
        <f>IF(ROUND(F26/N26*100,3)&gt;0,ROUND(F26/N26*100,3)," ")</f>
        <v>29.062999999999999</v>
      </c>
      <c r="R26" s="161">
        <f>IF(ROUND(G26/N26*100,3)&gt;0,ROUND(G26/N26*100,3)," ")</f>
        <v>23.437999999999999</v>
      </c>
      <c r="S26" s="160">
        <f>IF(ROUND(H26/N26*100,3)&gt;0,ROUND(H26/N26*100,3)," ")</f>
        <v>18.888999999999999</v>
      </c>
      <c r="T26" s="160">
        <f>IF(ROUND(I26/N26*100,3)&gt;0,ROUND(I26/N26*100,3)," ")</f>
        <v>5.66</v>
      </c>
      <c r="U26" s="160">
        <f>IF(ROUND(J26/N26*100,3)&gt;0,ROUND(J26/N26*100,3)," ")</f>
        <v>0.24299999999999999</v>
      </c>
      <c r="V26" s="160">
        <f>IF(ROUND(K26/N26*100,3)&gt;0,ROUND(K26/N26*100,3)," ")</f>
        <v>2.778</v>
      </c>
      <c r="W26" s="160">
        <f>IF(ROUND(L26/N26*100,3)&gt;0,ROUND(L26/N26*100,3)," ")</f>
        <v>0.72899999999999998</v>
      </c>
      <c r="X26" s="238" t="str">
        <f>IF(ROUND(M26/N26*100,3)&gt;0,ROUND(M26/N26*100,3)," ")</f>
        <v xml:space="preserve"> </v>
      </c>
      <c r="Z26" s="125" t="e">
        <f>ROUND(#REF!*D26,0)</f>
        <v>#REF!</v>
      </c>
      <c r="AA26" s="125" t="e">
        <f>ROUND(#REF!*E26,0)</f>
        <v>#REF!</v>
      </c>
      <c r="AB26" s="125" t="e">
        <f>ROUND(#REF!*F26,0)</f>
        <v>#REF!</v>
      </c>
      <c r="AC26" s="125" t="e">
        <f>ROUND(#REF!*G26,0)</f>
        <v>#REF!</v>
      </c>
      <c r="AD26" s="125" t="e">
        <f>ROUND(#REF!*H26,0)</f>
        <v>#REF!</v>
      </c>
      <c r="AE26" s="125" t="e">
        <f>ROUND(#REF!*I26,0)</f>
        <v>#REF!</v>
      </c>
      <c r="AF26" s="125" t="e">
        <f>ROUND(#REF!*J26,0)</f>
        <v>#REF!</v>
      </c>
      <c r="AG26" s="125" t="e">
        <f>ROUND(#REF!*K26,0)</f>
        <v>#REF!</v>
      </c>
      <c r="AH26" s="125" t="e">
        <f>ROUND(#REF!*L26,0)</f>
        <v>#REF!</v>
      </c>
      <c r="AI26" s="125" t="e">
        <f>ROUND(#REF!*M26,0)</f>
        <v>#REF!</v>
      </c>
      <c r="AJ26" s="125" t="e">
        <f>SUM(Z26:AI26)</f>
        <v>#REF!</v>
      </c>
      <c r="AK26" s="126" t="e">
        <f>ROUND(AJ26/N26,0)</f>
        <v>#REF!</v>
      </c>
      <c r="AL26" s="150" t="e">
        <f>ROUND(AK26/$AK$27*100,1)</f>
        <v>#REF!</v>
      </c>
    </row>
    <row r="27" spans="1:38" ht="19.5" customHeight="1" thickBot="1" x14ac:dyDescent="0.25">
      <c r="A27" s="15"/>
      <c r="B27" s="15"/>
      <c r="C27" s="15"/>
      <c r="D27" s="74" t="s">
        <v>49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AI27" s="162">
        <f>SUM(N7:N25)</f>
        <v>87522</v>
      </c>
      <c r="AJ27" s="12" t="e">
        <f>SUM(AJ7:AJ25)</f>
        <v>#REF!</v>
      </c>
      <c r="AK27" s="163" t="e">
        <f>ROUND(AJ27/AI27,0)</f>
        <v>#REF!</v>
      </c>
      <c r="AL27" s="164" t="e">
        <f>ROUND(AK27/$AK$27,2)</f>
        <v>#REF!</v>
      </c>
    </row>
    <row r="28" spans="1:38" ht="14.25" customHeight="1" x14ac:dyDescent="0.2">
      <c r="A28" s="165"/>
      <c r="B28" s="5"/>
      <c r="C28" s="4"/>
    </row>
    <row r="29" spans="1:38" ht="40.5" customHeight="1" x14ac:dyDescent="0.2">
      <c r="A29" s="166"/>
      <c r="B29" s="5"/>
      <c r="C29" s="4"/>
    </row>
    <row r="30" spans="1:38" ht="19.5" customHeight="1" x14ac:dyDescent="0.2">
      <c r="A30" s="223"/>
      <c r="B30" s="223"/>
      <c r="C30" s="223"/>
    </row>
    <row r="31" spans="1:38" ht="19.5" customHeight="1" x14ac:dyDescent="0.2">
      <c r="A31" s="18"/>
      <c r="B31" s="6"/>
      <c r="C31" s="18"/>
    </row>
    <row r="32" spans="1:3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</sheetData>
  <mergeCells count="9">
    <mergeCell ref="AL4:AL5"/>
    <mergeCell ref="A4:A5"/>
    <mergeCell ref="D4:N4"/>
    <mergeCell ref="A30:C30"/>
    <mergeCell ref="A1:K1"/>
    <mergeCell ref="O4:X4"/>
    <mergeCell ref="Z4:AJ4"/>
    <mergeCell ref="V3:X3"/>
    <mergeCell ref="V2:X2"/>
  </mergeCells>
  <phoneticPr fontId="20"/>
  <printOptions horizontalCentered="1"/>
  <pageMargins left="0.25" right="0.25" top="0.75" bottom="0.75" header="0.3" footer="0.3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イ級別最高号給</vt:lpstr>
      <vt:lpstr>ロ級別職員構成 </vt:lpstr>
      <vt:lpstr>イ級別最高号給!Print_Area</vt:lpstr>
      <vt:lpstr>'ロ級別職員構成 '!Print_Area</vt:lpstr>
      <vt:lpstr>イ級別最高号給!Print_Titles</vt:lpstr>
      <vt:lpstr>'ロ級別職員構成 '!Print_Titles</vt:lpstr>
    </vt:vector>
  </TitlesOfParts>
  <Company>千葉県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剛(907341)</dc:creator>
  <cp:lastModifiedBy>総務省</cp:lastModifiedBy>
  <cp:lastPrinted>2014-11-28T04:34:27Z</cp:lastPrinted>
  <dcterms:created xsi:type="dcterms:W3CDTF">2009-10-02T05:41:47Z</dcterms:created>
  <dcterms:modified xsi:type="dcterms:W3CDTF">2014-11-28T04:34:32Z</dcterms:modified>
</cp:coreProperties>
</file>