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7740" yWindow="0" windowWidth="11670" windowHeight="7845" tabRatio="84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C41" i="9"/>
  <c r="BW40" i="9"/>
  <c r="BE40" i="9"/>
  <c r="AM40" i="9"/>
  <c r="C40" i="9"/>
  <c r="BW39" i="9"/>
  <c r="BE39" i="9"/>
  <c r="AM39" i="9"/>
  <c r="C39" i="9"/>
  <c r="BW38" i="9"/>
  <c r="BE38" i="9"/>
  <c r="AM38" i="9"/>
  <c r="AM37" i="9"/>
  <c r="C34" i="9"/>
  <c r="C35" i="9" s="1"/>
  <c r="C36" i="9" l="1"/>
  <c r="C37" i="9" s="1"/>
  <c r="C38"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8" i="9" l="1"/>
  <c r="U39" i="9" l="1"/>
  <c r="U40" i="9" s="1"/>
  <c r="U41" i="9" s="1"/>
  <c r="AM34" i="9" l="1"/>
  <c r="AM35" i="9" s="1"/>
  <c r="AM36" i="9" s="1"/>
  <c r="BE34" i="9" l="1"/>
  <c r="BE35" i="9" s="1"/>
  <c r="BE36" i="9" s="1"/>
  <c r="BE37"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<sst xmlns="http://schemas.openxmlformats.org/spreadsheetml/2006/main" count="903" uniqueCount="560">
  <si>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</si>
  <si>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</si>
  <si>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</si>
  <si>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</si>
  <si>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</si>
  <si>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</si>
  <si>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</si>
  <si>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</si>
  <si>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</si>
  <si>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</si>
  <si>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</si>
  <si>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</si>
  <si>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</si>
  <si>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</si>
  <si>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</si>
  <si>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</si>
  <si>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</si>
  <si>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</si>
  <si>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</si>
  <si>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</si>
  <si>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</si>
  <si>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</si>
  <si>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</si>
  <si>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</si>
  <si>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</si>
  <si>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</si>
  <si>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</si>
  <si>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</si>
  <si>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</si>
  <si>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</si>
  <si>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</si>
  <si>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</si>
  <si>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</si>
  <si>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</si>
  <si>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</si>
  <si>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</si>
  <si>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</si>
  <si>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</si>
  <si>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</si>
  <si>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</si>
  <si>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</si>
  <si>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</si>
  <si>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</si>
  <si>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</si>
  <si>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</si>
  <si>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</si>
  <si>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</si>
  <si>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</si>
  <si>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</si>
  <si>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</si>
  <si>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</si>
  <si>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</si>
  <si>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</si>
  <si>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</si>
  <si>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</si>
  <si>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</si>
  <si>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</si>
  <si>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</si>
  <si>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</si>
  <si>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</si>
  <si>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</si>
  <si>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</si>
  <si>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</si>
  <si>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</si>
  <si>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</si>
  <si>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</si>
  <si>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</si>
  <si>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</si>
  <si>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</si>
  <si>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</si>
  <si>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</si>
  <si>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</si>
  <si>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</si>
  <si>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</si>
  <si>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</si>
  <si>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</si>
  <si>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</si>
  <si>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</si>
  <si>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</si>
  <si>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</si>
  <si>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</si>
  <si>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</si>
  <si>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</si>
  <si>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</si>
  <si>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</si>
  <si>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</si>
  <si>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</si>
  <si>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</si>
  <si>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</si>
  <si>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</si>
  <si>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</si>
  <si>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</si>
  <si>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</si>
  <si>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</si>
  <si>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</si>
  <si>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</si>
  <si>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</si>
  <si>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</si>
  <si>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</si>
  <si>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</si>
  <si>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</si>
  <si>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</si>
  <si>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</si>
  <si>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</si>
  <si>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</si>
  <si>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</si>
  <si>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</si>
  <si>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</si>
  <si>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</si>
  <si>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</si>
  <si>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</si>
  <si>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</si>
  <si>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</si>
  <si>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</si>
  <si>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</si>
  <si>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</si>
  <si>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</si>
  <si>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</si>
  <si>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</si>
  <si>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</si>
  <si>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</si>
  <si>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</si>
  <si>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</si>
  <si>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</si>
  <si>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</si>
  <si>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</si>
  <si>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</si>
  <si>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</si>
  <si>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</si>
  <si>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</si>
  <si>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</si>
  <si>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</si>
  <si>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</si>
  <si>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</si>
  <si>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</si>
  <si>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</si>
  <si>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</si>
  <si>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</si>
  <si>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</si>
  <si>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</si>
  <si>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</si>
  <si>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</si>
  <si>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</si>
  <si>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</si>
  <si>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</si>
  <si>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</si>
  <si>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</si>
  <si>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</si>
  <si>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</si>
  <si>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</si>
  <si>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</si>
  <si>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</si>
  <si>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</si>
  <si>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</si>
  <si>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</si>
  <si>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</si>
  <si>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</si>
  <si>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</si>
  <si>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</si>
  <si>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</si>
  <si>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</si>
  <si>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</si>
  <si>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</si>
  <si>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</si>
  <si>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</si>
  <si>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</si>
  <si>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</si>
  <si>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</si>
  <si>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</si>
  <si>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</si>
  <si>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</si>
  <si>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</si>
  <si>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</si>
  <si>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</si>
  <si>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</si>
  <si>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</si>
  <si>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</si>
  <si>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</si>
  <si>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</si>
  <si>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</si>
  <si>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</si>
  <si>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</si>
  <si>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</si>
  <si>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</si>
  <si>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</si>
  <si>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</si>
  <si>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</si>
  <si>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</si>
  <si>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</si>
  <si>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</si>
  <si>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</si>
  <si>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</si>
  <si>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</si>
  <si>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</si>
  <si>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静岡県静岡市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</si>
  <si>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</si>
  <si>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</si>
  <si>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</si>
  <si>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</si>
  <si>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</si>
  <si>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</si>
  <si>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</si>
  <si>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</si>
  <si>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</si>
  <si>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</si>
  <si>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</si>
  <si>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</si>
  <si>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</si>
  <si>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</si>
  <si>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</si>
  <si>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</si>
  <si>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</si>
  <si>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</si>
  <si>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</si>
  <si>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</si>
  <si>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</si>
  <si>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</si>
  <si>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</si>
  <si>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</si>
  <si>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</si>
  <si>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</si>
  <si>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</si>
  <si>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</si>
  <si>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</si>
  <si>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</si>
  <si>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</si>
  <si>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</si>
  <si>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</si>
  <si>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</si>
  <si>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</si>
  <si>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</si>
  <si>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</si>
  <si>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</si>
  <si>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</si>
  <si>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</si>
  <si>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</si>
  <si>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</si>
  <si>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</si>
  <si>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</si>
  <si>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</si>
  <si>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</si>
  <si>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</si>
  <si>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</si>
  <si>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</si>
  <si>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</si>
  <si>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</si>
  <si>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</si>
  <si>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</si>
  <si>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</si>
  <si>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</si>
  <si>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</si>
  <si>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</si>
  <si>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</si>
  <si>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</si>
  <si>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</si>
  <si>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</si>
  <si>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</si>
  <si>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</si>
  <si>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</si>
  <si>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</si>
  <si>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</si>
  <si>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</si>
  <si>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</si>
  <si>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</si>
  <si>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</si>
  <si>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</si>
  <si>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</si>
  <si>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</si>
  <si>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</si>
  <si>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</si>
  <si>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</si>
  <si>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</si>
  <si>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</si>
  <si>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</si>
  <si>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</si>
  <si>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</si>
  <si>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</si>
  <si>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</si>
  <si>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</si>
  <si>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</si>
  <si>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</si>
  <si>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</si>
  <si>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</si>
  <si>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</si>
  <si>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</si>
  <si>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</si>
  <si>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</si>
  <si>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</si>
  <si>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</si>
  <si>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</si>
  <si>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</si>
  <si>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</si>
  <si>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</si>
  <si>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</si>
  <si>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</si>
  <si>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</si>
  <si>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</si>
  <si>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</si>
  <si>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</si>
  <si>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</si>
  <si>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</si>
  <si>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</si>
  <si>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</si>
  <si>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</si>
  <si>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</si>
  <si>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</si>
  <si>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</si>
  <si>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</si>
  <si>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</si>
  <si>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</si>
  <si>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</si>
  <si>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</si>
  <si>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</si>
  <si>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</si>
  <si>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</si>
  <si>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</si>
  <si>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</si>
  <si>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</si>
  <si>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</si>
  <si>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</si>
  <si>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</si>
  <si>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</si>
  <si>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</si>
  <si>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</si>
  <si>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</si>
  <si>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</si>
  <si>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</si>
  <si>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</si>
  <si>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</si>
  <si>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</si>
  <si>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</si>
  <si>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</si>
  <si>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</si>
  <si>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</si>
  <si>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</si>
  <si>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</si>
  <si>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</si>
  <si>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</si>
  <si>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</si>
  <si>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</si>
  <si>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</si>
  <si>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</si>
  <si>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</si>
  <si>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</si>
  <si>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静岡県静岡市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</si>
  <si>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</si>
  <si>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</si>
  <si>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</si>
  <si>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</si>
  <si>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</si>
  <si>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</si>
  <si>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</si>
  <si>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</si>
  <si>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</si>
  <si>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</si>
  <si>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</si>
  <si>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</si>
  <si>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</si>
  <si>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</si>
  <si>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</si>
  <si>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</si>
  <si>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</si>
  <si>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</si>
  <si>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</si>
  <si>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</si>
  <si>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</si>
  <si>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</si>
  <si>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母子・寡婦福祉資金貸付金会計</t>
    <phoneticPr fontId="5"/>
  </si>
  <si>
    <t>公債管理事業会計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</si>
  <si>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</si>
  <si>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</si>
  <si>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</si>
  <si>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</si>
  <si>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</si>
  <si>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</si>
  <si>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</si>
  <si>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</si>
  <si>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</si>
  <si>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</si>
  <si>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</si>
  <si>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</si>
  <si>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</si>
  <si>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</si>
  <si>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</si>
  <si>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</si>
  <si>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</si>
  <si>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</si>
  <si>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</si>
  <si>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</si>
  <si>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</si>
  <si>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</si>
  <si>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病院事業会計</t>
    <phoneticPr fontId="5"/>
  </si>
  <si>
    <t>簡易水道事業会計</t>
    <phoneticPr fontId="5"/>
  </si>
  <si>
    <t>法非適用企業</t>
    <phoneticPr fontId="5"/>
  </si>
  <si>
    <t>清掃工場発電事業会計</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</si>
  <si>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</si>
  <si>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</si>
  <si>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</si>
  <si>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</si>
  <si>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</si>
  <si>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</si>
  <si>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</si>
  <si>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</si>
  <si>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</si>
  <si>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</si>
  <si>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</si>
  <si>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</si>
  <si>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</si>
  <si>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</si>
  <si>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</si>
  <si>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</si>
  <si>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</si>
  <si>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</si>
  <si>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</si>
  <si>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</si>
  <si>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</si>
  <si>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</si>
  <si>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</si>
  <si>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</si>
  <si>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</si>
  <si>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</si>
  <si>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</si>
  <si>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</si>
  <si>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</si>
  <si>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</si>
  <si>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</si>
  <si>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</si>
  <si>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</si>
  <si>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</si>
  <si>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</si>
  <si>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</si>
  <si>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</si>
  <si>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</si>
  <si>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</si>
  <si>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</si>
  <si>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</si>
  <si>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</si>
  <si>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</si>
  <si>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</si>
  <si>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</si>
  <si>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</si>
  <si>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</si>
  <si>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</si>
  <si>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</si>
  <si>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</si>
  <si>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</si>
  <si>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</si>
  <si>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</si>
  <si>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</si>
  <si>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</si>
  <si>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</si>
  <si>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</si>
  <si>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</si>
  <si>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</si>
  <si>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</si>
  <si>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</si>
  <si>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</si>
  <si>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</si>
  <si>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</si>
  <si>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</si>
  <si>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</si>
  <si>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</si>
  <si>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</si>
  <si>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</si>
  <si>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</si>
  <si>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</si>
  <si>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</si>
  <si>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</si>
  <si>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</si>
  <si>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</si>
  <si>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</si>
  <si>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</si>
  <si>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</si>
  <si>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</si>
  <si>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</si>
  <si>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</si>
  <si>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</si>
  <si>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</si>
  <si>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</si>
  <si>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</si>
  <si>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</si>
  <si>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</si>
  <si>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</si>
  <si>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</si>
  <si>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</si>
  <si>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</si>
  <si>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</si>
  <si>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</si>
  <si>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</si>
  <si>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</si>
  <si>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</si>
  <si>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</si>
  <si>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</si>
  <si>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</si>
  <si>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</si>
  <si>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</si>
  <si>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</si>
  <si>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</si>
  <si>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</si>
  <si>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</si>
  <si>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</si>
  <si>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</si>
  <si>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</si>
  <si>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</si>
  <si>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</si>
  <si>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</si>
  <si>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</si>
  <si>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</si>
  <si>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</si>
  <si>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</si>
  <si>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</si>
  <si>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</si>
  <si>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</si>
  <si>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</si>
  <si>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</si>
  <si>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</si>
  <si>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</si>
  <si>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</si>
  <si>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</si>
  <si>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</si>
  <si>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</si>
  <si>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</si>
  <si>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</si>
  <si>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</si>
  <si>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</si>
  <si>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</si>
  <si>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</si>
  <si>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</si>
  <si>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</si>
  <si>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</si>
  <si>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0.78</t>
  </si>
  <si>
    <t>水道事業会計</t>
  </si>
  <si>
    <t>病院事業会計</t>
  </si>
  <si>
    <t>一般会計</t>
  </si>
  <si>
    <t>下水道事業会計</t>
  </si>
  <si>
    <t>国民健康保険事業会計（事業勘定）</t>
  </si>
  <si>
    <t>清掃工場発電事業会計</t>
  </si>
  <si>
    <t>介護保険事業会計</t>
  </si>
  <si>
    <t>競輪事業会計</t>
  </si>
  <si>
    <t>その他会計（赤字）</t>
  </si>
  <si>
    <t>▲ 0.00</t>
  </si>
  <si>
    <t>その他会計（黒字）</t>
  </si>
  <si>
    <t>○</t>
  </si>
  <si>
    <t>静岡市土地開発公社</t>
  </si>
  <si>
    <t>静岡市まちづくり公社</t>
    <rPh sb="0" eb="3">
      <t>シズオカシ</t>
    </rPh>
    <rPh sb="8" eb="10">
      <t>コウシャ</t>
    </rPh>
    <phoneticPr fontId="5"/>
  </si>
  <si>
    <t>静岡市文化振興財団</t>
  </si>
  <si>
    <t>静岡市体育協会</t>
  </si>
  <si>
    <t>静岡観光コンベンション協会</t>
  </si>
  <si>
    <t>静岡市勤労者福祉サービスセンター</t>
    <rPh sb="2" eb="3">
      <t>シ</t>
    </rPh>
    <phoneticPr fontId="5"/>
  </si>
  <si>
    <t>静岡産業振興協会</t>
  </si>
  <si>
    <t>駿府楽市</t>
  </si>
  <si>
    <t>静岡市動物園協会</t>
  </si>
  <si>
    <t>静岡駅南口都市開発</t>
  </si>
  <si>
    <t>駐車場事業会計</t>
    <phoneticPr fontId="5"/>
  </si>
  <si>
    <t>静岡市環境公社</t>
    <rPh sb="3" eb="5">
      <t>カンキョウ</t>
    </rPh>
    <phoneticPr fontId="2"/>
  </si>
  <si>
    <t>共立蒲原総合病院組合</t>
  </si>
  <si>
    <t>静岡県後期高齢者医療広域連合（事業会計分）</t>
  </si>
  <si>
    <t>静岡県後期高齢者医療広域連合（普通会計分）</t>
  </si>
  <si>
    <t>静岡地方税滞納整理機構</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</si>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</sst>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2"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30" fillId="0" borderId="109" xfId="38" applyFont="1" applyFill="1" applyBorder="1" applyAlignment="1" applyProtection="1">
      <alignment horizontal="center" vertical="center"/>
      <protection locked="0"/>
    </xf>
    <xf numFmtId="0" fontId="30" fillId="0" borderId="122" xfId="38" applyFont="1" applyFill="1" applyBorder="1" applyAlignment="1" applyProtection="1">
      <alignment horizontal="center" vertical="center"/>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31" fillId="0" borderId="112" xfId="38" applyFont="1" applyFill="1" applyBorder="1" applyAlignment="1" applyProtection="1">
      <alignment horizontal="left" vertical="center" shrinkToFit="1"/>
      <protection locked="0"/>
    </xf>
    <xf numFmtId="0" fontId="31" fillId="0" borderId="113" xfId="38" applyFont="1" applyFill="1" applyBorder="1" applyAlignment="1" applyProtection="1">
      <alignment horizontal="left" vertical="center" shrinkToFit="1"/>
      <protection locked="0"/>
    </xf>
    <xf numFmtId="0" fontId="31" fillId="0" borderId="114" xfId="38" applyFont="1" applyFill="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0"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1" fillId="0" borderId="98" xfId="38" applyFont="1" applyFill="1" applyBorder="1" applyAlignment="1" applyProtection="1">
      <alignment horizontal="left" vertical="center" shrinkToFit="1"/>
      <protection locked="0"/>
    </xf>
    <xf numFmtId="0" fontId="31" fillId="0" borderId="99" xfId="38" applyFont="1" applyFill="1" applyBorder="1" applyAlignment="1" applyProtection="1">
      <alignment horizontal="left" vertical="center" shrinkToFit="1"/>
      <protection locked="0"/>
    </xf>
    <xf numFmtId="0" fontId="31" fillId="0" borderId="100" xfId="38" applyFont="1" applyFill="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107119</c:v>
                </c:pt>
                <c:pt idx="1">
                  <c:v>70803</c:v>
                </c:pt>
                <c:pt idx="2">
                  <c:v>69354</c:v>
                </c:pt>
                <c:pt idx="3">
                  <c:v>75439</c:v>
                </c:pt>
                <c:pt idx="4">
                  <c:v>65746</c:v>
                </c:pt>
              </c:numCache>
            </c:numRef>
          </c:val>
          <c:smooth val="0"/>
        </c:ser>
        <c:dLbls>
          <c:showLegendKey val="0"/>
          <c:showVal val="0"/>
          <c:showCatName val="0"/>
          <c:showSerName val="0"/>
          <c:showPercent val="0"/>
          <c:showBubbleSize val="0"/>
        </c:dLbls>
        <c:marker val="1"/>
        <c:smooth val="0"/>
        <c:axId val="117822208"/>
        <c:axId val="117824128"/>
      </c:lineChart>
      <c:catAx>
        <c:axId val="117822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24128"/>
        <c:crosses val="autoZero"/>
        <c:auto val="1"/>
        <c:lblAlgn val="ctr"/>
        <c:lblOffset val="100"/>
        <c:tickLblSkip val="1"/>
        <c:tickMarkSkip val="1"/>
        <c:noMultiLvlLbl val="0"/>
      </c:catAx>
      <c:valAx>
        <c:axId val="117824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2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2.14</c:v>
                </c:pt>
                <c:pt idx="1">
                  <c:v>2.56</c:v>
                </c:pt>
                <c:pt idx="2">
                  <c:v>2.4700000000000002</c:v>
                </c:pt>
                <c:pt idx="3">
                  <c:v>2.4900000000000002</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4.58</c:v>
                </c:pt>
                <c:pt idx="1">
                  <c:v>5.13</c:v>
                </c:pt>
                <c:pt idx="2">
                  <c:v>5.13</c:v>
                </c:pt>
                <c:pt idx="3">
                  <c:v>5.26</c:v>
                </c:pt>
                <c:pt idx="4">
                  <c:v>5.21</c:v>
                </c:pt>
              </c:numCache>
            </c:numRef>
          </c:val>
        </c:ser>
        <c:dLbls>
          <c:showLegendKey val="0"/>
          <c:showVal val="0"/>
          <c:showCatName val="0"/>
          <c:showSerName val="0"/>
          <c:showPercent val="0"/>
          <c:showBubbleSize val="0"/>
        </c:dLbls>
        <c:gapWidth val="250"/>
        <c:overlap val="100"/>
        <c:axId val="120449664"/>
        <c:axId val="12052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-0.78</c:v>
                </c:pt>
                <c:pt idx="1">
                  <c:v>1.38</c:v>
                </c:pt>
                <c:pt idx="2">
                  <c:v>0.01</c:v>
                </c:pt>
                <c:pt idx="3">
                  <c:v>0.23</c:v>
                </c:pt>
                <c:pt idx="4">
                  <c:v>0.72</c:v>
                </c:pt>
              </c:numCache>
            </c:numRef>
          </c:val>
          <c:smooth val="0"/>
        </c:ser>
        <c:dLbls>
          <c:showLegendKey val="0"/>
          <c:showVal val="0"/>
          <c:showCatName val="0"/>
          <c:showSerName val="0"/>
          <c:showPercent val="0"/>
          <c:showBubbleSize val="0"/>
        </c:dLbls>
        <c:marker val="1"/>
        <c:smooth val="0"/>
        <c:axId val="120449664"/>
        <c:axId val="120521472"/>
      </c:lineChart>
      <c:catAx>
        <c:axId val="1204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21472"/>
        <c:crosses val="autoZero"/>
        <c:auto val="1"/>
        <c:lblAlgn val="ctr"/>
        <c:lblOffset val="100"/>
        <c:tickLblSkip val="1"/>
        <c:tickMarkSkip val="1"/>
        <c:noMultiLvlLbl val="0"/>
      </c:catAx>
      <c:valAx>
        <c:axId val="12052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0.2</c:v>
                </c:pt>
                <c:pt idx="4">
                  <c:v>#N/A</c:v>
                </c:pt>
                <c:pt idx="5">
                  <c:v>0.2</c:v>
                </c:pt>
                <c:pt idx="6">
                  <c:v>#N/A</c:v>
                </c:pt>
                <c:pt idx="7">
                  <c:v>0.22</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#N/A</c:v>
                </c:pt>
                <c:pt idx="3">
                  <c:v>0</c:v>
                </c:pt>
                <c:pt idx="4">
                  <c:v>#N/A</c:v>
                </c:pt>
                <c:pt idx="5">
                  <c:v>0</c:v>
                </c:pt>
                <c:pt idx="6">
                  <c:v>0</c:v>
                </c:pt>
                <c:pt idx="7">
                  <c:v>0</c:v>
                </c:pt>
                <c:pt idx="8">
                  <c:v>0</c:v>
                </c:pt>
                <c:pt idx="9">
                  <c:v>0</c:v>
                </c:pt>
              </c:numCache>
            </c:numRef>
          </c:val>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0.15</c:v>
                </c:pt>
                <c:pt idx="4">
                  <c:v>#N/A</c:v>
                </c:pt>
                <c:pt idx="5">
                  <c:v>0.17</c:v>
                </c:pt>
                <c:pt idx="6">
                  <c:v>#N/A</c:v>
                </c:pt>
                <c:pt idx="7">
                  <c:v>0.17</c:v>
                </c:pt>
                <c:pt idx="8">
                  <c:v>#N/A</c:v>
                </c:pt>
                <c:pt idx="9">
                  <c:v>0.25</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0.13</c:v>
                </c:pt>
                <c:pt idx="4">
                  <c:v>#N/A</c:v>
                </c:pt>
                <c:pt idx="5">
                  <c:v>0.11</c:v>
                </c:pt>
                <c:pt idx="6">
                  <c:v>#N/A</c:v>
                </c:pt>
                <c:pt idx="7">
                  <c:v>0.21</c:v>
                </c:pt>
                <c:pt idx="8">
                  <c:v>#N/A</c:v>
                </c:pt>
                <c:pt idx="9">
                  <c:v>0.25</c:v>
                </c:pt>
              </c:numCache>
            </c:numRef>
          </c:val>
        </c:ser>
        <c:ser>
          <c:idx val="4"/>
          <c:order val="4"/>
          <c:tx>
            <c:strRef>
              <c:f>データシート!$A$31</c:f>
              <c:strCache>
                <c:ptCount val="1"/>
                <c:pt idx="0">
                  <c:v>清掃工場発電事業会計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0.08</c:v>
                </c:pt>
                <c:pt idx="4">
                  <c:v>#N/A</c:v>
                </c:pt>
                <c:pt idx="5">
                  <c:v>0.15</c:v>
                </c:pt>
                <c:pt idx="6">
                  <c:v>#N/A</c:v>
                </c:pt>
                <c:pt idx="7">
                  <c:v>0.14000000000000001</c:v>
                </c:pt>
                <c:pt idx="8">
                  <c:v>#N/A</c:v>
                </c:pt>
                <c:pt idx="9">
                  <c:v>0.41</c:v>
                </c:pt>
              </c:numCache>
            </c:numRef>
          </c:val>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1.21</c:v>
                </c:pt>
                <c:pt idx="2">
                  <c:v>#N/A</c:v>
                </c:pt>
                <c:pt idx="3">
                  <c:v>1.2</c:v>
                </c:pt>
                <c:pt idx="4">
                  <c:v>#N/A</c:v>
                </c:pt>
                <c:pt idx="5">
                  <c:v>0.89</c:v>
                </c:pt>
                <c:pt idx="6">
                  <c:v>#N/A</c:v>
                </c:pt>
                <c:pt idx="7">
                  <c:v>1.62</c:v>
                </c:pt>
                <c:pt idx="8">
                  <c:v>#N/A</c:v>
                </c:pt>
                <c:pt idx="9">
                  <c:v>2.54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1.58</c:v>
                </c:pt>
                <c:pt idx="2">
                  <c:v>#N/A</c:v>
                </c:pt>
                <c:pt idx="3">
                  <c:v>1.97</c:v>
                </c:pt>
                <c:pt idx="4">
                  <c:v>#N/A</c:v>
                </c:pt>
                <c:pt idx="5">
                  <c:v>2.65</c:v>
                </c:pt>
                <c:pt idx="6">
                  <c:v>#N/A</c:v>
                </c:pt>
                <c:pt idx="7">
                  <c:v>2.7</c:v>
                </c:pt>
                <c:pt idx="8">
                  <c:v>#N/A</c:v>
                </c:pt>
                <c:pt idx="9">
                  <c:v>2.78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2.14</c:v>
                </c:pt>
                <c:pt idx="2">
                  <c:v>#N/A</c:v>
                </c:pt>
                <c:pt idx="3">
                  <c:v>2.56</c:v>
                </c:pt>
                <c:pt idx="4">
                  <c:v>#N/A</c:v>
                </c:pt>
                <c:pt idx="5">
                  <c:v>2.4700000000000002</c:v>
                </c:pt>
                <c:pt idx="6">
                  <c:v>#N/A</c:v>
                </c:pt>
                <c:pt idx="7">
                  <c:v>2.4700000000000002</c:v>
                </c:pt>
                <c:pt idx="8">
                  <c:v>#N/A</c:v>
                </c:pt>
                <c:pt idx="9">
                  <c:v>3.16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1.51</c:v>
                </c:pt>
                <c:pt idx="2">
                  <c:v>#N/A</c:v>
                </c:pt>
                <c:pt idx="3">
                  <c:v>2.4500000000000002</c:v>
                </c:pt>
                <c:pt idx="4">
                  <c:v>#N/A</c:v>
                </c:pt>
                <c:pt idx="5">
                  <c:v>3.22</c:v>
                </c:pt>
                <c:pt idx="6">
                  <c:v>#N/A</c:v>
                </c:pt>
                <c:pt idx="7">
                  <c:v>3.44</c:v>
                </c:pt>
                <c:pt idx="8">
                  <c:v>#N/A</c:v>
                </c:pt>
                <c:pt idx="9">
                  <c:v>3.45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8.9600000000000009</c:v>
                </c:pt>
                <c:pt idx="2">
                  <c:v>#N/A</c:v>
                </c:pt>
                <c:pt idx="3">
                  <c:v>9.41</c:v>
                </c:pt>
                <c:pt idx="4">
                  <c:v>#N/A</c:v>
                </c:pt>
                <c:pt idx="5">
                  <c:v>9.3800000000000008</c:v>
                </c:pt>
                <c:pt idx="6">
                  <c:v>#N/A</c:v>
                </c:pt>
                <c:pt idx="7">
                  <c:v>9.2100000000000009</c:v>
                </c:pt>
                <c:pt idx="8">
                  <c:v>#N/A</c:v>
                </c:pt>
                <c:pt idx="9">
                  <c:v>8.32</c:v>
                </c:pt>
              </c:numCache>
            </c:numRef>
          </c:val>
        </c:ser>
        <c:dLbls>
          <c:showLegendKey val="0"/>
          <c:showVal val="0"/>
          <c:showCatName val="0"/>
          <c:showSerName val="0"/>
          <c:showPercent val="0"/>
          <c:showBubbleSize val="0"/>
        </c:dLbls>
        <c:gapWidth val="150"/>
        <c:overlap val="100"/>
        <c:axId val="120623872"/>
        <c:axId val="120625408"/>
      </c:barChart>
      <c:catAx>
        <c:axId val="12062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25408"/>
        <c:crosses val="autoZero"/>
        <c:auto val="1"/>
        <c:lblAlgn val="ctr"/>
        <c:lblOffset val="100"/>
        <c:tickLblSkip val="1"/>
        <c:tickMarkSkip val="1"/>
        <c:noMultiLvlLbl val="0"/>
      </c:catAx>
      <c:valAx>
        <c:axId val="12062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31292</c:v>
                </c:pt>
                <c:pt idx="5">
                  <c:v>31425</c:v>
                </c:pt>
                <c:pt idx="8">
                  <c:v>33005</c:v>
                </c:pt>
                <c:pt idx="11">
                  <c:v>34246</c:v>
                </c:pt>
                <c:pt idx="14">
                  <c:v>35322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1946</c:v>
                </c:pt>
                <c:pt idx="3">
                  <c:v>2787</c:v>
                </c:pt>
                <c:pt idx="6">
                  <c:v>2070</c:v>
                </c:pt>
                <c:pt idx="9">
                  <c:v>1886</c:v>
                </c:pt>
                <c:pt idx="12">
                  <c:v>788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191</c:v>
                </c:pt>
                <c:pt idx="3">
                  <c:v>182</c:v>
                </c:pt>
                <c:pt idx="6">
                  <c:v>180</c:v>
                </c:pt>
                <c:pt idx="9">
                  <c:v>173</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8706</c:v>
                </c:pt>
                <c:pt idx="3">
                  <c:v>7977</c:v>
                </c:pt>
                <c:pt idx="6">
                  <c:v>8060</c:v>
                </c:pt>
                <c:pt idx="9">
                  <c:v>7839</c:v>
                </c:pt>
                <c:pt idx="12">
                  <c:v>8348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1700</c:v>
                </c:pt>
                <c:pt idx="3">
                  <c:v>2400</c:v>
                </c:pt>
                <c:pt idx="6">
                  <c:v>3100</c:v>
                </c:pt>
                <c:pt idx="9">
                  <c:v>3800</c:v>
                </c:pt>
                <c:pt idx="12">
                  <c:v>4500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36442</c:v>
                </c:pt>
                <c:pt idx="3">
                  <c:v>36030</c:v>
                </c:pt>
                <c:pt idx="6">
                  <c:v>35206</c:v>
                </c:pt>
                <c:pt idx="9">
                  <c:v>35029</c:v>
                </c:pt>
                <c:pt idx="12">
                  <c:v>34746</c:v>
                </c:pt>
              </c:numCache>
            </c:numRef>
          </c:val>
        </c:ser>
        <c:dLbls>
          <c:showLegendKey val="0"/>
          <c:showVal val="0"/>
          <c:showCatName val="0"/>
          <c:showSerName val="0"/>
          <c:showPercent val="0"/>
          <c:showBubbleSize val="0"/>
        </c:dLbls>
        <c:gapWidth val="100"/>
        <c:overlap val="100"/>
        <c:axId val="120410112"/>
        <c:axId val="12041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17693</c:v>
                </c:pt>
                <c:pt idx="2">
                  <c:v>#N/A</c:v>
                </c:pt>
                <c:pt idx="3">
                  <c:v>#N/A</c:v>
                </c:pt>
                <c:pt idx="4">
                  <c:v>17951</c:v>
                </c:pt>
                <c:pt idx="5">
                  <c:v>#N/A</c:v>
                </c:pt>
                <c:pt idx="6">
                  <c:v>#N/A</c:v>
                </c:pt>
                <c:pt idx="7">
                  <c:v>15611</c:v>
                </c:pt>
                <c:pt idx="8">
                  <c:v>#N/A</c:v>
                </c:pt>
                <c:pt idx="9">
                  <c:v>#N/A</c:v>
                </c:pt>
                <c:pt idx="10">
                  <c:v>14481</c:v>
                </c:pt>
                <c:pt idx="11">
                  <c:v>#N/A</c:v>
                </c:pt>
                <c:pt idx="12">
                  <c:v>#N/A</c:v>
                </c:pt>
                <c:pt idx="13">
                  <c:v>13178</c:v>
                </c:pt>
                <c:pt idx="14">
                  <c:v>#N/A</c:v>
                </c:pt>
              </c:numCache>
            </c:numRef>
          </c:val>
          <c:smooth val="0"/>
        </c:ser>
        <c:dLbls>
          <c:showLegendKey val="0"/>
          <c:showVal val="0"/>
          <c:showCatName val="0"/>
          <c:showSerName val="0"/>
          <c:showPercent val="0"/>
          <c:showBubbleSize val="0"/>
        </c:dLbls>
        <c:marker val="1"/>
        <c:smooth val="0"/>
        <c:axId val="120410112"/>
        <c:axId val="120412032"/>
      </c:lineChart>
      <c:catAx>
        <c:axId val="1204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12032"/>
        <c:crosses val="autoZero"/>
        <c:auto val="1"/>
        <c:lblAlgn val="ctr"/>
        <c:lblOffset val="100"/>
        <c:tickLblSkip val="1"/>
        <c:tickMarkSkip val="1"/>
        <c:noMultiLvlLbl val="0"/>
      </c:catAx>
      <c:valAx>
        <c:axId val="12041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280595</c:v>
                </c:pt>
                <c:pt idx="5">
                  <c:v>293133</c:v>
                </c:pt>
                <c:pt idx="8">
                  <c:v>304269</c:v>
                </c:pt>
                <c:pt idx="11">
                  <c:v>321240</c:v>
                </c:pt>
                <c:pt idx="14">
                  <c:v>333681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83658</c:v>
                </c:pt>
                <c:pt idx="5">
                  <c:v>82958</c:v>
                </c:pt>
                <c:pt idx="8">
                  <c:v>86095</c:v>
                </c:pt>
                <c:pt idx="11">
                  <c:v>87557</c:v>
                </c:pt>
                <c:pt idx="14">
                  <c:v>88092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28865</c:v>
                </c:pt>
                <c:pt idx="5">
                  <c:v>34167</c:v>
                </c:pt>
                <c:pt idx="8">
                  <c:v>36115</c:v>
                </c:pt>
                <c:pt idx="11">
                  <c:v>42052</c:v>
                </c:pt>
                <c:pt idx="14">
                  <c:v>49956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2878</c:v>
                </c:pt>
                <c:pt idx="3">
                  <c:v>2569</c:v>
                </c:pt>
                <c:pt idx="6">
                  <c:v>2547</c:v>
                </c:pt>
                <c:pt idx="9">
                  <c:v>3319</c:v>
                </c:pt>
                <c:pt idx="12">
                  <c:v>2255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49686</c:v>
                </c:pt>
                <c:pt idx="3">
                  <c:v>47727</c:v>
                </c:pt>
                <c:pt idx="6">
                  <c:v>45989</c:v>
                </c:pt>
                <c:pt idx="9">
                  <c:v>44018</c:v>
                </c:pt>
                <c:pt idx="12">
                  <c:v>44676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1705</c:v>
                </c:pt>
                <c:pt idx="3">
                  <c:v>1578</c:v>
                </c:pt>
                <c:pt idx="6">
                  <c:v>1418</c:v>
                </c:pt>
                <c:pt idx="9">
                  <c:v>1279</c:v>
                </c:pt>
                <c:pt idx="12">
                  <c:v>1197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104894</c:v>
                </c:pt>
                <c:pt idx="3">
                  <c:v>100356</c:v>
                </c:pt>
                <c:pt idx="6">
                  <c:v>96711</c:v>
                </c:pt>
                <c:pt idx="9">
                  <c:v>93506</c:v>
                </c:pt>
                <c:pt idx="12">
                  <c:v>94704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22427</c:v>
                </c:pt>
                <c:pt idx="3">
                  <c:v>20536</c:v>
                </c:pt>
                <c:pt idx="6">
                  <c:v>19510</c:v>
                </c:pt>
                <c:pt idx="9">
                  <c:v>10010</c:v>
                </c:pt>
                <c:pt idx="12">
                  <c:v>4383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380048</c:v>
                </c:pt>
                <c:pt idx="3">
                  <c:v>390508</c:v>
                </c:pt>
                <c:pt idx="6">
                  <c:v>401642</c:v>
                </c:pt>
                <c:pt idx="9">
                  <c:v>420297</c:v>
                </c:pt>
                <c:pt idx="12">
                  <c:v>431143</c:v>
                </c:pt>
              </c:numCache>
            </c:numRef>
          </c:val>
        </c:ser>
        <c:dLbls>
          <c:showLegendKey val="0"/>
          <c:showVal val="0"/>
          <c:showCatName val="0"/>
          <c:showSerName val="0"/>
          <c:showPercent val="0"/>
          <c:showBubbleSize val="0"/>
        </c:dLbls>
        <c:gapWidth val="100"/>
        <c:overlap val="100"/>
        <c:axId val="96501760"/>
        <c:axId val="9650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168520</c:v>
                </c:pt>
                <c:pt idx="2">
                  <c:v>#N/A</c:v>
                </c:pt>
                <c:pt idx="3">
                  <c:v>#N/A</c:v>
                </c:pt>
                <c:pt idx="4">
                  <c:v>153017</c:v>
                </c:pt>
                <c:pt idx="5">
                  <c:v>#N/A</c:v>
                </c:pt>
                <c:pt idx="6">
                  <c:v>#N/A</c:v>
                </c:pt>
                <c:pt idx="7">
                  <c:v>141339</c:v>
                </c:pt>
                <c:pt idx="8">
                  <c:v>#N/A</c:v>
                </c:pt>
                <c:pt idx="9">
                  <c:v>#N/A</c:v>
                </c:pt>
                <c:pt idx="10">
                  <c:v>121580</c:v>
                </c:pt>
                <c:pt idx="11">
                  <c:v>#N/A</c:v>
                </c:pt>
                <c:pt idx="12">
                  <c:v>#N/A</c:v>
                </c:pt>
                <c:pt idx="13">
                  <c:v>106629</c:v>
                </c:pt>
                <c:pt idx="14">
                  <c:v>#N/A</c:v>
                </c:pt>
              </c:numCache>
            </c:numRef>
          </c:val>
          <c:smooth val="0"/>
        </c:ser>
        <c:dLbls>
          <c:showLegendKey val="0"/>
          <c:showVal val="0"/>
          <c:showCatName val="0"/>
          <c:showSerName val="0"/>
          <c:showPercent val="0"/>
          <c:showBubbleSize val="0"/>
        </c:dLbls>
        <c:marker val="1"/>
        <c:smooth val="0"/>
        <c:axId val="96501760"/>
        <c:axId val="96503680"/>
      </c:lineChart>
      <c:catAx>
        <c:axId val="965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503680"/>
        <c:crosses val="autoZero"/>
        <c:auto val="1"/>
        <c:lblAlgn val="ctr"/>
        <c:lblOffset val="100"/>
        <c:tickLblSkip val="1"/>
        <c:tickMarkSkip val="1"/>
        <c:noMultiLvlLbl val="0"/>
      </c:catAx>
      <c:valAx>
        <c:axId val="9650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718,774
710,730
1,411.93
279,775,906
269,506,052
5,238,051
165,129,535
412,860,456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類似団体平均を</a:t>
          </a:r>
          <a:r>
            <a:rPr lang="en-US" altLang="ja-JP" sz="1100" b="0" i="0" baseline="0">
              <a:solidFill>
                <a:sysClr val="windowText" lastClr="000000"/>
              </a:solidFill>
              <a:effectLst/>
              <a:latin typeface="+mn-lt"/>
              <a:ea typeface="+mn-ea"/>
              <a:cs typeface="+mn-cs"/>
            </a:rPr>
            <a:t>0.05</a:t>
          </a:r>
          <a:r>
            <a:rPr lang="ja-JP" altLang="ja-JP" sz="1100" b="0" i="0" baseline="0">
              <a:solidFill>
                <a:sysClr val="windowText" lastClr="000000"/>
              </a:solidFill>
              <a:effectLst/>
              <a:latin typeface="+mn-lt"/>
              <a:ea typeface="+mn-ea"/>
              <a:cs typeface="+mn-cs"/>
            </a:rPr>
            <a:t>ポイント上回っている。</a:t>
          </a:r>
          <a:r>
            <a:rPr lang="en-US" altLang="ja-JP" sz="1100" b="0" i="0" strike="noStrike" baseline="0">
              <a:solidFill>
                <a:sysClr val="windowText" lastClr="000000"/>
              </a:solidFill>
              <a:effectLst/>
              <a:latin typeface="+mn-lt"/>
              <a:ea typeface="+mn-ea"/>
              <a:cs typeface="+mn-cs"/>
            </a:rPr>
            <a:t>23</a:t>
          </a:r>
          <a:r>
            <a:rPr lang="ja-JP" altLang="en-US" sz="1100" b="0" i="0" strike="noStrike" baseline="0">
              <a:solidFill>
                <a:sysClr val="windowText" lastClr="000000"/>
              </a:solidFill>
              <a:effectLst/>
              <a:latin typeface="+mn-lt"/>
              <a:ea typeface="+mn-ea"/>
              <a:cs typeface="+mn-cs"/>
            </a:rPr>
            <a:t>年度はリーマンショック等の影響など景気低迷による基準財政収入額の落ち込みにより、前年度と比較し</a:t>
          </a:r>
          <a:r>
            <a:rPr lang="en-US" altLang="ja-JP" sz="1100" b="0" i="0" strike="noStrike" baseline="0">
              <a:solidFill>
                <a:sysClr val="windowText" lastClr="000000"/>
              </a:solidFill>
              <a:effectLst/>
              <a:latin typeface="+mn-lt"/>
              <a:ea typeface="+mn-ea"/>
              <a:cs typeface="+mn-cs"/>
            </a:rPr>
            <a:t>0.01</a:t>
          </a:r>
          <a:r>
            <a:rPr lang="ja-JP" altLang="en-US" sz="1100" b="0" i="0" strike="noStrike" baseline="0">
              <a:solidFill>
                <a:sysClr val="windowText" lastClr="000000"/>
              </a:solidFill>
              <a:effectLst/>
              <a:latin typeface="+mn-lt"/>
              <a:ea typeface="+mn-ea"/>
              <a:cs typeface="+mn-cs"/>
            </a:rPr>
            <a:t>ポイント下がり、</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固定資産税のうち家屋総評価額の</a:t>
          </a:r>
          <a:r>
            <a:rPr lang="ja-JP" altLang="en-US" sz="1100" b="0" i="0" baseline="0">
              <a:solidFill>
                <a:sysClr val="windowText" lastClr="000000"/>
              </a:solidFill>
              <a:effectLst/>
              <a:latin typeface="+mn-lt"/>
              <a:ea typeface="+mn-ea"/>
              <a:cs typeface="+mn-cs"/>
            </a:rPr>
            <a:t>減等により、</a:t>
          </a:r>
          <a:r>
            <a:rPr lang="ja-JP" altLang="ja-JP" sz="1100" b="0" i="0" baseline="0">
              <a:solidFill>
                <a:sysClr val="windowText" lastClr="000000"/>
              </a:solidFill>
              <a:effectLst/>
              <a:latin typeface="+mn-lt"/>
              <a:ea typeface="+mn-ea"/>
              <a:cs typeface="+mn-cs"/>
            </a:rPr>
            <a:t>前年</a:t>
          </a:r>
          <a:r>
            <a:rPr lang="ja-JP" altLang="en-US" sz="1100" b="0" i="0" baseline="0">
              <a:solidFill>
                <a:sysClr val="windowText" lastClr="000000"/>
              </a:solidFill>
              <a:effectLst/>
              <a:latin typeface="+mn-lt"/>
              <a:ea typeface="+mn-ea"/>
              <a:cs typeface="+mn-cs"/>
            </a:rPr>
            <a:t>度と比較して</a:t>
          </a:r>
          <a:r>
            <a:rPr lang="en-US" altLang="ja-JP" sz="1100" b="0" i="0" baseline="0">
              <a:solidFill>
                <a:sysClr val="windowText" lastClr="000000"/>
              </a:solidFill>
              <a:effectLst/>
              <a:latin typeface="+mn-lt"/>
              <a:ea typeface="+mn-ea"/>
              <a:cs typeface="+mn-cs"/>
            </a:rPr>
            <a:t>0.01</a:t>
          </a:r>
          <a:r>
            <a:rPr lang="ja-JP" altLang="en-US" sz="1100" b="0" i="0" baseline="0">
              <a:solidFill>
                <a:sysClr val="windowText" lastClr="000000"/>
              </a:solidFill>
              <a:effectLst/>
              <a:latin typeface="+mn-lt"/>
              <a:ea typeface="+mn-ea"/>
              <a:cs typeface="+mn-cs"/>
            </a:rPr>
            <a:t>ポイント下がったが、</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年度は、新増築面積の増により評価額が増えたことによる固定資産税額の増等により</a:t>
          </a:r>
          <a:r>
            <a:rPr lang="ja-JP" altLang="ja-JP" sz="1100" b="0" i="0" baseline="0">
              <a:solidFill>
                <a:sysClr val="windowText" lastClr="000000"/>
              </a:solidFill>
              <a:effectLst/>
              <a:latin typeface="+mn-lt"/>
              <a:ea typeface="+mn-ea"/>
              <a:cs typeface="+mn-cs"/>
            </a:rPr>
            <a:t>前年度と比べ</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ポイント上がっ</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（単年度財政力指数：平成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0.888</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0.898</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0.891</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0.899</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引き続き課税客体の適正な把握に努め、安定的な財政基盤の維持に努めていく。 </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105410</xdr:rowOff>
    </xdr:to>
    <xdr:cxnSp macro="">
      <xdr:nvCxnSpPr>
        <xdr:cNvPr id="66" name="直線コネクタ 65"/>
        <xdr:cNvCxnSpPr/>
      </xdr:nvCxnSpPr>
      <xdr:spPr>
        <a:xfrm flipV="1">
          <a:off x="4114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105410</xdr:rowOff>
    </xdr:to>
    <xdr:cxnSp macro="">
      <xdr:nvCxnSpPr>
        <xdr:cNvPr id="69" name="直線コネクタ 68"/>
        <xdr:cNvCxnSpPr/>
      </xdr:nvCxnSpPr>
      <xdr:spPr>
        <a:xfrm>
          <a:off x="3225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2" name="直線コネクタ 71"/>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8890</xdr:rowOff>
    </xdr:to>
    <xdr:cxnSp macro="">
      <xdr:nvCxnSpPr>
        <xdr:cNvPr id="75" name="直線コネクタ 74"/>
        <xdr:cNvCxnSpPr/>
      </xdr:nvCxnSpPr>
      <xdr:spPr>
        <a:xfrm>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54610</xdr:rowOff>
    </xdr:from>
    <xdr:to>
      <xdr:col>6</xdr:col>
      <xdr:colOff>50800</xdr:colOff>
      <xdr:row>39</xdr:row>
      <xdr:rowOff>156210</xdr:rowOff>
    </xdr:to>
    <xdr:sp macro="" textlink="">
      <xdr:nvSpPr>
        <xdr:cNvPr id="87" name="円/楕円 86"/>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88" name="テキスト ボックス 87"/>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1" name="円/楕円 90"/>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2" name="テキスト ボックス 91"/>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3" name="円/楕円 92"/>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4" name="テキスト ボックス 93"/>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類似団体平均を</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ポイント下回っている。</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分母となる経常一般財源等のうち、普通交付税や臨時財政対策債</a:t>
          </a:r>
          <a:r>
            <a:rPr lang="ja-JP" altLang="en-US" sz="1100" b="0" i="0" baseline="0">
              <a:solidFill>
                <a:sysClr val="windowText" lastClr="000000"/>
              </a:solidFill>
              <a:effectLst/>
              <a:latin typeface="+mn-lt"/>
              <a:ea typeface="+mn-ea"/>
              <a:cs typeface="+mn-cs"/>
            </a:rPr>
            <a:t>の変動及び</a:t>
          </a:r>
          <a:r>
            <a:rPr lang="ja-JP" altLang="ja-JP" sz="1100" b="0" i="0" baseline="0">
              <a:solidFill>
                <a:sysClr val="windowText" lastClr="000000"/>
              </a:solidFill>
              <a:effectLst/>
              <a:latin typeface="+mn-lt"/>
              <a:ea typeface="+mn-ea"/>
              <a:cs typeface="+mn-cs"/>
            </a:rPr>
            <a:t>分子となる公債費や物件費などの経常的経費に要する一般財源</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により、それぞれ</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ポイント、</a:t>
          </a:r>
          <a:r>
            <a:rPr lang="en-US" altLang="ja-JP" sz="1100" b="0" i="0" baseline="0">
              <a:solidFill>
                <a:sysClr val="windowText" lastClr="000000"/>
              </a:solidFill>
              <a:effectLst/>
              <a:latin typeface="+mn-lt"/>
              <a:ea typeface="+mn-ea"/>
              <a:cs typeface="+mn-cs"/>
            </a:rPr>
            <a:t>0.5</a:t>
          </a:r>
          <a:r>
            <a:rPr lang="ja-JP" altLang="en-US" sz="1100" b="0" i="0" baseline="0">
              <a:solidFill>
                <a:sysClr val="windowText" lastClr="000000"/>
              </a:solidFill>
              <a:effectLst/>
              <a:latin typeface="+mn-lt"/>
              <a:ea typeface="+mn-ea"/>
              <a:cs typeface="+mn-cs"/>
            </a:rPr>
            <a:t>ポイントと上がってきたが、</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分子となる扶助費や公債費などの経常的経費に要する一般財源が約</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億円増加した</a:t>
          </a:r>
          <a:r>
            <a:rPr lang="ja-JP" altLang="en-US" sz="1100" b="0" i="0" baseline="0">
              <a:solidFill>
                <a:sysClr val="windowText" lastClr="000000"/>
              </a:solidFill>
              <a:effectLst/>
              <a:latin typeface="+mn-lt"/>
              <a:ea typeface="+mn-ea"/>
              <a:cs typeface="+mn-cs"/>
            </a:rPr>
            <a:t>一方で、</a:t>
          </a:r>
          <a:r>
            <a:rPr lang="ja-JP" altLang="ja-JP" sz="1100" b="0" i="0" strike="noStrike" baseline="0">
              <a:solidFill>
                <a:sysClr val="windowText" lastClr="000000"/>
              </a:solidFill>
              <a:effectLst/>
              <a:latin typeface="+mn-lt"/>
              <a:ea typeface="+mn-ea"/>
              <a:cs typeface="+mn-cs"/>
            </a:rPr>
            <a:t>分母となる</a:t>
          </a:r>
          <a:r>
            <a:rPr lang="ja-JP" altLang="en-US" sz="1100" b="0" i="0" strike="noStrike" baseline="0">
              <a:solidFill>
                <a:sysClr val="windowText" lastClr="000000"/>
              </a:solidFill>
              <a:effectLst/>
              <a:latin typeface="+mn-lt"/>
              <a:ea typeface="+mn-ea"/>
              <a:cs typeface="+mn-cs"/>
            </a:rPr>
            <a:t>市債</a:t>
          </a:r>
          <a:r>
            <a:rPr lang="ja-JP" altLang="ja-JP" sz="1100" b="0" i="0" strike="noStrike" baseline="0">
              <a:solidFill>
                <a:sysClr val="windowText" lastClr="000000"/>
              </a:solidFill>
              <a:effectLst/>
              <a:latin typeface="+mn-lt"/>
              <a:ea typeface="+mn-ea"/>
              <a:cs typeface="+mn-cs"/>
            </a:rPr>
            <a:t>や臨時財政対策債などの経常一般財源が約</a:t>
          </a:r>
          <a:r>
            <a:rPr lang="en-US" altLang="ja-JP" sz="1100" b="0" i="0" strike="noStrike" baseline="0">
              <a:solidFill>
                <a:sysClr val="windowText" lastClr="000000"/>
              </a:solidFill>
              <a:effectLst/>
              <a:latin typeface="+mn-lt"/>
              <a:ea typeface="+mn-ea"/>
              <a:cs typeface="+mn-cs"/>
            </a:rPr>
            <a:t>20</a:t>
          </a:r>
          <a:r>
            <a:rPr lang="ja-JP" altLang="en-US" sz="1100" b="0" i="0" strike="noStrike" baseline="0">
              <a:solidFill>
                <a:sysClr val="windowText" lastClr="000000"/>
              </a:solidFill>
              <a:effectLst/>
              <a:latin typeface="+mn-lt"/>
              <a:ea typeface="+mn-ea"/>
              <a:cs typeface="+mn-cs"/>
            </a:rPr>
            <a:t>億</a:t>
          </a:r>
          <a:r>
            <a:rPr lang="ja-JP" altLang="ja-JP" sz="1100" b="0" i="0" strike="noStrike" baseline="0">
              <a:solidFill>
                <a:sysClr val="windowText" lastClr="000000"/>
              </a:solidFill>
              <a:effectLst/>
              <a:latin typeface="+mn-lt"/>
              <a:ea typeface="+mn-ea"/>
              <a:cs typeface="+mn-cs"/>
            </a:rPr>
            <a:t>円増加し</a:t>
          </a:r>
          <a:r>
            <a:rPr lang="ja-JP" altLang="en-US" sz="1100" b="0" i="0" strike="noStrike"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前年度と比べ</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ポイント下がっ</a:t>
          </a:r>
          <a:r>
            <a:rPr lang="ja-JP" altLang="en-US" sz="1100" b="0" i="0" baseline="0">
              <a:solidFill>
                <a:sysClr val="windowText" lastClr="000000"/>
              </a:solidFill>
              <a:effectLst/>
              <a:latin typeface="+mn-lt"/>
              <a:ea typeface="+mn-ea"/>
              <a:cs typeface="+mn-cs"/>
            </a:rPr>
            <a:t>た。</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扶助費、公債費は今後も増加が見込まれるため、事務事業の見直し・統廃合など歳出の合理化等行財政改革を推進し、経常的な事務事業に要する経費の抑制に努めていく。</a:t>
          </a:r>
          <a:endParaRPr lang="en-US" altLang="ja-JP" sz="1100" b="0" i="0" baseline="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117324</xdr:rowOff>
    </xdr:from>
    <xdr:to>
      <xdr:col>7</xdr:col>
      <xdr:colOff>152400</xdr:colOff>
      <xdr:row>60</xdr:row>
      <xdr:rowOff>163285</xdr:rowOff>
    </xdr:to>
    <xdr:cxnSp macro="">
      <xdr:nvCxnSpPr>
        <xdr:cNvPr id="131" name="直線コネクタ 130"/>
        <xdr:cNvCxnSpPr/>
      </xdr:nvCxnSpPr>
      <xdr:spPr>
        <a:xfrm flipV="1">
          <a:off x="4114800" y="104043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60</xdr:row>
      <xdr:rowOff>163285</xdr:rowOff>
    </xdr:to>
    <xdr:cxnSp macro="">
      <xdr:nvCxnSpPr>
        <xdr:cNvPr id="134" name="直線コネクタ 133"/>
        <xdr:cNvCxnSpPr/>
      </xdr:nvCxnSpPr>
      <xdr:spPr>
        <a:xfrm>
          <a:off x="3225800" y="1039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104019</xdr:rowOff>
    </xdr:from>
    <xdr:to>
      <xdr:col>4</xdr:col>
      <xdr:colOff>482600</xdr:colOff>
      <xdr:row>60</xdr:row>
      <xdr:rowOff>105833</xdr:rowOff>
    </xdr:to>
    <xdr:cxnSp macro="">
      <xdr:nvCxnSpPr>
        <xdr:cNvPr id="137" name="直線コネクタ 136"/>
        <xdr:cNvCxnSpPr/>
      </xdr:nvCxnSpPr>
      <xdr:spPr>
        <a:xfrm>
          <a:off x="2336800" y="1004811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104019</xdr:rowOff>
    </xdr:from>
    <xdr:to>
      <xdr:col>3</xdr:col>
      <xdr:colOff>279400</xdr:colOff>
      <xdr:row>60</xdr:row>
      <xdr:rowOff>94343</xdr:rowOff>
    </xdr:to>
    <xdr:cxnSp macro="">
      <xdr:nvCxnSpPr>
        <xdr:cNvPr id="140" name="直線コネクタ 139"/>
        <xdr:cNvCxnSpPr/>
      </xdr:nvCxnSpPr>
      <xdr:spPr>
        <a:xfrm flipV="1">
          <a:off x="1447800" y="10048119"/>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66524</xdr:rowOff>
    </xdr:from>
    <xdr:to>
      <xdr:col>7</xdr:col>
      <xdr:colOff>203200</xdr:colOff>
      <xdr:row>60</xdr:row>
      <xdr:rowOff>168124</xdr:rowOff>
    </xdr:to>
    <xdr:sp macro="" textlink="">
      <xdr:nvSpPr>
        <xdr:cNvPr id="150" name="円/楕円 149"/>
        <xdr:cNvSpPr/>
      </xdr:nvSpPr>
      <xdr:spPr>
        <a:xfrm>
          <a:off x="4902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83051</xdr:rowOff>
    </xdr:from>
    <xdr:ext cx="762000" cy="259045"/>
    <xdr:sp macro="" textlink="">
      <xdr:nvSpPr>
        <xdr:cNvPr id="151" name="財政構造の弾力性該当値テキスト"/>
        <xdr:cNvSpPr txBox="1"/>
      </xdr:nvSpPr>
      <xdr:spPr>
        <a:xfrm>
          <a:off x="5041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2" name="円/楕円 151"/>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53" name="テキスト ボックス 152"/>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4" name="円/楕円 153"/>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5" name="テキスト ボックス 154"/>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53219</xdr:rowOff>
    </xdr:from>
    <xdr:to>
      <xdr:col>3</xdr:col>
      <xdr:colOff>330200</xdr:colOff>
      <xdr:row>58</xdr:row>
      <xdr:rowOff>154819</xdr:rowOff>
    </xdr:to>
    <xdr:sp macro="" textlink="">
      <xdr:nvSpPr>
        <xdr:cNvPr id="156" name="円/楕円 155"/>
        <xdr:cNvSpPr/>
      </xdr:nvSpPr>
      <xdr:spPr>
        <a:xfrm>
          <a:off x="2286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164996</xdr:rowOff>
    </xdr:from>
    <xdr:ext cx="762000" cy="259045"/>
    <xdr:sp macro="" textlink="">
      <xdr:nvSpPr>
        <xdr:cNvPr id="157" name="テキスト ボックス 156"/>
        <xdr:cNvSpPr txBox="1"/>
      </xdr:nvSpPr>
      <xdr:spPr>
        <a:xfrm>
          <a:off x="1955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58" name="円/楕円 157"/>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59" name="テキスト ボックス 158"/>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類似団体平均をやや上回っている。</a:t>
          </a:r>
          <a:r>
            <a:rPr lang="ja-JP" altLang="en-US" sz="1100" b="0" i="0" baseline="0">
              <a:solidFill>
                <a:sysClr val="windowText" lastClr="000000"/>
              </a:solidFill>
              <a:effectLst/>
              <a:latin typeface="+mn-lt"/>
              <a:ea typeface="+mn-ea"/>
              <a:cs typeface="+mn-cs"/>
            </a:rPr>
            <a:t>人件費は、給与減額に係る特例措置や</a:t>
          </a:r>
          <a:r>
            <a:rPr lang="ja-JP" altLang="ja-JP" sz="1100" b="0" i="0" baseline="0">
              <a:solidFill>
                <a:sysClr val="windowText" lastClr="000000"/>
              </a:solidFill>
              <a:effectLst/>
              <a:latin typeface="+mn-lt"/>
              <a:ea typeface="+mn-ea"/>
              <a:cs typeface="+mn-cs"/>
            </a:rPr>
            <a:t>定員管理計画に基づく定員の適正化等により減となっている。また、予防接種費の減等により物件費も減となっており、人口１人当たり人件費・物件費等決算額は減少している。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今後も静岡市行財政改革推進大綱実施計画による事務事業の見直し・統廃合、民間活力の活用、適正な定員管理等により経費の削減に努めていく。 </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110993</xdr:rowOff>
    </xdr:from>
    <xdr:to>
      <xdr:col>7</xdr:col>
      <xdr:colOff>152400</xdr:colOff>
      <xdr:row>86</xdr:row>
      <xdr:rowOff>80028</xdr:rowOff>
    </xdr:to>
    <xdr:cxnSp macro="">
      <xdr:nvCxnSpPr>
        <xdr:cNvPr id="192" name="直線コネクタ 191"/>
        <xdr:cNvCxnSpPr/>
      </xdr:nvCxnSpPr>
      <xdr:spPr>
        <a:xfrm flipV="1">
          <a:off x="4114800" y="14684243"/>
          <a:ext cx="838200" cy="1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80028</xdr:rowOff>
    </xdr:from>
    <xdr:to>
      <xdr:col>6</xdr:col>
      <xdr:colOff>0</xdr:colOff>
      <xdr:row>87</xdr:row>
      <xdr:rowOff>24498</xdr:rowOff>
    </xdr:to>
    <xdr:cxnSp macro="">
      <xdr:nvCxnSpPr>
        <xdr:cNvPr id="195" name="直線コネクタ 194"/>
        <xdr:cNvCxnSpPr/>
      </xdr:nvCxnSpPr>
      <xdr:spPr>
        <a:xfrm flipV="1">
          <a:off x="3225800" y="14824728"/>
          <a:ext cx="889000" cy="1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114752</xdr:rowOff>
    </xdr:from>
    <xdr:ext cx="736600" cy="259045"/>
    <xdr:sp macro="" textlink="">
      <xdr:nvSpPr>
        <xdr:cNvPr id="197" name="テキスト ボックス 196"/>
        <xdr:cNvSpPr txBox="1"/>
      </xdr:nvSpPr>
      <xdr:spPr>
        <a:xfrm>
          <a:off x="3733800" y="145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5243</xdr:rowOff>
    </xdr:from>
    <xdr:to>
      <xdr:col>4</xdr:col>
      <xdr:colOff>482600</xdr:colOff>
      <xdr:row>87</xdr:row>
      <xdr:rowOff>24498</xdr:rowOff>
    </xdr:to>
    <xdr:cxnSp macro="">
      <xdr:nvCxnSpPr>
        <xdr:cNvPr id="198" name="直線コネクタ 197"/>
        <xdr:cNvCxnSpPr/>
      </xdr:nvCxnSpPr>
      <xdr:spPr>
        <a:xfrm>
          <a:off x="2336800" y="14921393"/>
          <a:ext cx="889000" cy="1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3071</xdr:rowOff>
    </xdr:from>
    <xdr:to>
      <xdr:col>3</xdr:col>
      <xdr:colOff>279400</xdr:colOff>
      <xdr:row>87</xdr:row>
      <xdr:rowOff>5243</xdr:rowOff>
    </xdr:to>
    <xdr:cxnSp macro="">
      <xdr:nvCxnSpPr>
        <xdr:cNvPr id="201" name="直線コネクタ 200"/>
        <xdr:cNvCxnSpPr/>
      </xdr:nvCxnSpPr>
      <xdr:spPr>
        <a:xfrm>
          <a:off x="1447800" y="1491922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61346</xdr:rowOff>
    </xdr:from>
    <xdr:ext cx="762000" cy="259045"/>
    <xdr:sp macro="" textlink="">
      <xdr:nvSpPr>
        <xdr:cNvPr id="203" name="テキスト ボックス 202"/>
        <xdr:cNvSpPr txBox="1"/>
      </xdr:nvSpPr>
      <xdr:spPr>
        <a:xfrm>
          <a:off x="1955800" y="146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60193</xdr:rowOff>
    </xdr:from>
    <xdr:to>
      <xdr:col>7</xdr:col>
      <xdr:colOff>203200</xdr:colOff>
      <xdr:row>85</xdr:row>
      <xdr:rowOff>161793</xdr:rowOff>
    </xdr:to>
    <xdr:sp macro="" textlink="">
      <xdr:nvSpPr>
        <xdr:cNvPr id="211" name="円/楕円 210"/>
        <xdr:cNvSpPr/>
      </xdr:nvSpPr>
      <xdr:spPr>
        <a:xfrm>
          <a:off x="4902200" y="146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76720</xdr:rowOff>
    </xdr:from>
    <xdr:ext cx="762000" cy="259045"/>
    <xdr:sp macro="" textlink="">
      <xdr:nvSpPr>
        <xdr:cNvPr id="212" name="人件費・物件費等の状況該当値テキスト"/>
        <xdr:cNvSpPr txBox="1"/>
      </xdr:nvSpPr>
      <xdr:spPr>
        <a:xfrm>
          <a:off x="5041900" y="1447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29228</xdr:rowOff>
    </xdr:from>
    <xdr:to>
      <xdr:col>6</xdr:col>
      <xdr:colOff>50800</xdr:colOff>
      <xdr:row>86</xdr:row>
      <xdr:rowOff>130828</xdr:rowOff>
    </xdr:to>
    <xdr:sp macro="" textlink="">
      <xdr:nvSpPr>
        <xdr:cNvPr id="213" name="円/楕円 212"/>
        <xdr:cNvSpPr/>
      </xdr:nvSpPr>
      <xdr:spPr>
        <a:xfrm>
          <a:off x="4064000" y="147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115605</xdr:rowOff>
    </xdr:from>
    <xdr:ext cx="736600" cy="259045"/>
    <xdr:sp macro="" textlink="">
      <xdr:nvSpPr>
        <xdr:cNvPr id="214" name="テキスト ボックス 213"/>
        <xdr:cNvSpPr txBox="1"/>
      </xdr:nvSpPr>
      <xdr:spPr>
        <a:xfrm>
          <a:off x="3733800" y="148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145148</xdr:rowOff>
    </xdr:from>
    <xdr:to>
      <xdr:col>4</xdr:col>
      <xdr:colOff>533400</xdr:colOff>
      <xdr:row>87</xdr:row>
      <xdr:rowOff>75298</xdr:rowOff>
    </xdr:to>
    <xdr:sp macro="" textlink="">
      <xdr:nvSpPr>
        <xdr:cNvPr id="215" name="円/楕円 214"/>
        <xdr:cNvSpPr/>
      </xdr:nvSpPr>
      <xdr:spPr>
        <a:xfrm>
          <a:off x="3175000" y="148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85475</xdr:rowOff>
    </xdr:from>
    <xdr:ext cx="762000" cy="259045"/>
    <xdr:sp macro="" textlink="">
      <xdr:nvSpPr>
        <xdr:cNvPr id="216" name="テキスト ボックス 215"/>
        <xdr:cNvSpPr txBox="1"/>
      </xdr:nvSpPr>
      <xdr:spPr>
        <a:xfrm>
          <a:off x="2844800" y="1465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125893</xdr:rowOff>
    </xdr:from>
    <xdr:to>
      <xdr:col>3</xdr:col>
      <xdr:colOff>330200</xdr:colOff>
      <xdr:row>87</xdr:row>
      <xdr:rowOff>56043</xdr:rowOff>
    </xdr:to>
    <xdr:sp macro="" textlink="">
      <xdr:nvSpPr>
        <xdr:cNvPr id="217" name="円/楕円 216"/>
        <xdr:cNvSpPr/>
      </xdr:nvSpPr>
      <xdr:spPr>
        <a:xfrm>
          <a:off x="2286000" y="148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40820</xdr:rowOff>
    </xdr:from>
    <xdr:ext cx="762000" cy="259045"/>
    <xdr:sp macro="" textlink="">
      <xdr:nvSpPr>
        <xdr:cNvPr id="218" name="テキスト ボックス 217"/>
        <xdr:cNvSpPr txBox="1"/>
      </xdr:nvSpPr>
      <xdr:spPr>
        <a:xfrm>
          <a:off x="1955800" y="149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111,556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123721</xdr:rowOff>
    </xdr:from>
    <xdr:to>
      <xdr:col>2</xdr:col>
      <xdr:colOff>127000</xdr:colOff>
      <xdr:row>87</xdr:row>
      <xdr:rowOff>53871</xdr:rowOff>
    </xdr:to>
    <xdr:sp macro="" textlink="">
      <xdr:nvSpPr>
        <xdr:cNvPr id="219" name="円/楕円 218"/>
        <xdr:cNvSpPr/>
      </xdr:nvSpPr>
      <xdr:spPr>
        <a:xfrm>
          <a:off x="1397000" y="148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64048</xdr:rowOff>
    </xdr:from>
    <xdr:ext cx="762000" cy="259045"/>
    <xdr:sp macro="" textlink="">
      <xdr:nvSpPr>
        <xdr:cNvPr id="220" name="テキスト ボックス 219"/>
        <xdr:cNvSpPr txBox="1"/>
      </xdr:nvSpPr>
      <xdr:spPr>
        <a:xfrm>
          <a:off x="1066800" y="1463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100.6</a:t>
          </a:r>
          <a:r>
            <a:rPr lang="ja-JP" altLang="ja-JP" sz="1100" b="0" i="0" baseline="0">
              <a:solidFill>
                <a:sysClr val="windowText" lastClr="000000"/>
              </a:solidFill>
              <a:effectLst/>
              <a:latin typeface="+mn-lt"/>
              <a:ea typeface="+mn-ea"/>
              <a:cs typeface="+mn-cs"/>
            </a:rPr>
            <a:t> となっているが、これは独自給料表を採用していること、昇任・昇格体系が国と異なっていることが要因と</a:t>
          </a:r>
          <a:r>
            <a:rPr lang="ja-JP" altLang="en-US" sz="1100" b="0" i="0" baseline="0">
              <a:solidFill>
                <a:sysClr val="windowText" lastClr="000000"/>
              </a:solidFill>
              <a:effectLst/>
              <a:latin typeface="+mn-lt"/>
              <a:ea typeface="+mn-ea"/>
              <a:cs typeface="+mn-cs"/>
            </a:rPr>
            <a:t>想定される</a:t>
          </a:r>
          <a:r>
            <a:rPr lang="ja-JP" altLang="ja-JP" sz="1100" b="0" i="0" baseline="0">
              <a:solidFill>
                <a:sysClr val="windowText" lastClr="000000"/>
              </a:solidFill>
              <a:effectLst/>
              <a:latin typeface="+mn-lt"/>
              <a:ea typeface="+mn-ea"/>
              <a:cs typeface="+mn-cs"/>
            </a:rPr>
            <a:t>。今後</a:t>
          </a:r>
          <a:r>
            <a:rPr lang="ja-JP" altLang="ja-JP" sz="1100" b="0" i="0" baseline="0">
              <a:solidFill>
                <a:schemeClr val="dk1"/>
              </a:solidFill>
              <a:effectLst/>
              <a:latin typeface="+mn-lt"/>
              <a:ea typeface="+mn-ea"/>
              <a:cs typeface="+mn-cs"/>
            </a:rPr>
            <a:t>も、昇任・昇格の体系等も含めて給与の適正化に努めていく。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85</xdr:row>
      <xdr:rowOff>135164</xdr:rowOff>
    </xdr:to>
    <xdr:cxnSp macro="">
      <xdr:nvCxnSpPr>
        <xdr:cNvPr id="251" name="直線コネクタ 250"/>
        <xdr:cNvCxnSpPr/>
      </xdr:nvCxnSpPr>
      <xdr:spPr>
        <a:xfrm flipV="1">
          <a:off x="17018000" y="13846629"/>
          <a:ext cx="0" cy="861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2"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3" name="直線コネクタ 252"/>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4"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5" name="直線コネクタ 254"/>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88</xdr:row>
      <xdr:rowOff>103414</xdr:rowOff>
    </xdr:to>
    <xdr:cxnSp macro="">
      <xdr:nvCxnSpPr>
        <xdr:cNvPr id="256" name="直線コネクタ 255"/>
        <xdr:cNvCxnSpPr/>
      </xdr:nvCxnSpPr>
      <xdr:spPr>
        <a:xfrm flipV="1">
          <a:off x="16179800" y="14632577"/>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37935</xdr:rowOff>
    </xdr:from>
    <xdr:ext cx="762000" cy="259045"/>
    <xdr:sp macro="" textlink="">
      <xdr:nvSpPr>
        <xdr:cNvPr id="257" name="給与水準   （国との比較）平均値テキスト"/>
        <xdr:cNvSpPr txBox="1"/>
      </xdr:nvSpPr>
      <xdr:spPr>
        <a:xfrm>
          <a:off x="17106900" y="14268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21408</xdr:rowOff>
    </xdr:from>
    <xdr:to>
      <xdr:col>24</xdr:col>
      <xdr:colOff>609600</xdr:colOff>
      <xdr:row>84</xdr:row>
      <xdr:rowOff>123008</xdr:rowOff>
    </xdr:to>
    <xdr:sp macro="" textlink="">
      <xdr:nvSpPr>
        <xdr:cNvPr id="258" name="フローチャート : 判断 257"/>
        <xdr:cNvSpPr/>
      </xdr:nvSpPr>
      <xdr:spPr>
        <a:xfrm>
          <a:off x="16967200" y="1442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88</xdr:row>
      <xdr:rowOff>124098</xdr:rowOff>
    </xdr:to>
    <xdr:cxnSp macro="">
      <xdr:nvCxnSpPr>
        <xdr:cNvPr id="259" name="直線コネクタ 258"/>
        <xdr:cNvCxnSpPr/>
      </xdr:nvCxnSpPr>
      <xdr:spPr>
        <a:xfrm flipV="1">
          <a:off x="15290800" y="151910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93073</xdr:rowOff>
    </xdr:from>
    <xdr:to>
      <xdr:col>23</xdr:col>
      <xdr:colOff>457200</xdr:colOff>
      <xdr:row>88</xdr:row>
      <xdr:rowOff>23223</xdr:rowOff>
    </xdr:to>
    <xdr:sp macro="" textlink="">
      <xdr:nvSpPr>
        <xdr:cNvPr id="260" name="フローチャート : 判断 259"/>
        <xdr:cNvSpPr/>
      </xdr:nvSpPr>
      <xdr:spPr>
        <a:xfrm>
          <a:off x="16129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33400</xdr:rowOff>
    </xdr:from>
    <xdr:ext cx="736600" cy="259045"/>
    <xdr:sp macro="" textlink="">
      <xdr:nvSpPr>
        <xdr:cNvPr id="261" name="テキスト ボックス 260"/>
        <xdr:cNvSpPr txBox="1"/>
      </xdr:nvSpPr>
      <xdr:spPr>
        <a:xfrm>
          <a:off x="15798800" y="1477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124098</xdr:rowOff>
    </xdr:to>
    <xdr:cxnSp macro="">
      <xdr:nvCxnSpPr>
        <xdr:cNvPr id="262" name="直線コネクタ 261"/>
        <xdr:cNvCxnSpPr/>
      </xdr:nvCxnSpPr>
      <xdr:spPr>
        <a:xfrm>
          <a:off x="14401800" y="14639471"/>
          <a:ext cx="889000" cy="5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63" name="フローチャート : 判断 262"/>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64" name="テキスト ボックス 263"/>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121376</xdr:rowOff>
    </xdr:to>
    <xdr:cxnSp macro="">
      <xdr:nvCxnSpPr>
        <xdr:cNvPr id="265" name="直線コネクタ 264"/>
        <xdr:cNvCxnSpPr/>
      </xdr:nvCxnSpPr>
      <xdr:spPr>
        <a:xfrm flipV="1">
          <a:off x="13512800" y="1463947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62774</xdr:rowOff>
    </xdr:from>
    <xdr:to>
      <xdr:col>21</xdr:col>
      <xdr:colOff>50800</xdr:colOff>
      <xdr:row>84</xdr:row>
      <xdr:rowOff>164374</xdr:rowOff>
    </xdr:to>
    <xdr:sp macro="" textlink="">
      <xdr:nvSpPr>
        <xdr:cNvPr id="266" name="フローチャート : 判断 265"/>
        <xdr:cNvSpPr/>
      </xdr:nvSpPr>
      <xdr:spPr>
        <a:xfrm>
          <a:off x="14351000" y="1446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3101</xdr:rowOff>
    </xdr:from>
    <xdr:ext cx="762000" cy="259045"/>
    <xdr:sp macro="" textlink="">
      <xdr:nvSpPr>
        <xdr:cNvPr id="267" name="テキスト ボックス 266"/>
        <xdr:cNvSpPr txBox="1"/>
      </xdr:nvSpPr>
      <xdr:spPr>
        <a:xfrm>
          <a:off x="14020800" y="1423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68" name="フローチャート : 判断 267"/>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23784</xdr:rowOff>
    </xdr:from>
    <xdr:ext cx="762000" cy="259045"/>
    <xdr:sp macro="" textlink="">
      <xdr:nvSpPr>
        <xdr:cNvPr id="269" name="テキスト ボックス 268"/>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75854</xdr:rowOff>
    </xdr:from>
    <xdr:ext cx="762000" cy="259045"/>
    <xdr:sp macro="" textlink="">
      <xdr:nvSpPr>
        <xdr:cNvPr id="276" name="給与水準   （国との比較）該当値テキスト"/>
        <xdr:cNvSpPr txBox="1"/>
      </xdr:nvSpPr>
      <xdr:spPr>
        <a:xfrm>
          <a:off x="17106900" y="144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52614</xdr:rowOff>
    </xdr:from>
    <xdr:to>
      <xdr:col>23</xdr:col>
      <xdr:colOff>457200</xdr:colOff>
      <xdr:row>88</xdr:row>
      <xdr:rowOff>154214</xdr:rowOff>
    </xdr:to>
    <xdr:sp macro="" textlink="">
      <xdr:nvSpPr>
        <xdr:cNvPr id="277" name="円/楕円 276"/>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138991</xdr:rowOff>
    </xdr:from>
    <xdr:ext cx="736600" cy="259045"/>
    <xdr:sp macro="" textlink="">
      <xdr:nvSpPr>
        <xdr:cNvPr id="278" name="テキスト ボックス 277"/>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79" name="円/楕円 278"/>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159675</xdr:rowOff>
    </xdr:from>
    <xdr:ext cx="762000" cy="259045"/>
    <xdr:sp macro="" textlink="">
      <xdr:nvSpPr>
        <xdr:cNvPr id="280" name="テキスト ボックス 279"/>
        <xdr:cNvSpPr txBox="1"/>
      </xdr:nvSpPr>
      <xdr:spPr>
        <a:xfrm>
          <a:off x="14909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1" name="円/楕円 280"/>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101798</xdr:rowOff>
    </xdr:from>
    <xdr:ext cx="762000" cy="259045"/>
    <xdr:sp macro="" textlink="">
      <xdr:nvSpPr>
        <xdr:cNvPr id="282" name="テキスト ボックス 281"/>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3" name="円/楕円 282"/>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4" name="テキスト ボックス 283"/>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a:t>
          </a:r>
          <a:r>
            <a:rPr lang="ja-JP" altLang="ja-JP"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0.27</a:t>
          </a:r>
          <a:r>
            <a:rPr lang="ja-JP" altLang="ja-JP" sz="1100" b="0" i="0" baseline="0">
              <a:solidFill>
                <a:sysClr val="windowText" lastClr="000000"/>
              </a:solidFill>
              <a:effectLst/>
              <a:latin typeface="+mn-lt"/>
              <a:ea typeface="+mn-ea"/>
              <a:cs typeface="+mn-cs"/>
            </a:rPr>
            <a:t>ポイント下回っている</a:t>
          </a:r>
          <a:r>
            <a:rPr lang="ja-JP" altLang="ja-JP" sz="1100" b="0" i="0" baseline="0">
              <a:solidFill>
                <a:schemeClr val="dk1"/>
              </a:solidFill>
              <a:effectLst/>
              <a:latin typeface="+mn-lt"/>
              <a:ea typeface="+mn-ea"/>
              <a:cs typeface="+mn-cs"/>
            </a:rPr>
            <a:t>。第一次定員管理計画（平成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年４月１日現在の職員数（全会計ベース）を５年間で</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420</a:t>
          </a:r>
          <a:r>
            <a:rPr lang="ja-JP" altLang="ja-JP" sz="1100" b="0" i="0" baseline="0">
              <a:solidFill>
                <a:schemeClr val="dk1"/>
              </a:solidFill>
              <a:effectLst/>
              <a:latin typeface="+mn-lt"/>
              <a:ea typeface="+mn-ea"/>
              <a:cs typeface="+mn-cs"/>
            </a:rPr>
            <a:t>人削減）の目標を達成し、今後も引き続き第二次定員管理計画（平成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年４月１日から平成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年４月１日の５年間で職員数を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人）削減することを目標）に沿って、定員の適正化を進めていく。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79163</xdr:rowOff>
    </xdr:to>
    <xdr:cxnSp macro="">
      <xdr:nvCxnSpPr>
        <xdr:cNvPr id="319" name="直線コネクタ 318"/>
        <xdr:cNvCxnSpPr/>
      </xdr:nvCxnSpPr>
      <xdr:spPr>
        <a:xfrm flipV="1">
          <a:off x="16179800" y="1052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20"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147531</xdr:rowOff>
    </xdr:to>
    <xdr:cxnSp macro="">
      <xdr:nvCxnSpPr>
        <xdr:cNvPr id="322" name="直線コネクタ 321"/>
        <xdr:cNvCxnSpPr/>
      </xdr:nvCxnSpPr>
      <xdr:spPr>
        <a:xfrm flipV="1">
          <a:off x="15290800" y="105376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4" name="テキスト ボックス 323"/>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147531</xdr:rowOff>
    </xdr:from>
    <xdr:to>
      <xdr:col>22</xdr:col>
      <xdr:colOff>203200</xdr:colOff>
      <xdr:row>61</xdr:row>
      <xdr:rowOff>155575</xdr:rowOff>
    </xdr:to>
    <xdr:cxnSp macro="">
      <xdr:nvCxnSpPr>
        <xdr:cNvPr id="325" name="直線コネクタ 324"/>
        <xdr:cNvCxnSpPr/>
      </xdr:nvCxnSpPr>
      <xdr:spPr>
        <a:xfrm flipV="1">
          <a:off x="14401800" y="106059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6" name="フローチャート : 判断 325"/>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7" name="テキスト ボックス 326"/>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61</xdr:row>
      <xdr:rowOff>167640</xdr:rowOff>
    </xdr:to>
    <xdr:cxnSp macro="">
      <xdr:nvCxnSpPr>
        <xdr:cNvPr id="328" name="直線コネクタ 327"/>
        <xdr:cNvCxnSpPr/>
      </xdr:nvCxnSpPr>
      <xdr:spPr>
        <a:xfrm flipV="1">
          <a:off x="13512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9" name="フローチャート : 判断 328"/>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0" name="テキスト ボックス 32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31" name="フローチャート : 判断 330"/>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2" name="テキスト ボックス 331"/>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12277</xdr:rowOff>
    </xdr:from>
    <xdr:to>
      <xdr:col>24</xdr:col>
      <xdr:colOff>609600</xdr:colOff>
      <xdr:row>61</xdr:row>
      <xdr:rowOff>113877</xdr:rowOff>
    </xdr:to>
    <xdr:sp macro="" textlink="">
      <xdr:nvSpPr>
        <xdr:cNvPr id="338" name="円/楕円 337"/>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28804</xdr:rowOff>
    </xdr:from>
    <xdr:ext cx="762000" cy="259045"/>
    <xdr:sp macro="" textlink="">
      <xdr:nvSpPr>
        <xdr:cNvPr id="339"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0" name="円/楕円 339"/>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1" name="テキスト ボックス 340"/>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96731</xdr:rowOff>
    </xdr:from>
    <xdr:to>
      <xdr:col>22</xdr:col>
      <xdr:colOff>254000</xdr:colOff>
      <xdr:row>62</xdr:row>
      <xdr:rowOff>26881</xdr:rowOff>
    </xdr:to>
    <xdr:sp macro="" textlink="">
      <xdr:nvSpPr>
        <xdr:cNvPr id="342" name="円/楕円 341"/>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37058</xdr:rowOff>
    </xdr:from>
    <xdr:ext cx="762000" cy="259045"/>
    <xdr:sp macro="" textlink="">
      <xdr:nvSpPr>
        <xdr:cNvPr id="343" name="テキスト ボックス 342"/>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104775</xdr:rowOff>
    </xdr:from>
    <xdr:to>
      <xdr:col>21</xdr:col>
      <xdr:colOff>50800</xdr:colOff>
      <xdr:row>62</xdr:row>
      <xdr:rowOff>34925</xdr:rowOff>
    </xdr:to>
    <xdr:sp macro="" textlink="">
      <xdr:nvSpPr>
        <xdr:cNvPr id="344" name="円/楕円 343"/>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45102</xdr:rowOff>
    </xdr:from>
    <xdr:ext cx="762000" cy="259045"/>
    <xdr:sp macro="" textlink="">
      <xdr:nvSpPr>
        <xdr:cNvPr id="345" name="テキスト ボックス 344"/>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6" name="円/楕円 345"/>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47" name="テキスト ボックス 346"/>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前年度と比べ</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ポイント減少し、類似団体平均を</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ポイント下回っている。これは、分母となる財政規模が増加したこと、</a:t>
          </a:r>
          <a:r>
            <a:rPr lang="ja-JP" altLang="en-US" sz="1100" b="0" i="0" baseline="0">
              <a:solidFill>
                <a:sysClr val="windowText" lastClr="000000"/>
              </a:solidFill>
              <a:effectLst/>
              <a:latin typeface="+mn-lt"/>
              <a:ea typeface="+mn-ea"/>
              <a:cs typeface="+mn-cs"/>
            </a:rPr>
            <a:t>地方債の返済や債務負担行為に充当する一般財源が減少したこと</a:t>
          </a:r>
          <a:r>
            <a:rPr lang="ja-JP" altLang="ja-JP" sz="1100" b="0" i="0" baseline="0">
              <a:solidFill>
                <a:sysClr val="windowText" lastClr="000000"/>
              </a:solidFill>
              <a:effectLst/>
              <a:latin typeface="+mn-lt"/>
              <a:ea typeface="+mn-ea"/>
              <a:cs typeface="+mn-cs"/>
            </a:rPr>
            <a:t>による。 </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70455</xdr:rowOff>
    </xdr:to>
    <xdr:cxnSp macro="">
      <xdr:nvCxnSpPr>
        <xdr:cNvPr id="384" name="直線コネクタ 383"/>
        <xdr:cNvCxnSpPr/>
      </xdr:nvCxnSpPr>
      <xdr:spPr>
        <a:xfrm flipV="1">
          <a:off x="16179800" y="696201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5"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162378</xdr:rowOff>
    </xdr:to>
    <xdr:cxnSp macro="">
      <xdr:nvCxnSpPr>
        <xdr:cNvPr id="387" name="直線コネクタ 386"/>
        <xdr:cNvCxnSpPr/>
      </xdr:nvCxnSpPr>
      <xdr:spPr>
        <a:xfrm flipV="1">
          <a:off x="15290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36891</xdr:rowOff>
    </xdr:to>
    <xdr:cxnSp macro="">
      <xdr:nvCxnSpPr>
        <xdr:cNvPr id="390" name="直線コネクタ 389"/>
        <xdr:cNvCxnSpPr/>
      </xdr:nvCxnSpPr>
      <xdr:spPr>
        <a:xfrm flipV="1">
          <a:off x="14401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1" name="フローチャート : 判断 390"/>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2" name="テキスト ボックス 391"/>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2419</xdr:rowOff>
    </xdr:from>
    <xdr:to>
      <xdr:col>21</xdr:col>
      <xdr:colOff>0</xdr:colOff>
      <xdr:row>42</xdr:row>
      <xdr:rowOff>36891</xdr:rowOff>
    </xdr:to>
    <xdr:cxnSp macro="">
      <xdr:nvCxnSpPr>
        <xdr:cNvPr id="393" name="直線コネクタ 392"/>
        <xdr:cNvCxnSpPr/>
      </xdr:nvCxnSpPr>
      <xdr:spPr>
        <a:xfrm>
          <a:off x="13512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4" name="フローチャート : 判断 393"/>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5" name="テキスト ボックス 394"/>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6" name="フローチャート : 判断 395"/>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7" name="テキスト ボックス 396"/>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3" name="円/楕円 402"/>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404"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5" name="円/楕円 404"/>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06" name="テキスト ボックス 405"/>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07" name="円/楕円 406"/>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08" name="テキスト ボックス 407"/>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157541</xdr:rowOff>
    </xdr:from>
    <xdr:to>
      <xdr:col>21</xdr:col>
      <xdr:colOff>50800</xdr:colOff>
      <xdr:row>42</xdr:row>
      <xdr:rowOff>87691</xdr:rowOff>
    </xdr:to>
    <xdr:sp macro="" textlink="">
      <xdr:nvSpPr>
        <xdr:cNvPr id="409" name="円/楕円 408"/>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410" name="テキスト ボックス 409"/>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123069</xdr:rowOff>
    </xdr:from>
    <xdr:to>
      <xdr:col>19</xdr:col>
      <xdr:colOff>533400</xdr:colOff>
      <xdr:row>42</xdr:row>
      <xdr:rowOff>53219</xdr:rowOff>
    </xdr:to>
    <xdr:sp macro="" textlink="">
      <xdr:nvSpPr>
        <xdr:cNvPr id="411" name="円/楕円 410"/>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63396</xdr:rowOff>
    </xdr:from>
    <xdr:ext cx="762000" cy="259045"/>
    <xdr:sp macro="" textlink="">
      <xdr:nvSpPr>
        <xdr:cNvPr id="412" name="テキスト ボックス 411"/>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年度は、負債となる債務負担行為支出予定額や公営企業等繰入見込額の減少、負債から控除される充当可能基金等の増加により、</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年度と比較し</a:t>
          </a:r>
          <a:r>
            <a:rPr lang="en-US" altLang="ja-JP" sz="1100" b="0" i="0" baseline="0">
              <a:solidFill>
                <a:sysClr val="windowText" lastClr="000000"/>
              </a:solidFill>
              <a:effectLst/>
              <a:latin typeface="+mn-lt"/>
              <a:ea typeface="+mn-ea"/>
              <a:cs typeface="+mn-cs"/>
            </a:rPr>
            <a:t>14.7</a:t>
          </a:r>
          <a:r>
            <a:rPr lang="ja-JP" altLang="en-US" sz="1100" b="0" i="0" baseline="0">
              <a:solidFill>
                <a:sysClr val="windowText" lastClr="000000"/>
              </a:solidFill>
              <a:effectLst/>
              <a:latin typeface="+mn-lt"/>
              <a:ea typeface="+mn-ea"/>
              <a:cs typeface="+mn-cs"/>
            </a:rPr>
            <a:t>ポイント減少し、</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a:t>
          </a:r>
          <a:r>
            <a:rPr lang="ja-JP" altLang="ja-JP" sz="1100" b="0" i="0" baseline="0">
              <a:solidFill>
                <a:schemeClr val="dk1"/>
              </a:solidFill>
              <a:effectLst/>
              <a:latin typeface="+mn-lt"/>
              <a:ea typeface="+mn-ea"/>
              <a:cs typeface="+mn-cs"/>
            </a:rPr>
            <a:t>将来負担額のうち地方債現在高は増加したものの、債務負担行為支出予定額が減少したこと、また、将来負担額から控除される充当可能基金や基準財政需要額算入見込額等が増加したことによ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ポイント減少し、類似団体平均を</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75641</xdr:rowOff>
    </xdr:from>
    <xdr:to>
      <xdr:col>24</xdr:col>
      <xdr:colOff>558800</xdr:colOff>
      <xdr:row>16</xdr:row>
      <xdr:rowOff>129210</xdr:rowOff>
    </xdr:to>
    <xdr:cxnSp macro="">
      <xdr:nvCxnSpPr>
        <xdr:cNvPr id="444" name="直線コネクタ 443"/>
        <xdr:cNvCxnSpPr/>
      </xdr:nvCxnSpPr>
      <xdr:spPr>
        <a:xfrm flipV="1">
          <a:off x="16179800" y="2818841"/>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129210</xdr:rowOff>
    </xdr:from>
    <xdr:to>
      <xdr:col>23</xdr:col>
      <xdr:colOff>406400</xdr:colOff>
      <xdr:row>17</xdr:row>
      <xdr:rowOff>28702</xdr:rowOff>
    </xdr:to>
    <xdr:cxnSp macro="">
      <xdr:nvCxnSpPr>
        <xdr:cNvPr id="447" name="直線コネクタ 446"/>
        <xdr:cNvCxnSpPr/>
      </xdr:nvCxnSpPr>
      <xdr:spPr>
        <a:xfrm flipV="1">
          <a:off x="15290800" y="287241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28702</xdr:rowOff>
    </xdr:from>
    <xdr:to>
      <xdr:col>22</xdr:col>
      <xdr:colOff>203200</xdr:colOff>
      <xdr:row>17</xdr:row>
      <xdr:rowOff>66827</xdr:rowOff>
    </xdr:to>
    <xdr:cxnSp macro="">
      <xdr:nvCxnSpPr>
        <xdr:cNvPr id="450" name="直線コネクタ 449"/>
        <xdr:cNvCxnSpPr/>
      </xdr:nvCxnSpPr>
      <xdr:spPr>
        <a:xfrm flipV="1">
          <a:off x="14401800" y="2943352"/>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1" name="フローチャート : 判断 45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2" name="テキスト ボックス 451"/>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66827</xdr:rowOff>
    </xdr:from>
    <xdr:to>
      <xdr:col>21</xdr:col>
      <xdr:colOff>0</xdr:colOff>
      <xdr:row>17</xdr:row>
      <xdr:rowOff>131496</xdr:rowOff>
    </xdr:to>
    <xdr:cxnSp macro="">
      <xdr:nvCxnSpPr>
        <xdr:cNvPr id="453" name="直線コネクタ 452"/>
        <xdr:cNvCxnSpPr/>
      </xdr:nvCxnSpPr>
      <xdr:spPr>
        <a:xfrm flipV="1">
          <a:off x="13512800" y="2981477"/>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4" name="フローチャート : 判断 45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5" name="テキスト ボックス 454"/>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6" name="フローチャート : 判断 455"/>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7" name="テキスト ボックス 456"/>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24841</xdr:rowOff>
    </xdr:from>
    <xdr:to>
      <xdr:col>24</xdr:col>
      <xdr:colOff>609600</xdr:colOff>
      <xdr:row>16</xdr:row>
      <xdr:rowOff>126441</xdr:rowOff>
    </xdr:to>
    <xdr:sp macro="" textlink="">
      <xdr:nvSpPr>
        <xdr:cNvPr id="463" name="円/楕円 462"/>
        <xdr:cNvSpPr/>
      </xdr:nvSpPr>
      <xdr:spPr>
        <a:xfrm>
          <a:off x="169672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41368</xdr:rowOff>
    </xdr:from>
    <xdr:ext cx="762000" cy="259045"/>
    <xdr:sp macro="" textlink="">
      <xdr:nvSpPr>
        <xdr:cNvPr id="464" name="将来負担の状況該当値テキスト"/>
        <xdr:cNvSpPr txBox="1"/>
      </xdr:nvSpPr>
      <xdr:spPr>
        <a:xfrm>
          <a:off x="171069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78410</xdr:rowOff>
    </xdr:from>
    <xdr:to>
      <xdr:col>23</xdr:col>
      <xdr:colOff>457200</xdr:colOff>
      <xdr:row>17</xdr:row>
      <xdr:rowOff>8560</xdr:rowOff>
    </xdr:to>
    <xdr:sp macro="" textlink="">
      <xdr:nvSpPr>
        <xdr:cNvPr id="465" name="円/楕円 464"/>
        <xdr:cNvSpPr/>
      </xdr:nvSpPr>
      <xdr:spPr>
        <a:xfrm>
          <a:off x="16129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18737</xdr:rowOff>
    </xdr:from>
    <xdr:ext cx="736600" cy="259045"/>
    <xdr:sp macro="" textlink="">
      <xdr:nvSpPr>
        <xdr:cNvPr id="466" name="テキスト ボックス 465"/>
        <xdr:cNvSpPr txBox="1"/>
      </xdr:nvSpPr>
      <xdr:spPr>
        <a:xfrm>
          <a:off x="15798800" y="259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149352</xdr:rowOff>
    </xdr:from>
    <xdr:to>
      <xdr:col>22</xdr:col>
      <xdr:colOff>254000</xdr:colOff>
      <xdr:row>17</xdr:row>
      <xdr:rowOff>79502</xdr:rowOff>
    </xdr:to>
    <xdr:sp macro="" textlink="">
      <xdr:nvSpPr>
        <xdr:cNvPr id="467" name="円/楕円 466"/>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89679</xdr:rowOff>
    </xdr:from>
    <xdr:ext cx="762000" cy="259045"/>
    <xdr:sp macro="" textlink="">
      <xdr:nvSpPr>
        <xdr:cNvPr id="468" name="テキスト ボックス 467"/>
        <xdr:cNvSpPr txBox="1"/>
      </xdr:nvSpPr>
      <xdr:spPr>
        <a:xfrm>
          <a:off x="14909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16027</xdr:rowOff>
    </xdr:from>
    <xdr:to>
      <xdr:col>21</xdr:col>
      <xdr:colOff>50800</xdr:colOff>
      <xdr:row>17</xdr:row>
      <xdr:rowOff>117627</xdr:rowOff>
    </xdr:to>
    <xdr:sp macro="" textlink="">
      <xdr:nvSpPr>
        <xdr:cNvPr id="469" name="円/楕円 468"/>
        <xdr:cNvSpPr/>
      </xdr:nvSpPr>
      <xdr:spPr>
        <a:xfrm>
          <a:off x="14351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127804</xdr:rowOff>
    </xdr:from>
    <xdr:ext cx="762000" cy="259045"/>
    <xdr:sp macro="" textlink="">
      <xdr:nvSpPr>
        <xdr:cNvPr id="470" name="テキスト ボックス 469"/>
        <xdr:cNvSpPr txBox="1"/>
      </xdr:nvSpPr>
      <xdr:spPr>
        <a:xfrm>
          <a:off x="14020800" y="26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80696</xdr:rowOff>
    </xdr:from>
    <xdr:to>
      <xdr:col>19</xdr:col>
      <xdr:colOff>533400</xdr:colOff>
      <xdr:row>18</xdr:row>
      <xdr:rowOff>10846</xdr:rowOff>
    </xdr:to>
    <xdr:sp macro="" textlink="">
      <xdr:nvSpPr>
        <xdr:cNvPr id="471" name="円/楕円 470"/>
        <xdr:cNvSpPr/>
      </xdr:nvSpPr>
      <xdr:spPr>
        <a:xfrm>
          <a:off x="13462000" y="2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21023</xdr:rowOff>
    </xdr:from>
    <xdr:ext cx="762000" cy="259045"/>
    <xdr:sp macro="" textlink="">
      <xdr:nvSpPr>
        <xdr:cNvPr id="472" name="テキスト ボックス 471"/>
        <xdr:cNvSpPr txBox="1"/>
      </xdr:nvSpPr>
      <xdr:spPr>
        <a:xfrm>
          <a:off x="13131800" y="27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718,774
710,730
1,411.93
279,775,906
269,506,052
5,238,051
165,129,535
412,860,456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人件費にかかる経常収支比率は、類似団体平均を</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ポイント上回っている。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定員管理計画に基づく定員の適正化を進めるとともに、</a:t>
          </a:r>
          <a:r>
            <a:rPr lang="ja-JP" altLang="en-US" sz="1100" b="0" i="0" baseline="0">
              <a:solidFill>
                <a:sysClr val="windowText" lastClr="000000"/>
              </a:solidFill>
              <a:effectLst/>
              <a:latin typeface="+mn-lt"/>
              <a:ea typeface="+mn-ea"/>
              <a:cs typeface="+mn-cs"/>
            </a:rPr>
            <a:t>人事委員会勧告に基づき</a:t>
          </a:r>
          <a:r>
            <a:rPr lang="en-US" altLang="ja-JP" sz="1100" b="0" i="0" baseline="0">
              <a:solidFill>
                <a:sysClr val="windowText" lastClr="000000"/>
              </a:solidFill>
              <a:effectLst/>
              <a:latin typeface="+mn-lt"/>
              <a:ea typeface="+mn-ea"/>
              <a:cs typeface="+mn-cs"/>
            </a:rPr>
            <a:t>0.28</a:t>
          </a:r>
          <a:r>
            <a:rPr lang="ja-JP" altLang="en-US" sz="1100" b="0" i="0" baseline="0">
              <a:solidFill>
                <a:sysClr val="windowText" lastClr="000000"/>
              </a:solidFill>
              <a:effectLst/>
              <a:latin typeface="+mn-lt"/>
              <a:ea typeface="+mn-ea"/>
              <a:cs typeface="+mn-cs"/>
            </a:rPr>
            <a:t>％減の給与改定を実施したことにより、職員給は前年に比べ減少している。</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も引き続き定員の適正化を進め、さらに国の要請等を踏まえ、平成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月から平成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月までの期間で平均</a:t>
          </a:r>
          <a:r>
            <a:rPr lang="en-US" altLang="ja-JP" sz="1100" b="0" i="0" baseline="0">
              <a:solidFill>
                <a:sysClr val="windowText" lastClr="000000"/>
              </a:solidFill>
              <a:effectLst/>
              <a:latin typeface="+mn-lt"/>
              <a:ea typeface="+mn-ea"/>
              <a:cs typeface="+mn-cs"/>
            </a:rPr>
            <a:t>6.6</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の給与改定を実施した</a:t>
          </a:r>
          <a:r>
            <a:rPr lang="ja-JP" altLang="en-US" sz="1100" b="0" i="0" baseline="0">
              <a:solidFill>
                <a:sysClr val="windowText" lastClr="000000"/>
              </a:solidFill>
              <a:effectLst/>
              <a:latin typeface="+mn-lt"/>
              <a:ea typeface="+mn-ea"/>
              <a:cs typeface="+mn-cs"/>
            </a:rPr>
            <a:t>ことに</a:t>
          </a:r>
          <a:r>
            <a:rPr lang="ja-JP" altLang="ja-JP" sz="1100" b="0" i="0" baseline="0">
              <a:solidFill>
                <a:sysClr val="windowText" lastClr="000000"/>
              </a:solidFill>
              <a:effectLst/>
              <a:latin typeface="+mn-lt"/>
              <a:ea typeface="+mn-ea"/>
              <a:cs typeface="+mn-cs"/>
            </a:rPr>
            <a:t>より職員給</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前年に比べ減少し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今後も定員及び給与の適正化を行い、人件費の削減に努めていく。 </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102507</xdr:rowOff>
    </xdr:to>
    <xdr:cxnSp macro="">
      <xdr:nvCxnSpPr>
        <xdr:cNvPr id="67" name="直線コネクタ 66"/>
        <xdr:cNvCxnSpPr/>
      </xdr:nvCxnSpPr>
      <xdr:spPr>
        <a:xfrm flipV="1">
          <a:off x="3987800" y="65441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102507</xdr:rowOff>
    </xdr:from>
    <xdr:to>
      <xdr:col>5</xdr:col>
      <xdr:colOff>549275</xdr:colOff>
      <xdr:row>40</xdr:row>
      <xdr:rowOff>94343</xdr:rowOff>
    </xdr:to>
    <xdr:cxnSp macro="">
      <xdr:nvCxnSpPr>
        <xdr:cNvPr id="70" name="直線コネクタ 69"/>
        <xdr:cNvCxnSpPr/>
      </xdr:nvCxnSpPr>
      <xdr:spPr>
        <a:xfrm flipV="1">
          <a:off x="3098800" y="6789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81841</xdr:rowOff>
    </xdr:from>
    <xdr:ext cx="736600" cy="259045"/>
    <xdr:sp macro="" textlink="">
      <xdr:nvSpPr>
        <xdr:cNvPr id="72" name="テキスト ボックス 71"/>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94343</xdr:rowOff>
    </xdr:to>
    <xdr:cxnSp macro="">
      <xdr:nvCxnSpPr>
        <xdr:cNvPr id="73" name="直線コネクタ 72"/>
        <xdr:cNvCxnSpPr/>
      </xdr:nvCxnSpPr>
      <xdr:spPr>
        <a:xfrm>
          <a:off x="2209800" y="6870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20865</xdr:rowOff>
    </xdr:to>
    <xdr:cxnSp macro="">
      <xdr:nvCxnSpPr>
        <xdr:cNvPr id="76" name="直線コネクタ 75"/>
        <xdr:cNvCxnSpPr/>
      </xdr:nvCxnSpPr>
      <xdr:spPr>
        <a:xfrm flipV="1">
          <a:off x="1320800" y="68707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6" name="円/楕円 85"/>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7"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51707</xdr:rowOff>
    </xdr:from>
    <xdr:to>
      <xdr:col>5</xdr:col>
      <xdr:colOff>600075</xdr:colOff>
      <xdr:row>39</xdr:row>
      <xdr:rowOff>153307</xdr:rowOff>
    </xdr:to>
    <xdr:sp macro="" textlink="">
      <xdr:nvSpPr>
        <xdr:cNvPr id="88" name="円/楕円 87"/>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138084</xdr:rowOff>
    </xdr:from>
    <xdr:ext cx="736600" cy="259045"/>
    <xdr:sp macro="" textlink="">
      <xdr:nvSpPr>
        <xdr:cNvPr id="89" name="テキスト ボックス 88"/>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43543</xdr:rowOff>
    </xdr:from>
    <xdr:to>
      <xdr:col>4</xdr:col>
      <xdr:colOff>396875</xdr:colOff>
      <xdr:row>40</xdr:row>
      <xdr:rowOff>145143</xdr:rowOff>
    </xdr:to>
    <xdr:sp macro="" textlink="">
      <xdr:nvSpPr>
        <xdr:cNvPr id="90" name="円/楕円 89"/>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129920</xdr:rowOff>
    </xdr:from>
    <xdr:ext cx="762000" cy="259045"/>
    <xdr:sp macro="" textlink="">
      <xdr:nvSpPr>
        <xdr:cNvPr id="91" name="テキスト ボックス 90"/>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2" name="円/楕円 91"/>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3" name="テキスト ボックス 92"/>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94" name="円/楕円 93"/>
        <xdr:cNvSpPr/>
      </xdr:nvSpPr>
      <xdr:spPr>
        <a:xfrm>
          <a:off x="1270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95" name="テキスト ボックス 94"/>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物件費にかかる経常収支比率は、前年度</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ポイント上回り</a:t>
          </a:r>
          <a:r>
            <a:rPr lang="ja-JP" altLang="ja-JP"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ポイント上回っている。引き続き静岡市行財政改革推進大綱及び実施計画による事務事業の見直し・統廃合などによる経費の削減に努めていく。 </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113393</xdr:rowOff>
    </xdr:to>
    <xdr:cxnSp macro="">
      <xdr:nvCxnSpPr>
        <xdr:cNvPr id="130" name="直線コネクタ 129"/>
        <xdr:cNvCxnSpPr/>
      </xdr:nvCxnSpPr>
      <xdr:spPr>
        <a:xfrm>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69850</xdr:rowOff>
    </xdr:to>
    <xdr:cxnSp macro="">
      <xdr:nvCxnSpPr>
        <xdr:cNvPr id="133" name="直線コネクタ 132"/>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69850</xdr:rowOff>
    </xdr:to>
    <xdr:cxnSp macro="">
      <xdr:nvCxnSpPr>
        <xdr:cNvPr id="136" name="直線コネクタ 135"/>
        <xdr:cNvCxnSpPr/>
      </xdr:nvCxnSpPr>
      <xdr:spPr>
        <a:xfrm>
          <a:off x="13893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15421</xdr:rowOff>
    </xdr:to>
    <xdr:cxnSp macro="">
      <xdr:nvCxnSpPr>
        <xdr:cNvPr id="139" name="直線コネクタ 138"/>
        <xdr:cNvCxnSpPr/>
      </xdr:nvCxnSpPr>
      <xdr:spPr>
        <a:xfrm flipV="1">
          <a:off x="13004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9" name="円/楕円 148"/>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50"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1" name="円/楕円 150"/>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2" name="テキスト ボックス 15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3" name="円/楕円 152"/>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4" name="テキスト ボックス 15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5" name="円/楕円 154"/>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6" name="テキスト ボックス 155"/>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7" name="円/楕円 156"/>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8" name="テキスト ボックス 157"/>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扶助費にかかる経常収支比率は、類似団体中最小となっているが、生活保護費の増等により</a:t>
          </a:r>
          <a:r>
            <a:rPr lang="ja-JP" altLang="en-US" sz="1100" b="0" i="0" baseline="0">
              <a:solidFill>
                <a:schemeClr val="dk1"/>
              </a:solidFill>
              <a:effectLst/>
              <a:latin typeface="+mn-lt"/>
              <a:ea typeface="+mn-ea"/>
              <a:cs typeface="+mn-cs"/>
            </a:rPr>
            <a:t>例年</a:t>
          </a:r>
          <a:r>
            <a:rPr lang="ja-JP" altLang="ja-JP" sz="1100" b="0" i="0" baseline="0">
              <a:solidFill>
                <a:schemeClr val="dk1"/>
              </a:solidFill>
              <a:effectLst/>
              <a:latin typeface="+mn-lt"/>
              <a:ea typeface="+mn-ea"/>
              <a:cs typeface="+mn-cs"/>
            </a:rPr>
            <a:t>増加傾向にある。今後も適正な執行に努めていく。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143328</xdr:rowOff>
    </xdr:from>
    <xdr:to>
      <xdr:col>7</xdr:col>
      <xdr:colOff>15875</xdr:colOff>
      <xdr:row>62</xdr:row>
      <xdr:rowOff>78015</xdr:rowOff>
    </xdr:to>
    <xdr:cxnSp macro="">
      <xdr:nvCxnSpPr>
        <xdr:cNvPr id="188" name="直線コネクタ 187"/>
        <xdr:cNvCxnSpPr/>
      </xdr:nvCxnSpPr>
      <xdr:spPr>
        <a:xfrm flipV="1">
          <a:off x="4826000" y="94016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9"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90" name="直線コネクタ 189"/>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58255</xdr:rowOff>
    </xdr:from>
    <xdr:ext cx="762000" cy="259045"/>
    <xdr:sp macro="" textlink="">
      <xdr:nvSpPr>
        <xdr:cNvPr id="191" name="扶助費最大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54</xdr:row>
      <xdr:rowOff>143328</xdr:rowOff>
    </xdr:from>
    <xdr:to>
      <xdr:col>7</xdr:col>
      <xdr:colOff>104775</xdr:colOff>
      <xdr:row>54</xdr:row>
      <xdr:rowOff>143328</xdr:rowOff>
    </xdr:to>
    <xdr:cxnSp macro="">
      <xdr:nvCxnSpPr>
        <xdr:cNvPr id="192" name="直線コネクタ 191"/>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143328</xdr:rowOff>
    </xdr:to>
    <xdr:cxnSp macro="">
      <xdr:nvCxnSpPr>
        <xdr:cNvPr id="193" name="直線コネクタ 192"/>
        <xdr:cNvCxnSpPr/>
      </xdr:nvCxnSpPr>
      <xdr:spPr>
        <a:xfrm>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154412</xdr:rowOff>
    </xdr:from>
    <xdr:ext cx="762000" cy="259045"/>
    <xdr:sp macro="" textlink="">
      <xdr:nvSpPr>
        <xdr:cNvPr id="194" name="扶助費平均値テキスト"/>
        <xdr:cNvSpPr txBox="1"/>
      </xdr:nvSpPr>
      <xdr:spPr>
        <a:xfrm>
          <a:off x="4914900" y="1026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195" name="フローチャート : 判断 194"/>
        <xdr:cNvSpPr/>
      </xdr:nvSpPr>
      <xdr:spPr>
        <a:xfrm>
          <a:off x="47752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78015</xdr:rowOff>
    </xdr:to>
    <xdr:cxnSp macro="">
      <xdr:nvCxnSpPr>
        <xdr:cNvPr id="196" name="直線コネクタ 195"/>
        <xdr:cNvCxnSpPr/>
      </xdr:nvCxnSpPr>
      <xdr:spPr>
        <a:xfrm>
          <a:off x="3098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149678</xdr:rowOff>
    </xdr:from>
    <xdr:to>
      <xdr:col>5</xdr:col>
      <xdr:colOff>600075</xdr:colOff>
      <xdr:row>60</xdr:row>
      <xdr:rowOff>79828</xdr:rowOff>
    </xdr:to>
    <xdr:sp macro="" textlink="">
      <xdr:nvSpPr>
        <xdr:cNvPr id="197" name="フローチャート : 判断 196"/>
        <xdr:cNvSpPr/>
      </xdr:nvSpPr>
      <xdr:spPr>
        <a:xfrm>
          <a:off x="3937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198" name="テキスト ボックス 197"/>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9" name="直線コネクタ 198"/>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157843</xdr:rowOff>
    </xdr:from>
    <xdr:to>
      <xdr:col>4</xdr:col>
      <xdr:colOff>396875</xdr:colOff>
      <xdr:row>59</xdr:row>
      <xdr:rowOff>87993</xdr:rowOff>
    </xdr:to>
    <xdr:sp macro="" textlink="">
      <xdr:nvSpPr>
        <xdr:cNvPr id="200" name="フローチャート : 判断 199"/>
        <xdr:cNvSpPr/>
      </xdr:nvSpPr>
      <xdr:spPr>
        <a:xfrm>
          <a:off x="3048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01" name="テキスト ボックス 20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102507</xdr:rowOff>
    </xdr:to>
    <xdr:cxnSp macro="">
      <xdr:nvCxnSpPr>
        <xdr:cNvPr id="202" name="直線コネクタ 201"/>
        <xdr:cNvCxnSpPr/>
      </xdr:nvCxnSpPr>
      <xdr:spPr>
        <a:xfrm>
          <a:off x="1320800" y="9107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157843</xdr:rowOff>
    </xdr:from>
    <xdr:to>
      <xdr:col>3</xdr:col>
      <xdr:colOff>193675</xdr:colOff>
      <xdr:row>59</xdr:row>
      <xdr:rowOff>87993</xdr:rowOff>
    </xdr:to>
    <xdr:sp macro="" textlink="">
      <xdr:nvSpPr>
        <xdr:cNvPr id="203" name="フローチャート : 判断 202"/>
        <xdr:cNvSpPr/>
      </xdr:nvSpPr>
      <xdr:spPr>
        <a:xfrm>
          <a:off x="2159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04" name="テキスト ボックス 203"/>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05" name="フローチャート : 判断 204"/>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06" name="テキスト ボックス 20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2" name="円/楕円 211"/>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1105</xdr:rowOff>
    </xdr:from>
    <xdr:ext cx="762000" cy="259045"/>
    <xdr:sp macro="" textlink="">
      <xdr:nvSpPr>
        <xdr:cNvPr id="213" name="扶助費該当値テキスト"/>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4" name="円/楕円 213"/>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5" name="テキスト ボックス 214"/>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6" name="円/楕円 215"/>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7" name="テキスト ボックス 216"/>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8" name="円/楕円 217"/>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9" name="テキスト ボックス 218"/>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20" name="円/楕円 219"/>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1" name="テキスト ボックス 220"/>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 その他にかかる経常収支比率は、類似団体平均を</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ポイント上回っている。これは、介護保険事業会計</a:t>
          </a:r>
          <a:r>
            <a:rPr lang="ja-JP" altLang="en-US" sz="1100" b="0" i="0" baseline="0">
              <a:solidFill>
                <a:sysClr val="windowText" lastClr="000000"/>
              </a:solidFill>
              <a:effectLst/>
              <a:latin typeface="+mn-lt"/>
              <a:ea typeface="+mn-ea"/>
              <a:cs typeface="+mn-cs"/>
            </a:rPr>
            <a:t>や後期高齢者医療事業会計</a:t>
          </a:r>
          <a:r>
            <a:rPr lang="ja-JP" altLang="ja-JP" sz="1100" b="0" i="0" baseline="0">
              <a:solidFill>
                <a:sysClr val="windowText" lastClr="000000"/>
              </a:solidFill>
              <a:effectLst/>
              <a:latin typeface="+mn-lt"/>
              <a:ea typeface="+mn-ea"/>
              <a:cs typeface="+mn-cs"/>
            </a:rPr>
            <a:t>などへの繰出金の増等により、充当一般財源が増加したことが主な要因である。今後、各事業の経費の見直しを行うとともに、適正な執行に努めていく。 </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9" name="直線コネクタ 248"/>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50"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1" name="直線コネクタ 250"/>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2"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3" name="直線コネクタ 252"/>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88900</xdr:rowOff>
    </xdr:to>
    <xdr:cxnSp macro="">
      <xdr:nvCxnSpPr>
        <xdr:cNvPr id="254" name="直線コネクタ 253"/>
        <xdr:cNvCxnSpPr/>
      </xdr:nvCxnSpPr>
      <xdr:spPr>
        <a:xfrm>
          <a:off x="15671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5"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6" name="フローチャート : 判断 255"/>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107950</xdr:rowOff>
    </xdr:from>
    <xdr:to>
      <xdr:col>22</xdr:col>
      <xdr:colOff>565150</xdr:colOff>
      <xdr:row>57</xdr:row>
      <xdr:rowOff>31750</xdr:rowOff>
    </xdr:to>
    <xdr:cxnSp macro="">
      <xdr:nvCxnSpPr>
        <xdr:cNvPr id="257" name="直線コネクタ 256"/>
        <xdr:cNvCxnSpPr/>
      </xdr:nvCxnSpPr>
      <xdr:spPr>
        <a:xfrm>
          <a:off x="14782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8" name="フローチャート : 判断 257"/>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9" name="テキスト ボックス 258"/>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31750</xdr:rowOff>
    </xdr:from>
    <xdr:to>
      <xdr:col>21</xdr:col>
      <xdr:colOff>361950</xdr:colOff>
      <xdr:row>56</xdr:row>
      <xdr:rowOff>107950</xdr:rowOff>
    </xdr:to>
    <xdr:cxnSp macro="">
      <xdr:nvCxnSpPr>
        <xdr:cNvPr id="260" name="直線コネクタ 259"/>
        <xdr:cNvCxnSpPr/>
      </xdr:nvCxnSpPr>
      <xdr:spPr>
        <a:xfrm>
          <a:off x="13893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61" name="フローチャート : 判断 260"/>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2" name="テキスト ボックス 261"/>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31750</xdr:rowOff>
    </xdr:to>
    <xdr:cxnSp macro="">
      <xdr:nvCxnSpPr>
        <xdr:cNvPr id="263" name="直線コネクタ 262"/>
        <xdr:cNvCxnSpPr/>
      </xdr:nvCxnSpPr>
      <xdr:spPr>
        <a:xfrm>
          <a:off x="13004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4" name="フローチャート : 判断 263"/>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5" name="テキスト ボックス 264"/>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6" name="フローチャート : 判断 265"/>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7" name="テキスト ボックス 26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38100</xdr:rowOff>
    </xdr:from>
    <xdr:to>
      <xdr:col>24</xdr:col>
      <xdr:colOff>82550</xdr:colOff>
      <xdr:row>57</xdr:row>
      <xdr:rowOff>139700</xdr:rowOff>
    </xdr:to>
    <xdr:sp macro="" textlink="">
      <xdr:nvSpPr>
        <xdr:cNvPr id="273" name="円/楕円 272"/>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10177</xdr:rowOff>
    </xdr:from>
    <xdr:ext cx="762000" cy="259045"/>
    <xdr:sp macro="" textlink="">
      <xdr:nvSpPr>
        <xdr:cNvPr id="274"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5" name="円/楕円 274"/>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6" name="テキスト ボックス 27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57150</xdr:rowOff>
    </xdr:from>
    <xdr:to>
      <xdr:col>21</xdr:col>
      <xdr:colOff>412750</xdr:colOff>
      <xdr:row>56</xdr:row>
      <xdr:rowOff>158750</xdr:rowOff>
    </xdr:to>
    <xdr:sp macro="" textlink="">
      <xdr:nvSpPr>
        <xdr:cNvPr id="277" name="円/楕円 276"/>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143527</xdr:rowOff>
    </xdr:from>
    <xdr:ext cx="762000" cy="259045"/>
    <xdr:sp macro="" textlink="">
      <xdr:nvSpPr>
        <xdr:cNvPr id="278" name="テキスト ボックス 277"/>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152400</xdr:rowOff>
    </xdr:from>
    <xdr:to>
      <xdr:col>20</xdr:col>
      <xdr:colOff>209550</xdr:colOff>
      <xdr:row>56</xdr:row>
      <xdr:rowOff>82550</xdr:rowOff>
    </xdr:to>
    <xdr:sp macro="" textlink="">
      <xdr:nvSpPr>
        <xdr:cNvPr id="279" name="円/楕円 278"/>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67327</xdr:rowOff>
    </xdr:from>
    <xdr:ext cx="762000" cy="259045"/>
    <xdr:sp macro="" textlink="">
      <xdr:nvSpPr>
        <xdr:cNvPr id="280" name="テキスト ボックス 279"/>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1" name="円/楕円 28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2" name="テキスト ボックス 28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補助費等にかかる経常収支比率は、前年度と</a:t>
          </a:r>
          <a:r>
            <a:rPr lang="ja-JP" altLang="en-US" sz="1100" b="0" i="0" baseline="0">
              <a:solidFill>
                <a:sysClr val="windowText" lastClr="000000"/>
              </a:solidFill>
              <a:effectLst/>
              <a:latin typeface="+mn-lt"/>
              <a:ea typeface="+mn-ea"/>
              <a:cs typeface="+mn-cs"/>
            </a:rPr>
            <a:t>横ばいとなっており</a:t>
          </a:r>
          <a:r>
            <a:rPr lang="ja-JP" altLang="ja-JP"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ポイント下回り上位に位置している。今後も補助金の見直し等を実施し、経費の削減に努めていく。 </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10" name="直線コネクタ 309"/>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1"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2" name="直線コネクタ 311"/>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4" name="直線コネクタ 31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146050</xdr:rowOff>
    </xdr:from>
    <xdr:to>
      <xdr:col>24</xdr:col>
      <xdr:colOff>31750</xdr:colOff>
      <xdr:row>34</xdr:row>
      <xdr:rowOff>146050</xdr:rowOff>
    </xdr:to>
    <xdr:cxnSp macro="">
      <xdr:nvCxnSpPr>
        <xdr:cNvPr id="315" name="直線コネクタ 314"/>
        <xdr:cNvCxnSpPr/>
      </xdr:nvCxnSpPr>
      <xdr:spPr>
        <a:xfrm>
          <a:off x="15671800" y="597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6"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7" name="フローチャート : 判断 316"/>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146050</xdr:rowOff>
    </xdr:from>
    <xdr:to>
      <xdr:col>22</xdr:col>
      <xdr:colOff>565150</xdr:colOff>
      <xdr:row>35</xdr:row>
      <xdr:rowOff>12700</xdr:rowOff>
    </xdr:to>
    <xdr:cxnSp macro="">
      <xdr:nvCxnSpPr>
        <xdr:cNvPr id="318" name="直線コネクタ 317"/>
        <xdr:cNvCxnSpPr/>
      </xdr:nvCxnSpPr>
      <xdr:spPr>
        <a:xfrm flipV="1">
          <a:off x="14782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9" name="フローチャート : 判断 318"/>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20" name="テキスト ボックス 319"/>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146050</xdr:rowOff>
    </xdr:from>
    <xdr:to>
      <xdr:col>21</xdr:col>
      <xdr:colOff>361950</xdr:colOff>
      <xdr:row>35</xdr:row>
      <xdr:rowOff>12700</xdr:rowOff>
    </xdr:to>
    <xdr:cxnSp macro="">
      <xdr:nvCxnSpPr>
        <xdr:cNvPr id="321" name="直線コネクタ 320"/>
        <xdr:cNvCxnSpPr/>
      </xdr:nvCxnSpPr>
      <xdr:spPr>
        <a:xfrm>
          <a:off x="13893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2" name="フローチャート : 判断 321"/>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3" name="テキスト ボックス 322"/>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146050</xdr:rowOff>
    </xdr:from>
    <xdr:to>
      <xdr:col>20</xdr:col>
      <xdr:colOff>158750</xdr:colOff>
      <xdr:row>35</xdr:row>
      <xdr:rowOff>107950</xdr:rowOff>
    </xdr:to>
    <xdr:cxnSp macro="">
      <xdr:nvCxnSpPr>
        <xdr:cNvPr id="324" name="直線コネクタ 323"/>
        <xdr:cNvCxnSpPr/>
      </xdr:nvCxnSpPr>
      <xdr:spPr>
        <a:xfrm flipV="1">
          <a:off x="13004800" y="597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5" name="フローチャート : 判断 324"/>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6" name="テキスト ボックス 325"/>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7" name="フローチャート : 判断 326"/>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8" name="テキスト ボックス 32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95250</xdr:rowOff>
    </xdr:from>
    <xdr:to>
      <xdr:col>24</xdr:col>
      <xdr:colOff>82550</xdr:colOff>
      <xdr:row>35</xdr:row>
      <xdr:rowOff>25400</xdr:rowOff>
    </xdr:to>
    <xdr:sp macro="" textlink="">
      <xdr:nvSpPr>
        <xdr:cNvPr id="334" name="円/楕円 333"/>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111777</xdr:rowOff>
    </xdr:from>
    <xdr:ext cx="762000" cy="259045"/>
    <xdr:sp macro="" textlink="">
      <xdr:nvSpPr>
        <xdr:cNvPr id="335"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95250</xdr:rowOff>
    </xdr:from>
    <xdr:to>
      <xdr:col>22</xdr:col>
      <xdr:colOff>615950</xdr:colOff>
      <xdr:row>35</xdr:row>
      <xdr:rowOff>25400</xdr:rowOff>
    </xdr:to>
    <xdr:sp macro="" textlink="">
      <xdr:nvSpPr>
        <xdr:cNvPr id="336" name="円/楕円 335"/>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35577</xdr:rowOff>
    </xdr:from>
    <xdr:ext cx="736600" cy="259045"/>
    <xdr:sp macro="" textlink="">
      <xdr:nvSpPr>
        <xdr:cNvPr id="337" name="テキスト ボックス 336"/>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133350</xdr:rowOff>
    </xdr:from>
    <xdr:to>
      <xdr:col>21</xdr:col>
      <xdr:colOff>412750</xdr:colOff>
      <xdr:row>35</xdr:row>
      <xdr:rowOff>63500</xdr:rowOff>
    </xdr:to>
    <xdr:sp macro="" textlink="">
      <xdr:nvSpPr>
        <xdr:cNvPr id="338" name="円/楕円 337"/>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73677</xdr:rowOff>
    </xdr:from>
    <xdr:ext cx="762000" cy="259045"/>
    <xdr:sp macro="" textlink="">
      <xdr:nvSpPr>
        <xdr:cNvPr id="339" name="テキスト ボックス 338"/>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95250</xdr:rowOff>
    </xdr:from>
    <xdr:to>
      <xdr:col>20</xdr:col>
      <xdr:colOff>209550</xdr:colOff>
      <xdr:row>35</xdr:row>
      <xdr:rowOff>25400</xdr:rowOff>
    </xdr:to>
    <xdr:sp macro="" textlink="">
      <xdr:nvSpPr>
        <xdr:cNvPr id="340" name="円/楕円 339"/>
        <xdr:cNvSpPr/>
      </xdr:nvSpPr>
      <xdr:spPr>
        <a:xfrm>
          <a:off x="13843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35577</xdr:rowOff>
    </xdr:from>
    <xdr:ext cx="762000" cy="259045"/>
    <xdr:sp macro="" textlink="">
      <xdr:nvSpPr>
        <xdr:cNvPr id="341" name="テキスト ボックス 340"/>
        <xdr:cNvSpPr txBox="1"/>
      </xdr:nvSpPr>
      <xdr:spPr>
        <a:xfrm>
          <a:off x="13512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42" name="円/楕円 341"/>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43" name="テキスト ボックス 342"/>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公債費にかかる経常収支比率は、類似団体平均</a:t>
          </a:r>
          <a:r>
            <a:rPr lang="ja-JP" altLang="ja-JP"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年度以降ほぼ横ばいとなっているが、</a:t>
          </a:r>
          <a:r>
            <a:rPr lang="ja-JP" altLang="ja-JP" sz="1100" b="0" i="0" baseline="0">
              <a:solidFill>
                <a:schemeClr val="dk1"/>
              </a:solidFill>
              <a:effectLst/>
              <a:latin typeface="+mn-lt"/>
              <a:ea typeface="+mn-ea"/>
              <a:cs typeface="+mn-cs"/>
            </a:rPr>
            <a:t>今後も増加が見込まれるため、</a:t>
          </a:r>
          <a:r>
            <a:rPr lang="ja-JP" altLang="en-US" sz="1100" b="0" i="0" baseline="0">
              <a:solidFill>
                <a:schemeClr val="dk1"/>
              </a:solidFill>
              <a:effectLst/>
              <a:latin typeface="+mn-lt"/>
              <a:ea typeface="+mn-ea"/>
              <a:cs typeface="+mn-cs"/>
            </a:rPr>
            <a:t>予算の重点配分な</a:t>
          </a:r>
          <a:r>
            <a:rPr lang="ja-JP" altLang="ja-JP" sz="1100" b="0" i="0" baseline="0">
              <a:solidFill>
                <a:schemeClr val="dk1"/>
              </a:solidFill>
              <a:effectLst/>
              <a:latin typeface="+mn-lt"/>
              <a:ea typeface="+mn-ea"/>
              <a:cs typeface="+mn-cs"/>
            </a:rPr>
            <a:t>どによる市債発行額の抑制などに努めていく。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3" name="直線コネクタ 372"/>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4"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5" name="直線コネクタ 374"/>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6"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7" name="直線コネクタ 376"/>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156936</xdr:rowOff>
    </xdr:from>
    <xdr:to>
      <xdr:col>7</xdr:col>
      <xdr:colOff>15875</xdr:colOff>
      <xdr:row>77</xdr:row>
      <xdr:rowOff>156936</xdr:rowOff>
    </xdr:to>
    <xdr:cxnSp macro="">
      <xdr:nvCxnSpPr>
        <xdr:cNvPr id="378" name="直線コネクタ 377"/>
        <xdr:cNvCxnSpPr/>
      </xdr:nvCxnSpPr>
      <xdr:spPr>
        <a:xfrm>
          <a:off x="3987800" y="13358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9"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80" name="フローチャート : 判断 379"/>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102507</xdr:rowOff>
    </xdr:from>
    <xdr:to>
      <xdr:col>5</xdr:col>
      <xdr:colOff>549275</xdr:colOff>
      <xdr:row>77</xdr:row>
      <xdr:rowOff>156936</xdr:rowOff>
    </xdr:to>
    <xdr:cxnSp macro="">
      <xdr:nvCxnSpPr>
        <xdr:cNvPr id="381" name="直線コネクタ 380"/>
        <xdr:cNvCxnSpPr/>
      </xdr:nvCxnSpPr>
      <xdr:spPr>
        <a:xfrm>
          <a:off x="3098800" y="13304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2" name="フローチャート : 判断 381"/>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3" name="テキスト ボックス 382"/>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102507</xdr:rowOff>
    </xdr:to>
    <xdr:cxnSp macro="">
      <xdr:nvCxnSpPr>
        <xdr:cNvPr id="384" name="直線コネクタ 383"/>
        <xdr:cNvCxnSpPr/>
      </xdr:nvCxnSpPr>
      <xdr:spPr>
        <a:xfrm>
          <a:off x="2209800" y="13195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5" name="フローチャート : 判断 384"/>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6" name="テキスト ボックス 385"/>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156936</xdr:rowOff>
    </xdr:to>
    <xdr:cxnSp macro="">
      <xdr:nvCxnSpPr>
        <xdr:cNvPr id="387" name="直線コネクタ 386"/>
        <xdr:cNvCxnSpPr/>
      </xdr:nvCxnSpPr>
      <xdr:spPr>
        <a:xfrm flipV="1">
          <a:off x="1320800" y="13195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8" name="フローチャート : 判断 387"/>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9" name="テキスト ボックス 388"/>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90" name="フローチャート : 判断 389"/>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91" name="テキスト ボックス 390"/>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106136</xdr:rowOff>
    </xdr:from>
    <xdr:to>
      <xdr:col>7</xdr:col>
      <xdr:colOff>66675</xdr:colOff>
      <xdr:row>78</xdr:row>
      <xdr:rowOff>36286</xdr:rowOff>
    </xdr:to>
    <xdr:sp macro="" textlink="">
      <xdr:nvSpPr>
        <xdr:cNvPr id="397" name="円/楕円 396"/>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78213</xdr:rowOff>
    </xdr:from>
    <xdr:ext cx="762000" cy="259045"/>
    <xdr:sp macro="" textlink="">
      <xdr:nvSpPr>
        <xdr:cNvPr id="398" name="公債費該当値テキスト"/>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106136</xdr:rowOff>
    </xdr:from>
    <xdr:to>
      <xdr:col>5</xdr:col>
      <xdr:colOff>600075</xdr:colOff>
      <xdr:row>78</xdr:row>
      <xdr:rowOff>36286</xdr:rowOff>
    </xdr:to>
    <xdr:sp macro="" textlink="">
      <xdr:nvSpPr>
        <xdr:cNvPr id="399" name="円/楕円 398"/>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400" name="テキスト ボックス 399"/>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51707</xdr:rowOff>
    </xdr:from>
    <xdr:to>
      <xdr:col>4</xdr:col>
      <xdr:colOff>396875</xdr:colOff>
      <xdr:row>77</xdr:row>
      <xdr:rowOff>153307</xdr:rowOff>
    </xdr:to>
    <xdr:sp macro="" textlink="">
      <xdr:nvSpPr>
        <xdr:cNvPr id="401" name="円/楕円 400"/>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402" name="テキスト ボックス 401"/>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403" name="円/楕円 402"/>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404" name="テキスト ボックス 403"/>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106136</xdr:rowOff>
    </xdr:from>
    <xdr:to>
      <xdr:col>1</xdr:col>
      <xdr:colOff>676275</xdr:colOff>
      <xdr:row>78</xdr:row>
      <xdr:rowOff>36286</xdr:rowOff>
    </xdr:to>
    <xdr:sp macro="" textlink="">
      <xdr:nvSpPr>
        <xdr:cNvPr id="405" name="円/楕円 404"/>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46463</xdr:rowOff>
    </xdr:from>
    <xdr:ext cx="762000" cy="259045"/>
    <xdr:sp macro="" textlink="">
      <xdr:nvSpPr>
        <xdr:cNvPr id="406" name="テキスト ボックス 405"/>
        <xdr:cNvSpPr txBox="1"/>
      </xdr:nvSpPr>
      <xdr:spPr>
        <a:xfrm>
          <a:off x="939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公債費以外の経常収支比率は、類似団体</a:t>
          </a:r>
          <a:r>
            <a:rPr lang="ja-JP" altLang="ja-JP" sz="1100" b="0" i="0" baseline="0">
              <a:solidFill>
                <a:sysClr val="windowText" lastClr="000000"/>
              </a:solidFill>
              <a:effectLst/>
              <a:latin typeface="+mn-lt"/>
              <a:ea typeface="+mn-ea"/>
              <a:cs typeface="+mn-cs"/>
            </a:rPr>
            <a:t>平均を</a:t>
          </a:r>
          <a:r>
            <a:rPr lang="en-US" altLang="ja-JP" sz="1100" b="0" i="0" baseline="0">
              <a:solidFill>
                <a:sysClr val="windowText" lastClr="000000"/>
              </a:solidFill>
              <a:effectLst/>
              <a:latin typeface="+mn-lt"/>
              <a:ea typeface="+mn-ea"/>
              <a:cs typeface="+mn-cs"/>
            </a:rPr>
            <a:t>4.8</a:t>
          </a:r>
          <a:r>
            <a:rPr lang="ja-JP" altLang="ja-JP" sz="1100" b="0" i="0" baseline="0">
              <a:solidFill>
                <a:sysClr val="windowText" lastClr="000000"/>
              </a:solidFill>
              <a:effectLst/>
              <a:latin typeface="+mn-lt"/>
              <a:ea typeface="+mn-ea"/>
              <a:cs typeface="+mn-cs"/>
            </a:rPr>
            <a:t>ポイント下回っている。扶助費は今後も増加が見込まれるため、事務事業の見直し・統廃合など</a:t>
          </a:r>
          <a:r>
            <a:rPr lang="ja-JP" altLang="ja-JP" sz="1100" b="0" i="0" baseline="0">
              <a:solidFill>
                <a:schemeClr val="dk1"/>
              </a:solidFill>
              <a:effectLst/>
              <a:latin typeface="+mn-lt"/>
              <a:ea typeface="+mn-ea"/>
              <a:cs typeface="+mn-cs"/>
            </a:rPr>
            <a:t>歳出の合理化等行財政改革を推進し、経常的な事務事業に要する経費の抑制に努めていく。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2" name="直線コネクタ 431"/>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5"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6" name="直線コネクタ 435"/>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75</xdr:row>
      <xdr:rowOff>19558</xdr:rowOff>
    </xdr:to>
    <xdr:cxnSp macro="">
      <xdr:nvCxnSpPr>
        <xdr:cNvPr id="437" name="直線コネクタ 436"/>
        <xdr:cNvCxnSpPr/>
      </xdr:nvCxnSpPr>
      <xdr:spPr>
        <a:xfrm flipV="1">
          <a:off x="15671800" y="12841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8"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9" name="フローチャート : 判断 438"/>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19558</xdr:rowOff>
    </xdr:to>
    <xdr:cxnSp macro="">
      <xdr:nvCxnSpPr>
        <xdr:cNvPr id="440" name="直線コネクタ 439"/>
        <xdr:cNvCxnSpPr/>
      </xdr:nvCxnSpPr>
      <xdr:spPr>
        <a:xfrm>
          <a:off x="14782800" y="12878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41" name="フローチャート : 判断 440"/>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2" name="テキスト ボックス 44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75</xdr:row>
      <xdr:rowOff>19558</xdr:rowOff>
    </xdr:to>
    <xdr:cxnSp macro="">
      <xdr:nvCxnSpPr>
        <xdr:cNvPr id="443" name="直線コネクタ 442"/>
        <xdr:cNvCxnSpPr/>
      </xdr:nvCxnSpPr>
      <xdr:spPr>
        <a:xfrm>
          <a:off x="13893800" y="126954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4" name="フローチャート : 判断 44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5" name="テキスト ボックス 444"/>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74</xdr:row>
      <xdr:rowOff>136144</xdr:rowOff>
    </xdr:to>
    <xdr:cxnSp macro="">
      <xdr:nvCxnSpPr>
        <xdr:cNvPr id="446" name="直線コネクタ 445"/>
        <xdr:cNvCxnSpPr/>
      </xdr:nvCxnSpPr>
      <xdr:spPr>
        <a:xfrm flipV="1">
          <a:off x="13004800" y="126954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7" name="フローチャート : 判断 44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9" name="フローチャート : 判断 448"/>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0" name="テキスト ボックス 449"/>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103632</xdr:rowOff>
    </xdr:from>
    <xdr:to>
      <xdr:col>24</xdr:col>
      <xdr:colOff>82550</xdr:colOff>
      <xdr:row>75</xdr:row>
      <xdr:rowOff>33782</xdr:rowOff>
    </xdr:to>
    <xdr:sp macro="" textlink="">
      <xdr:nvSpPr>
        <xdr:cNvPr id="456" name="円/楕円 455"/>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120159</xdr:rowOff>
    </xdr:from>
    <xdr:ext cx="762000" cy="259045"/>
    <xdr:sp macro="" textlink="">
      <xdr:nvSpPr>
        <xdr:cNvPr id="457"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140208</xdr:rowOff>
    </xdr:from>
    <xdr:to>
      <xdr:col>22</xdr:col>
      <xdr:colOff>615950</xdr:colOff>
      <xdr:row>75</xdr:row>
      <xdr:rowOff>70358</xdr:rowOff>
    </xdr:to>
    <xdr:sp macro="" textlink="">
      <xdr:nvSpPr>
        <xdr:cNvPr id="458" name="円/楕円 457"/>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80535</xdr:rowOff>
    </xdr:from>
    <xdr:ext cx="736600" cy="259045"/>
    <xdr:sp macro="" textlink="">
      <xdr:nvSpPr>
        <xdr:cNvPr id="459" name="テキスト ボックス 458"/>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60" name="円/楕円 459"/>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61" name="テキスト ボックス 460"/>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62" name="円/楕円 461"/>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63" name="テキスト ボックス 46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64" name="円/楕円 463"/>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65" name="テキスト ボックス 464"/>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静岡県静岡市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120355</xdr:rowOff>
    </xdr:from>
    <xdr:to>
      <xdr:col>4</xdr:col>
      <xdr:colOff>1117600</xdr:colOff>
      <xdr:row>16</xdr:row>
      <xdr:rowOff>29738</xdr:rowOff>
    </xdr:to>
    <xdr:cxnSp macro="">
      <xdr:nvCxnSpPr>
        <xdr:cNvPr id="48" name="直線コネクタ 47"/>
        <xdr:cNvCxnSpPr/>
      </xdr:nvCxnSpPr>
      <xdr:spPr bwMode="auto">
        <a:xfrm>
          <a:off x="5003800" y="2739730"/>
          <a:ext cx="6477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148656</xdr:rowOff>
    </xdr:from>
    <xdr:to>
      <xdr:col>4</xdr:col>
      <xdr:colOff>469900</xdr:colOff>
      <xdr:row>15</xdr:row>
      <xdr:rowOff>120355</xdr:rowOff>
    </xdr:to>
    <xdr:cxnSp macro="">
      <xdr:nvCxnSpPr>
        <xdr:cNvPr id="51" name="直線コネクタ 50"/>
        <xdr:cNvCxnSpPr/>
      </xdr:nvCxnSpPr>
      <xdr:spPr bwMode="auto">
        <a:xfrm>
          <a:off x="4305300" y="2596581"/>
          <a:ext cx="698500" cy="14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140975</xdr:rowOff>
    </xdr:from>
    <xdr:to>
      <xdr:col>3</xdr:col>
      <xdr:colOff>904875</xdr:colOff>
      <xdr:row>14</xdr:row>
      <xdr:rowOff>148656</xdr:rowOff>
    </xdr:to>
    <xdr:cxnSp macro="">
      <xdr:nvCxnSpPr>
        <xdr:cNvPr id="54" name="直線コネクタ 53"/>
        <xdr:cNvCxnSpPr/>
      </xdr:nvCxnSpPr>
      <xdr:spPr bwMode="auto">
        <a:xfrm>
          <a:off x="3606800" y="2588900"/>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42723</xdr:rowOff>
    </xdr:from>
    <xdr:to>
      <xdr:col>3</xdr:col>
      <xdr:colOff>206375</xdr:colOff>
      <xdr:row>14</xdr:row>
      <xdr:rowOff>140975</xdr:rowOff>
    </xdr:to>
    <xdr:cxnSp macro="">
      <xdr:nvCxnSpPr>
        <xdr:cNvPr id="57" name="直線コネクタ 56"/>
        <xdr:cNvCxnSpPr/>
      </xdr:nvCxnSpPr>
      <xdr:spPr bwMode="auto">
        <a:xfrm>
          <a:off x="2908300" y="2490648"/>
          <a:ext cx="6985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150388</xdr:rowOff>
    </xdr:from>
    <xdr:to>
      <xdr:col>5</xdr:col>
      <xdr:colOff>34925</xdr:colOff>
      <xdr:row>16</xdr:row>
      <xdr:rowOff>80538</xdr:rowOff>
    </xdr:to>
    <xdr:sp macro="" textlink="">
      <xdr:nvSpPr>
        <xdr:cNvPr id="67" name="円/楕円 66"/>
        <xdr:cNvSpPr/>
      </xdr:nvSpPr>
      <xdr:spPr bwMode="auto">
        <a:xfrm>
          <a:off x="5600700" y="276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166915</xdr:rowOff>
    </xdr:from>
    <xdr:ext cx="762000" cy="259045"/>
    <xdr:sp macro="" textlink="">
      <xdr:nvSpPr>
        <xdr:cNvPr id="68" name="人口1人当たり決算額の推移該当値テキスト130"/>
        <xdr:cNvSpPr txBox="1"/>
      </xdr:nvSpPr>
      <xdr:spPr>
        <a:xfrm>
          <a:off x="5740400" y="26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69555</xdr:rowOff>
    </xdr:from>
    <xdr:to>
      <xdr:col>4</xdr:col>
      <xdr:colOff>520700</xdr:colOff>
      <xdr:row>15</xdr:row>
      <xdr:rowOff>171155</xdr:rowOff>
    </xdr:to>
    <xdr:sp macro="" textlink="">
      <xdr:nvSpPr>
        <xdr:cNvPr id="69" name="円/楕円 68"/>
        <xdr:cNvSpPr/>
      </xdr:nvSpPr>
      <xdr:spPr bwMode="auto">
        <a:xfrm>
          <a:off x="4953000" y="26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9882</xdr:rowOff>
    </xdr:from>
    <xdr:ext cx="736600" cy="259045"/>
    <xdr:sp macro="" textlink="">
      <xdr:nvSpPr>
        <xdr:cNvPr id="70" name="テキスト ボックス 69"/>
        <xdr:cNvSpPr txBox="1"/>
      </xdr:nvSpPr>
      <xdr:spPr>
        <a:xfrm>
          <a:off x="4622800" y="245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97856</xdr:rowOff>
    </xdr:from>
    <xdr:to>
      <xdr:col>3</xdr:col>
      <xdr:colOff>955675</xdr:colOff>
      <xdr:row>15</xdr:row>
      <xdr:rowOff>28006</xdr:rowOff>
    </xdr:to>
    <xdr:sp macro="" textlink="">
      <xdr:nvSpPr>
        <xdr:cNvPr id="71" name="円/楕円 70"/>
        <xdr:cNvSpPr/>
      </xdr:nvSpPr>
      <xdr:spPr bwMode="auto">
        <a:xfrm>
          <a:off x="4254500" y="254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38183</xdr:rowOff>
    </xdr:from>
    <xdr:ext cx="762000" cy="259045"/>
    <xdr:sp macro="" textlink="">
      <xdr:nvSpPr>
        <xdr:cNvPr id="72" name="テキスト ボックス 71"/>
        <xdr:cNvSpPr txBox="1"/>
      </xdr:nvSpPr>
      <xdr:spPr>
        <a:xfrm>
          <a:off x="3924300" y="231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90175</xdr:rowOff>
    </xdr:from>
    <xdr:to>
      <xdr:col>3</xdr:col>
      <xdr:colOff>257175</xdr:colOff>
      <xdr:row>15</xdr:row>
      <xdr:rowOff>20325</xdr:rowOff>
    </xdr:to>
    <xdr:sp macro="" textlink="">
      <xdr:nvSpPr>
        <xdr:cNvPr id="73" name="円/楕円 72"/>
        <xdr:cNvSpPr/>
      </xdr:nvSpPr>
      <xdr:spPr bwMode="auto">
        <a:xfrm>
          <a:off x="3556000" y="253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30502</xdr:rowOff>
    </xdr:from>
    <xdr:ext cx="762000" cy="259045"/>
    <xdr:sp macro="" textlink="">
      <xdr:nvSpPr>
        <xdr:cNvPr id="74" name="テキスト ボックス 73"/>
        <xdr:cNvSpPr txBox="1"/>
      </xdr:nvSpPr>
      <xdr:spPr>
        <a:xfrm>
          <a:off x="3225800" y="23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163373</xdr:rowOff>
    </xdr:from>
    <xdr:to>
      <xdr:col>2</xdr:col>
      <xdr:colOff>692150</xdr:colOff>
      <xdr:row>14</xdr:row>
      <xdr:rowOff>93523</xdr:rowOff>
    </xdr:to>
    <xdr:sp macro="" textlink="">
      <xdr:nvSpPr>
        <xdr:cNvPr id="75" name="円/楕円 74"/>
        <xdr:cNvSpPr/>
      </xdr:nvSpPr>
      <xdr:spPr bwMode="auto">
        <a:xfrm>
          <a:off x="2857500" y="2439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103700</xdr:rowOff>
    </xdr:from>
    <xdr:ext cx="762000" cy="259045"/>
    <xdr:sp macro="" textlink="">
      <xdr:nvSpPr>
        <xdr:cNvPr id="76" name="テキスト ボックス 75"/>
        <xdr:cNvSpPr txBox="1"/>
      </xdr:nvSpPr>
      <xdr:spPr>
        <a:xfrm>
          <a:off x="2527300" y="22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292369</xdr:rowOff>
    </xdr:from>
    <xdr:to>
      <xdr:col>4</xdr:col>
      <xdr:colOff>1117600</xdr:colOff>
      <xdr:row>35</xdr:row>
      <xdr:rowOff>31674</xdr:rowOff>
    </xdr:to>
    <xdr:cxnSp macro="">
      <xdr:nvCxnSpPr>
        <xdr:cNvPr id="108" name="直線コネクタ 107"/>
        <xdr:cNvCxnSpPr/>
      </xdr:nvCxnSpPr>
      <xdr:spPr bwMode="auto">
        <a:xfrm>
          <a:off x="5003800" y="6559819"/>
          <a:ext cx="647700" cy="8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212679</xdr:rowOff>
    </xdr:from>
    <xdr:to>
      <xdr:col>4</xdr:col>
      <xdr:colOff>469900</xdr:colOff>
      <xdr:row>34</xdr:row>
      <xdr:rowOff>292369</xdr:rowOff>
    </xdr:to>
    <xdr:cxnSp macro="">
      <xdr:nvCxnSpPr>
        <xdr:cNvPr id="111" name="直線コネクタ 110"/>
        <xdr:cNvCxnSpPr/>
      </xdr:nvCxnSpPr>
      <xdr:spPr bwMode="auto">
        <a:xfrm>
          <a:off x="4305300" y="6480129"/>
          <a:ext cx="6985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66010</xdr:rowOff>
    </xdr:from>
    <xdr:to>
      <xdr:col>3</xdr:col>
      <xdr:colOff>904875</xdr:colOff>
      <xdr:row>34</xdr:row>
      <xdr:rowOff>212679</xdr:rowOff>
    </xdr:to>
    <xdr:cxnSp macro="">
      <xdr:nvCxnSpPr>
        <xdr:cNvPr id="114" name="直線コネクタ 113"/>
        <xdr:cNvCxnSpPr/>
      </xdr:nvCxnSpPr>
      <xdr:spPr bwMode="auto">
        <a:xfrm>
          <a:off x="3606800" y="6333460"/>
          <a:ext cx="698500" cy="14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66010</xdr:rowOff>
    </xdr:from>
    <xdr:to>
      <xdr:col>3</xdr:col>
      <xdr:colOff>206375</xdr:colOff>
      <xdr:row>34</xdr:row>
      <xdr:rowOff>85486</xdr:rowOff>
    </xdr:to>
    <xdr:cxnSp macro="">
      <xdr:nvCxnSpPr>
        <xdr:cNvPr id="117" name="直線コネクタ 116"/>
        <xdr:cNvCxnSpPr/>
      </xdr:nvCxnSpPr>
      <xdr:spPr bwMode="auto">
        <a:xfrm flipV="1">
          <a:off x="2908300" y="6333460"/>
          <a:ext cx="698500" cy="1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323774</xdr:rowOff>
    </xdr:from>
    <xdr:to>
      <xdr:col>5</xdr:col>
      <xdr:colOff>34925</xdr:colOff>
      <xdr:row>35</xdr:row>
      <xdr:rowOff>82474</xdr:rowOff>
    </xdr:to>
    <xdr:sp macro="" textlink="">
      <xdr:nvSpPr>
        <xdr:cNvPr id="127" name="円/楕円 126"/>
        <xdr:cNvSpPr/>
      </xdr:nvSpPr>
      <xdr:spPr bwMode="auto">
        <a:xfrm>
          <a:off x="56007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295851</xdr:rowOff>
    </xdr:from>
    <xdr:ext cx="762000" cy="259045"/>
    <xdr:sp macro="" textlink="">
      <xdr:nvSpPr>
        <xdr:cNvPr id="128" name="人口1人当たり決算額の推移該当値テキスト445"/>
        <xdr:cNvSpPr txBox="1"/>
      </xdr:nvSpPr>
      <xdr:spPr>
        <a:xfrm>
          <a:off x="5740400" y="65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241569</xdr:rowOff>
    </xdr:from>
    <xdr:to>
      <xdr:col>4</xdr:col>
      <xdr:colOff>520700</xdr:colOff>
      <xdr:row>35</xdr:row>
      <xdr:rowOff>269</xdr:rowOff>
    </xdr:to>
    <xdr:sp macro="" textlink="">
      <xdr:nvSpPr>
        <xdr:cNvPr id="129" name="円/楕円 128"/>
        <xdr:cNvSpPr/>
      </xdr:nvSpPr>
      <xdr:spPr bwMode="auto">
        <a:xfrm>
          <a:off x="4953000" y="6509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327946</xdr:rowOff>
    </xdr:from>
    <xdr:ext cx="736600" cy="259045"/>
    <xdr:sp macro="" textlink="">
      <xdr:nvSpPr>
        <xdr:cNvPr id="130" name="テキスト ボックス 129"/>
        <xdr:cNvSpPr txBox="1"/>
      </xdr:nvSpPr>
      <xdr:spPr>
        <a:xfrm>
          <a:off x="4622800" y="659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161879</xdr:rowOff>
    </xdr:from>
    <xdr:to>
      <xdr:col>3</xdr:col>
      <xdr:colOff>955675</xdr:colOff>
      <xdr:row>34</xdr:row>
      <xdr:rowOff>263479</xdr:rowOff>
    </xdr:to>
    <xdr:sp macro="" textlink="">
      <xdr:nvSpPr>
        <xdr:cNvPr id="131" name="円/楕円 130"/>
        <xdr:cNvSpPr/>
      </xdr:nvSpPr>
      <xdr:spPr bwMode="auto">
        <a:xfrm>
          <a:off x="4254500" y="642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248256</xdr:rowOff>
    </xdr:from>
    <xdr:ext cx="762000" cy="259045"/>
    <xdr:sp macro="" textlink="">
      <xdr:nvSpPr>
        <xdr:cNvPr id="132" name="テキスト ボックス 131"/>
        <xdr:cNvSpPr txBox="1"/>
      </xdr:nvSpPr>
      <xdr:spPr>
        <a:xfrm>
          <a:off x="3924300" y="6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15210</xdr:rowOff>
    </xdr:from>
    <xdr:to>
      <xdr:col>3</xdr:col>
      <xdr:colOff>257175</xdr:colOff>
      <xdr:row>34</xdr:row>
      <xdr:rowOff>116810</xdr:rowOff>
    </xdr:to>
    <xdr:sp macro="" textlink="">
      <xdr:nvSpPr>
        <xdr:cNvPr id="133" name="円/楕円 132"/>
        <xdr:cNvSpPr/>
      </xdr:nvSpPr>
      <xdr:spPr bwMode="auto">
        <a:xfrm>
          <a:off x="3556000" y="628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126987</xdr:rowOff>
    </xdr:from>
    <xdr:ext cx="762000" cy="259045"/>
    <xdr:sp macro="" textlink="">
      <xdr:nvSpPr>
        <xdr:cNvPr id="134" name="テキスト ボックス 133"/>
        <xdr:cNvSpPr txBox="1"/>
      </xdr:nvSpPr>
      <xdr:spPr>
        <a:xfrm>
          <a:off x="3225800" y="60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34686</xdr:rowOff>
    </xdr:from>
    <xdr:to>
      <xdr:col>2</xdr:col>
      <xdr:colOff>692150</xdr:colOff>
      <xdr:row>34</xdr:row>
      <xdr:rowOff>136286</xdr:rowOff>
    </xdr:to>
    <xdr:sp macro="" textlink="">
      <xdr:nvSpPr>
        <xdr:cNvPr id="135" name="円/楕円 134"/>
        <xdr:cNvSpPr/>
      </xdr:nvSpPr>
      <xdr:spPr bwMode="auto">
        <a:xfrm>
          <a:off x="2857500" y="630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121063</xdr:rowOff>
    </xdr:from>
    <xdr:ext cx="762000" cy="259045"/>
    <xdr:sp macro="" textlink="">
      <xdr:nvSpPr>
        <xdr:cNvPr id="136" name="テキスト ボックス 135"/>
        <xdr:cNvSpPr txBox="1"/>
      </xdr:nvSpPr>
      <xdr:spPr>
        <a:xfrm>
          <a:off x="2527300" y="638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財政調整基金残高は、適切な財源の確保と歳出の精査により、取崩しを回避しており、前年度とほぼ同額を維持している。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また、清水文化会館建設など大規模な事業の終了により、歳入（市債）、歳出ともに減となったこと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加え、給与減額に係る特例措置による人件費の減等により、前年度と比較し、実質収支額が約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億円の増、</a:t>
          </a:r>
          <a:r>
            <a:rPr lang="en-US" altLang="ja-JP" sz="1100">
              <a:solidFill>
                <a:schemeClr val="dk1"/>
              </a:solidFill>
              <a:effectLst/>
              <a:latin typeface="+mn-lt"/>
              <a:ea typeface="+mn-ea"/>
              <a:cs typeface="+mn-cs"/>
            </a:rPr>
            <a:t>0.68</a:t>
          </a:r>
          <a:r>
            <a:rPr lang="ja-JP" altLang="ja-JP" sz="1100">
              <a:solidFill>
                <a:schemeClr val="dk1"/>
              </a:solidFill>
              <a:effectLst/>
              <a:latin typeface="+mn-lt"/>
              <a:ea typeface="+mn-ea"/>
              <a:cs typeface="+mn-cs"/>
            </a:rPr>
            <a:t>ポイントの増となり、実質単年度収支も</a:t>
          </a:r>
          <a:r>
            <a:rPr lang="en-US" altLang="ja-JP" sz="1100">
              <a:solidFill>
                <a:schemeClr val="dk1"/>
              </a:solidFill>
              <a:effectLst/>
              <a:latin typeface="+mn-lt"/>
              <a:ea typeface="+mn-ea"/>
              <a:cs typeface="+mn-cs"/>
            </a:rPr>
            <a:t>0.49</a:t>
          </a:r>
          <a:r>
            <a:rPr lang="ja-JP" altLang="ja-JP" sz="1100">
              <a:solidFill>
                <a:schemeClr val="dk1"/>
              </a:solidFill>
              <a:effectLst/>
              <a:latin typeface="+mn-lt"/>
              <a:ea typeface="+mn-ea"/>
              <a:cs typeface="+mn-cs"/>
            </a:rPr>
            <a:t>ポイントの増となっている。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今後も、事務事業の見直し・統廃合など歳出の合理化等行財政改革を推進し、健全な行財政運営に努めていく。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年度は、前年度と同様、一般会計等、その他の会計において赤字額が出なかった。標準財政規模に対する黒字額の割合としては、水道事業会計が</a:t>
          </a:r>
          <a:r>
            <a:rPr lang="en-US" altLang="ja-JP" sz="1100" b="0" i="0" baseline="0">
              <a:solidFill>
                <a:sysClr val="windowText" lastClr="000000"/>
              </a:solidFill>
              <a:effectLst/>
              <a:latin typeface="+mn-lt"/>
              <a:ea typeface="+mn-ea"/>
              <a:cs typeface="+mn-cs"/>
            </a:rPr>
            <a:t>8.32</a:t>
          </a:r>
          <a:r>
            <a:rPr lang="ja-JP" altLang="ja-JP" sz="1100" b="0" i="0" baseline="0">
              <a:solidFill>
                <a:sysClr val="windowText" lastClr="000000"/>
              </a:solidFill>
              <a:effectLst/>
              <a:latin typeface="+mn-lt"/>
              <a:ea typeface="+mn-ea"/>
              <a:cs typeface="+mn-cs"/>
            </a:rPr>
            <a:t>％と最も高く、次いで病院事業会計</a:t>
          </a:r>
          <a:r>
            <a:rPr lang="en-US" altLang="ja-JP" sz="1100" b="0" i="0" baseline="0">
              <a:solidFill>
                <a:sysClr val="windowText" lastClr="000000"/>
              </a:solidFill>
              <a:effectLst/>
              <a:latin typeface="+mn-lt"/>
              <a:ea typeface="+mn-ea"/>
              <a:cs typeface="+mn-cs"/>
            </a:rPr>
            <a:t>3.45</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一般会計</a:t>
          </a:r>
          <a:r>
            <a:rPr lang="en-US" altLang="ja-JP" sz="1100" b="0" i="0" baseline="0">
              <a:solidFill>
                <a:sysClr val="windowText" lastClr="000000"/>
              </a:solidFill>
              <a:effectLst/>
              <a:latin typeface="+mn-lt"/>
              <a:ea typeface="+mn-ea"/>
              <a:cs typeface="+mn-cs"/>
            </a:rPr>
            <a:t>3.16</a:t>
          </a:r>
          <a:r>
            <a:rPr lang="ja-JP" altLang="ja-JP" sz="1100" b="0" i="0" baseline="0">
              <a:solidFill>
                <a:sysClr val="windowText" lastClr="000000"/>
              </a:solidFill>
              <a:effectLst/>
              <a:latin typeface="+mn-lt"/>
              <a:ea typeface="+mn-ea"/>
              <a:cs typeface="+mn-cs"/>
            </a:rPr>
            <a:t>％となっている。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１ 元利償還金等の増減要因（主なもの） </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（１）元利償還金は、定時償還方式の公債元金及び公債利子の減少により前年度と比較して約３億円減少した。</a:t>
          </a:r>
          <a:endParaRPr lang="en-US" altLang="ja-JP" sz="1100" b="0" i="0" baseline="0">
            <a:solidFill>
              <a:schemeClr val="dk1"/>
            </a:solidFill>
            <a:effectLst/>
            <a:latin typeface="+mn-lt"/>
            <a:ea typeface="+mn-ea"/>
            <a:cs typeface="+mn-cs"/>
          </a:endParaRPr>
        </a:p>
        <a:p>
          <a:r>
            <a:rPr lang="ja-JP" altLang="ja-JP" sz="1100" b="0" i="0" baseline="0">
              <a:solidFill>
                <a:sysClr val="windowText" lastClr="000000"/>
              </a:solidFill>
              <a:effectLst/>
              <a:latin typeface="+mn-lt"/>
              <a:ea typeface="+mn-ea"/>
              <a:cs typeface="+mn-cs"/>
            </a:rPr>
            <a:t>（２）債務負担行為に基づく支出額は、約</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億円減少した。これは、ＰＦＩ事業費（清水駅東地区文化施設）が</a:t>
          </a:r>
          <a:r>
            <a:rPr lang="ja-JP" altLang="en-US" sz="1100" b="0" i="0" baseline="0">
              <a:solidFill>
                <a:sysClr val="windowText" lastClr="000000"/>
              </a:solidFill>
              <a:effectLst/>
              <a:latin typeface="+mn-lt"/>
              <a:ea typeface="+mn-ea"/>
              <a:cs typeface="+mn-cs"/>
            </a:rPr>
            <a:t>約</a:t>
          </a:r>
          <a:r>
            <a:rPr lang="ja-JP" altLang="ja-JP" sz="1100" b="0" i="0" baseline="0">
              <a:solidFill>
                <a:sysClr val="windowText" lastClr="000000"/>
              </a:solidFill>
              <a:effectLst/>
              <a:latin typeface="+mn-lt"/>
              <a:ea typeface="+mn-ea"/>
              <a:cs typeface="+mn-cs"/>
            </a:rPr>
            <a:t>４億円</a:t>
          </a:r>
          <a:r>
            <a:rPr lang="ja-JP" altLang="en-US" sz="1100" b="0" i="0" baseline="0">
              <a:solidFill>
                <a:sysClr val="windowText" lastClr="000000"/>
              </a:solidFill>
              <a:effectLst/>
              <a:latin typeface="+mn-lt"/>
              <a:ea typeface="+mn-ea"/>
              <a:cs typeface="+mn-cs"/>
            </a:rPr>
            <a:t>減少し、また、政令市移行に伴い、県が</a:t>
          </a:r>
          <a:r>
            <a:rPr lang="ja-JP" altLang="ja-JP" sz="1100" b="0" i="0" baseline="0">
              <a:solidFill>
                <a:schemeClr val="dk1"/>
              </a:solidFill>
              <a:effectLst/>
              <a:latin typeface="+mn-lt"/>
              <a:ea typeface="+mn-ea"/>
              <a:cs typeface="+mn-cs"/>
            </a:rPr>
            <a:t>道路整備</a:t>
          </a:r>
          <a:r>
            <a:rPr lang="ja-JP" altLang="en-US" sz="1100" b="0" i="0" baseline="0">
              <a:solidFill>
                <a:schemeClr val="dk1"/>
              </a:solidFill>
              <a:effectLst/>
              <a:latin typeface="+mn-lt"/>
              <a:ea typeface="+mn-ea"/>
              <a:cs typeface="+mn-cs"/>
            </a:rPr>
            <a:t>に要した</a:t>
          </a:r>
          <a:r>
            <a:rPr lang="ja-JP" altLang="ja-JP" sz="1100" b="0" i="0" baseline="0">
              <a:solidFill>
                <a:schemeClr val="dk1"/>
              </a:solidFill>
              <a:effectLst/>
              <a:latin typeface="+mn-lt"/>
              <a:ea typeface="+mn-ea"/>
              <a:cs typeface="+mn-cs"/>
            </a:rPr>
            <a:t>事業債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償還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対する負担金</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億円減少したことによる。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２ 算入公債費等の増減要因（主なもの）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（１）公債費等に係る基準財政需要額は、前年度と比較して約９億円増加した。これは、臨時財政対策債（約</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億円）や合併特例債（約５億円）の算入額が増加したことによる。 </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ysClr val="windowText" lastClr="000000"/>
              </a:solidFill>
              <a:effectLst/>
              <a:latin typeface="+mn-lt"/>
              <a:ea typeface="+mn-ea"/>
              <a:cs typeface="+mn-cs"/>
            </a:rPr>
            <a:t>１ 将来負担額の増減要因（主なもの）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（１）地方債現在高は、前年度と比較して約</a:t>
          </a:r>
          <a:r>
            <a:rPr lang="en-US" altLang="ja-JP" sz="1050" b="0" i="0" baseline="0">
              <a:solidFill>
                <a:sysClr val="windowText" lastClr="000000"/>
              </a:solidFill>
              <a:effectLst/>
              <a:latin typeface="+mn-lt"/>
              <a:ea typeface="+mn-ea"/>
              <a:cs typeface="+mn-cs"/>
            </a:rPr>
            <a:t>108</a:t>
          </a:r>
          <a:r>
            <a:rPr lang="ja-JP" altLang="ja-JP" sz="1050" b="0" i="0" baseline="0">
              <a:solidFill>
                <a:sysClr val="windowText" lastClr="000000"/>
              </a:solidFill>
              <a:effectLst/>
              <a:latin typeface="+mn-lt"/>
              <a:ea typeface="+mn-ea"/>
              <a:cs typeface="+mn-cs"/>
            </a:rPr>
            <a:t>億円増加した。これは、臨時財政対策債が約</a:t>
          </a:r>
          <a:r>
            <a:rPr lang="en-US" altLang="ja-JP" sz="1050" b="0" i="0" baseline="0">
              <a:solidFill>
                <a:sysClr val="windowText" lastClr="000000"/>
              </a:solidFill>
              <a:effectLst/>
              <a:latin typeface="+mn-lt"/>
              <a:ea typeface="+mn-ea"/>
              <a:cs typeface="+mn-cs"/>
            </a:rPr>
            <a:t>185</a:t>
          </a:r>
          <a:r>
            <a:rPr lang="ja-JP" altLang="ja-JP" sz="1050" b="0" i="0" baseline="0">
              <a:solidFill>
                <a:sysClr val="windowText" lastClr="000000"/>
              </a:solidFill>
              <a:effectLst/>
              <a:latin typeface="+mn-lt"/>
              <a:ea typeface="+mn-ea"/>
              <a:cs typeface="+mn-cs"/>
            </a:rPr>
            <a:t>億円増加したことによる。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（２）債務負担行為に基づく支出予定額は、前年度と比較して約</a:t>
          </a:r>
          <a:r>
            <a:rPr lang="en-US" altLang="ja-JP" sz="1050" b="0" i="0" baseline="0">
              <a:solidFill>
                <a:sysClr val="windowText" lastClr="000000"/>
              </a:solidFill>
              <a:effectLst/>
              <a:latin typeface="+mn-lt"/>
              <a:ea typeface="+mn-ea"/>
              <a:cs typeface="+mn-cs"/>
            </a:rPr>
            <a:t>56</a:t>
          </a:r>
          <a:r>
            <a:rPr lang="ja-JP" altLang="ja-JP" sz="1050" b="0" i="0" baseline="0">
              <a:solidFill>
                <a:sysClr val="windowText" lastClr="000000"/>
              </a:solidFill>
              <a:effectLst/>
              <a:latin typeface="+mn-lt"/>
              <a:ea typeface="+mn-ea"/>
              <a:cs typeface="+mn-cs"/>
            </a:rPr>
            <a:t>億円減少した。これは、</a:t>
          </a:r>
          <a:r>
            <a:rPr lang="ja-JP" altLang="en-US" sz="1050" b="0" i="0" baseline="0">
              <a:solidFill>
                <a:sysClr val="windowText" lastClr="000000"/>
              </a:solidFill>
              <a:effectLst/>
              <a:latin typeface="+mn-lt"/>
              <a:ea typeface="+mn-ea"/>
              <a:cs typeface="+mn-cs"/>
            </a:rPr>
            <a:t>消防本部・石田消防署庁舎等建設事業用地費等依頼土地の買戻しに伴う経費が約</a:t>
          </a:r>
          <a:r>
            <a:rPr lang="en-US" altLang="ja-JP" sz="1050" b="0" i="0" baseline="0">
              <a:solidFill>
                <a:sysClr val="windowText" lastClr="000000"/>
              </a:solidFill>
              <a:effectLst/>
              <a:latin typeface="+mn-lt"/>
              <a:ea typeface="+mn-ea"/>
              <a:cs typeface="+mn-cs"/>
            </a:rPr>
            <a:t>54</a:t>
          </a:r>
          <a:r>
            <a:rPr lang="ja-JP" altLang="en-US" sz="1050" b="0" i="0" baseline="0">
              <a:solidFill>
                <a:sysClr val="windowText" lastClr="000000"/>
              </a:solidFill>
              <a:effectLst/>
              <a:latin typeface="+mn-lt"/>
              <a:ea typeface="+mn-ea"/>
              <a:cs typeface="+mn-cs"/>
            </a:rPr>
            <a:t>億円減少した</a:t>
          </a:r>
          <a:r>
            <a:rPr lang="ja-JP" altLang="ja-JP" sz="1050" b="0" i="0" baseline="0">
              <a:solidFill>
                <a:sysClr val="windowText" lastClr="000000"/>
              </a:solidFill>
              <a:effectLst/>
              <a:latin typeface="+mn-lt"/>
              <a:ea typeface="+mn-ea"/>
              <a:cs typeface="+mn-cs"/>
            </a:rPr>
            <a:t>ことによる。</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（３）公営企業債等繰入見込額は、前年度と比較して約</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億円</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した。これは、</a:t>
          </a:r>
          <a:r>
            <a:rPr lang="ja-JP" altLang="en-US" sz="1050" b="0" i="0" baseline="0">
              <a:solidFill>
                <a:sysClr val="windowText" lastClr="000000"/>
              </a:solidFill>
              <a:effectLst/>
              <a:latin typeface="+mn-lt"/>
              <a:ea typeface="+mn-ea"/>
              <a:cs typeface="+mn-cs"/>
            </a:rPr>
            <a:t>病院事業債残高が約</a:t>
          </a:r>
          <a:r>
            <a:rPr lang="en-US" altLang="ja-JP" sz="1050" b="0" i="0" baseline="0">
              <a:solidFill>
                <a:sysClr val="windowText" lastClr="000000"/>
              </a:solidFill>
              <a:effectLst/>
              <a:latin typeface="+mn-lt"/>
              <a:ea typeface="+mn-ea"/>
              <a:cs typeface="+mn-cs"/>
            </a:rPr>
            <a:t>7</a:t>
          </a:r>
          <a:r>
            <a:rPr lang="ja-JP" altLang="en-US" sz="1050" b="0" i="0" baseline="0">
              <a:solidFill>
                <a:sysClr val="windowText" lastClr="000000"/>
              </a:solidFill>
              <a:effectLst/>
              <a:latin typeface="+mn-lt"/>
              <a:ea typeface="+mn-ea"/>
              <a:cs typeface="+mn-cs"/>
            </a:rPr>
            <a:t>億円減少した一方、</a:t>
          </a:r>
          <a:r>
            <a:rPr lang="ja-JP" altLang="ja-JP" sz="1050" b="0" i="0" baseline="0">
              <a:solidFill>
                <a:sysClr val="windowText" lastClr="000000"/>
              </a:solidFill>
              <a:effectLst/>
              <a:latin typeface="+mn-lt"/>
              <a:ea typeface="+mn-ea"/>
              <a:cs typeface="+mn-cs"/>
            </a:rPr>
            <a:t>下水道事業債残高が約</a:t>
          </a:r>
          <a:r>
            <a:rPr lang="en-US" altLang="ja-JP" sz="1050" b="0" i="0" baseline="0">
              <a:solidFill>
                <a:sysClr val="windowText" lastClr="000000"/>
              </a:solidFill>
              <a:effectLst/>
              <a:latin typeface="+mn-lt"/>
              <a:ea typeface="+mn-ea"/>
              <a:cs typeface="+mn-cs"/>
            </a:rPr>
            <a:t>20</a:t>
          </a:r>
          <a:r>
            <a:rPr lang="ja-JP" altLang="ja-JP" sz="1050" b="0" i="0" baseline="0">
              <a:solidFill>
                <a:sysClr val="windowText" lastClr="000000"/>
              </a:solidFill>
              <a:effectLst/>
              <a:latin typeface="+mn-lt"/>
              <a:ea typeface="+mn-ea"/>
              <a:cs typeface="+mn-cs"/>
            </a:rPr>
            <a:t>億円</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したことによる。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（４）退職手当負担見込額は、前年度と比較して約</a:t>
          </a:r>
          <a:r>
            <a:rPr lang="en-US" altLang="ja-JP" sz="1050" b="0" i="0" baseline="0">
              <a:solidFill>
                <a:sysClr val="windowText" lastClr="000000"/>
              </a:solidFill>
              <a:effectLst/>
              <a:latin typeface="+mn-lt"/>
              <a:ea typeface="+mn-ea"/>
              <a:cs typeface="+mn-cs"/>
            </a:rPr>
            <a:t>7</a:t>
          </a:r>
          <a:r>
            <a:rPr lang="ja-JP" altLang="ja-JP" sz="1050" b="0" i="0" baseline="0">
              <a:solidFill>
                <a:sysClr val="windowText" lastClr="000000"/>
              </a:solidFill>
              <a:effectLst/>
              <a:latin typeface="+mn-lt"/>
              <a:ea typeface="+mn-ea"/>
              <a:cs typeface="+mn-cs"/>
            </a:rPr>
            <a:t>億円</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した。これは、職員数の減少（△</a:t>
          </a:r>
          <a:r>
            <a:rPr lang="en-US" altLang="ja-JP" sz="1050" b="0" i="0" baseline="0">
              <a:solidFill>
                <a:sysClr val="windowText" lastClr="000000"/>
              </a:solidFill>
              <a:effectLst/>
              <a:latin typeface="+mn-lt"/>
              <a:ea typeface="+mn-ea"/>
              <a:cs typeface="+mn-cs"/>
            </a:rPr>
            <a:t>38</a:t>
          </a:r>
          <a:r>
            <a:rPr lang="ja-JP" altLang="ja-JP" sz="1050" b="0" i="0" baseline="0">
              <a:solidFill>
                <a:sysClr val="windowText" lastClr="000000"/>
              </a:solidFill>
              <a:effectLst/>
              <a:latin typeface="+mn-lt"/>
              <a:ea typeface="+mn-ea"/>
              <a:cs typeface="+mn-cs"/>
            </a:rPr>
            <a:t>）などによる</a:t>
          </a:r>
          <a:r>
            <a:rPr lang="ja-JP" altLang="en-US" sz="1050" b="0" i="0" baseline="0">
              <a:solidFill>
                <a:sysClr val="windowText" lastClr="000000"/>
              </a:solidFill>
              <a:effectLst/>
              <a:latin typeface="+mn-lt"/>
              <a:ea typeface="+mn-ea"/>
              <a:cs typeface="+mn-cs"/>
            </a:rPr>
            <a:t>減少があった一方、制度改正に伴う調整額の支給により約</a:t>
          </a:r>
          <a:r>
            <a:rPr lang="en-US" altLang="ja-JP" sz="1050" b="0" i="0" baseline="0">
              <a:solidFill>
                <a:sysClr val="windowText" lastClr="000000"/>
              </a:solidFill>
              <a:effectLst/>
              <a:latin typeface="+mn-lt"/>
              <a:ea typeface="+mn-ea"/>
              <a:cs typeface="+mn-cs"/>
            </a:rPr>
            <a:t>12</a:t>
          </a:r>
          <a:r>
            <a:rPr lang="ja-JP" altLang="en-US" sz="1050" b="0" i="0" baseline="0">
              <a:solidFill>
                <a:sysClr val="windowText" lastClr="000000"/>
              </a:solidFill>
              <a:effectLst/>
              <a:latin typeface="+mn-lt"/>
              <a:ea typeface="+mn-ea"/>
              <a:cs typeface="+mn-cs"/>
            </a:rPr>
            <a:t>億円増加したことによる</a:t>
          </a:r>
          <a:r>
            <a:rPr lang="ja-JP" altLang="ja-JP" sz="1050" b="0" i="0" baseline="0">
              <a:solidFill>
                <a:sysClr val="windowText" lastClr="000000"/>
              </a:solidFill>
              <a:effectLst/>
              <a:latin typeface="+mn-lt"/>
              <a:ea typeface="+mn-ea"/>
              <a:cs typeface="+mn-cs"/>
            </a:rPr>
            <a:t>。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２ 充当可能財源等の増減要因（主なもの）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（１）充当可能基金は、前年度と比較して約</a:t>
          </a:r>
          <a:r>
            <a:rPr lang="en-US" altLang="ja-JP" sz="1050" b="0" i="0" baseline="0">
              <a:solidFill>
                <a:sysClr val="windowText" lastClr="000000"/>
              </a:solidFill>
              <a:effectLst/>
              <a:latin typeface="+mn-lt"/>
              <a:ea typeface="+mn-ea"/>
              <a:cs typeface="+mn-cs"/>
            </a:rPr>
            <a:t>80</a:t>
          </a:r>
          <a:r>
            <a:rPr lang="ja-JP" altLang="ja-JP" sz="1050" b="0" i="0" baseline="0">
              <a:solidFill>
                <a:sysClr val="windowText" lastClr="000000"/>
              </a:solidFill>
              <a:effectLst/>
              <a:latin typeface="+mn-lt"/>
              <a:ea typeface="+mn-ea"/>
              <a:cs typeface="+mn-cs"/>
            </a:rPr>
            <a:t>億円増加した。これは、</a:t>
          </a:r>
          <a:r>
            <a:rPr lang="ja-JP" altLang="en-US" sz="1050" b="0" i="0" baseline="0">
              <a:solidFill>
                <a:sysClr val="windowText" lastClr="000000"/>
              </a:solidFill>
              <a:effectLst/>
              <a:latin typeface="+mn-lt"/>
              <a:ea typeface="+mn-ea"/>
              <a:cs typeface="+mn-cs"/>
            </a:rPr>
            <a:t>森林環境基金（約△</a:t>
          </a:r>
          <a:r>
            <a:rPr lang="en-US" altLang="ja-JP" sz="1050" b="0" i="0" baseline="0">
              <a:solidFill>
                <a:sysClr val="windowText" lastClr="000000"/>
              </a:solidFill>
              <a:effectLst/>
              <a:latin typeface="+mn-lt"/>
              <a:ea typeface="+mn-ea"/>
              <a:cs typeface="+mn-cs"/>
            </a:rPr>
            <a:t>3</a:t>
          </a:r>
          <a:r>
            <a:rPr lang="ja-JP" altLang="en-US" sz="1050" b="0" i="0" baseline="0">
              <a:solidFill>
                <a:sysClr val="windowText" lastClr="000000"/>
              </a:solidFill>
              <a:effectLst/>
              <a:latin typeface="+mn-lt"/>
              <a:ea typeface="+mn-ea"/>
              <a:cs typeface="+mn-cs"/>
            </a:rPr>
            <a:t>億円）</a:t>
          </a:r>
          <a:r>
            <a:rPr lang="ja-JP" altLang="ja-JP" sz="1050" b="0" i="0" baseline="0">
              <a:solidFill>
                <a:sysClr val="windowText" lastClr="000000"/>
              </a:solidFill>
              <a:effectLst/>
              <a:latin typeface="+mn-lt"/>
              <a:ea typeface="+mn-ea"/>
              <a:cs typeface="+mn-cs"/>
            </a:rPr>
            <a:t>などが減少したものの、減債基金（満期一括地方債償還分約</a:t>
          </a:r>
          <a:r>
            <a:rPr lang="en-US" altLang="ja-JP" sz="1050" b="0" i="0" baseline="0">
              <a:solidFill>
                <a:sysClr val="windowText" lastClr="000000"/>
              </a:solidFill>
              <a:effectLst/>
              <a:latin typeface="+mn-lt"/>
              <a:ea typeface="+mn-ea"/>
              <a:cs typeface="+mn-cs"/>
            </a:rPr>
            <a:t>44</a:t>
          </a:r>
          <a:r>
            <a:rPr lang="ja-JP" altLang="ja-JP" sz="1050" b="0" i="0" baseline="0">
              <a:solidFill>
                <a:sysClr val="windowText" lastClr="000000"/>
              </a:solidFill>
              <a:effectLst/>
              <a:latin typeface="+mn-lt"/>
              <a:ea typeface="+mn-ea"/>
              <a:cs typeface="+mn-cs"/>
            </a:rPr>
            <a:t>億円）や国保診療報酬支払準備基金（約</a:t>
          </a:r>
          <a:r>
            <a:rPr lang="en-US" altLang="ja-JP" sz="1050" b="0" i="0" baseline="0">
              <a:solidFill>
                <a:sysClr val="windowText" lastClr="000000"/>
              </a:solidFill>
              <a:effectLst/>
              <a:latin typeface="+mn-lt"/>
              <a:ea typeface="+mn-ea"/>
              <a:cs typeface="+mn-cs"/>
            </a:rPr>
            <a:t>17</a:t>
          </a:r>
          <a:r>
            <a:rPr lang="ja-JP" altLang="ja-JP" sz="1050" b="0" i="0" baseline="0">
              <a:solidFill>
                <a:sysClr val="windowText" lastClr="000000"/>
              </a:solidFill>
              <a:effectLst/>
              <a:latin typeface="+mn-lt"/>
              <a:ea typeface="+mn-ea"/>
              <a:cs typeface="+mn-cs"/>
            </a:rPr>
            <a:t>億円）などの積立てなどにより増加したことによる。 </a:t>
          </a:r>
          <a:endParaRPr lang="ja-JP" altLang="ja-JP" sz="1200">
            <a:solidFill>
              <a:sysClr val="windowText" lastClr="000000"/>
            </a:solidFill>
            <a:effectLst/>
          </a:endParaRPr>
        </a:p>
        <a:p>
          <a:r>
            <a:rPr lang="ja-JP" altLang="ja-JP" sz="1050" b="0" i="0" baseline="0">
              <a:solidFill>
                <a:sysClr val="windowText" lastClr="000000"/>
              </a:solidFill>
              <a:effectLst/>
              <a:latin typeface="+mn-lt"/>
              <a:ea typeface="+mn-ea"/>
              <a:cs typeface="+mn-cs"/>
            </a:rPr>
            <a:t>（２）基準財政需要額算入見込額は、前年度と比較して約</a:t>
          </a:r>
          <a:r>
            <a:rPr lang="en-US" altLang="ja-JP" sz="1050" b="0" i="0" baseline="0">
              <a:solidFill>
                <a:sysClr val="windowText" lastClr="000000"/>
              </a:solidFill>
              <a:effectLst/>
              <a:latin typeface="+mn-lt"/>
              <a:ea typeface="+mn-ea"/>
              <a:cs typeface="+mn-cs"/>
            </a:rPr>
            <a:t>124</a:t>
          </a:r>
          <a:r>
            <a:rPr lang="ja-JP" altLang="ja-JP" sz="1050" b="0" i="0" baseline="0">
              <a:solidFill>
                <a:sysClr val="windowText" lastClr="000000"/>
              </a:solidFill>
              <a:effectLst/>
              <a:latin typeface="+mn-lt"/>
              <a:ea typeface="+mn-ea"/>
              <a:cs typeface="+mn-cs"/>
            </a:rPr>
            <a:t>億円増加した。これは、臨時財政対策債約</a:t>
          </a:r>
          <a:r>
            <a:rPr lang="en-US" altLang="ja-JP" sz="1050" b="0" i="0" baseline="0">
              <a:solidFill>
                <a:sysClr val="windowText" lastClr="000000"/>
              </a:solidFill>
              <a:effectLst/>
              <a:latin typeface="+mn-lt"/>
              <a:ea typeface="+mn-ea"/>
              <a:cs typeface="+mn-cs"/>
            </a:rPr>
            <a:t>205</a:t>
          </a:r>
          <a:r>
            <a:rPr lang="ja-JP" altLang="ja-JP" sz="1050" b="0" i="0" baseline="0">
              <a:solidFill>
                <a:sysClr val="windowText" lastClr="000000"/>
              </a:solidFill>
              <a:effectLst/>
              <a:latin typeface="+mn-lt"/>
              <a:ea typeface="+mn-ea"/>
              <a:cs typeface="+mn-cs"/>
            </a:rPr>
            <a:t>億円、合併特例債約</a:t>
          </a:r>
          <a:r>
            <a:rPr lang="en-US" altLang="ja-JP" sz="1050" b="0" i="0" baseline="0">
              <a:solidFill>
                <a:sysClr val="windowText" lastClr="000000"/>
              </a:solidFill>
              <a:effectLst/>
              <a:latin typeface="+mn-lt"/>
              <a:ea typeface="+mn-ea"/>
              <a:cs typeface="+mn-cs"/>
            </a:rPr>
            <a:t>48</a:t>
          </a:r>
          <a:r>
            <a:rPr lang="ja-JP" altLang="ja-JP" sz="1050" b="0" i="0" baseline="0">
              <a:solidFill>
                <a:sysClr val="windowText" lastClr="000000"/>
              </a:solidFill>
              <a:effectLst/>
              <a:latin typeface="+mn-lt"/>
              <a:ea typeface="+mn-ea"/>
              <a:cs typeface="+mn-cs"/>
            </a:rPr>
            <a:t>億円を発行したことなどによる。 </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E26" sqref="E26:K2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8" t="s">
        <v>63</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9" t="s">
        <v>65</v>
      </c>
      <c r="C3" s="360"/>
      <c r="D3" s="360"/>
      <c r="E3" s="361"/>
      <c r="F3" s="361"/>
      <c r="G3" s="361"/>
      <c r="H3" s="361"/>
      <c r="I3" s="361"/>
      <c r="J3" s="361"/>
      <c r="K3" s="361"/>
      <c r="L3" s="361" t="s">
        <v>66</v>
      </c>
      <c r="M3" s="361"/>
      <c r="N3" s="361"/>
      <c r="O3" s="361"/>
      <c r="P3" s="361"/>
      <c r="Q3" s="361"/>
      <c r="R3" s="368"/>
      <c r="S3" s="368"/>
      <c r="T3" s="368"/>
      <c r="U3" s="368"/>
      <c r="V3" s="369"/>
      <c r="W3" s="343" t="s">
        <v>67</v>
      </c>
      <c r="X3" s="344"/>
      <c r="Y3" s="344"/>
      <c r="Z3" s="344"/>
      <c r="AA3" s="344"/>
      <c r="AB3" s="360"/>
      <c r="AC3" s="368" t="s">
        <v>68</v>
      </c>
      <c r="AD3" s="344"/>
      <c r="AE3" s="344"/>
      <c r="AF3" s="344"/>
      <c r="AG3" s="344"/>
      <c r="AH3" s="344"/>
      <c r="AI3" s="344"/>
      <c r="AJ3" s="344"/>
      <c r="AK3" s="344"/>
      <c r="AL3" s="345"/>
      <c r="AM3" s="343" t="s">
        <v>69</v>
      </c>
      <c r="AN3" s="344"/>
      <c r="AO3" s="344"/>
      <c r="AP3" s="344"/>
      <c r="AQ3" s="344"/>
      <c r="AR3" s="344"/>
      <c r="AS3" s="344"/>
      <c r="AT3" s="344"/>
      <c r="AU3" s="344"/>
      <c r="AV3" s="344"/>
      <c r="AW3" s="344"/>
      <c r="AX3" s="345"/>
      <c r="AY3" s="380" t="s">
        <v>1</v>
      </c>
      <c r="AZ3" s="381"/>
      <c r="BA3" s="381"/>
      <c r="BB3" s="381"/>
      <c r="BC3" s="381"/>
      <c r="BD3" s="381"/>
      <c r="BE3" s="381"/>
      <c r="BF3" s="381"/>
      <c r="BG3" s="381"/>
      <c r="BH3" s="381"/>
      <c r="BI3" s="381"/>
      <c r="BJ3" s="381"/>
      <c r="BK3" s="381"/>
      <c r="BL3" s="381"/>
      <c r="BM3" s="382"/>
      <c r="BN3" s="343" t="s">
        <v>70</v>
      </c>
      <c r="BO3" s="344"/>
      <c r="BP3" s="344"/>
      <c r="BQ3" s="344"/>
      <c r="BR3" s="344"/>
      <c r="BS3" s="344"/>
      <c r="BT3" s="344"/>
      <c r="BU3" s="345"/>
      <c r="BV3" s="343" t="s">
        <v>71</v>
      </c>
      <c r="BW3" s="344"/>
      <c r="BX3" s="344"/>
      <c r="BY3" s="344"/>
      <c r="BZ3" s="344"/>
      <c r="CA3" s="344"/>
      <c r="CB3" s="344"/>
      <c r="CC3" s="345"/>
      <c r="CD3" s="380" t="s">
        <v>1</v>
      </c>
      <c r="CE3" s="381"/>
      <c r="CF3" s="381"/>
      <c r="CG3" s="381"/>
      <c r="CH3" s="381"/>
      <c r="CI3" s="381"/>
      <c r="CJ3" s="381"/>
      <c r="CK3" s="381"/>
      <c r="CL3" s="381"/>
      <c r="CM3" s="381"/>
      <c r="CN3" s="381"/>
      <c r="CO3" s="381"/>
      <c r="CP3" s="381"/>
      <c r="CQ3" s="381"/>
      <c r="CR3" s="381"/>
      <c r="CS3" s="382"/>
      <c r="CT3" s="343" t="s">
        <v>72</v>
      </c>
      <c r="CU3" s="344"/>
      <c r="CV3" s="344"/>
      <c r="CW3" s="344"/>
      <c r="CX3" s="344"/>
      <c r="CY3" s="344"/>
      <c r="CZ3" s="344"/>
      <c r="DA3" s="345"/>
      <c r="DB3" s="343" t="s">
        <v>73</v>
      </c>
      <c r="DC3" s="344"/>
      <c r="DD3" s="344"/>
      <c r="DE3" s="344"/>
      <c r="DF3" s="344"/>
      <c r="DG3" s="344"/>
      <c r="DH3" s="344"/>
      <c r="DI3" s="345"/>
      <c r="DJ3" s="137"/>
      <c r="DK3" s="137"/>
      <c r="DL3" s="137"/>
      <c r="DM3" s="137"/>
      <c r="DN3" s="137"/>
      <c r="DO3" s="137"/>
    </row>
    <row r="4" spans="1:119" ht="18.75" customHeight="1">
      <c r="A4" s="138"/>
      <c r="B4" s="362"/>
      <c r="C4" s="363"/>
      <c r="D4" s="363"/>
      <c r="E4" s="364"/>
      <c r="F4" s="364"/>
      <c r="G4" s="364"/>
      <c r="H4" s="364"/>
      <c r="I4" s="364"/>
      <c r="J4" s="364"/>
      <c r="K4" s="364"/>
      <c r="L4" s="364"/>
      <c r="M4" s="364"/>
      <c r="N4" s="364"/>
      <c r="O4" s="364"/>
      <c r="P4" s="364"/>
      <c r="Q4" s="364"/>
      <c r="R4" s="370"/>
      <c r="S4" s="370"/>
      <c r="T4" s="370"/>
      <c r="U4" s="370"/>
      <c r="V4" s="371"/>
      <c r="W4" s="374"/>
      <c r="X4" s="375"/>
      <c r="Y4" s="375"/>
      <c r="Z4" s="375"/>
      <c r="AA4" s="375"/>
      <c r="AB4" s="363"/>
      <c r="AC4" s="370"/>
      <c r="AD4" s="375"/>
      <c r="AE4" s="375"/>
      <c r="AF4" s="375"/>
      <c r="AG4" s="375"/>
      <c r="AH4" s="375"/>
      <c r="AI4" s="375"/>
      <c r="AJ4" s="375"/>
      <c r="AK4" s="375"/>
      <c r="AL4" s="378"/>
      <c r="AM4" s="376"/>
      <c r="AN4" s="377"/>
      <c r="AO4" s="377"/>
      <c r="AP4" s="377"/>
      <c r="AQ4" s="377"/>
      <c r="AR4" s="377"/>
      <c r="AS4" s="377"/>
      <c r="AT4" s="377"/>
      <c r="AU4" s="377"/>
      <c r="AV4" s="377"/>
      <c r="AW4" s="377"/>
      <c r="AX4" s="379"/>
      <c r="AY4" s="346" t="s">
        <v>74</v>
      </c>
      <c r="AZ4" s="347"/>
      <c r="BA4" s="347"/>
      <c r="BB4" s="347"/>
      <c r="BC4" s="347"/>
      <c r="BD4" s="347"/>
      <c r="BE4" s="347"/>
      <c r="BF4" s="347"/>
      <c r="BG4" s="347"/>
      <c r="BH4" s="347"/>
      <c r="BI4" s="347"/>
      <c r="BJ4" s="347"/>
      <c r="BK4" s="347"/>
      <c r="BL4" s="347"/>
      <c r="BM4" s="348"/>
      <c r="BN4" s="349">
        <v>279775906</v>
      </c>
      <c r="BO4" s="350"/>
      <c r="BP4" s="350"/>
      <c r="BQ4" s="350"/>
      <c r="BR4" s="350"/>
      <c r="BS4" s="350"/>
      <c r="BT4" s="350"/>
      <c r="BU4" s="351"/>
      <c r="BV4" s="349">
        <v>287494784</v>
      </c>
      <c r="BW4" s="350"/>
      <c r="BX4" s="350"/>
      <c r="BY4" s="350"/>
      <c r="BZ4" s="350"/>
      <c r="CA4" s="350"/>
      <c r="CB4" s="350"/>
      <c r="CC4" s="351"/>
      <c r="CD4" s="352" t="s">
        <v>75</v>
      </c>
      <c r="CE4" s="353"/>
      <c r="CF4" s="353"/>
      <c r="CG4" s="353"/>
      <c r="CH4" s="353"/>
      <c r="CI4" s="353"/>
      <c r="CJ4" s="353"/>
      <c r="CK4" s="353"/>
      <c r="CL4" s="353"/>
      <c r="CM4" s="353"/>
      <c r="CN4" s="353"/>
      <c r="CO4" s="353"/>
      <c r="CP4" s="353"/>
      <c r="CQ4" s="353"/>
      <c r="CR4" s="353"/>
      <c r="CS4" s="354"/>
      <c r="CT4" s="355">
        <v>3.2</v>
      </c>
      <c r="CU4" s="356"/>
      <c r="CV4" s="356"/>
      <c r="CW4" s="356"/>
      <c r="CX4" s="356"/>
      <c r="CY4" s="356"/>
      <c r="CZ4" s="356"/>
      <c r="DA4" s="357"/>
      <c r="DB4" s="355">
        <v>2.5</v>
      </c>
      <c r="DC4" s="356"/>
      <c r="DD4" s="356"/>
      <c r="DE4" s="356"/>
      <c r="DF4" s="356"/>
      <c r="DG4" s="356"/>
      <c r="DH4" s="356"/>
      <c r="DI4" s="357"/>
      <c r="DJ4" s="137"/>
      <c r="DK4" s="137"/>
      <c r="DL4" s="137"/>
      <c r="DM4" s="137"/>
      <c r="DN4" s="137"/>
      <c r="DO4" s="137"/>
    </row>
    <row r="5" spans="1:119" ht="18.75" customHeight="1">
      <c r="A5" s="138"/>
      <c r="B5" s="365"/>
      <c r="C5" s="366"/>
      <c r="D5" s="366"/>
      <c r="E5" s="367"/>
      <c r="F5" s="367"/>
      <c r="G5" s="367"/>
      <c r="H5" s="367"/>
      <c r="I5" s="367"/>
      <c r="J5" s="367"/>
      <c r="K5" s="367"/>
      <c r="L5" s="367"/>
      <c r="M5" s="367"/>
      <c r="N5" s="367"/>
      <c r="O5" s="367"/>
      <c r="P5" s="367"/>
      <c r="Q5" s="367"/>
      <c r="R5" s="372"/>
      <c r="S5" s="372"/>
      <c r="T5" s="372"/>
      <c r="U5" s="372"/>
      <c r="V5" s="373"/>
      <c r="W5" s="376"/>
      <c r="X5" s="377"/>
      <c r="Y5" s="377"/>
      <c r="Z5" s="377"/>
      <c r="AA5" s="377"/>
      <c r="AB5" s="366"/>
      <c r="AC5" s="372"/>
      <c r="AD5" s="377"/>
      <c r="AE5" s="377"/>
      <c r="AF5" s="377"/>
      <c r="AG5" s="377"/>
      <c r="AH5" s="377"/>
      <c r="AI5" s="377"/>
      <c r="AJ5" s="377"/>
      <c r="AK5" s="377"/>
      <c r="AL5" s="379"/>
      <c r="AM5" s="415" t="s">
        <v>76</v>
      </c>
      <c r="AN5" s="416"/>
      <c r="AO5" s="416"/>
      <c r="AP5" s="416"/>
      <c r="AQ5" s="416"/>
      <c r="AR5" s="416"/>
      <c r="AS5" s="416"/>
      <c r="AT5" s="417"/>
      <c r="AU5" s="418" t="s">
        <v>77</v>
      </c>
      <c r="AV5" s="419"/>
      <c r="AW5" s="419"/>
      <c r="AX5" s="419"/>
      <c r="AY5" s="420" t="s">
        <v>78</v>
      </c>
      <c r="AZ5" s="421"/>
      <c r="BA5" s="421"/>
      <c r="BB5" s="421"/>
      <c r="BC5" s="421"/>
      <c r="BD5" s="421"/>
      <c r="BE5" s="421"/>
      <c r="BF5" s="421"/>
      <c r="BG5" s="421"/>
      <c r="BH5" s="421"/>
      <c r="BI5" s="421"/>
      <c r="BJ5" s="421"/>
      <c r="BK5" s="421"/>
      <c r="BL5" s="421"/>
      <c r="BM5" s="422"/>
      <c r="BN5" s="386">
        <v>269506052</v>
      </c>
      <c r="BO5" s="387"/>
      <c r="BP5" s="387"/>
      <c r="BQ5" s="387"/>
      <c r="BR5" s="387"/>
      <c r="BS5" s="387"/>
      <c r="BT5" s="387"/>
      <c r="BU5" s="388"/>
      <c r="BV5" s="386">
        <v>279433940</v>
      </c>
      <c r="BW5" s="387"/>
      <c r="BX5" s="387"/>
      <c r="BY5" s="387"/>
      <c r="BZ5" s="387"/>
      <c r="CA5" s="387"/>
      <c r="CB5" s="387"/>
      <c r="CC5" s="388"/>
      <c r="CD5" s="389" t="s">
        <v>79</v>
      </c>
      <c r="CE5" s="390"/>
      <c r="CF5" s="390"/>
      <c r="CG5" s="390"/>
      <c r="CH5" s="390"/>
      <c r="CI5" s="390"/>
      <c r="CJ5" s="390"/>
      <c r="CK5" s="390"/>
      <c r="CL5" s="390"/>
      <c r="CM5" s="390"/>
      <c r="CN5" s="390"/>
      <c r="CO5" s="390"/>
      <c r="CP5" s="390"/>
      <c r="CQ5" s="390"/>
      <c r="CR5" s="390"/>
      <c r="CS5" s="391"/>
      <c r="CT5" s="383">
        <v>91.1</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c r="A6" s="138"/>
      <c r="B6" s="392" t="s">
        <v>80</v>
      </c>
      <c r="C6" s="393"/>
      <c r="D6" s="393"/>
      <c r="E6" s="394"/>
      <c r="F6" s="394"/>
      <c r="G6" s="394"/>
      <c r="H6" s="394"/>
      <c r="I6" s="394"/>
      <c r="J6" s="394"/>
      <c r="K6" s="394"/>
      <c r="L6" s="394" t="s">
        <v>81</v>
      </c>
      <c r="M6" s="394"/>
      <c r="N6" s="394"/>
      <c r="O6" s="394"/>
      <c r="P6" s="394"/>
      <c r="Q6" s="394"/>
      <c r="R6" s="398"/>
      <c r="S6" s="398"/>
      <c r="T6" s="398"/>
      <c r="U6" s="398"/>
      <c r="V6" s="399"/>
      <c r="W6" s="402" t="s">
        <v>82</v>
      </c>
      <c r="X6" s="403"/>
      <c r="Y6" s="403"/>
      <c r="Z6" s="403"/>
      <c r="AA6" s="403"/>
      <c r="AB6" s="393"/>
      <c r="AC6" s="406" t="s">
        <v>83</v>
      </c>
      <c r="AD6" s="407"/>
      <c r="AE6" s="407"/>
      <c r="AF6" s="407"/>
      <c r="AG6" s="407"/>
      <c r="AH6" s="407"/>
      <c r="AI6" s="407"/>
      <c r="AJ6" s="407"/>
      <c r="AK6" s="407"/>
      <c r="AL6" s="408"/>
      <c r="AM6" s="415" t="s">
        <v>84</v>
      </c>
      <c r="AN6" s="416"/>
      <c r="AO6" s="416"/>
      <c r="AP6" s="416"/>
      <c r="AQ6" s="416"/>
      <c r="AR6" s="416"/>
      <c r="AS6" s="416"/>
      <c r="AT6" s="417"/>
      <c r="AU6" s="418" t="s">
        <v>77</v>
      </c>
      <c r="AV6" s="419"/>
      <c r="AW6" s="419"/>
      <c r="AX6" s="419"/>
      <c r="AY6" s="420" t="s">
        <v>85</v>
      </c>
      <c r="AZ6" s="421"/>
      <c r="BA6" s="421"/>
      <c r="BB6" s="421"/>
      <c r="BC6" s="421"/>
      <c r="BD6" s="421"/>
      <c r="BE6" s="421"/>
      <c r="BF6" s="421"/>
      <c r="BG6" s="421"/>
      <c r="BH6" s="421"/>
      <c r="BI6" s="421"/>
      <c r="BJ6" s="421"/>
      <c r="BK6" s="421"/>
      <c r="BL6" s="421"/>
      <c r="BM6" s="422"/>
      <c r="BN6" s="386">
        <v>10269854</v>
      </c>
      <c r="BO6" s="387"/>
      <c r="BP6" s="387"/>
      <c r="BQ6" s="387"/>
      <c r="BR6" s="387"/>
      <c r="BS6" s="387"/>
      <c r="BT6" s="387"/>
      <c r="BU6" s="388"/>
      <c r="BV6" s="386">
        <v>8060844</v>
      </c>
      <c r="BW6" s="387"/>
      <c r="BX6" s="387"/>
      <c r="BY6" s="387"/>
      <c r="BZ6" s="387"/>
      <c r="CA6" s="387"/>
      <c r="CB6" s="387"/>
      <c r="CC6" s="388"/>
      <c r="CD6" s="389" t="s">
        <v>86</v>
      </c>
      <c r="CE6" s="390"/>
      <c r="CF6" s="390"/>
      <c r="CG6" s="390"/>
      <c r="CH6" s="390"/>
      <c r="CI6" s="390"/>
      <c r="CJ6" s="390"/>
      <c r="CK6" s="390"/>
      <c r="CL6" s="390"/>
      <c r="CM6" s="390"/>
      <c r="CN6" s="390"/>
      <c r="CO6" s="390"/>
      <c r="CP6" s="390"/>
      <c r="CQ6" s="390"/>
      <c r="CR6" s="390"/>
      <c r="CS6" s="391"/>
      <c r="CT6" s="423">
        <v>103.8</v>
      </c>
      <c r="CU6" s="424"/>
      <c r="CV6" s="424"/>
      <c r="CW6" s="424"/>
      <c r="CX6" s="424"/>
      <c r="CY6" s="424"/>
      <c r="CZ6" s="424"/>
      <c r="DA6" s="425"/>
      <c r="DB6" s="423">
        <v>103.4</v>
      </c>
      <c r="DC6" s="424"/>
      <c r="DD6" s="424"/>
      <c r="DE6" s="424"/>
      <c r="DF6" s="424"/>
      <c r="DG6" s="424"/>
      <c r="DH6" s="424"/>
      <c r="DI6" s="425"/>
      <c r="DJ6" s="137"/>
      <c r="DK6" s="137"/>
      <c r="DL6" s="137"/>
      <c r="DM6" s="137"/>
      <c r="DN6" s="137"/>
      <c r="DO6" s="137"/>
    </row>
    <row r="7" spans="1:119" ht="18.75" customHeight="1">
      <c r="A7" s="138"/>
      <c r="B7" s="362"/>
      <c r="C7" s="363"/>
      <c r="D7" s="363"/>
      <c r="E7" s="364"/>
      <c r="F7" s="364"/>
      <c r="G7" s="364"/>
      <c r="H7" s="364"/>
      <c r="I7" s="364"/>
      <c r="J7" s="364"/>
      <c r="K7" s="364"/>
      <c r="L7" s="364"/>
      <c r="M7" s="364"/>
      <c r="N7" s="364"/>
      <c r="O7" s="364"/>
      <c r="P7" s="364"/>
      <c r="Q7" s="364"/>
      <c r="R7" s="370"/>
      <c r="S7" s="370"/>
      <c r="T7" s="370"/>
      <c r="U7" s="370"/>
      <c r="V7" s="371"/>
      <c r="W7" s="374"/>
      <c r="X7" s="375"/>
      <c r="Y7" s="375"/>
      <c r="Z7" s="375"/>
      <c r="AA7" s="375"/>
      <c r="AB7" s="363"/>
      <c r="AC7" s="409"/>
      <c r="AD7" s="410"/>
      <c r="AE7" s="410"/>
      <c r="AF7" s="410"/>
      <c r="AG7" s="410"/>
      <c r="AH7" s="410"/>
      <c r="AI7" s="410"/>
      <c r="AJ7" s="410"/>
      <c r="AK7" s="410"/>
      <c r="AL7" s="411"/>
      <c r="AM7" s="415" t="s">
        <v>87</v>
      </c>
      <c r="AN7" s="416"/>
      <c r="AO7" s="416"/>
      <c r="AP7" s="416"/>
      <c r="AQ7" s="416"/>
      <c r="AR7" s="416"/>
      <c r="AS7" s="416"/>
      <c r="AT7" s="417"/>
      <c r="AU7" s="418" t="s">
        <v>88</v>
      </c>
      <c r="AV7" s="419"/>
      <c r="AW7" s="419"/>
      <c r="AX7" s="419"/>
      <c r="AY7" s="420" t="s">
        <v>89</v>
      </c>
      <c r="AZ7" s="421"/>
      <c r="BA7" s="421"/>
      <c r="BB7" s="421"/>
      <c r="BC7" s="421"/>
      <c r="BD7" s="421"/>
      <c r="BE7" s="421"/>
      <c r="BF7" s="421"/>
      <c r="BG7" s="421"/>
      <c r="BH7" s="421"/>
      <c r="BI7" s="421"/>
      <c r="BJ7" s="421"/>
      <c r="BK7" s="421"/>
      <c r="BL7" s="421"/>
      <c r="BM7" s="422"/>
      <c r="BN7" s="386">
        <v>5031803</v>
      </c>
      <c r="BO7" s="387"/>
      <c r="BP7" s="387"/>
      <c r="BQ7" s="387"/>
      <c r="BR7" s="387"/>
      <c r="BS7" s="387"/>
      <c r="BT7" s="387"/>
      <c r="BU7" s="388"/>
      <c r="BV7" s="386">
        <v>3998364</v>
      </c>
      <c r="BW7" s="387"/>
      <c r="BX7" s="387"/>
      <c r="BY7" s="387"/>
      <c r="BZ7" s="387"/>
      <c r="CA7" s="387"/>
      <c r="CB7" s="387"/>
      <c r="CC7" s="388"/>
      <c r="CD7" s="389" t="s">
        <v>90</v>
      </c>
      <c r="CE7" s="390"/>
      <c r="CF7" s="390"/>
      <c r="CG7" s="390"/>
      <c r="CH7" s="390"/>
      <c r="CI7" s="390"/>
      <c r="CJ7" s="390"/>
      <c r="CK7" s="390"/>
      <c r="CL7" s="390"/>
      <c r="CM7" s="390"/>
      <c r="CN7" s="390"/>
      <c r="CO7" s="390"/>
      <c r="CP7" s="390"/>
      <c r="CQ7" s="390"/>
      <c r="CR7" s="390"/>
      <c r="CS7" s="391"/>
      <c r="CT7" s="386">
        <v>165129535</v>
      </c>
      <c r="CU7" s="387"/>
      <c r="CV7" s="387"/>
      <c r="CW7" s="387"/>
      <c r="CX7" s="387"/>
      <c r="CY7" s="387"/>
      <c r="CZ7" s="387"/>
      <c r="DA7" s="388"/>
      <c r="DB7" s="386">
        <v>163439162</v>
      </c>
      <c r="DC7" s="387"/>
      <c r="DD7" s="387"/>
      <c r="DE7" s="387"/>
      <c r="DF7" s="387"/>
      <c r="DG7" s="387"/>
      <c r="DH7" s="387"/>
      <c r="DI7" s="388"/>
      <c r="DJ7" s="137"/>
      <c r="DK7" s="137"/>
      <c r="DL7" s="137"/>
      <c r="DM7" s="137"/>
      <c r="DN7" s="137"/>
      <c r="DO7" s="137"/>
    </row>
    <row r="8" spans="1:119" ht="18.75" customHeight="1" thickBot="1">
      <c r="A8" s="138"/>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415" t="s">
        <v>91</v>
      </c>
      <c r="AN8" s="416"/>
      <c r="AO8" s="416"/>
      <c r="AP8" s="416"/>
      <c r="AQ8" s="416"/>
      <c r="AR8" s="416"/>
      <c r="AS8" s="416"/>
      <c r="AT8" s="417"/>
      <c r="AU8" s="418" t="s">
        <v>92</v>
      </c>
      <c r="AV8" s="419"/>
      <c r="AW8" s="419"/>
      <c r="AX8" s="419"/>
      <c r="AY8" s="420" t="s">
        <v>93</v>
      </c>
      <c r="AZ8" s="421"/>
      <c r="BA8" s="421"/>
      <c r="BB8" s="421"/>
      <c r="BC8" s="421"/>
      <c r="BD8" s="421"/>
      <c r="BE8" s="421"/>
      <c r="BF8" s="421"/>
      <c r="BG8" s="421"/>
      <c r="BH8" s="421"/>
      <c r="BI8" s="421"/>
      <c r="BJ8" s="421"/>
      <c r="BK8" s="421"/>
      <c r="BL8" s="421"/>
      <c r="BM8" s="422"/>
      <c r="BN8" s="386">
        <v>5238051</v>
      </c>
      <c r="BO8" s="387"/>
      <c r="BP8" s="387"/>
      <c r="BQ8" s="387"/>
      <c r="BR8" s="387"/>
      <c r="BS8" s="387"/>
      <c r="BT8" s="387"/>
      <c r="BU8" s="388"/>
      <c r="BV8" s="386">
        <v>4062480</v>
      </c>
      <c r="BW8" s="387"/>
      <c r="BX8" s="387"/>
      <c r="BY8" s="387"/>
      <c r="BZ8" s="387"/>
      <c r="CA8" s="387"/>
      <c r="CB8" s="387"/>
      <c r="CC8" s="388"/>
      <c r="CD8" s="389" t="s">
        <v>94</v>
      </c>
      <c r="CE8" s="390"/>
      <c r="CF8" s="390"/>
      <c r="CG8" s="390"/>
      <c r="CH8" s="390"/>
      <c r="CI8" s="390"/>
      <c r="CJ8" s="390"/>
      <c r="CK8" s="390"/>
      <c r="CL8" s="390"/>
      <c r="CM8" s="390"/>
      <c r="CN8" s="390"/>
      <c r="CO8" s="390"/>
      <c r="CP8" s="390"/>
      <c r="CQ8" s="390"/>
      <c r="CR8" s="390"/>
      <c r="CS8" s="391"/>
      <c r="CT8" s="426">
        <v>0.9</v>
      </c>
      <c r="CU8" s="427"/>
      <c r="CV8" s="427"/>
      <c r="CW8" s="427"/>
      <c r="CX8" s="427"/>
      <c r="CY8" s="427"/>
      <c r="CZ8" s="427"/>
      <c r="DA8" s="428"/>
      <c r="DB8" s="426">
        <v>0.89</v>
      </c>
      <c r="DC8" s="427"/>
      <c r="DD8" s="427"/>
      <c r="DE8" s="427"/>
      <c r="DF8" s="427"/>
      <c r="DG8" s="427"/>
      <c r="DH8" s="427"/>
      <c r="DI8" s="428"/>
      <c r="DJ8" s="137"/>
      <c r="DK8" s="137"/>
      <c r="DL8" s="137"/>
      <c r="DM8" s="137"/>
      <c r="DN8" s="137"/>
      <c r="DO8" s="137"/>
    </row>
    <row r="9" spans="1:119" ht="18.75" customHeight="1" thickBot="1">
      <c r="A9" s="138"/>
      <c r="B9" s="380" t="s">
        <v>95</v>
      </c>
      <c r="C9" s="381"/>
      <c r="D9" s="381"/>
      <c r="E9" s="381"/>
      <c r="F9" s="381"/>
      <c r="G9" s="381"/>
      <c r="H9" s="381"/>
      <c r="I9" s="381"/>
      <c r="J9" s="381"/>
      <c r="K9" s="429"/>
      <c r="L9" s="430" t="s">
        <v>96</v>
      </c>
      <c r="M9" s="431"/>
      <c r="N9" s="431"/>
      <c r="O9" s="431"/>
      <c r="P9" s="431"/>
      <c r="Q9" s="432"/>
      <c r="R9" s="433">
        <v>716197</v>
      </c>
      <c r="S9" s="434"/>
      <c r="T9" s="434"/>
      <c r="U9" s="434"/>
      <c r="V9" s="435"/>
      <c r="W9" s="343" t="s">
        <v>97</v>
      </c>
      <c r="X9" s="344"/>
      <c r="Y9" s="344"/>
      <c r="Z9" s="344"/>
      <c r="AA9" s="344"/>
      <c r="AB9" s="344"/>
      <c r="AC9" s="344"/>
      <c r="AD9" s="344"/>
      <c r="AE9" s="344"/>
      <c r="AF9" s="344"/>
      <c r="AG9" s="344"/>
      <c r="AH9" s="344"/>
      <c r="AI9" s="344"/>
      <c r="AJ9" s="344"/>
      <c r="AK9" s="344"/>
      <c r="AL9" s="345"/>
      <c r="AM9" s="415" t="s">
        <v>98</v>
      </c>
      <c r="AN9" s="416"/>
      <c r="AO9" s="416"/>
      <c r="AP9" s="416"/>
      <c r="AQ9" s="416"/>
      <c r="AR9" s="416"/>
      <c r="AS9" s="416"/>
      <c r="AT9" s="417"/>
      <c r="AU9" s="418" t="s">
        <v>99</v>
      </c>
      <c r="AV9" s="419"/>
      <c r="AW9" s="419"/>
      <c r="AX9" s="419"/>
      <c r="AY9" s="420" t="s">
        <v>100</v>
      </c>
      <c r="AZ9" s="421"/>
      <c r="BA9" s="421"/>
      <c r="BB9" s="421"/>
      <c r="BC9" s="421"/>
      <c r="BD9" s="421"/>
      <c r="BE9" s="421"/>
      <c r="BF9" s="421"/>
      <c r="BG9" s="421"/>
      <c r="BH9" s="421"/>
      <c r="BI9" s="421"/>
      <c r="BJ9" s="421"/>
      <c r="BK9" s="421"/>
      <c r="BL9" s="421"/>
      <c r="BM9" s="422"/>
      <c r="BN9" s="386">
        <v>1175571</v>
      </c>
      <c r="BO9" s="387"/>
      <c r="BP9" s="387"/>
      <c r="BQ9" s="387"/>
      <c r="BR9" s="387"/>
      <c r="BS9" s="387"/>
      <c r="BT9" s="387"/>
      <c r="BU9" s="388"/>
      <c r="BV9" s="386">
        <v>71998</v>
      </c>
      <c r="BW9" s="387"/>
      <c r="BX9" s="387"/>
      <c r="BY9" s="387"/>
      <c r="BZ9" s="387"/>
      <c r="CA9" s="387"/>
      <c r="CB9" s="387"/>
      <c r="CC9" s="388"/>
      <c r="CD9" s="389" t="s">
        <v>101</v>
      </c>
      <c r="CE9" s="390"/>
      <c r="CF9" s="390"/>
      <c r="CG9" s="390"/>
      <c r="CH9" s="390"/>
      <c r="CI9" s="390"/>
      <c r="CJ9" s="390"/>
      <c r="CK9" s="390"/>
      <c r="CL9" s="390"/>
      <c r="CM9" s="390"/>
      <c r="CN9" s="390"/>
      <c r="CO9" s="390"/>
      <c r="CP9" s="390"/>
      <c r="CQ9" s="390"/>
      <c r="CR9" s="390"/>
      <c r="CS9" s="391"/>
      <c r="CT9" s="383">
        <v>20.2</v>
      </c>
      <c r="CU9" s="384"/>
      <c r="CV9" s="384"/>
      <c r="CW9" s="384"/>
      <c r="CX9" s="384"/>
      <c r="CY9" s="384"/>
      <c r="CZ9" s="384"/>
      <c r="DA9" s="385"/>
      <c r="DB9" s="383">
        <v>20.3</v>
      </c>
      <c r="DC9" s="384"/>
      <c r="DD9" s="384"/>
      <c r="DE9" s="384"/>
      <c r="DF9" s="384"/>
      <c r="DG9" s="384"/>
      <c r="DH9" s="384"/>
      <c r="DI9" s="385"/>
      <c r="DJ9" s="137"/>
      <c r="DK9" s="137"/>
      <c r="DL9" s="137"/>
      <c r="DM9" s="137"/>
      <c r="DN9" s="137"/>
      <c r="DO9" s="137"/>
    </row>
    <row r="10" spans="1:119" ht="18.75" customHeight="1" thickBot="1">
      <c r="A10" s="138"/>
      <c r="B10" s="380"/>
      <c r="C10" s="381"/>
      <c r="D10" s="381"/>
      <c r="E10" s="381"/>
      <c r="F10" s="381"/>
      <c r="G10" s="381"/>
      <c r="H10" s="381"/>
      <c r="I10" s="381"/>
      <c r="J10" s="381"/>
      <c r="K10" s="429"/>
      <c r="L10" s="436" t="s">
        <v>102</v>
      </c>
      <c r="M10" s="416"/>
      <c r="N10" s="416"/>
      <c r="O10" s="416"/>
      <c r="P10" s="416"/>
      <c r="Q10" s="417"/>
      <c r="R10" s="437">
        <v>723323</v>
      </c>
      <c r="S10" s="438"/>
      <c r="T10" s="438"/>
      <c r="U10" s="438"/>
      <c r="V10" s="439"/>
      <c r="W10" s="374"/>
      <c r="X10" s="375"/>
      <c r="Y10" s="375"/>
      <c r="Z10" s="375"/>
      <c r="AA10" s="375"/>
      <c r="AB10" s="375"/>
      <c r="AC10" s="375"/>
      <c r="AD10" s="375"/>
      <c r="AE10" s="375"/>
      <c r="AF10" s="375"/>
      <c r="AG10" s="375"/>
      <c r="AH10" s="375"/>
      <c r="AI10" s="375"/>
      <c r="AJ10" s="375"/>
      <c r="AK10" s="375"/>
      <c r="AL10" s="378"/>
      <c r="AM10" s="415" t="s">
        <v>103</v>
      </c>
      <c r="AN10" s="416"/>
      <c r="AO10" s="416"/>
      <c r="AP10" s="416"/>
      <c r="AQ10" s="416"/>
      <c r="AR10" s="416"/>
      <c r="AS10" s="416"/>
      <c r="AT10" s="417"/>
      <c r="AU10" s="418" t="s">
        <v>104</v>
      </c>
      <c r="AV10" s="419"/>
      <c r="AW10" s="419"/>
      <c r="AX10" s="419"/>
      <c r="AY10" s="420" t="s">
        <v>105</v>
      </c>
      <c r="AZ10" s="421"/>
      <c r="BA10" s="421"/>
      <c r="BB10" s="421"/>
      <c r="BC10" s="421"/>
      <c r="BD10" s="421"/>
      <c r="BE10" s="421"/>
      <c r="BF10" s="421"/>
      <c r="BG10" s="421"/>
      <c r="BH10" s="421"/>
      <c r="BI10" s="421"/>
      <c r="BJ10" s="421"/>
      <c r="BK10" s="421"/>
      <c r="BL10" s="421"/>
      <c r="BM10" s="422"/>
      <c r="BN10" s="386">
        <v>2206743</v>
      </c>
      <c r="BO10" s="387"/>
      <c r="BP10" s="387"/>
      <c r="BQ10" s="387"/>
      <c r="BR10" s="387"/>
      <c r="BS10" s="387"/>
      <c r="BT10" s="387"/>
      <c r="BU10" s="388"/>
      <c r="BV10" s="386">
        <v>3004257</v>
      </c>
      <c r="BW10" s="387"/>
      <c r="BX10" s="387"/>
      <c r="BY10" s="387"/>
      <c r="BZ10" s="387"/>
      <c r="CA10" s="387"/>
      <c r="CB10" s="387"/>
      <c r="CC10" s="38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0"/>
      <c r="C11" s="381"/>
      <c r="D11" s="381"/>
      <c r="E11" s="381"/>
      <c r="F11" s="381"/>
      <c r="G11" s="381"/>
      <c r="H11" s="381"/>
      <c r="I11" s="381"/>
      <c r="J11" s="381"/>
      <c r="K11" s="429"/>
      <c r="L11" s="440" t="s">
        <v>107</v>
      </c>
      <c r="M11" s="441"/>
      <c r="N11" s="441"/>
      <c r="O11" s="441"/>
      <c r="P11" s="441"/>
      <c r="Q11" s="442"/>
      <c r="R11" s="443" t="s">
        <v>108</v>
      </c>
      <c r="S11" s="444"/>
      <c r="T11" s="444"/>
      <c r="U11" s="444"/>
      <c r="V11" s="445"/>
      <c r="W11" s="374"/>
      <c r="X11" s="375"/>
      <c r="Y11" s="375"/>
      <c r="Z11" s="375"/>
      <c r="AA11" s="375"/>
      <c r="AB11" s="375"/>
      <c r="AC11" s="375"/>
      <c r="AD11" s="375"/>
      <c r="AE11" s="375"/>
      <c r="AF11" s="375"/>
      <c r="AG11" s="375"/>
      <c r="AH11" s="375"/>
      <c r="AI11" s="375"/>
      <c r="AJ11" s="375"/>
      <c r="AK11" s="375"/>
      <c r="AL11" s="378"/>
      <c r="AM11" s="415" t="s">
        <v>109</v>
      </c>
      <c r="AN11" s="416"/>
      <c r="AO11" s="416"/>
      <c r="AP11" s="416"/>
      <c r="AQ11" s="416"/>
      <c r="AR11" s="416"/>
      <c r="AS11" s="416"/>
      <c r="AT11" s="417"/>
      <c r="AU11" s="418" t="s">
        <v>99</v>
      </c>
      <c r="AV11" s="419"/>
      <c r="AW11" s="419"/>
      <c r="AX11" s="419"/>
      <c r="AY11" s="420" t="s">
        <v>110</v>
      </c>
      <c r="AZ11" s="421"/>
      <c r="BA11" s="421"/>
      <c r="BB11" s="421"/>
      <c r="BC11" s="421"/>
      <c r="BD11" s="421"/>
      <c r="BE11" s="421"/>
      <c r="BF11" s="421"/>
      <c r="BG11" s="421"/>
      <c r="BH11" s="421"/>
      <c r="BI11" s="421"/>
      <c r="BJ11" s="421"/>
      <c r="BK11" s="421"/>
      <c r="BL11" s="421"/>
      <c r="BM11" s="422"/>
      <c r="BN11" s="386" t="s">
        <v>111</v>
      </c>
      <c r="BO11" s="387"/>
      <c r="BP11" s="387"/>
      <c r="BQ11" s="387"/>
      <c r="BR11" s="387"/>
      <c r="BS11" s="387"/>
      <c r="BT11" s="387"/>
      <c r="BU11" s="388"/>
      <c r="BV11" s="386" t="s">
        <v>111</v>
      </c>
      <c r="BW11" s="387"/>
      <c r="BX11" s="387"/>
      <c r="BY11" s="387"/>
      <c r="BZ11" s="387"/>
      <c r="CA11" s="387"/>
      <c r="CB11" s="387"/>
      <c r="CC11" s="388"/>
      <c r="CD11" s="389" t="s">
        <v>112</v>
      </c>
      <c r="CE11" s="390"/>
      <c r="CF11" s="390"/>
      <c r="CG11" s="390"/>
      <c r="CH11" s="390"/>
      <c r="CI11" s="390"/>
      <c r="CJ11" s="390"/>
      <c r="CK11" s="390"/>
      <c r="CL11" s="390"/>
      <c r="CM11" s="390"/>
      <c r="CN11" s="390"/>
      <c r="CO11" s="390"/>
      <c r="CP11" s="390"/>
      <c r="CQ11" s="390"/>
      <c r="CR11" s="390"/>
      <c r="CS11" s="391"/>
      <c r="CT11" s="426" t="s">
        <v>111</v>
      </c>
      <c r="CU11" s="427"/>
      <c r="CV11" s="427"/>
      <c r="CW11" s="427"/>
      <c r="CX11" s="427"/>
      <c r="CY11" s="427"/>
      <c r="CZ11" s="427"/>
      <c r="DA11" s="428"/>
      <c r="DB11" s="426" t="s">
        <v>111</v>
      </c>
      <c r="DC11" s="427"/>
      <c r="DD11" s="427"/>
      <c r="DE11" s="427"/>
      <c r="DF11" s="427"/>
      <c r="DG11" s="427"/>
      <c r="DH11" s="427"/>
      <c r="DI11" s="428"/>
      <c r="DJ11" s="137"/>
      <c r="DK11" s="137"/>
      <c r="DL11" s="137"/>
      <c r="DM11" s="137"/>
      <c r="DN11" s="137"/>
      <c r="DO11" s="137"/>
    </row>
    <row r="12" spans="1:119" ht="18.75" customHeight="1">
      <c r="A12" s="138"/>
      <c r="B12" s="446" t="s">
        <v>113</v>
      </c>
      <c r="C12" s="447"/>
      <c r="D12" s="447"/>
      <c r="E12" s="447"/>
      <c r="F12" s="447"/>
      <c r="G12" s="447"/>
      <c r="H12" s="447"/>
      <c r="I12" s="447"/>
      <c r="J12" s="447"/>
      <c r="K12" s="448"/>
      <c r="L12" s="455" t="s">
        <v>114</v>
      </c>
      <c r="M12" s="456"/>
      <c r="N12" s="456"/>
      <c r="O12" s="456"/>
      <c r="P12" s="456"/>
      <c r="Q12" s="457"/>
      <c r="R12" s="458">
        <v>718774</v>
      </c>
      <c r="S12" s="459"/>
      <c r="T12" s="459"/>
      <c r="U12" s="459"/>
      <c r="V12" s="460"/>
      <c r="W12" s="461" t="s">
        <v>1</v>
      </c>
      <c r="X12" s="419"/>
      <c r="Y12" s="419"/>
      <c r="Z12" s="419"/>
      <c r="AA12" s="419"/>
      <c r="AB12" s="462"/>
      <c r="AC12" s="418" t="s">
        <v>115</v>
      </c>
      <c r="AD12" s="419"/>
      <c r="AE12" s="419"/>
      <c r="AF12" s="419"/>
      <c r="AG12" s="462"/>
      <c r="AH12" s="418" t="s">
        <v>116</v>
      </c>
      <c r="AI12" s="419"/>
      <c r="AJ12" s="419"/>
      <c r="AK12" s="419"/>
      <c r="AL12" s="463"/>
      <c r="AM12" s="415" t="s">
        <v>117</v>
      </c>
      <c r="AN12" s="416"/>
      <c r="AO12" s="416"/>
      <c r="AP12" s="416"/>
      <c r="AQ12" s="416"/>
      <c r="AR12" s="416"/>
      <c r="AS12" s="416"/>
      <c r="AT12" s="417"/>
      <c r="AU12" s="418" t="s">
        <v>118</v>
      </c>
      <c r="AV12" s="419"/>
      <c r="AW12" s="419"/>
      <c r="AX12" s="419"/>
      <c r="AY12" s="420" t="s">
        <v>119</v>
      </c>
      <c r="AZ12" s="421"/>
      <c r="BA12" s="421"/>
      <c r="BB12" s="421"/>
      <c r="BC12" s="421"/>
      <c r="BD12" s="421"/>
      <c r="BE12" s="421"/>
      <c r="BF12" s="421"/>
      <c r="BG12" s="421"/>
      <c r="BH12" s="421"/>
      <c r="BI12" s="421"/>
      <c r="BJ12" s="421"/>
      <c r="BK12" s="421"/>
      <c r="BL12" s="421"/>
      <c r="BM12" s="422"/>
      <c r="BN12" s="386">
        <v>2200000</v>
      </c>
      <c r="BO12" s="387"/>
      <c r="BP12" s="387"/>
      <c r="BQ12" s="387"/>
      <c r="BR12" s="387"/>
      <c r="BS12" s="387"/>
      <c r="BT12" s="387"/>
      <c r="BU12" s="388"/>
      <c r="BV12" s="386">
        <v>2700000</v>
      </c>
      <c r="BW12" s="387"/>
      <c r="BX12" s="387"/>
      <c r="BY12" s="387"/>
      <c r="BZ12" s="387"/>
      <c r="CA12" s="387"/>
      <c r="CB12" s="387"/>
      <c r="CC12" s="388"/>
      <c r="CD12" s="389" t="s">
        <v>120</v>
      </c>
      <c r="CE12" s="390"/>
      <c r="CF12" s="390"/>
      <c r="CG12" s="390"/>
      <c r="CH12" s="390"/>
      <c r="CI12" s="390"/>
      <c r="CJ12" s="390"/>
      <c r="CK12" s="390"/>
      <c r="CL12" s="390"/>
      <c r="CM12" s="390"/>
      <c r="CN12" s="390"/>
      <c r="CO12" s="390"/>
      <c r="CP12" s="390"/>
      <c r="CQ12" s="390"/>
      <c r="CR12" s="390"/>
      <c r="CS12" s="391"/>
      <c r="CT12" s="426" t="s">
        <v>121</v>
      </c>
      <c r="CU12" s="427"/>
      <c r="CV12" s="427"/>
      <c r="CW12" s="427"/>
      <c r="CX12" s="427"/>
      <c r="CY12" s="427"/>
      <c r="CZ12" s="427"/>
      <c r="DA12" s="428"/>
      <c r="DB12" s="426" t="s">
        <v>121</v>
      </c>
      <c r="DC12" s="427"/>
      <c r="DD12" s="427"/>
      <c r="DE12" s="427"/>
      <c r="DF12" s="427"/>
      <c r="DG12" s="427"/>
      <c r="DH12" s="427"/>
      <c r="DI12" s="428"/>
      <c r="DJ12" s="137"/>
      <c r="DK12" s="137"/>
      <c r="DL12" s="137"/>
      <c r="DM12" s="137"/>
      <c r="DN12" s="137"/>
      <c r="DO12" s="137"/>
    </row>
    <row r="13" spans="1:119" ht="18.75" customHeight="1">
      <c r="A13" s="138"/>
      <c r="B13" s="449"/>
      <c r="C13" s="450"/>
      <c r="D13" s="450"/>
      <c r="E13" s="450"/>
      <c r="F13" s="450"/>
      <c r="G13" s="450"/>
      <c r="H13" s="450"/>
      <c r="I13" s="450"/>
      <c r="J13" s="450"/>
      <c r="K13" s="451"/>
      <c r="L13" s="148"/>
      <c r="M13" s="474" t="s">
        <v>122</v>
      </c>
      <c r="N13" s="475"/>
      <c r="O13" s="475"/>
      <c r="P13" s="475"/>
      <c r="Q13" s="476"/>
      <c r="R13" s="467">
        <v>710730</v>
      </c>
      <c r="S13" s="468"/>
      <c r="T13" s="468"/>
      <c r="U13" s="468"/>
      <c r="V13" s="469"/>
      <c r="W13" s="402" t="s">
        <v>123</v>
      </c>
      <c r="X13" s="403"/>
      <c r="Y13" s="403"/>
      <c r="Z13" s="403"/>
      <c r="AA13" s="403"/>
      <c r="AB13" s="393"/>
      <c r="AC13" s="437">
        <v>9833</v>
      </c>
      <c r="AD13" s="438"/>
      <c r="AE13" s="438"/>
      <c r="AF13" s="438"/>
      <c r="AG13" s="477"/>
      <c r="AH13" s="437">
        <v>12695</v>
      </c>
      <c r="AI13" s="438"/>
      <c r="AJ13" s="438"/>
      <c r="AK13" s="438"/>
      <c r="AL13" s="439"/>
      <c r="AM13" s="415" t="s">
        <v>124</v>
      </c>
      <c r="AN13" s="416"/>
      <c r="AO13" s="416"/>
      <c r="AP13" s="416"/>
      <c r="AQ13" s="416"/>
      <c r="AR13" s="416"/>
      <c r="AS13" s="416"/>
      <c r="AT13" s="417"/>
      <c r="AU13" s="418" t="s">
        <v>125</v>
      </c>
      <c r="AV13" s="419"/>
      <c r="AW13" s="419"/>
      <c r="AX13" s="419"/>
      <c r="AY13" s="420" t="s">
        <v>126</v>
      </c>
      <c r="AZ13" s="421"/>
      <c r="BA13" s="421"/>
      <c r="BB13" s="421"/>
      <c r="BC13" s="421"/>
      <c r="BD13" s="421"/>
      <c r="BE13" s="421"/>
      <c r="BF13" s="421"/>
      <c r="BG13" s="421"/>
      <c r="BH13" s="421"/>
      <c r="BI13" s="421"/>
      <c r="BJ13" s="421"/>
      <c r="BK13" s="421"/>
      <c r="BL13" s="421"/>
      <c r="BM13" s="422"/>
      <c r="BN13" s="386">
        <v>1182314</v>
      </c>
      <c r="BO13" s="387"/>
      <c r="BP13" s="387"/>
      <c r="BQ13" s="387"/>
      <c r="BR13" s="387"/>
      <c r="BS13" s="387"/>
      <c r="BT13" s="387"/>
      <c r="BU13" s="388"/>
      <c r="BV13" s="386">
        <v>376255</v>
      </c>
      <c r="BW13" s="387"/>
      <c r="BX13" s="387"/>
      <c r="BY13" s="387"/>
      <c r="BZ13" s="387"/>
      <c r="CA13" s="387"/>
      <c r="CB13" s="387"/>
      <c r="CC13" s="388"/>
      <c r="CD13" s="389" t="s">
        <v>127</v>
      </c>
      <c r="CE13" s="390"/>
      <c r="CF13" s="390"/>
      <c r="CG13" s="390"/>
      <c r="CH13" s="390"/>
      <c r="CI13" s="390"/>
      <c r="CJ13" s="390"/>
      <c r="CK13" s="390"/>
      <c r="CL13" s="390"/>
      <c r="CM13" s="390"/>
      <c r="CN13" s="390"/>
      <c r="CO13" s="390"/>
      <c r="CP13" s="390"/>
      <c r="CQ13" s="390"/>
      <c r="CR13" s="390"/>
      <c r="CS13" s="391"/>
      <c r="CT13" s="383">
        <v>10.3</v>
      </c>
      <c r="CU13" s="384"/>
      <c r="CV13" s="384"/>
      <c r="CW13" s="384"/>
      <c r="CX13" s="384"/>
      <c r="CY13" s="384"/>
      <c r="CZ13" s="384"/>
      <c r="DA13" s="385"/>
      <c r="DB13" s="383">
        <v>11.5</v>
      </c>
      <c r="DC13" s="384"/>
      <c r="DD13" s="384"/>
      <c r="DE13" s="384"/>
      <c r="DF13" s="384"/>
      <c r="DG13" s="384"/>
      <c r="DH13" s="384"/>
      <c r="DI13" s="385"/>
      <c r="DJ13" s="137"/>
      <c r="DK13" s="137"/>
      <c r="DL13" s="137"/>
      <c r="DM13" s="137"/>
      <c r="DN13" s="137"/>
      <c r="DO13" s="137"/>
    </row>
    <row r="14" spans="1:119" ht="18.75" customHeight="1" thickBot="1">
      <c r="A14" s="138"/>
      <c r="B14" s="449"/>
      <c r="C14" s="450"/>
      <c r="D14" s="450"/>
      <c r="E14" s="450"/>
      <c r="F14" s="450"/>
      <c r="G14" s="450"/>
      <c r="H14" s="450"/>
      <c r="I14" s="450"/>
      <c r="J14" s="450"/>
      <c r="K14" s="451"/>
      <c r="L14" s="464" t="s">
        <v>128</v>
      </c>
      <c r="M14" s="465"/>
      <c r="N14" s="465"/>
      <c r="O14" s="465"/>
      <c r="P14" s="465"/>
      <c r="Q14" s="466"/>
      <c r="R14" s="467">
        <v>719188</v>
      </c>
      <c r="S14" s="468"/>
      <c r="T14" s="468"/>
      <c r="U14" s="468"/>
      <c r="V14" s="469"/>
      <c r="W14" s="376"/>
      <c r="X14" s="377"/>
      <c r="Y14" s="377"/>
      <c r="Z14" s="377"/>
      <c r="AA14" s="377"/>
      <c r="AB14" s="366"/>
      <c r="AC14" s="470">
        <v>2.9</v>
      </c>
      <c r="AD14" s="471"/>
      <c r="AE14" s="471"/>
      <c r="AF14" s="471"/>
      <c r="AG14" s="472"/>
      <c r="AH14" s="470">
        <v>3.4</v>
      </c>
      <c r="AI14" s="471"/>
      <c r="AJ14" s="471"/>
      <c r="AK14" s="471"/>
      <c r="AL14" s="473"/>
      <c r="AM14" s="415"/>
      <c r="AN14" s="416"/>
      <c r="AO14" s="416"/>
      <c r="AP14" s="416"/>
      <c r="AQ14" s="416"/>
      <c r="AR14" s="416"/>
      <c r="AS14" s="416"/>
      <c r="AT14" s="417"/>
      <c r="AU14" s="418"/>
      <c r="AV14" s="419"/>
      <c r="AW14" s="419"/>
      <c r="AX14" s="419"/>
      <c r="AY14" s="420"/>
      <c r="AZ14" s="421"/>
      <c r="BA14" s="421"/>
      <c r="BB14" s="421"/>
      <c r="BC14" s="421"/>
      <c r="BD14" s="421"/>
      <c r="BE14" s="421"/>
      <c r="BF14" s="421"/>
      <c r="BG14" s="421"/>
      <c r="BH14" s="421"/>
      <c r="BI14" s="421"/>
      <c r="BJ14" s="421"/>
      <c r="BK14" s="421"/>
      <c r="BL14" s="421"/>
      <c r="BM14" s="422"/>
      <c r="BN14" s="386"/>
      <c r="BO14" s="387"/>
      <c r="BP14" s="387"/>
      <c r="BQ14" s="387"/>
      <c r="BR14" s="387"/>
      <c r="BS14" s="387"/>
      <c r="BT14" s="387"/>
      <c r="BU14" s="388"/>
      <c r="BV14" s="386"/>
      <c r="BW14" s="387"/>
      <c r="BX14" s="387"/>
      <c r="BY14" s="387"/>
      <c r="BZ14" s="387"/>
      <c r="CA14" s="387"/>
      <c r="CB14" s="387"/>
      <c r="CC14" s="388"/>
      <c r="CD14" s="478" t="s">
        <v>129</v>
      </c>
      <c r="CE14" s="479"/>
      <c r="CF14" s="479"/>
      <c r="CG14" s="479"/>
      <c r="CH14" s="479"/>
      <c r="CI14" s="479"/>
      <c r="CJ14" s="479"/>
      <c r="CK14" s="479"/>
      <c r="CL14" s="479"/>
      <c r="CM14" s="479"/>
      <c r="CN14" s="479"/>
      <c r="CO14" s="479"/>
      <c r="CP14" s="479"/>
      <c r="CQ14" s="479"/>
      <c r="CR14" s="479"/>
      <c r="CS14" s="480"/>
      <c r="CT14" s="481">
        <v>76.2</v>
      </c>
      <c r="CU14" s="482"/>
      <c r="CV14" s="482"/>
      <c r="CW14" s="482"/>
      <c r="CX14" s="482"/>
      <c r="CY14" s="482"/>
      <c r="CZ14" s="482"/>
      <c r="DA14" s="483"/>
      <c r="DB14" s="481">
        <v>87.3</v>
      </c>
      <c r="DC14" s="482"/>
      <c r="DD14" s="482"/>
      <c r="DE14" s="482"/>
      <c r="DF14" s="482"/>
      <c r="DG14" s="482"/>
      <c r="DH14" s="482"/>
      <c r="DI14" s="483"/>
      <c r="DJ14" s="137"/>
      <c r="DK14" s="137"/>
      <c r="DL14" s="137"/>
      <c r="DM14" s="137"/>
      <c r="DN14" s="137"/>
      <c r="DO14" s="137"/>
    </row>
    <row r="15" spans="1:119" ht="18.75" customHeight="1">
      <c r="A15" s="138"/>
      <c r="B15" s="449"/>
      <c r="C15" s="450"/>
      <c r="D15" s="450"/>
      <c r="E15" s="450"/>
      <c r="F15" s="450"/>
      <c r="G15" s="450"/>
      <c r="H15" s="450"/>
      <c r="I15" s="450"/>
      <c r="J15" s="450"/>
      <c r="K15" s="451"/>
      <c r="L15" s="148"/>
      <c r="M15" s="474" t="s">
        <v>122</v>
      </c>
      <c r="N15" s="475"/>
      <c r="O15" s="475"/>
      <c r="P15" s="475"/>
      <c r="Q15" s="476"/>
      <c r="R15" s="467">
        <v>711304</v>
      </c>
      <c r="S15" s="468"/>
      <c r="T15" s="468"/>
      <c r="U15" s="468"/>
      <c r="V15" s="469"/>
      <c r="W15" s="402" t="s">
        <v>130</v>
      </c>
      <c r="X15" s="403"/>
      <c r="Y15" s="403"/>
      <c r="Z15" s="403"/>
      <c r="AA15" s="403"/>
      <c r="AB15" s="393"/>
      <c r="AC15" s="437">
        <v>91303</v>
      </c>
      <c r="AD15" s="438"/>
      <c r="AE15" s="438"/>
      <c r="AF15" s="438"/>
      <c r="AG15" s="477"/>
      <c r="AH15" s="437">
        <v>103038</v>
      </c>
      <c r="AI15" s="438"/>
      <c r="AJ15" s="438"/>
      <c r="AK15" s="438"/>
      <c r="AL15" s="439"/>
      <c r="AM15" s="415"/>
      <c r="AN15" s="416"/>
      <c r="AO15" s="416"/>
      <c r="AP15" s="416"/>
      <c r="AQ15" s="416"/>
      <c r="AR15" s="416"/>
      <c r="AS15" s="416"/>
      <c r="AT15" s="417"/>
      <c r="AU15" s="418"/>
      <c r="AV15" s="419"/>
      <c r="AW15" s="419"/>
      <c r="AX15" s="419"/>
      <c r="AY15" s="346" t="s">
        <v>131</v>
      </c>
      <c r="AZ15" s="347"/>
      <c r="BA15" s="347"/>
      <c r="BB15" s="347"/>
      <c r="BC15" s="347"/>
      <c r="BD15" s="347"/>
      <c r="BE15" s="347"/>
      <c r="BF15" s="347"/>
      <c r="BG15" s="347"/>
      <c r="BH15" s="347"/>
      <c r="BI15" s="347"/>
      <c r="BJ15" s="347"/>
      <c r="BK15" s="347"/>
      <c r="BL15" s="347"/>
      <c r="BM15" s="348"/>
      <c r="BN15" s="349">
        <v>101520319</v>
      </c>
      <c r="BO15" s="350"/>
      <c r="BP15" s="350"/>
      <c r="BQ15" s="350"/>
      <c r="BR15" s="350"/>
      <c r="BS15" s="350"/>
      <c r="BT15" s="350"/>
      <c r="BU15" s="351"/>
      <c r="BV15" s="349">
        <v>100551040</v>
      </c>
      <c r="BW15" s="350"/>
      <c r="BX15" s="350"/>
      <c r="BY15" s="350"/>
      <c r="BZ15" s="350"/>
      <c r="CA15" s="350"/>
      <c r="CB15" s="350"/>
      <c r="CC15" s="351"/>
      <c r="CD15" s="484" t="s">
        <v>132</v>
      </c>
      <c r="CE15" s="485"/>
      <c r="CF15" s="485"/>
      <c r="CG15" s="485"/>
      <c r="CH15" s="485"/>
      <c r="CI15" s="485"/>
      <c r="CJ15" s="485"/>
      <c r="CK15" s="485"/>
      <c r="CL15" s="485"/>
      <c r="CM15" s="485"/>
      <c r="CN15" s="485"/>
      <c r="CO15" s="485"/>
      <c r="CP15" s="485"/>
      <c r="CQ15" s="485"/>
      <c r="CR15" s="485"/>
      <c r="CS15" s="48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9"/>
      <c r="C16" s="450"/>
      <c r="D16" s="450"/>
      <c r="E16" s="450"/>
      <c r="F16" s="450"/>
      <c r="G16" s="450"/>
      <c r="H16" s="450"/>
      <c r="I16" s="450"/>
      <c r="J16" s="450"/>
      <c r="K16" s="451"/>
      <c r="L16" s="464" t="s">
        <v>133</v>
      </c>
      <c r="M16" s="495"/>
      <c r="N16" s="495"/>
      <c r="O16" s="495"/>
      <c r="P16" s="495"/>
      <c r="Q16" s="496"/>
      <c r="R16" s="487" t="s">
        <v>134</v>
      </c>
      <c r="S16" s="488"/>
      <c r="T16" s="488"/>
      <c r="U16" s="488"/>
      <c r="V16" s="489"/>
      <c r="W16" s="376"/>
      <c r="X16" s="377"/>
      <c r="Y16" s="377"/>
      <c r="Z16" s="377"/>
      <c r="AA16" s="377"/>
      <c r="AB16" s="366"/>
      <c r="AC16" s="470">
        <v>26.6</v>
      </c>
      <c r="AD16" s="471"/>
      <c r="AE16" s="471"/>
      <c r="AF16" s="471"/>
      <c r="AG16" s="472"/>
      <c r="AH16" s="470">
        <v>27.6</v>
      </c>
      <c r="AI16" s="471"/>
      <c r="AJ16" s="471"/>
      <c r="AK16" s="471"/>
      <c r="AL16" s="473"/>
      <c r="AM16" s="415"/>
      <c r="AN16" s="416"/>
      <c r="AO16" s="416"/>
      <c r="AP16" s="416"/>
      <c r="AQ16" s="416"/>
      <c r="AR16" s="416"/>
      <c r="AS16" s="416"/>
      <c r="AT16" s="417"/>
      <c r="AU16" s="418"/>
      <c r="AV16" s="419"/>
      <c r="AW16" s="419"/>
      <c r="AX16" s="419"/>
      <c r="AY16" s="420" t="s">
        <v>135</v>
      </c>
      <c r="AZ16" s="421"/>
      <c r="BA16" s="421"/>
      <c r="BB16" s="421"/>
      <c r="BC16" s="421"/>
      <c r="BD16" s="421"/>
      <c r="BE16" s="421"/>
      <c r="BF16" s="421"/>
      <c r="BG16" s="421"/>
      <c r="BH16" s="421"/>
      <c r="BI16" s="421"/>
      <c r="BJ16" s="421"/>
      <c r="BK16" s="421"/>
      <c r="BL16" s="421"/>
      <c r="BM16" s="422"/>
      <c r="BN16" s="386">
        <v>112951240</v>
      </c>
      <c r="BO16" s="387"/>
      <c r="BP16" s="387"/>
      <c r="BQ16" s="387"/>
      <c r="BR16" s="387"/>
      <c r="BS16" s="387"/>
      <c r="BT16" s="387"/>
      <c r="BU16" s="388"/>
      <c r="BV16" s="386">
        <v>112826721</v>
      </c>
      <c r="BW16" s="387"/>
      <c r="BX16" s="387"/>
      <c r="BY16" s="387"/>
      <c r="BZ16" s="387"/>
      <c r="CA16" s="387"/>
      <c r="CB16" s="387"/>
      <c r="CC16" s="388"/>
      <c r="CD16" s="152"/>
      <c r="CE16" s="493"/>
      <c r="CF16" s="493"/>
      <c r="CG16" s="493"/>
      <c r="CH16" s="493"/>
      <c r="CI16" s="493"/>
      <c r="CJ16" s="493"/>
      <c r="CK16" s="493"/>
      <c r="CL16" s="493"/>
      <c r="CM16" s="493"/>
      <c r="CN16" s="493"/>
      <c r="CO16" s="493"/>
      <c r="CP16" s="493"/>
      <c r="CQ16" s="493"/>
      <c r="CR16" s="493"/>
      <c r="CS16" s="494"/>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452"/>
      <c r="C17" s="453"/>
      <c r="D17" s="453"/>
      <c r="E17" s="453"/>
      <c r="F17" s="453"/>
      <c r="G17" s="453"/>
      <c r="H17" s="453"/>
      <c r="I17" s="453"/>
      <c r="J17" s="453"/>
      <c r="K17" s="454"/>
      <c r="L17" s="153"/>
      <c r="M17" s="490" t="s">
        <v>136</v>
      </c>
      <c r="N17" s="491"/>
      <c r="O17" s="491"/>
      <c r="P17" s="491"/>
      <c r="Q17" s="492"/>
      <c r="R17" s="487" t="s">
        <v>134</v>
      </c>
      <c r="S17" s="488"/>
      <c r="T17" s="488"/>
      <c r="U17" s="488"/>
      <c r="V17" s="489"/>
      <c r="W17" s="402" t="s">
        <v>137</v>
      </c>
      <c r="X17" s="403"/>
      <c r="Y17" s="403"/>
      <c r="Z17" s="403"/>
      <c r="AA17" s="403"/>
      <c r="AB17" s="393"/>
      <c r="AC17" s="437">
        <v>241958</v>
      </c>
      <c r="AD17" s="438"/>
      <c r="AE17" s="438"/>
      <c r="AF17" s="438"/>
      <c r="AG17" s="477"/>
      <c r="AH17" s="437">
        <v>251399</v>
      </c>
      <c r="AI17" s="438"/>
      <c r="AJ17" s="438"/>
      <c r="AK17" s="438"/>
      <c r="AL17" s="439"/>
      <c r="AM17" s="415"/>
      <c r="AN17" s="416"/>
      <c r="AO17" s="416"/>
      <c r="AP17" s="416"/>
      <c r="AQ17" s="416"/>
      <c r="AR17" s="416"/>
      <c r="AS17" s="416"/>
      <c r="AT17" s="417"/>
      <c r="AU17" s="418"/>
      <c r="AV17" s="419"/>
      <c r="AW17" s="419"/>
      <c r="AX17" s="419"/>
      <c r="AY17" s="420" t="s">
        <v>138</v>
      </c>
      <c r="AZ17" s="421"/>
      <c r="BA17" s="421"/>
      <c r="BB17" s="421"/>
      <c r="BC17" s="421"/>
      <c r="BD17" s="421"/>
      <c r="BE17" s="421"/>
      <c r="BF17" s="421"/>
      <c r="BG17" s="421"/>
      <c r="BH17" s="421"/>
      <c r="BI17" s="421"/>
      <c r="BJ17" s="421"/>
      <c r="BK17" s="421"/>
      <c r="BL17" s="421"/>
      <c r="BM17" s="422"/>
      <c r="BN17" s="386">
        <v>132261230</v>
      </c>
      <c r="BO17" s="387"/>
      <c r="BP17" s="387"/>
      <c r="BQ17" s="387"/>
      <c r="BR17" s="387"/>
      <c r="BS17" s="387"/>
      <c r="BT17" s="387"/>
      <c r="BU17" s="388"/>
      <c r="BV17" s="386">
        <v>130706596</v>
      </c>
      <c r="BW17" s="387"/>
      <c r="BX17" s="387"/>
      <c r="BY17" s="387"/>
      <c r="BZ17" s="387"/>
      <c r="CA17" s="387"/>
      <c r="CB17" s="387"/>
      <c r="CC17" s="388"/>
      <c r="CD17" s="152"/>
      <c r="CE17" s="493"/>
      <c r="CF17" s="493"/>
      <c r="CG17" s="493"/>
      <c r="CH17" s="493"/>
      <c r="CI17" s="493"/>
      <c r="CJ17" s="493"/>
      <c r="CK17" s="493"/>
      <c r="CL17" s="493"/>
      <c r="CM17" s="493"/>
      <c r="CN17" s="493"/>
      <c r="CO17" s="493"/>
      <c r="CP17" s="493"/>
      <c r="CQ17" s="493"/>
      <c r="CR17" s="493"/>
      <c r="CS17" s="494"/>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97" t="s">
        <v>139</v>
      </c>
      <c r="C18" s="429"/>
      <c r="D18" s="429"/>
      <c r="E18" s="498"/>
      <c r="F18" s="498"/>
      <c r="G18" s="498"/>
      <c r="H18" s="498"/>
      <c r="I18" s="498"/>
      <c r="J18" s="498"/>
      <c r="K18" s="498"/>
      <c r="L18" s="499">
        <v>1411.93</v>
      </c>
      <c r="M18" s="499"/>
      <c r="N18" s="499"/>
      <c r="O18" s="499"/>
      <c r="P18" s="499"/>
      <c r="Q18" s="499"/>
      <c r="R18" s="500"/>
      <c r="S18" s="500"/>
      <c r="T18" s="500"/>
      <c r="U18" s="500"/>
      <c r="V18" s="501"/>
      <c r="W18" s="404"/>
      <c r="X18" s="405"/>
      <c r="Y18" s="405"/>
      <c r="Z18" s="405"/>
      <c r="AA18" s="405"/>
      <c r="AB18" s="396"/>
      <c r="AC18" s="502">
        <v>70.5</v>
      </c>
      <c r="AD18" s="503"/>
      <c r="AE18" s="503"/>
      <c r="AF18" s="503"/>
      <c r="AG18" s="504"/>
      <c r="AH18" s="502">
        <v>67.5</v>
      </c>
      <c r="AI18" s="503"/>
      <c r="AJ18" s="503"/>
      <c r="AK18" s="503"/>
      <c r="AL18" s="505"/>
      <c r="AM18" s="415"/>
      <c r="AN18" s="416"/>
      <c r="AO18" s="416"/>
      <c r="AP18" s="416"/>
      <c r="AQ18" s="416"/>
      <c r="AR18" s="416"/>
      <c r="AS18" s="416"/>
      <c r="AT18" s="417"/>
      <c r="AU18" s="418"/>
      <c r="AV18" s="419"/>
      <c r="AW18" s="419"/>
      <c r="AX18" s="419"/>
      <c r="AY18" s="420" t="s">
        <v>140</v>
      </c>
      <c r="AZ18" s="421"/>
      <c r="BA18" s="421"/>
      <c r="BB18" s="421"/>
      <c r="BC18" s="421"/>
      <c r="BD18" s="421"/>
      <c r="BE18" s="421"/>
      <c r="BF18" s="421"/>
      <c r="BG18" s="421"/>
      <c r="BH18" s="421"/>
      <c r="BI18" s="421"/>
      <c r="BJ18" s="421"/>
      <c r="BK18" s="421"/>
      <c r="BL18" s="421"/>
      <c r="BM18" s="422"/>
      <c r="BN18" s="386">
        <v>152431719</v>
      </c>
      <c r="BO18" s="387"/>
      <c r="BP18" s="387"/>
      <c r="BQ18" s="387"/>
      <c r="BR18" s="387"/>
      <c r="BS18" s="387"/>
      <c r="BT18" s="387"/>
      <c r="BU18" s="388"/>
      <c r="BV18" s="386">
        <v>151385338</v>
      </c>
      <c r="BW18" s="387"/>
      <c r="BX18" s="387"/>
      <c r="BY18" s="387"/>
      <c r="BZ18" s="387"/>
      <c r="CA18" s="387"/>
      <c r="CB18" s="387"/>
      <c r="CC18" s="388"/>
      <c r="CD18" s="152"/>
      <c r="CE18" s="493"/>
      <c r="CF18" s="493"/>
      <c r="CG18" s="493"/>
      <c r="CH18" s="493"/>
      <c r="CI18" s="493"/>
      <c r="CJ18" s="493"/>
      <c r="CK18" s="493"/>
      <c r="CL18" s="493"/>
      <c r="CM18" s="493"/>
      <c r="CN18" s="493"/>
      <c r="CO18" s="493"/>
      <c r="CP18" s="493"/>
      <c r="CQ18" s="493"/>
      <c r="CR18" s="493"/>
      <c r="CS18" s="494"/>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97" t="s">
        <v>141</v>
      </c>
      <c r="C19" s="429"/>
      <c r="D19" s="429"/>
      <c r="E19" s="498"/>
      <c r="F19" s="498"/>
      <c r="G19" s="498"/>
      <c r="H19" s="498"/>
      <c r="I19" s="498"/>
      <c r="J19" s="498"/>
      <c r="K19" s="498"/>
      <c r="L19" s="506">
        <v>507</v>
      </c>
      <c r="M19" s="506"/>
      <c r="N19" s="506"/>
      <c r="O19" s="506"/>
      <c r="P19" s="506"/>
      <c r="Q19" s="506"/>
      <c r="R19" s="507"/>
      <c r="S19" s="507"/>
      <c r="T19" s="507"/>
      <c r="U19" s="507"/>
      <c r="V19" s="508"/>
      <c r="W19" s="343"/>
      <c r="X19" s="344"/>
      <c r="Y19" s="344"/>
      <c r="Z19" s="344"/>
      <c r="AA19" s="344"/>
      <c r="AB19" s="344"/>
      <c r="AC19" s="350"/>
      <c r="AD19" s="350"/>
      <c r="AE19" s="350"/>
      <c r="AF19" s="350"/>
      <c r="AG19" s="350"/>
      <c r="AH19" s="350"/>
      <c r="AI19" s="350"/>
      <c r="AJ19" s="350"/>
      <c r="AK19" s="350"/>
      <c r="AL19" s="351"/>
      <c r="AM19" s="415"/>
      <c r="AN19" s="416"/>
      <c r="AO19" s="416"/>
      <c r="AP19" s="416"/>
      <c r="AQ19" s="416"/>
      <c r="AR19" s="416"/>
      <c r="AS19" s="416"/>
      <c r="AT19" s="417"/>
      <c r="AU19" s="418"/>
      <c r="AV19" s="419"/>
      <c r="AW19" s="419"/>
      <c r="AX19" s="419"/>
      <c r="AY19" s="420" t="s">
        <v>142</v>
      </c>
      <c r="AZ19" s="421"/>
      <c r="BA19" s="421"/>
      <c r="BB19" s="421"/>
      <c r="BC19" s="421"/>
      <c r="BD19" s="421"/>
      <c r="BE19" s="421"/>
      <c r="BF19" s="421"/>
      <c r="BG19" s="421"/>
      <c r="BH19" s="421"/>
      <c r="BI19" s="421"/>
      <c r="BJ19" s="421"/>
      <c r="BK19" s="421"/>
      <c r="BL19" s="421"/>
      <c r="BM19" s="422"/>
      <c r="BN19" s="386">
        <v>193060124</v>
      </c>
      <c r="BO19" s="387"/>
      <c r="BP19" s="387"/>
      <c r="BQ19" s="387"/>
      <c r="BR19" s="387"/>
      <c r="BS19" s="387"/>
      <c r="BT19" s="387"/>
      <c r="BU19" s="388"/>
      <c r="BV19" s="386">
        <v>189908412</v>
      </c>
      <c r="BW19" s="387"/>
      <c r="BX19" s="387"/>
      <c r="BY19" s="387"/>
      <c r="BZ19" s="387"/>
      <c r="CA19" s="387"/>
      <c r="CB19" s="387"/>
      <c r="CC19" s="388"/>
      <c r="CD19" s="152"/>
      <c r="CE19" s="493"/>
      <c r="CF19" s="493"/>
      <c r="CG19" s="493"/>
      <c r="CH19" s="493"/>
      <c r="CI19" s="493"/>
      <c r="CJ19" s="493"/>
      <c r="CK19" s="493"/>
      <c r="CL19" s="493"/>
      <c r="CM19" s="493"/>
      <c r="CN19" s="493"/>
      <c r="CO19" s="493"/>
      <c r="CP19" s="493"/>
      <c r="CQ19" s="493"/>
      <c r="CR19" s="493"/>
      <c r="CS19" s="494"/>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97" t="s">
        <v>143</v>
      </c>
      <c r="C20" s="429"/>
      <c r="D20" s="429"/>
      <c r="E20" s="498"/>
      <c r="F20" s="498"/>
      <c r="G20" s="498"/>
      <c r="H20" s="498"/>
      <c r="I20" s="498"/>
      <c r="J20" s="498"/>
      <c r="K20" s="498"/>
      <c r="L20" s="506">
        <v>279019</v>
      </c>
      <c r="M20" s="506"/>
      <c r="N20" s="506"/>
      <c r="O20" s="506"/>
      <c r="P20" s="506"/>
      <c r="Q20" s="506"/>
      <c r="R20" s="507"/>
      <c r="S20" s="507"/>
      <c r="T20" s="507"/>
      <c r="U20" s="507"/>
      <c r="V20" s="508"/>
      <c r="W20" s="404"/>
      <c r="X20" s="405"/>
      <c r="Y20" s="405"/>
      <c r="Z20" s="405"/>
      <c r="AA20" s="405"/>
      <c r="AB20" s="405"/>
      <c r="AC20" s="482"/>
      <c r="AD20" s="482"/>
      <c r="AE20" s="482"/>
      <c r="AF20" s="482"/>
      <c r="AG20" s="482"/>
      <c r="AH20" s="482"/>
      <c r="AI20" s="482"/>
      <c r="AJ20" s="482"/>
      <c r="AK20" s="482"/>
      <c r="AL20" s="483"/>
      <c r="AM20" s="509"/>
      <c r="AN20" s="441"/>
      <c r="AO20" s="441"/>
      <c r="AP20" s="441"/>
      <c r="AQ20" s="441"/>
      <c r="AR20" s="441"/>
      <c r="AS20" s="441"/>
      <c r="AT20" s="442"/>
      <c r="AU20" s="510"/>
      <c r="AV20" s="511"/>
      <c r="AW20" s="511"/>
      <c r="AX20" s="512"/>
      <c r="AY20" s="420"/>
      <c r="AZ20" s="421"/>
      <c r="BA20" s="421"/>
      <c r="BB20" s="421"/>
      <c r="BC20" s="421"/>
      <c r="BD20" s="421"/>
      <c r="BE20" s="421"/>
      <c r="BF20" s="421"/>
      <c r="BG20" s="421"/>
      <c r="BH20" s="421"/>
      <c r="BI20" s="421"/>
      <c r="BJ20" s="421"/>
      <c r="BK20" s="421"/>
      <c r="BL20" s="421"/>
      <c r="BM20" s="422"/>
      <c r="BN20" s="386"/>
      <c r="BO20" s="387"/>
      <c r="BP20" s="387"/>
      <c r="BQ20" s="387"/>
      <c r="BR20" s="387"/>
      <c r="BS20" s="387"/>
      <c r="BT20" s="387"/>
      <c r="BU20" s="388"/>
      <c r="BV20" s="386"/>
      <c r="BW20" s="387"/>
      <c r="BX20" s="387"/>
      <c r="BY20" s="387"/>
      <c r="BZ20" s="387"/>
      <c r="CA20" s="387"/>
      <c r="CB20" s="387"/>
      <c r="CC20" s="388"/>
      <c r="CD20" s="152"/>
      <c r="CE20" s="493"/>
      <c r="CF20" s="493"/>
      <c r="CG20" s="493"/>
      <c r="CH20" s="493"/>
      <c r="CI20" s="493"/>
      <c r="CJ20" s="493"/>
      <c r="CK20" s="493"/>
      <c r="CL20" s="493"/>
      <c r="CM20" s="493"/>
      <c r="CN20" s="493"/>
      <c r="CO20" s="493"/>
      <c r="CP20" s="493"/>
      <c r="CQ20" s="493"/>
      <c r="CR20" s="493"/>
      <c r="CS20" s="494"/>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513" t="s">
        <v>144</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420"/>
      <c r="AZ21" s="421"/>
      <c r="BA21" s="421"/>
      <c r="BB21" s="421"/>
      <c r="BC21" s="421"/>
      <c r="BD21" s="421"/>
      <c r="BE21" s="421"/>
      <c r="BF21" s="421"/>
      <c r="BG21" s="421"/>
      <c r="BH21" s="421"/>
      <c r="BI21" s="421"/>
      <c r="BJ21" s="421"/>
      <c r="BK21" s="421"/>
      <c r="BL21" s="421"/>
      <c r="BM21" s="422"/>
      <c r="BN21" s="386"/>
      <c r="BO21" s="387"/>
      <c r="BP21" s="387"/>
      <c r="BQ21" s="387"/>
      <c r="BR21" s="387"/>
      <c r="BS21" s="387"/>
      <c r="BT21" s="387"/>
      <c r="BU21" s="388"/>
      <c r="BV21" s="386"/>
      <c r="BW21" s="387"/>
      <c r="BX21" s="387"/>
      <c r="BY21" s="387"/>
      <c r="BZ21" s="387"/>
      <c r="CA21" s="387"/>
      <c r="CB21" s="387"/>
      <c r="CC21" s="388"/>
      <c r="CD21" s="152"/>
      <c r="CE21" s="493"/>
      <c r="CF21" s="493"/>
      <c r="CG21" s="493"/>
      <c r="CH21" s="493"/>
      <c r="CI21" s="493"/>
      <c r="CJ21" s="493"/>
      <c r="CK21" s="493"/>
      <c r="CL21" s="493"/>
      <c r="CM21" s="493"/>
      <c r="CN21" s="493"/>
      <c r="CO21" s="493"/>
      <c r="CP21" s="493"/>
      <c r="CQ21" s="493"/>
      <c r="CR21" s="493"/>
      <c r="CS21" s="494"/>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516" t="s">
        <v>145</v>
      </c>
      <c r="C22" s="517"/>
      <c r="D22" s="518"/>
      <c r="E22" s="398" t="s">
        <v>1</v>
      </c>
      <c r="F22" s="403"/>
      <c r="G22" s="403"/>
      <c r="H22" s="403"/>
      <c r="I22" s="403"/>
      <c r="J22" s="403"/>
      <c r="K22" s="393"/>
      <c r="L22" s="398" t="s">
        <v>146</v>
      </c>
      <c r="M22" s="403"/>
      <c r="N22" s="403"/>
      <c r="O22" s="403"/>
      <c r="P22" s="393"/>
      <c r="Q22" s="525" t="s">
        <v>147</v>
      </c>
      <c r="R22" s="526"/>
      <c r="S22" s="526"/>
      <c r="T22" s="526"/>
      <c r="U22" s="526"/>
      <c r="V22" s="527"/>
      <c r="W22" s="531" t="s">
        <v>148</v>
      </c>
      <c r="X22" s="517"/>
      <c r="Y22" s="518"/>
      <c r="Z22" s="398" t="s">
        <v>1</v>
      </c>
      <c r="AA22" s="403"/>
      <c r="AB22" s="403"/>
      <c r="AC22" s="403"/>
      <c r="AD22" s="403"/>
      <c r="AE22" s="403"/>
      <c r="AF22" s="403"/>
      <c r="AG22" s="393"/>
      <c r="AH22" s="542" t="s">
        <v>149</v>
      </c>
      <c r="AI22" s="403"/>
      <c r="AJ22" s="403"/>
      <c r="AK22" s="403"/>
      <c r="AL22" s="393"/>
      <c r="AM22" s="542" t="s">
        <v>150</v>
      </c>
      <c r="AN22" s="543"/>
      <c r="AO22" s="543"/>
      <c r="AP22" s="543"/>
      <c r="AQ22" s="543"/>
      <c r="AR22" s="544"/>
      <c r="AS22" s="525" t="s">
        <v>147</v>
      </c>
      <c r="AT22" s="526"/>
      <c r="AU22" s="526"/>
      <c r="AV22" s="526"/>
      <c r="AW22" s="526"/>
      <c r="AX22" s="548"/>
      <c r="AY22" s="550"/>
      <c r="AZ22" s="551"/>
      <c r="BA22" s="551"/>
      <c r="BB22" s="551"/>
      <c r="BC22" s="551"/>
      <c r="BD22" s="551"/>
      <c r="BE22" s="551"/>
      <c r="BF22" s="551"/>
      <c r="BG22" s="551"/>
      <c r="BH22" s="551"/>
      <c r="BI22" s="551"/>
      <c r="BJ22" s="551"/>
      <c r="BK22" s="551"/>
      <c r="BL22" s="551"/>
      <c r="BM22" s="552"/>
      <c r="BN22" s="553"/>
      <c r="BO22" s="554"/>
      <c r="BP22" s="554"/>
      <c r="BQ22" s="554"/>
      <c r="BR22" s="554"/>
      <c r="BS22" s="554"/>
      <c r="BT22" s="554"/>
      <c r="BU22" s="555"/>
      <c r="BV22" s="553"/>
      <c r="BW22" s="554"/>
      <c r="BX22" s="554"/>
      <c r="BY22" s="554"/>
      <c r="BZ22" s="554"/>
      <c r="CA22" s="554"/>
      <c r="CB22" s="554"/>
      <c r="CC22" s="555"/>
      <c r="CD22" s="152"/>
      <c r="CE22" s="493"/>
      <c r="CF22" s="493"/>
      <c r="CG22" s="493"/>
      <c r="CH22" s="493"/>
      <c r="CI22" s="493"/>
      <c r="CJ22" s="493"/>
      <c r="CK22" s="493"/>
      <c r="CL22" s="493"/>
      <c r="CM22" s="493"/>
      <c r="CN22" s="493"/>
      <c r="CO22" s="493"/>
      <c r="CP22" s="493"/>
      <c r="CQ22" s="493"/>
      <c r="CR22" s="493"/>
      <c r="CS22" s="494"/>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519"/>
      <c r="C23" s="520"/>
      <c r="D23" s="521"/>
      <c r="E23" s="372"/>
      <c r="F23" s="377"/>
      <c r="G23" s="377"/>
      <c r="H23" s="377"/>
      <c r="I23" s="377"/>
      <c r="J23" s="377"/>
      <c r="K23" s="366"/>
      <c r="L23" s="372"/>
      <c r="M23" s="377"/>
      <c r="N23" s="377"/>
      <c r="O23" s="377"/>
      <c r="P23" s="366"/>
      <c r="Q23" s="528"/>
      <c r="R23" s="529"/>
      <c r="S23" s="529"/>
      <c r="T23" s="529"/>
      <c r="U23" s="529"/>
      <c r="V23" s="530"/>
      <c r="W23" s="532"/>
      <c r="X23" s="520"/>
      <c r="Y23" s="521"/>
      <c r="Z23" s="372"/>
      <c r="AA23" s="377"/>
      <c r="AB23" s="377"/>
      <c r="AC23" s="377"/>
      <c r="AD23" s="377"/>
      <c r="AE23" s="377"/>
      <c r="AF23" s="377"/>
      <c r="AG23" s="366"/>
      <c r="AH23" s="372"/>
      <c r="AI23" s="377"/>
      <c r="AJ23" s="377"/>
      <c r="AK23" s="377"/>
      <c r="AL23" s="366"/>
      <c r="AM23" s="545"/>
      <c r="AN23" s="546"/>
      <c r="AO23" s="546"/>
      <c r="AP23" s="546"/>
      <c r="AQ23" s="546"/>
      <c r="AR23" s="547"/>
      <c r="AS23" s="528"/>
      <c r="AT23" s="529"/>
      <c r="AU23" s="529"/>
      <c r="AV23" s="529"/>
      <c r="AW23" s="529"/>
      <c r="AX23" s="549"/>
      <c r="AY23" s="346" t="s">
        <v>151</v>
      </c>
      <c r="AZ23" s="347"/>
      <c r="BA23" s="347"/>
      <c r="BB23" s="347"/>
      <c r="BC23" s="347"/>
      <c r="BD23" s="347"/>
      <c r="BE23" s="347"/>
      <c r="BF23" s="347"/>
      <c r="BG23" s="347"/>
      <c r="BH23" s="347"/>
      <c r="BI23" s="347"/>
      <c r="BJ23" s="347"/>
      <c r="BK23" s="347"/>
      <c r="BL23" s="347"/>
      <c r="BM23" s="348"/>
      <c r="BN23" s="386">
        <v>412860456</v>
      </c>
      <c r="BO23" s="387"/>
      <c r="BP23" s="387"/>
      <c r="BQ23" s="387"/>
      <c r="BR23" s="387"/>
      <c r="BS23" s="387"/>
      <c r="BT23" s="387"/>
      <c r="BU23" s="388"/>
      <c r="BV23" s="386">
        <v>406564968</v>
      </c>
      <c r="BW23" s="387"/>
      <c r="BX23" s="387"/>
      <c r="BY23" s="387"/>
      <c r="BZ23" s="387"/>
      <c r="CA23" s="387"/>
      <c r="CB23" s="387"/>
      <c r="CC23" s="388"/>
      <c r="CD23" s="152"/>
      <c r="CE23" s="493"/>
      <c r="CF23" s="493"/>
      <c r="CG23" s="493"/>
      <c r="CH23" s="493"/>
      <c r="CI23" s="493"/>
      <c r="CJ23" s="493"/>
      <c r="CK23" s="493"/>
      <c r="CL23" s="493"/>
      <c r="CM23" s="493"/>
      <c r="CN23" s="493"/>
      <c r="CO23" s="493"/>
      <c r="CP23" s="493"/>
      <c r="CQ23" s="493"/>
      <c r="CR23" s="493"/>
      <c r="CS23" s="494"/>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519"/>
      <c r="C24" s="520"/>
      <c r="D24" s="521"/>
      <c r="E24" s="436" t="s">
        <v>152</v>
      </c>
      <c r="F24" s="416"/>
      <c r="G24" s="416"/>
      <c r="H24" s="416"/>
      <c r="I24" s="416"/>
      <c r="J24" s="416"/>
      <c r="K24" s="417"/>
      <c r="L24" s="437">
        <v>1</v>
      </c>
      <c r="M24" s="438"/>
      <c r="N24" s="438"/>
      <c r="O24" s="438"/>
      <c r="P24" s="477"/>
      <c r="Q24" s="437">
        <v>10000</v>
      </c>
      <c r="R24" s="438"/>
      <c r="S24" s="438"/>
      <c r="T24" s="438"/>
      <c r="U24" s="438"/>
      <c r="V24" s="477"/>
      <c r="W24" s="532"/>
      <c r="X24" s="520"/>
      <c r="Y24" s="521"/>
      <c r="Z24" s="436" t="s">
        <v>153</v>
      </c>
      <c r="AA24" s="416"/>
      <c r="AB24" s="416"/>
      <c r="AC24" s="416"/>
      <c r="AD24" s="416"/>
      <c r="AE24" s="416"/>
      <c r="AF24" s="416"/>
      <c r="AG24" s="417"/>
      <c r="AH24" s="437">
        <v>4292</v>
      </c>
      <c r="AI24" s="438"/>
      <c r="AJ24" s="438"/>
      <c r="AK24" s="438"/>
      <c r="AL24" s="477"/>
      <c r="AM24" s="437">
        <v>14073468</v>
      </c>
      <c r="AN24" s="438"/>
      <c r="AO24" s="438"/>
      <c r="AP24" s="438"/>
      <c r="AQ24" s="438"/>
      <c r="AR24" s="477"/>
      <c r="AS24" s="437">
        <v>3279</v>
      </c>
      <c r="AT24" s="438"/>
      <c r="AU24" s="438"/>
      <c r="AV24" s="438"/>
      <c r="AW24" s="438"/>
      <c r="AX24" s="439"/>
      <c r="AY24" s="550" t="s">
        <v>154</v>
      </c>
      <c r="AZ24" s="551"/>
      <c r="BA24" s="551"/>
      <c r="BB24" s="551"/>
      <c r="BC24" s="551"/>
      <c r="BD24" s="551"/>
      <c r="BE24" s="551"/>
      <c r="BF24" s="551"/>
      <c r="BG24" s="551"/>
      <c r="BH24" s="551"/>
      <c r="BI24" s="551"/>
      <c r="BJ24" s="551"/>
      <c r="BK24" s="551"/>
      <c r="BL24" s="551"/>
      <c r="BM24" s="552"/>
      <c r="BN24" s="386">
        <v>88549781</v>
      </c>
      <c r="BO24" s="387"/>
      <c r="BP24" s="387"/>
      <c r="BQ24" s="387"/>
      <c r="BR24" s="387"/>
      <c r="BS24" s="387"/>
      <c r="BT24" s="387"/>
      <c r="BU24" s="388"/>
      <c r="BV24" s="386">
        <v>98674032</v>
      </c>
      <c r="BW24" s="387"/>
      <c r="BX24" s="387"/>
      <c r="BY24" s="387"/>
      <c r="BZ24" s="387"/>
      <c r="CA24" s="387"/>
      <c r="CB24" s="387"/>
      <c r="CC24" s="388"/>
      <c r="CD24" s="152"/>
      <c r="CE24" s="493"/>
      <c r="CF24" s="493"/>
      <c r="CG24" s="493"/>
      <c r="CH24" s="493"/>
      <c r="CI24" s="493"/>
      <c r="CJ24" s="493"/>
      <c r="CK24" s="493"/>
      <c r="CL24" s="493"/>
      <c r="CM24" s="493"/>
      <c r="CN24" s="493"/>
      <c r="CO24" s="493"/>
      <c r="CP24" s="493"/>
      <c r="CQ24" s="493"/>
      <c r="CR24" s="493"/>
      <c r="CS24" s="494"/>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519"/>
      <c r="C25" s="520"/>
      <c r="D25" s="521"/>
      <c r="E25" s="436" t="s">
        <v>155</v>
      </c>
      <c r="F25" s="416"/>
      <c r="G25" s="416"/>
      <c r="H25" s="416"/>
      <c r="I25" s="416"/>
      <c r="J25" s="416"/>
      <c r="K25" s="417"/>
      <c r="L25" s="437">
        <v>2</v>
      </c>
      <c r="M25" s="438"/>
      <c r="N25" s="438"/>
      <c r="O25" s="438"/>
      <c r="P25" s="477"/>
      <c r="Q25" s="437">
        <v>9400</v>
      </c>
      <c r="R25" s="438"/>
      <c r="S25" s="438"/>
      <c r="T25" s="438"/>
      <c r="U25" s="438"/>
      <c r="V25" s="477"/>
      <c r="W25" s="532"/>
      <c r="X25" s="520"/>
      <c r="Y25" s="521"/>
      <c r="Z25" s="436" t="s">
        <v>156</v>
      </c>
      <c r="AA25" s="416"/>
      <c r="AB25" s="416"/>
      <c r="AC25" s="416"/>
      <c r="AD25" s="416"/>
      <c r="AE25" s="416"/>
      <c r="AF25" s="416"/>
      <c r="AG25" s="417"/>
      <c r="AH25" s="437">
        <v>769</v>
      </c>
      <c r="AI25" s="438"/>
      <c r="AJ25" s="438"/>
      <c r="AK25" s="438"/>
      <c r="AL25" s="477"/>
      <c r="AM25" s="437">
        <v>2428502</v>
      </c>
      <c r="AN25" s="438"/>
      <c r="AO25" s="438"/>
      <c r="AP25" s="438"/>
      <c r="AQ25" s="438"/>
      <c r="AR25" s="477"/>
      <c r="AS25" s="437">
        <v>3158</v>
      </c>
      <c r="AT25" s="438"/>
      <c r="AU25" s="438"/>
      <c r="AV25" s="438"/>
      <c r="AW25" s="438"/>
      <c r="AX25" s="439"/>
      <c r="AY25" s="346" t="s">
        <v>157</v>
      </c>
      <c r="AZ25" s="347"/>
      <c r="BA25" s="347"/>
      <c r="BB25" s="347"/>
      <c r="BC25" s="347"/>
      <c r="BD25" s="347"/>
      <c r="BE25" s="347"/>
      <c r="BF25" s="347"/>
      <c r="BG25" s="347"/>
      <c r="BH25" s="347"/>
      <c r="BI25" s="347"/>
      <c r="BJ25" s="347"/>
      <c r="BK25" s="347"/>
      <c r="BL25" s="347"/>
      <c r="BM25" s="348"/>
      <c r="BN25" s="349">
        <v>26538027</v>
      </c>
      <c r="BO25" s="350"/>
      <c r="BP25" s="350"/>
      <c r="BQ25" s="350"/>
      <c r="BR25" s="350"/>
      <c r="BS25" s="350"/>
      <c r="BT25" s="350"/>
      <c r="BU25" s="351"/>
      <c r="BV25" s="349">
        <v>31044943</v>
      </c>
      <c r="BW25" s="350"/>
      <c r="BX25" s="350"/>
      <c r="BY25" s="350"/>
      <c r="BZ25" s="350"/>
      <c r="CA25" s="350"/>
      <c r="CB25" s="350"/>
      <c r="CC25" s="351"/>
      <c r="CD25" s="152"/>
      <c r="CE25" s="493"/>
      <c r="CF25" s="493"/>
      <c r="CG25" s="493"/>
      <c r="CH25" s="493"/>
      <c r="CI25" s="493"/>
      <c r="CJ25" s="493"/>
      <c r="CK25" s="493"/>
      <c r="CL25" s="493"/>
      <c r="CM25" s="493"/>
      <c r="CN25" s="493"/>
      <c r="CO25" s="493"/>
      <c r="CP25" s="493"/>
      <c r="CQ25" s="493"/>
      <c r="CR25" s="493"/>
      <c r="CS25" s="494"/>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519"/>
      <c r="C26" s="520"/>
      <c r="D26" s="521"/>
      <c r="E26" s="436" t="s">
        <v>158</v>
      </c>
      <c r="F26" s="416"/>
      <c r="G26" s="416"/>
      <c r="H26" s="416"/>
      <c r="I26" s="416"/>
      <c r="J26" s="416"/>
      <c r="K26" s="417"/>
      <c r="L26" s="437">
        <v>1</v>
      </c>
      <c r="M26" s="438"/>
      <c r="N26" s="438"/>
      <c r="O26" s="438"/>
      <c r="P26" s="477"/>
      <c r="Q26" s="437">
        <v>8120</v>
      </c>
      <c r="R26" s="438"/>
      <c r="S26" s="438"/>
      <c r="T26" s="438"/>
      <c r="U26" s="438"/>
      <c r="V26" s="477"/>
      <c r="W26" s="532"/>
      <c r="X26" s="520"/>
      <c r="Y26" s="521"/>
      <c r="Z26" s="436" t="s">
        <v>159</v>
      </c>
      <c r="AA26" s="540"/>
      <c r="AB26" s="540"/>
      <c r="AC26" s="540"/>
      <c r="AD26" s="540"/>
      <c r="AE26" s="540"/>
      <c r="AF26" s="540"/>
      <c r="AG26" s="541"/>
      <c r="AH26" s="437">
        <v>377</v>
      </c>
      <c r="AI26" s="438"/>
      <c r="AJ26" s="438"/>
      <c r="AK26" s="438"/>
      <c r="AL26" s="477"/>
      <c r="AM26" s="437">
        <v>1364740</v>
      </c>
      <c r="AN26" s="438"/>
      <c r="AO26" s="438"/>
      <c r="AP26" s="438"/>
      <c r="AQ26" s="438"/>
      <c r="AR26" s="477"/>
      <c r="AS26" s="437">
        <v>3620</v>
      </c>
      <c r="AT26" s="438"/>
      <c r="AU26" s="438"/>
      <c r="AV26" s="438"/>
      <c r="AW26" s="438"/>
      <c r="AX26" s="439"/>
      <c r="AY26" s="389" t="s">
        <v>160</v>
      </c>
      <c r="AZ26" s="390"/>
      <c r="BA26" s="390"/>
      <c r="BB26" s="390"/>
      <c r="BC26" s="390"/>
      <c r="BD26" s="390"/>
      <c r="BE26" s="390"/>
      <c r="BF26" s="390"/>
      <c r="BG26" s="390"/>
      <c r="BH26" s="390"/>
      <c r="BI26" s="390"/>
      <c r="BJ26" s="390"/>
      <c r="BK26" s="390"/>
      <c r="BL26" s="390"/>
      <c r="BM26" s="391"/>
      <c r="BN26" s="386">
        <v>2389615</v>
      </c>
      <c r="BO26" s="387"/>
      <c r="BP26" s="387"/>
      <c r="BQ26" s="387"/>
      <c r="BR26" s="387"/>
      <c r="BS26" s="387"/>
      <c r="BT26" s="387"/>
      <c r="BU26" s="388"/>
      <c r="BV26" s="386">
        <v>2233459</v>
      </c>
      <c r="BW26" s="387"/>
      <c r="BX26" s="387"/>
      <c r="BY26" s="387"/>
      <c r="BZ26" s="387"/>
      <c r="CA26" s="387"/>
      <c r="CB26" s="387"/>
      <c r="CC26" s="388"/>
      <c r="CD26" s="152"/>
      <c r="CE26" s="493"/>
      <c r="CF26" s="493"/>
      <c r="CG26" s="493"/>
      <c r="CH26" s="493"/>
      <c r="CI26" s="493"/>
      <c r="CJ26" s="493"/>
      <c r="CK26" s="493"/>
      <c r="CL26" s="493"/>
      <c r="CM26" s="493"/>
      <c r="CN26" s="493"/>
      <c r="CO26" s="493"/>
      <c r="CP26" s="493"/>
      <c r="CQ26" s="493"/>
      <c r="CR26" s="493"/>
      <c r="CS26" s="494"/>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519"/>
      <c r="C27" s="520"/>
      <c r="D27" s="521"/>
      <c r="E27" s="436" t="s">
        <v>161</v>
      </c>
      <c r="F27" s="416"/>
      <c r="G27" s="416"/>
      <c r="H27" s="416"/>
      <c r="I27" s="416"/>
      <c r="J27" s="416"/>
      <c r="K27" s="417"/>
      <c r="L27" s="437">
        <v>1</v>
      </c>
      <c r="M27" s="438"/>
      <c r="N27" s="438"/>
      <c r="O27" s="438"/>
      <c r="P27" s="477"/>
      <c r="Q27" s="437">
        <v>8240</v>
      </c>
      <c r="R27" s="438"/>
      <c r="S27" s="438"/>
      <c r="T27" s="438"/>
      <c r="U27" s="438"/>
      <c r="V27" s="477"/>
      <c r="W27" s="532"/>
      <c r="X27" s="520"/>
      <c r="Y27" s="521"/>
      <c r="Z27" s="436" t="s">
        <v>162</v>
      </c>
      <c r="AA27" s="416"/>
      <c r="AB27" s="416"/>
      <c r="AC27" s="416"/>
      <c r="AD27" s="416"/>
      <c r="AE27" s="416"/>
      <c r="AF27" s="416"/>
      <c r="AG27" s="417"/>
      <c r="AH27" s="437">
        <v>253</v>
      </c>
      <c r="AI27" s="438"/>
      <c r="AJ27" s="438"/>
      <c r="AK27" s="438"/>
      <c r="AL27" s="477"/>
      <c r="AM27" s="437">
        <v>1029047</v>
      </c>
      <c r="AN27" s="438"/>
      <c r="AO27" s="438"/>
      <c r="AP27" s="438"/>
      <c r="AQ27" s="438"/>
      <c r="AR27" s="477"/>
      <c r="AS27" s="437">
        <v>4067</v>
      </c>
      <c r="AT27" s="438"/>
      <c r="AU27" s="438"/>
      <c r="AV27" s="438"/>
      <c r="AW27" s="438"/>
      <c r="AX27" s="439"/>
      <c r="AY27" s="478" t="s">
        <v>163</v>
      </c>
      <c r="AZ27" s="479"/>
      <c r="BA27" s="479"/>
      <c r="BB27" s="479"/>
      <c r="BC27" s="479"/>
      <c r="BD27" s="479"/>
      <c r="BE27" s="479"/>
      <c r="BF27" s="479"/>
      <c r="BG27" s="479"/>
      <c r="BH27" s="479"/>
      <c r="BI27" s="479"/>
      <c r="BJ27" s="479"/>
      <c r="BK27" s="479"/>
      <c r="BL27" s="479"/>
      <c r="BM27" s="480"/>
      <c r="BN27" s="553">
        <v>1900000</v>
      </c>
      <c r="BO27" s="554"/>
      <c r="BP27" s="554"/>
      <c r="BQ27" s="554"/>
      <c r="BR27" s="554"/>
      <c r="BS27" s="554"/>
      <c r="BT27" s="554"/>
      <c r="BU27" s="555"/>
      <c r="BV27" s="553">
        <v>1900000</v>
      </c>
      <c r="BW27" s="554"/>
      <c r="BX27" s="554"/>
      <c r="BY27" s="554"/>
      <c r="BZ27" s="554"/>
      <c r="CA27" s="554"/>
      <c r="CB27" s="554"/>
      <c r="CC27" s="555"/>
      <c r="CD27" s="154"/>
      <c r="CE27" s="493"/>
      <c r="CF27" s="493"/>
      <c r="CG27" s="493"/>
      <c r="CH27" s="493"/>
      <c r="CI27" s="493"/>
      <c r="CJ27" s="493"/>
      <c r="CK27" s="493"/>
      <c r="CL27" s="493"/>
      <c r="CM27" s="493"/>
      <c r="CN27" s="493"/>
      <c r="CO27" s="493"/>
      <c r="CP27" s="493"/>
      <c r="CQ27" s="493"/>
      <c r="CR27" s="493"/>
      <c r="CS27" s="494"/>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519"/>
      <c r="C28" s="520"/>
      <c r="D28" s="521"/>
      <c r="E28" s="436" t="s">
        <v>164</v>
      </c>
      <c r="F28" s="416"/>
      <c r="G28" s="416"/>
      <c r="H28" s="416"/>
      <c r="I28" s="416"/>
      <c r="J28" s="416"/>
      <c r="K28" s="417"/>
      <c r="L28" s="437">
        <v>1</v>
      </c>
      <c r="M28" s="438"/>
      <c r="N28" s="438"/>
      <c r="O28" s="438"/>
      <c r="P28" s="477"/>
      <c r="Q28" s="437">
        <v>7350</v>
      </c>
      <c r="R28" s="438"/>
      <c r="S28" s="438"/>
      <c r="T28" s="438"/>
      <c r="U28" s="438"/>
      <c r="V28" s="477"/>
      <c r="W28" s="532"/>
      <c r="X28" s="520"/>
      <c r="Y28" s="521"/>
      <c r="Z28" s="436" t="s">
        <v>165</v>
      </c>
      <c r="AA28" s="416"/>
      <c r="AB28" s="416"/>
      <c r="AC28" s="416"/>
      <c r="AD28" s="416"/>
      <c r="AE28" s="416"/>
      <c r="AF28" s="416"/>
      <c r="AG28" s="417"/>
      <c r="AH28" s="437" t="s">
        <v>121</v>
      </c>
      <c r="AI28" s="438"/>
      <c r="AJ28" s="438"/>
      <c r="AK28" s="438"/>
      <c r="AL28" s="477"/>
      <c r="AM28" s="437" t="s">
        <v>121</v>
      </c>
      <c r="AN28" s="438"/>
      <c r="AO28" s="438"/>
      <c r="AP28" s="438"/>
      <c r="AQ28" s="438"/>
      <c r="AR28" s="477"/>
      <c r="AS28" s="437" t="s">
        <v>121</v>
      </c>
      <c r="AT28" s="438"/>
      <c r="AU28" s="438"/>
      <c r="AV28" s="438"/>
      <c r="AW28" s="438"/>
      <c r="AX28" s="439"/>
      <c r="AY28" s="556" t="s">
        <v>166</v>
      </c>
      <c r="AZ28" s="557"/>
      <c r="BA28" s="557"/>
      <c r="BB28" s="558"/>
      <c r="BC28" s="346" t="s">
        <v>167</v>
      </c>
      <c r="BD28" s="347"/>
      <c r="BE28" s="347"/>
      <c r="BF28" s="347"/>
      <c r="BG28" s="347"/>
      <c r="BH28" s="347"/>
      <c r="BI28" s="347"/>
      <c r="BJ28" s="347"/>
      <c r="BK28" s="347"/>
      <c r="BL28" s="347"/>
      <c r="BM28" s="348"/>
      <c r="BN28" s="349">
        <v>8610095</v>
      </c>
      <c r="BO28" s="350"/>
      <c r="BP28" s="350"/>
      <c r="BQ28" s="350"/>
      <c r="BR28" s="350"/>
      <c r="BS28" s="350"/>
      <c r="BT28" s="350"/>
      <c r="BU28" s="351"/>
      <c r="BV28" s="349">
        <v>8603352</v>
      </c>
      <c r="BW28" s="350"/>
      <c r="BX28" s="350"/>
      <c r="BY28" s="350"/>
      <c r="BZ28" s="350"/>
      <c r="CA28" s="350"/>
      <c r="CB28" s="350"/>
      <c r="CC28" s="351"/>
      <c r="CD28" s="152"/>
      <c r="CE28" s="493"/>
      <c r="CF28" s="493"/>
      <c r="CG28" s="493"/>
      <c r="CH28" s="493"/>
      <c r="CI28" s="493"/>
      <c r="CJ28" s="493"/>
      <c r="CK28" s="493"/>
      <c r="CL28" s="493"/>
      <c r="CM28" s="493"/>
      <c r="CN28" s="493"/>
      <c r="CO28" s="493"/>
      <c r="CP28" s="493"/>
      <c r="CQ28" s="493"/>
      <c r="CR28" s="493"/>
      <c r="CS28" s="494"/>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519"/>
      <c r="C29" s="520"/>
      <c r="D29" s="521"/>
      <c r="E29" s="436" t="s">
        <v>168</v>
      </c>
      <c r="F29" s="416"/>
      <c r="G29" s="416"/>
      <c r="H29" s="416"/>
      <c r="I29" s="416"/>
      <c r="J29" s="416"/>
      <c r="K29" s="417"/>
      <c r="L29" s="437">
        <v>46</v>
      </c>
      <c r="M29" s="438"/>
      <c r="N29" s="438"/>
      <c r="O29" s="438"/>
      <c r="P29" s="477"/>
      <c r="Q29" s="437">
        <v>6630</v>
      </c>
      <c r="R29" s="438"/>
      <c r="S29" s="438"/>
      <c r="T29" s="438"/>
      <c r="U29" s="438"/>
      <c r="V29" s="477"/>
      <c r="W29" s="532"/>
      <c r="X29" s="520"/>
      <c r="Y29" s="521"/>
      <c r="Z29" s="436" t="s">
        <v>169</v>
      </c>
      <c r="AA29" s="416"/>
      <c r="AB29" s="416"/>
      <c r="AC29" s="416"/>
      <c r="AD29" s="416"/>
      <c r="AE29" s="416"/>
      <c r="AF29" s="416"/>
      <c r="AG29" s="417"/>
      <c r="AH29" s="437">
        <v>4545</v>
      </c>
      <c r="AI29" s="438"/>
      <c r="AJ29" s="438"/>
      <c r="AK29" s="438"/>
      <c r="AL29" s="477"/>
      <c r="AM29" s="437">
        <v>15102515</v>
      </c>
      <c r="AN29" s="438"/>
      <c r="AO29" s="438"/>
      <c r="AP29" s="438"/>
      <c r="AQ29" s="438"/>
      <c r="AR29" s="477"/>
      <c r="AS29" s="437">
        <v>3323</v>
      </c>
      <c r="AT29" s="438"/>
      <c r="AU29" s="438"/>
      <c r="AV29" s="438"/>
      <c r="AW29" s="438"/>
      <c r="AX29" s="439"/>
      <c r="AY29" s="559"/>
      <c r="AZ29" s="560"/>
      <c r="BA29" s="560"/>
      <c r="BB29" s="561"/>
      <c r="BC29" s="420" t="s">
        <v>170</v>
      </c>
      <c r="BD29" s="421"/>
      <c r="BE29" s="421"/>
      <c r="BF29" s="421"/>
      <c r="BG29" s="421"/>
      <c r="BH29" s="421"/>
      <c r="BI29" s="421"/>
      <c r="BJ29" s="421"/>
      <c r="BK29" s="421"/>
      <c r="BL29" s="421"/>
      <c r="BM29" s="422"/>
      <c r="BN29" s="386">
        <v>2662037</v>
      </c>
      <c r="BO29" s="387"/>
      <c r="BP29" s="387"/>
      <c r="BQ29" s="387"/>
      <c r="BR29" s="387"/>
      <c r="BS29" s="387"/>
      <c r="BT29" s="387"/>
      <c r="BU29" s="388"/>
      <c r="BV29" s="386">
        <v>2659465</v>
      </c>
      <c r="BW29" s="387"/>
      <c r="BX29" s="387"/>
      <c r="BY29" s="387"/>
      <c r="BZ29" s="387"/>
      <c r="CA29" s="387"/>
      <c r="CB29" s="387"/>
      <c r="CC29" s="388"/>
      <c r="CD29" s="154"/>
      <c r="CE29" s="493"/>
      <c r="CF29" s="493"/>
      <c r="CG29" s="493"/>
      <c r="CH29" s="493"/>
      <c r="CI29" s="493"/>
      <c r="CJ29" s="493"/>
      <c r="CK29" s="493"/>
      <c r="CL29" s="493"/>
      <c r="CM29" s="493"/>
      <c r="CN29" s="493"/>
      <c r="CO29" s="493"/>
      <c r="CP29" s="493"/>
      <c r="CQ29" s="493"/>
      <c r="CR29" s="493"/>
      <c r="CS29" s="494"/>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522"/>
      <c r="C30" s="523"/>
      <c r="D30" s="524"/>
      <c r="E30" s="440"/>
      <c r="F30" s="441"/>
      <c r="G30" s="441"/>
      <c r="H30" s="441"/>
      <c r="I30" s="441"/>
      <c r="J30" s="441"/>
      <c r="K30" s="442"/>
      <c r="L30" s="534"/>
      <c r="M30" s="535"/>
      <c r="N30" s="535"/>
      <c r="O30" s="535"/>
      <c r="P30" s="536"/>
      <c r="Q30" s="534"/>
      <c r="R30" s="535"/>
      <c r="S30" s="535"/>
      <c r="T30" s="535"/>
      <c r="U30" s="535"/>
      <c r="V30" s="536"/>
      <c r="W30" s="533"/>
      <c r="X30" s="523"/>
      <c r="Y30" s="524"/>
      <c r="Z30" s="537" t="s">
        <v>171</v>
      </c>
      <c r="AA30" s="538"/>
      <c r="AB30" s="538"/>
      <c r="AC30" s="538"/>
      <c r="AD30" s="538"/>
      <c r="AE30" s="538"/>
      <c r="AF30" s="538"/>
      <c r="AG30" s="539"/>
      <c r="AH30" s="502">
        <v>102.9</v>
      </c>
      <c r="AI30" s="503"/>
      <c r="AJ30" s="503"/>
      <c r="AK30" s="503"/>
      <c r="AL30" s="503"/>
      <c r="AM30" s="503"/>
      <c r="AN30" s="503"/>
      <c r="AO30" s="503"/>
      <c r="AP30" s="503"/>
      <c r="AQ30" s="503"/>
      <c r="AR30" s="503"/>
      <c r="AS30" s="503"/>
      <c r="AT30" s="503"/>
      <c r="AU30" s="503"/>
      <c r="AV30" s="503"/>
      <c r="AW30" s="503"/>
      <c r="AX30" s="505"/>
      <c r="AY30" s="562"/>
      <c r="AZ30" s="563"/>
      <c r="BA30" s="563"/>
      <c r="BB30" s="564"/>
      <c r="BC30" s="550" t="s">
        <v>172</v>
      </c>
      <c r="BD30" s="551"/>
      <c r="BE30" s="551"/>
      <c r="BF30" s="551"/>
      <c r="BG30" s="551"/>
      <c r="BH30" s="551"/>
      <c r="BI30" s="551"/>
      <c r="BJ30" s="551"/>
      <c r="BK30" s="551"/>
      <c r="BL30" s="551"/>
      <c r="BM30" s="552"/>
      <c r="BN30" s="553">
        <v>19268822</v>
      </c>
      <c r="BO30" s="554"/>
      <c r="BP30" s="554"/>
      <c r="BQ30" s="554"/>
      <c r="BR30" s="554"/>
      <c r="BS30" s="554"/>
      <c r="BT30" s="554"/>
      <c r="BU30" s="555"/>
      <c r="BV30" s="553">
        <v>17838191</v>
      </c>
      <c r="BW30" s="554"/>
      <c r="BX30" s="554"/>
      <c r="BY30" s="554"/>
      <c r="BZ30" s="554"/>
      <c r="CA30" s="554"/>
      <c r="CB30" s="554"/>
      <c r="CC30" s="55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0" t="s">
        <v>179</v>
      </c>
      <c r="D33" s="410"/>
      <c r="E33" s="375" t="s">
        <v>180</v>
      </c>
      <c r="F33" s="375"/>
      <c r="G33" s="375"/>
      <c r="H33" s="375"/>
      <c r="I33" s="375"/>
      <c r="J33" s="375"/>
      <c r="K33" s="375"/>
      <c r="L33" s="375"/>
      <c r="M33" s="375"/>
      <c r="N33" s="375"/>
      <c r="O33" s="375"/>
      <c r="P33" s="375"/>
      <c r="Q33" s="375"/>
      <c r="R33" s="375"/>
      <c r="S33" s="375"/>
      <c r="T33" s="167"/>
      <c r="U33" s="410" t="s">
        <v>179</v>
      </c>
      <c r="V33" s="410"/>
      <c r="W33" s="375" t="s">
        <v>180</v>
      </c>
      <c r="X33" s="375"/>
      <c r="Y33" s="375"/>
      <c r="Z33" s="375"/>
      <c r="AA33" s="375"/>
      <c r="AB33" s="375"/>
      <c r="AC33" s="375"/>
      <c r="AD33" s="375"/>
      <c r="AE33" s="375"/>
      <c r="AF33" s="375"/>
      <c r="AG33" s="375"/>
      <c r="AH33" s="375"/>
      <c r="AI33" s="375"/>
      <c r="AJ33" s="375"/>
      <c r="AK33" s="375"/>
      <c r="AL33" s="167"/>
      <c r="AM33" s="410" t="s">
        <v>179</v>
      </c>
      <c r="AN33" s="410"/>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410" t="s">
        <v>181</v>
      </c>
      <c r="BX33" s="410"/>
      <c r="BY33" s="375" t="s">
        <v>183</v>
      </c>
      <c r="BZ33" s="375"/>
      <c r="CA33" s="375"/>
      <c r="CB33" s="375"/>
      <c r="CC33" s="375"/>
      <c r="CD33" s="375"/>
      <c r="CE33" s="375"/>
      <c r="CF33" s="375"/>
      <c r="CG33" s="375"/>
      <c r="CH33" s="375"/>
      <c r="CI33" s="375"/>
      <c r="CJ33" s="375"/>
      <c r="CK33" s="375"/>
      <c r="CL33" s="375"/>
      <c r="CM33" s="375"/>
      <c r="CN33" s="167"/>
      <c r="CO33" s="410" t="s">
        <v>179</v>
      </c>
      <c r="CP33" s="410"/>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565">
        <f>IF(E34="","",1)</f>
        <v>1</v>
      </c>
      <c r="D34" s="565"/>
      <c r="E34" s="566" t="str">
        <f>IF('各会計、関係団体の財政状況及び健全化判断比率'!B7="","",'各会計、関係団体の財政状況及び健全化判断比率'!B7)</f>
        <v>一般会計</v>
      </c>
      <c r="F34" s="566"/>
      <c r="G34" s="566"/>
      <c r="H34" s="566"/>
      <c r="I34" s="566"/>
      <c r="J34" s="566"/>
      <c r="K34" s="566"/>
      <c r="L34" s="566"/>
      <c r="M34" s="566"/>
      <c r="N34" s="566"/>
      <c r="O34" s="566"/>
      <c r="P34" s="566"/>
      <c r="Q34" s="566"/>
      <c r="R34" s="566"/>
      <c r="S34" s="566"/>
      <c r="T34" s="165"/>
      <c r="U34" s="565">
        <f>IF(W34="","",MAX(C34:D43)+1)</f>
        <v>6</v>
      </c>
      <c r="V34" s="565"/>
      <c r="W34" s="566" t="str">
        <f>IF('各会計、関係団体の財政状況及び健全化判断比率'!B28="","",'各会計、関係団体の財政状況及び健全化判断比率'!B28)</f>
        <v>競輪事業会計</v>
      </c>
      <c r="X34" s="566"/>
      <c r="Y34" s="566"/>
      <c r="Z34" s="566"/>
      <c r="AA34" s="566"/>
      <c r="AB34" s="566"/>
      <c r="AC34" s="566"/>
      <c r="AD34" s="566"/>
      <c r="AE34" s="566"/>
      <c r="AF34" s="566"/>
      <c r="AG34" s="566"/>
      <c r="AH34" s="566"/>
      <c r="AI34" s="566"/>
      <c r="AJ34" s="566"/>
      <c r="AK34" s="566"/>
      <c r="AL34" s="165"/>
      <c r="AM34" s="565">
        <f>IF(AO34="","",MAX(C34:D43,U34:V43)+1)</f>
        <v>14</v>
      </c>
      <c r="AN34" s="565"/>
      <c r="AO34" s="566" t="str">
        <f>IF('各会計、関係団体の財政状況及び健全化判断比率'!B36="","",'各会計、関係団体の財政状況及び健全化判断比率'!B36)</f>
        <v>水道事業会計</v>
      </c>
      <c r="AP34" s="566"/>
      <c r="AQ34" s="566"/>
      <c r="AR34" s="566"/>
      <c r="AS34" s="566"/>
      <c r="AT34" s="566"/>
      <c r="AU34" s="566"/>
      <c r="AV34" s="566"/>
      <c r="AW34" s="566"/>
      <c r="AX34" s="566"/>
      <c r="AY34" s="566"/>
      <c r="AZ34" s="566"/>
      <c r="BA34" s="566"/>
      <c r="BB34" s="566"/>
      <c r="BC34" s="566"/>
      <c r="BD34" s="165"/>
      <c r="BE34" s="565">
        <f>IF(BG34="","",MAX(C34:D43,U34:V43,AM34:AN43)+1)</f>
        <v>17</v>
      </c>
      <c r="BF34" s="565"/>
      <c r="BG34" s="566" t="str">
        <f>IF('各会計、関係団体の財政状況及び健全化判断比率'!B39="","",'各会計、関係団体の財政状況及び健全化判断比率'!B39)</f>
        <v>簡易水道事業会計</v>
      </c>
      <c r="BH34" s="566"/>
      <c r="BI34" s="566"/>
      <c r="BJ34" s="566"/>
      <c r="BK34" s="566"/>
      <c r="BL34" s="566"/>
      <c r="BM34" s="566"/>
      <c r="BN34" s="566"/>
      <c r="BO34" s="566"/>
      <c r="BP34" s="566"/>
      <c r="BQ34" s="566"/>
      <c r="BR34" s="566"/>
      <c r="BS34" s="566"/>
      <c r="BT34" s="566"/>
      <c r="BU34" s="566"/>
      <c r="BV34" s="165"/>
      <c r="BW34" s="565">
        <f>IF(BY34="","",MAX(C34:D43,U34:V43,AM34:AN43,BE34:BF43)+1)</f>
        <v>21</v>
      </c>
      <c r="BX34" s="565"/>
      <c r="BY34" s="566" t="str">
        <f>IF('各会計、関係団体の財政状況及び健全化判断比率'!B68="","",'各会計、関係団体の財政状況及び健全化判断比率'!B68)</f>
        <v>共立蒲原総合病院組合</v>
      </c>
      <c r="BZ34" s="566"/>
      <c r="CA34" s="566"/>
      <c r="CB34" s="566"/>
      <c r="CC34" s="566"/>
      <c r="CD34" s="566"/>
      <c r="CE34" s="566"/>
      <c r="CF34" s="566"/>
      <c r="CG34" s="566"/>
      <c r="CH34" s="566"/>
      <c r="CI34" s="566"/>
      <c r="CJ34" s="566"/>
      <c r="CK34" s="566"/>
      <c r="CL34" s="566"/>
      <c r="CM34" s="566"/>
      <c r="CN34" s="165"/>
      <c r="CO34" s="565">
        <f>IF(CQ34="","",MAX(C34:D43,U34:V43,AM34:AN43,BE34:BF43,BW34:BX43)+1)</f>
        <v>25</v>
      </c>
      <c r="CP34" s="565"/>
      <c r="CQ34" s="566" t="str">
        <f>IF('各会計、関係団体の財政状況及び健全化判断比率'!BS7="","",'各会計、関係団体の財政状況及び健全化判断比率'!BS7)</f>
        <v>静岡市土地開発公社</v>
      </c>
      <c r="CR34" s="566"/>
      <c r="CS34" s="566"/>
      <c r="CT34" s="566"/>
      <c r="CU34" s="566"/>
      <c r="CV34" s="566"/>
      <c r="CW34" s="566"/>
      <c r="CX34" s="566"/>
      <c r="CY34" s="566"/>
      <c r="CZ34" s="566"/>
      <c r="DA34" s="566"/>
      <c r="DB34" s="566"/>
      <c r="DC34" s="566"/>
      <c r="DD34" s="566"/>
      <c r="DE34" s="566"/>
      <c r="DF34" s="162"/>
      <c r="DG34" s="567" t="str">
        <f>IF('各会計、関係団体の財政状況及び健全化判断比率'!BR7="","",'各会計、関係団体の財政状況及び健全化判断比率'!BR7)</f>
        <v>○</v>
      </c>
      <c r="DH34" s="567"/>
      <c r="DI34" s="169"/>
      <c r="DJ34" s="137"/>
      <c r="DK34" s="137"/>
      <c r="DL34" s="137"/>
      <c r="DM34" s="137"/>
      <c r="DN34" s="137"/>
      <c r="DO34" s="137"/>
    </row>
    <row r="35" spans="1:119" ht="32.25" customHeight="1">
      <c r="A35" s="138"/>
      <c r="B35" s="164"/>
      <c r="C35" s="565">
        <f>IF(E35="","",C34+1)</f>
        <v>2</v>
      </c>
      <c r="D35" s="565"/>
      <c r="E35" s="566" t="str">
        <f>IF('各会計、関係団体の財政状況及び健全化判断比率'!B8="","",'各会計、関係団体の財政状況及び健全化判断比率'!B8)</f>
        <v>電気事業経営記念基金会計</v>
      </c>
      <c r="F35" s="566"/>
      <c r="G35" s="566"/>
      <c r="H35" s="566"/>
      <c r="I35" s="566"/>
      <c r="J35" s="566"/>
      <c r="K35" s="566"/>
      <c r="L35" s="566"/>
      <c r="M35" s="566"/>
      <c r="N35" s="566"/>
      <c r="O35" s="566"/>
      <c r="P35" s="566"/>
      <c r="Q35" s="566"/>
      <c r="R35" s="566"/>
      <c r="S35" s="566"/>
      <c r="T35" s="165"/>
      <c r="U35" s="565">
        <f>IF(W35="","",U34+1)</f>
        <v>7</v>
      </c>
      <c r="V35" s="565"/>
      <c r="W35" s="566" t="str">
        <f>IF('各会計、関係団体の財政状況及び健全化判断比率'!B29="","",'各会計、関係団体の財政状況及び健全化判断比率'!B29)</f>
        <v>国民健康保険事業会計（事業勘定）</v>
      </c>
      <c r="X35" s="566"/>
      <c r="Y35" s="566"/>
      <c r="Z35" s="566"/>
      <c r="AA35" s="566"/>
      <c r="AB35" s="566"/>
      <c r="AC35" s="566"/>
      <c r="AD35" s="566"/>
      <c r="AE35" s="566"/>
      <c r="AF35" s="566"/>
      <c r="AG35" s="566"/>
      <c r="AH35" s="566"/>
      <c r="AI35" s="566"/>
      <c r="AJ35" s="566"/>
      <c r="AK35" s="566"/>
      <c r="AL35" s="165"/>
      <c r="AM35" s="565">
        <f t="shared" ref="AM35:AM43" si="0">IF(AO35="","",AM34+1)</f>
        <v>15</v>
      </c>
      <c r="AN35" s="565"/>
      <c r="AO35" s="566" t="str">
        <f>IF('各会計、関係団体の財政状況及び健全化判断比率'!B37="","",'各会計、関係団体の財政状況及び健全化判断比率'!B37)</f>
        <v>下水道事業会計</v>
      </c>
      <c r="AP35" s="566"/>
      <c r="AQ35" s="566"/>
      <c r="AR35" s="566"/>
      <c r="AS35" s="566"/>
      <c r="AT35" s="566"/>
      <c r="AU35" s="566"/>
      <c r="AV35" s="566"/>
      <c r="AW35" s="566"/>
      <c r="AX35" s="566"/>
      <c r="AY35" s="566"/>
      <c r="AZ35" s="566"/>
      <c r="BA35" s="566"/>
      <c r="BB35" s="566"/>
      <c r="BC35" s="566"/>
      <c r="BD35" s="165"/>
      <c r="BE35" s="565">
        <f t="shared" ref="BE35:BE43" si="1">IF(BG35="","",BE34+1)</f>
        <v>18</v>
      </c>
      <c r="BF35" s="565"/>
      <c r="BG35" s="566" t="str">
        <f>IF('各会計、関係団体の財政状況及び健全化判断比率'!B40="","",'各会計、関係団体の財政状況及び健全化判断比率'!B40)</f>
        <v>清掃工場発電事業会計</v>
      </c>
      <c r="BH35" s="566"/>
      <c r="BI35" s="566"/>
      <c r="BJ35" s="566"/>
      <c r="BK35" s="566"/>
      <c r="BL35" s="566"/>
      <c r="BM35" s="566"/>
      <c r="BN35" s="566"/>
      <c r="BO35" s="566"/>
      <c r="BP35" s="566"/>
      <c r="BQ35" s="566"/>
      <c r="BR35" s="566"/>
      <c r="BS35" s="566"/>
      <c r="BT35" s="566"/>
      <c r="BU35" s="566"/>
      <c r="BV35" s="165"/>
      <c r="BW35" s="565">
        <f t="shared" ref="BW35:BW43" si="2">IF(BY35="","",BW34+1)</f>
        <v>22</v>
      </c>
      <c r="BX35" s="565"/>
      <c r="BY35" s="566" t="str">
        <f>IF('各会計、関係団体の財政状況及び健全化判断比率'!B69="","",'各会計、関係団体の財政状況及び健全化判断比率'!B69)</f>
        <v>静岡県後期高齢者医療広域連合（事業会計分）</v>
      </c>
      <c r="BZ35" s="566"/>
      <c r="CA35" s="566"/>
      <c r="CB35" s="566"/>
      <c r="CC35" s="566"/>
      <c r="CD35" s="566"/>
      <c r="CE35" s="566"/>
      <c r="CF35" s="566"/>
      <c r="CG35" s="566"/>
      <c r="CH35" s="566"/>
      <c r="CI35" s="566"/>
      <c r="CJ35" s="566"/>
      <c r="CK35" s="566"/>
      <c r="CL35" s="566"/>
      <c r="CM35" s="566"/>
      <c r="CN35" s="165"/>
      <c r="CO35" s="565">
        <f t="shared" ref="CO35:CO43" si="3">IF(CQ35="","",CO34+1)</f>
        <v>26</v>
      </c>
      <c r="CP35" s="565"/>
      <c r="CQ35" s="566" t="str">
        <f>IF('各会計、関係団体の財政状況及び健全化判断比率'!BS8="","",'各会計、関係団体の財政状況及び健全化判断比率'!BS8)</f>
        <v>静岡市まちづくり公社</v>
      </c>
      <c r="CR35" s="566"/>
      <c r="CS35" s="566"/>
      <c r="CT35" s="566"/>
      <c r="CU35" s="566"/>
      <c r="CV35" s="566"/>
      <c r="CW35" s="566"/>
      <c r="CX35" s="566"/>
      <c r="CY35" s="566"/>
      <c r="CZ35" s="566"/>
      <c r="DA35" s="566"/>
      <c r="DB35" s="566"/>
      <c r="DC35" s="566"/>
      <c r="DD35" s="566"/>
      <c r="DE35" s="566"/>
      <c r="DF35" s="162"/>
      <c r="DG35" s="567" t="str">
        <f>IF('各会計、関係団体の財政状況及び健全化判断比率'!BR8="","",'各会計、関係団体の財政状況及び健全化判断比率'!BR8)</f>
        <v/>
      </c>
      <c r="DH35" s="567"/>
      <c r="DI35" s="169"/>
      <c r="DJ35" s="137"/>
      <c r="DK35" s="137"/>
      <c r="DL35" s="137"/>
      <c r="DM35" s="137"/>
      <c r="DN35" s="137"/>
      <c r="DO35" s="137"/>
    </row>
    <row r="36" spans="1:119" ht="32.25" customHeight="1">
      <c r="A36" s="138"/>
      <c r="B36" s="164"/>
      <c r="C36" s="565">
        <f>IF(E36="","",C35+1)</f>
        <v>3</v>
      </c>
      <c r="D36" s="565"/>
      <c r="E36" s="566" t="str">
        <f>IF('各会計、関係団体の財政状況及び健全化判断比率'!B9="","",'各会計、関係団体の財政状況及び健全化判断比率'!B9)</f>
        <v>土地区画整理清算金会計</v>
      </c>
      <c r="F36" s="566"/>
      <c r="G36" s="566"/>
      <c r="H36" s="566"/>
      <c r="I36" s="566"/>
      <c r="J36" s="566"/>
      <c r="K36" s="566"/>
      <c r="L36" s="566"/>
      <c r="M36" s="566"/>
      <c r="N36" s="566"/>
      <c r="O36" s="566"/>
      <c r="P36" s="566"/>
      <c r="Q36" s="566"/>
      <c r="R36" s="566"/>
      <c r="S36" s="566"/>
      <c r="T36" s="165"/>
      <c r="U36" s="565">
        <f t="shared" ref="U36:U43" si="4">IF(W36="","",U35+1)</f>
        <v>8</v>
      </c>
      <c r="V36" s="565"/>
      <c r="W36" s="566" t="str">
        <f>IF('各会計、関係団体の財政状況及び健全化判断比率'!B30="","",'各会計、関係団体の財政状況及び健全化判断比率'!B30)</f>
        <v>国民健康保険事業会計（直営診療施設勘定）</v>
      </c>
      <c r="X36" s="566"/>
      <c r="Y36" s="566"/>
      <c r="Z36" s="566"/>
      <c r="AA36" s="566"/>
      <c r="AB36" s="566"/>
      <c r="AC36" s="566"/>
      <c r="AD36" s="566"/>
      <c r="AE36" s="566"/>
      <c r="AF36" s="566"/>
      <c r="AG36" s="566"/>
      <c r="AH36" s="566"/>
      <c r="AI36" s="566"/>
      <c r="AJ36" s="566"/>
      <c r="AK36" s="566"/>
      <c r="AL36" s="165"/>
      <c r="AM36" s="565">
        <f t="shared" si="0"/>
        <v>16</v>
      </c>
      <c r="AN36" s="565"/>
      <c r="AO36" s="566" t="str">
        <f>IF('各会計、関係団体の財政状況及び健全化判断比率'!B38="","",'各会計、関係団体の財政状況及び健全化判断比率'!B38)</f>
        <v>病院事業会計</v>
      </c>
      <c r="AP36" s="566"/>
      <c r="AQ36" s="566"/>
      <c r="AR36" s="566"/>
      <c r="AS36" s="566"/>
      <c r="AT36" s="566"/>
      <c r="AU36" s="566"/>
      <c r="AV36" s="566"/>
      <c r="AW36" s="566"/>
      <c r="AX36" s="566"/>
      <c r="AY36" s="566"/>
      <c r="AZ36" s="566"/>
      <c r="BA36" s="566"/>
      <c r="BB36" s="566"/>
      <c r="BC36" s="566"/>
      <c r="BD36" s="165"/>
      <c r="BE36" s="565">
        <f t="shared" si="1"/>
        <v>19</v>
      </c>
      <c r="BF36" s="565"/>
      <c r="BG36" s="566" t="str">
        <f>IF('各会計、関係団体の財政状況及び健全化判断比率'!B41="","",'各会計、関係団体の財政状況及び健全化判断比率'!B41)</f>
        <v>農業集落排水事業会計</v>
      </c>
      <c r="BH36" s="566"/>
      <c r="BI36" s="566"/>
      <c r="BJ36" s="566"/>
      <c r="BK36" s="566"/>
      <c r="BL36" s="566"/>
      <c r="BM36" s="566"/>
      <c r="BN36" s="566"/>
      <c r="BO36" s="566"/>
      <c r="BP36" s="566"/>
      <c r="BQ36" s="566"/>
      <c r="BR36" s="566"/>
      <c r="BS36" s="566"/>
      <c r="BT36" s="566"/>
      <c r="BU36" s="566"/>
      <c r="BV36" s="165"/>
      <c r="BW36" s="565">
        <f t="shared" si="2"/>
        <v>23</v>
      </c>
      <c r="BX36" s="565"/>
      <c r="BY36" s="566" t="str">
        <f>IF('各会計、関係団体の財政状況及び健全化判断比率'!B70="","",'各会計、関係団体の財政状況及び健全化判断比率'!B70)</f>
        <v>静岡県後期高齢者医療広域連合（普通会計分）</v>
      </c>
      <c r="BZ36" s="566"/>
      <c r="CA36" s="566"/>
      <c r="CB36" s="566"/>
      <c r="CC36" s="566"/>
      <c r="CD36" s="566"/>
      <c r="CE36" s="566"/>
      <c r="CF36" s="566"/>
      <c r="CG36" s="566"/>
      <c r="CH36" s="566"/>
      <c r="CI36" s="566"/>
      <c r="CJ36" s="566"/>
      <c r="CK36" s="566"/>
      <c r="CL36" s="566"/>
      <c r="CM36" s="566"/>
      <c r="CN36" s="165"/>
      <c r="CO36" s="565">
        <f t="shared" si="3"/>
        <v>27</v>
      </c>
      <c r="CP36" s="565"/>
      <c r="CQ36" s="566" t="str">
        <f>IF('各会計、関係団体の財政状況及び健全化判断比率'!BS9="","",'各会計、関係団体の財政状況及び健全化判断比率'!BS9)</f>
        <v>静岡市文化振興財団</v>
      </c>
      <c r="CR36" s="566"/>
      <c r="CS36" s="566"/>
      <c r="CT36" s="566"/>
      <c r="CU36" s="566"/>
      <c r="CV36" s="566"/>
      <c r="CW36" s="566"/>
      <c r="CX36" s="566"/>
      <c r="CY36" s="566"/>
      <c r="CZ36" s="566"/>
      <c r="DA36" s="566"/>
      <c r="DB36" s="566"/>
      <c r="DC36" s="566"/>
      <c r="DD36" s="566"/>
      <c r="DE36" s="566"/>
      <c r="DF36" s="162"/>
      <c r="DG36" s="567" t="str">
        <f>IF('各会計、関係団体の財政状況及び健全化判断比率'!BR9="","",'各会計、関係団体の財政状況及び健全化判断比率'!BR9)</f>
        <v/>
      </c>
      <c r="DH36" s="567"/>
      <c r="DI36" s="169"/>
      <c r="DJ36" s="137"/>
      <c r="DK36" s="137"/>
      <c r="DL36" s="137"/>
      <c r="DM36" s="137"/>
      <c r="DN36" s="137"/>
      <c r="DO36" s="137"/>
    </row>
    <row r="37" spans="1:119" ht="32.25" customHeight="1">
      <c r="A37" s="138"/>
      <c r="B37" s="164"/>
      <c r="C37" s="565">
        <f>IF(E37="","",C36+1)</f>
        <v>4</v>
      </c>
      <c r="D37" s="565"/>
      <c r="E37" s="566" t="str">
        <f>IF('各会計、関係団体の財政状況及び健全化判断比率'!B10="","",'各会計、関係団体の財政状況及び健全化判断比率'!B10)</f>
        <v>母子・寡婦福祉資金貸付金会計</v>
      </c>
      <c r="F37" s="566"/>
      <c r="G37" s="566"/>
      <c r="H37" s="566"/>
      <c r="I37" s="566"/>
      <c r="J37" s="566"/>
      <c r="K37" s="566"/>
      <c r="L37" s="566"/>
      <c r="M37" s="566"/>
      <c r="N37" s="566"/>
      <c r="O37" s="566"/>
      <c r="P37" s="566"/>
      <c r="Q37" s="566"/>
      <c r="R37" s="566"/>
      <c r="S37" s="566"/>
      <c r="T37" s="165"/>
      <c r="U37" s="565">
        <f t="shared" si="4"/>
        <v>9</v>
      </c>
      <c r="V37" s="565"/>
      <c r="W37" s="566" t="str">
        <f>IF('各会計、関係団体の財政状況及び健全化判断比率'!B31="","",'各会計、関係団体の財政状況及び健全化判断比率'!B31)</f>
        <v>駐車場事業会計</v>
      </c>
      <c r="X37" s="566"/>
      <c r="Y37" s="566"/>
      <c r="Z37" s="566"/>
      <c r="AA37" s="566"/>
      <c r="AB37" s="566"/>
      <c r="AC37" s="566"/>
      <c r="AD37" s="566"/>
      <c r="AE37" s="566"/>
      <c r="AF37" s="566"/>
      <c r="AG37" s="566"/>
      <c r="AH37" s="566"/>
      <c r="AI37" s="566"/>
      <c r="AJ37" s="566"/>
      <c r="AK37" s="566"/>
      <c r="AL37" s="165"/>
      <c r="AM37" s="565" t="str">
        <f t="shared" si="0"/>
        <v/>
      </c>
      <c r="AN37" s="565"/>
      <c r="AO37" s="566"/>
      <c r="AP37" s="566"/>
      <c r="AQ37" s="566"/>
      <c r="AR37" s="566"/>
      <c r="AS37" s="566"/>
      <c r="AT37" s="566"/>
      <c r="AU37" s="566"/>
      <c r="AV37" s="566"/>
      <c r="AW37" s="566"/>
      <c r="AX37" s="566"/>
      <c r="AY37" s="566"/>
      <c r="AZ37" s="566"/>
      <c r="BA37" s="566"/>
      <c r="BB37" s="566"/>
      <c r="BC37" s="566"/>
      <c r="BD37" s="165"/>
      <c r="BE37" s="565">
        <f t="shared" si="1"/>
        <v>20</v>
      </c>
      <c r="BF37" s="565"/>
      <c r="BG37" s="566" t="str">
        <f>IF('各会計、関係団体の財政状況及び健全化判断比率'!B42="","",'各会計、関係団体の財政状況及び健全化判断比率'!B42)</f>
        <v>中央卸売市場事業会計</v>
      </c>
      <c r="BH37" s="566"/>
      <c r="BI37" s="566"/>
      <c r="BJ37" s="566"/>
      <c r="BK37" s="566"/>
      <c r="BL37" s="566"/>
      <c r="BM37" s="566"/>
      <c r="BN37" s="566"/>
      <c r="BO37" s="566"/>
      <c r="BP37" s="566"/>
      <c r="BQ37" s="566"/>
      <c r="BR37" s="566"/>
      <c r="BS37" s="566"/>
      <c r="BT37" s="566"/>
      <c r="BU37" s="566"/>
      <c r="BV37" s="165"/>
      <c r="BW37" s="565">
        <f t="shared" si="2"/>
        <v>24</v>
      </c>
      <c r="BX37" s="565"/>
      <c r="BY37" s="566" t="str">
        <f>IF('各会計、関係団体の財政状況及び健全化判断比率'!B71="","",'各会計、関係団体の財政状況及び健全化判断比率'!B71)</f>
        <v>静岡地方税滞納整理機構</v>
      </c>
      <c r="BZ37" s="566"/>
      <c r="CA37" s="566"/>
      <c r="CB37" s="566"/>
      <c r="CC37" s="566"/>
      <c r="CD37" s="566"/>
      <c r="CE37" s="566"/>
      <c r="CF37" s="566"/>
      <c r="CG37" s="566"/>
      <c r="CH37" s="566"/>
      <c r="CI37" s="566"/>
      <c r="CJ37" s="566"/>
      <c r="CK37" s="566"/>
      <c r="CL37" s="566"/>
      <c r="CM37" s="566"/>
      <c r="CN37" s="165"/>
      <c r="CO37" s="565">
        <f t="shared" si="3"/>
        <v>28</v>
      </c>
      <c r="CP37" s="565"/>
      <c r="CQ37" s="566" t="str">
        <f>IF('各会計、関係団体の財政状況及び健全化判断比率'!BS10="","",'各会計、関係団体の財政状況及び健全化判断比率'!BS10)</f>
        <v>静岡市体育協会</v>
      </c>
      <c r="CR37" s="566"/>
      <c r="CS37" s="566"/>
      <c r="CT37" s="566"/>
      <c r="CU37" s="566"/>
      <c r="CV37" s="566"/>
      <c r="CW37" s="566"/>
      <c r="CX37" s="566"/>
      <c r="CY37" s="566"/>
      <c r="CZ37" s="566"/>
      <c r="DA37" s="566"/>
      <c r="DB37" s="566"/>
      <c r="DC37" s="566"/>
      <c r="DD37" s="566"/>
      <c r="DE37" s="566"/>
      <c r="DF37" s="162"/>
      <c r="DG37" s="567" t="str">
        <f>IF('各会計、関係団体の財政状況及び健全化判断比率'!BR10="","",'各会計、関係団体の財政状況及び健全化判断比率'!BR10)</f>
        <v/>
      </c>
      <c r="DH37" s="567"/>
      <c r="DI37" s="169"/>
      <c r="DJ37" s="137"/>
      <c r="DK37" s="137"/>
      <c r="DL37" s="137"/>
      <c r="DM37" s="137"/>
      <c r="DN37" s="137"/>
      <c r="DO37" s="137"/>
    </row>
    <row r="38" spans="1:119" ht="32.25" customHeight="1">
      <c r="A38" s="138"/>
      <c r="B38" s="164"/>
      <c r="C38" s="565">
        <f t="shared" ref="C38:C43" si="5">IF(E38="","",C37+1)</f>
        <v>5</v>
      </c>
      <c r="D38" s="565"/>
      <c r="E38" s="566" t="str">
        <f>IF('各会計、関係団体の財政状況及び健全化判断比率'!B11="","",'各会計、関係団体の財政状況及び健全化判断比率'!B11)</f>
        <v>公債管理事業会計</v>
      </c>
      <c r="F38" s="566"/>
      <c r="G38" s="566"/>
      <c r="H38" s="566"/>
      <c r="I38" s="566"/>
      <c r="J38" s="566"/>
      <c r="K38" s="566"/>
      <c r="L38" s="566"/>
      <c r="M38" s="566"/>
      <c r="N38" s="566"/>
      <c r="O38" s="566"/>
      <c r="P38" s="566"/>
      <c r="Q38" s="566"/>
      <c r="R38" s="566"/>
      <c r="S38" s="566"/>
      <c r="T38" s="165"/>
      <c r="U38" s="565">
        <f t="shared" si="4"/>
        <v>10</v>
      </c>
      <c r="V38" s="565"/>
      <c r="W38" s="566" t="str">
        <f>IF('各会計、関係団体の財政状況及び健全化判断比率'!B32="","",'各会計、関係団体の財政状況及び健全化判断比率'!B32)</f>
        <v xml:space="preserve"> </v>
      </c>
      <c r="X38" s="566"/>
      <c r="Y38" s="566"/>
      <c r="Z38" s="566"/>
      <c r="AA38" s="566"/>
      <c r="AB38" s="566"/>
      <c r="AC38" s="566"/>
      <c r="AD38" s="566"/>
      <c r="AE38" s="566"/>
      <c r="AF38" s="566"/>
      <c r="AG38" s="566"/>
      <c r="AH38" s="566"/>
      <c r="AI38" s="566"/>
      <c r="AJ38" s="566"/>
      <c r="AK38" s="566"/>
      <c r="AL38" s="165"/>
      <c r="AM38" s="565" t="str">
        <f t="shared" si="0"/>
        <v/>
      </c>
      <c r="AN38" s="565"/>
      <c r="AO38" s="566"/>
      <c r="AP38" s="566"/>
      <c r="AQ38" s="566"/>
      <c r="AR38" s="566"/>
      <c r="AS38" s="566"/>
      <c r="AT38" s="566"/>
      <c r="AU38" s="566"/>
      <c r="AV38" s="566"/>
      <c r="AW38" s="566"/>
      <c r="AX38" s="566"/>
      <c r="AY38" s="566"/>
      <c r="AZ38" s="566"/>
      <c r="BA38" s="566"/>
      <c r="BB38" s="566"/>
      <c r="BC38" s="566"/>
      <c r="BD38" s="165"/>
      <c r="BE38" s="565" t="str">
        <f t="shared" si="1"/>
        <v/>
      </c>
      <c r="BF38" s="565"/>
      <c r="BG38" s="566"/>
      <c r="BH38" s="566"/>
      <c r="BI38" s="566"/>
      <c r="BJ38" s="566"/>
      <c r="BK38" s="566"/>
      <c r="BL38" s="566"/>
      <c r="BM38" s="566"/>
      <c r="BN38" s="566"/>
      <c r="BO38" s="566"/>
      <c r="BP38" s="566"/>
      <c r="BQ38" s="566"/>
      <c r="BR38" s="566"/>
      <c r="BS38" s="566"/>
      <c r="BT38" s="566"/>
      <c r="BU38" s="566"/>
      <c r="BV38" s="165"/>
      <c r="BW38" s="565" t="str">
        <f t="shared" si="2"/>
        <v/>
      </c>
      <c r="BX38" s="565"/>
      <c r="BY38" s="566" t="str">
        <f>IF('各会計、関係団体の財政状況及び健全化判断比率'!B72="","",'各会計、関係団体の財政状況及び健全化判断比率'!B72)</f>
        <v/>
      </c>
      <c r="BZ38" s="566"/>
      <c r="CA38" s="566"/>
      <c r="CB38" s="566"/>
      <c r="CC38" s="566"/>
      <c r="CD38" s="566"/>
      <c r="CE38" s="566"/>
      <c r="CF38" s="566"/>
      <c r="CG38" s="566"/>
      <c r="CH38" s="566"/>
      <c r="CI38" s="566"/>
      <c r="CJ38" s="566"/>
      <c r="CK38" s="566"/>
      <c r="CL38" s="566"/>
      <c r="CM38" s="566"/>
      <c r="CN38" s="165"/>
      <c r="CO38" s="565">
        <f t="shared" si="3"/>
        <v>29</v>
      </c>
      <c r="CP38" s="565"/>
      <c r="CQ38" s="566" t="str">
        <f>IF('各会計、関係団体の財政状況及び健全化判断比率'!BS11="","",'各会計、関係団体の財政状況及び健全化判断比率'!BS11)</f>
        <v>静岡市環境公社</v>
      </c>
      <c r="CR38" s="566"/>
      <c r="CS38" s="566"/>
      <c r="CT38" s="566"/>
      <c r="CU38" s="566"/>
      <c r="CV38" s="566"/>
      <c r="CW38" s="566"/>
      <c r="CX38" s="566"/>
      <c r="CY38" s="566"/>
      <c r="CZ38" s="566"/>
      <c r="DA38" s="566"/>
      <c r="DB38" s="566"/>
      <c r="DC38" s="566"/>
      <c r="DD38" s="566"/>
      <c r="DE38" s="566"/>
      <c r="DF38" s="162"/>
      <c r="DG38" s="567" t="str">
        <f>IF('各会計、関係団体の財政状況及び健全化判断比率'!BR11="","",'各会計、関係団体の財政状況及び健全化判断比率'!BR11)</f>
        <v/>
      </c>
      <c r="DH38" s="567"/>
      <c r="DI38" s="169"/>
      <c r="DJ38" s="137"/>
      <c r="DK38" s="137"/>
      <c r="DL38" s="137"/>
      <c r="DM38" s="137"/>
      <c r="DN38" s="137"/>
      <c r="DO38" s="137"/>
    </row>
    <row r="39" spans="1:119" ht="32.25" customHeight="1">
      <c r="A39" s="138"/>
      <c r="B39" s="164"/>
      <c r="C39" s="565" t="str">
        <f t="shared" si="5"/>
        <v/>
      </c>
      <c r="D39" s="565"/>
      <c r="E39" s="566" t="str">
        <f>IF('各会計、関係団体の財政状況及び健全化判断比率'!B12="","",'各会計、関係団体の財政状況及び健全化判断比率'!B12)</f>
        <v/>
      </c>
      <c r="F39" s="566"/>
      <c r="G39" s="566"/>
      <c r="H39" s="566"/>
      <c r="I39" s="566"/>
      <c r="J39" s="566"/>
      <c r="K39" s="566"/>
      <c r="L39" s="566"/>
      <c r="M39" s="566"/>
      <c r="N39" s="566"/>
      <c r="O39" s="566"/>
      <c r="P39" s="566"/>
      <c r="Q39" s="566"/>
      <c r="R39" s="566"/>
      <c r="S39" s="566"/>
      <c r="T39" s="165"/>
      <c r="U39" s="565">
        <f t="shared" si="4"/>
        <v>11</v>
      </c>
      <c r="V39" s="565"/>
      <c r="W39" s="566" t="str">
        <f>IF('各会計、関係団体の財政状況及び健全化判断比率'!B33="","",'各会計、関係団体の財政状況及び健全化判断比率'!B33)</f>
        <v>介護保険事業会計</v>
      </c>
      <c r="X39" s="566"/>
      <c r="Y39" s="566"/>
      <c r="Z39" s="566"/>
      <c r="AA39" s="566"/>
      <c r="AB39" s="566"/>
      <c r="AC39" s="566"/>
      <c r="AD39" s="566"/>
      <c r="AE39" s="566"/>
      <c r="AF39" s="566"/>
      <c r="AG39" s="566"/>
      <c r="AH39" s="566"/>
      <c r="AI39" s="566"/>
      <c r="AJ39" s="566"/>
      <c r="AK39" s="566"/>
      <c r="AL39" s="165"/>
      <c r="AM39" s="565" t="str">
        <f t="shared" si="0"/>
        <v/>
      </c>
      <c r="AN39" s="565"/>
      <c r="AO39" s="566"/>
      <c r="AP39" s="566"/>
      <c r="AQ39" s="566"/>
      <c r="AR39" s="566"/>
      <c r="AS39" s="566"/>
      <c r="AT39" s="566"/>
      <c r="AU39" s="566"/>
      <c r="AV39" s="566"/>
      <c r="AW39" s="566"/>
      <c r="AX39" s="566"/>
      <c r="AY39" s="566"/>
      <c r="AZ39" s="566"/>
      <c r="BA39" s="566"/>
      <c r="BB39" s="566"/>
      <c r="BC39" s="566"/>
      <c r="BD39" s="165"/>
      <c r="BE39" s="565" t="str">
        <f t="shared" si="1"/>
        <v/>
      </c>
      <c r="BF39" s="565"/>
      <c r="BG39" s="566"/>
      <c r="BH39" s="566"/>
      <c r="BI39" s="566"/>
      <c r="BJ39" s="566"/>
      <c r="BK39" s="566"/>
      <c r="BL39" s="566"/>
      <c r="BM39" s="566"/>
      <c r="BN39" s="566"/>
      <c r="BO39" s="566"/>
      <c r="BP39" s="566"/>
      <c r="BQ39" s="566"/>
      <c r="BR39" s="566"/>
      <c r="BS39" s="566"/>
      <c r="BT39" s="566"/>
      <c r="BU39" s="566"/>
      <c r="BV39" s="165"/>
      <c r="BW39" s="565" t="str">
        <f t="shared" si="2"/>
        <v/>
      </c>
      <c r="BX39" s="565"/>
      <c r="BY39" s="566" t="str">
        <f>IF('各会計、関係団体の財政状況及び健全化判断比率'!B73="","",'各会計、関係団体の財政状況及び健全化判断比率'!B73)</f>
        <v/>
      </c>
      <c r="BZ39" s="566"/>
      <c r="CA39" s="566"/>
      <c r="CB39" s="566"/>
      <c r="CC39" s="566"/>
      <c r="CD39" s="566"/>
      <c r="CE39" s="566"/>
      <c r="CF39" s="566"/>
      <c r="CG39" s="566"/>
      <c r="CH39" s="566"/>
      <c r="CI39" s="566"/>
      <c r="CJ39" s="566"/>
      <c r="CK39" s="566"/>
      <c r="CL39" s="566"/>
      <c r="CM39" s="566"/>
      <c r="CN39" s="165"/>
      <c r="CO39" s="565">
        <f t="shared" si="3"/>
        <v>30</v>
      </c>
      <c r="CP39" s="565"/>
      <c r="CQ39" s="566" t="str">
        <f>IF('各会計、関係団体の財政状況及び健全化判断比率'!BS12="","",'各会計、関係団体の財政状況及び健全化判断比率'!BS12)</f>
        <v>静岡観光コンベンション協会</v>
      </c>
      <c r="CR39" s="566"/>
      <c r="CS39" s="566"/>
      <c r="CT39" s="566"/>
      <c r="CU39" s="566"/>
      <c r="CV39" s="566"/>
      <c r="CW39" s="566"/>
      <c r="CX39" s="566"/>
      <c r="CY39" s="566"/>
      <c r="CZ39" s="566"/>
      <c r="DA39" s="566"/>
      <c r="DB39" s="566"/>
      <c r="DC39" s="566"/>
      <c r="DD39" s="566"/>
      <c r="DE39" s="566"/>
      <c r="DF39" s="162"/>
      <c r="DG39" s="567" t="str">
        <f>IF('各会計、関係団体の財政状況及び健全化判断比率'!BR12="","",'各会計、関係団体の財政状況及び健全化判断比率'!BR12)</f>
        <v/>
      </c>
      <c r="DH39" s="567"/>
      <c r="DI39" s="169"/>
      <c r="DJ39" s="137"/>
      <c r="DK39" s="137"/>
      <c r="DL39" s="137"/>
      <c r="DM39" s="137"/>
      <c r="DN39" s="137"/>
      <c r="DO39" s="137"/>
    </row>
    <row r="40" spans="1:119" ht="32.25" customHeight="1">
      <c r="A40" s="138"/>
      <c r="B40" s="164"/>
      <c r="C40" s="565" t="str">
        <f t="shared" si="5"/>
        <v/>
      </c>
      <c r="D40" s="565"/>
      <c r="E40" s="566" t="str">
        <f>IF('各会計、関係団体の財政状況及び健全化判断比率'!B13="","",'各会計、関係団体の財政状況及び健全化判断比率'!B13)</f>
        <v/>
      </c>
      <c r="F40" s="566"/>
      <c r="G40" s="566"/>
      <c r="H40" s="566"/>
      <c r="I40" s="566"/>
      <c r="J40" s="566"/>
      <c r="K40" s="566"/>
      <c r="L40" s="566"/>
      <c r="M40" s="566"/>
      <c r="N40" s="566"/>
      <c r="O40" s="566"/>
      <c r="P40" s="566"/>
      <c r="Q40" s="566"/>
      <c r="R40" s="566"/>
      <c r="S40" s="566"/>
      <c r="T40" s="165"/>
      <c r="U40" s="565">
        <f t="shared" si="4"/>
        <v>12</v>
      </c>
      <c r="V40" s="565"/>
      <c r="W40" s="566" t="str">
        <f>IF('各会計、関係団体の財政状況及び健全化判断比率'!B34="","",'各会計、関係団体の財政状況及び健全化判断比率'!B34)</f>
        <v>介護保険サービス会計</v>
      </c>
      <c r="X40" s="566"/>
      <c r="Y40" s="566"/>
      <c r="Z40" s="566"/>
      <c r="AA40" s="566"/>
      <c r="AB40" s="566"/>
      <c r="AC40" s="566"/>
      <c r="AD40" s="566"/>
      <c r="AE40" s="566"/>
      <c r="AF40" s="566"/>
      <c r="AG40" s="566"/>
      <c r="AH40" s="566"/>
      <c r="AI40" s="566"/>
      <c r="AJ40" s="566"/>
      <c r="AK40" s="566"/>
      <c r="AL40" s="165"/>
      <c r="AM40" s="565" t="str">
        <f t="shared" si="0"/>
        <v/>
      </c>
      <c r="AN40" s="565"/>
      <c r="AO40" s="566"/>
      <c r="AP40" s="566"/>
      <c r="AQ40" s="566"/>
      <c r="AR40" s="566"/>
      <c r="AS40" s="566"/>
      <c r="AT40" s="566"/>
      <c r="AU40" s="566"/>
      <c r="AV40" s="566"/>
      <c r="AW40" s="566"/>
      <c r="AX40" s="566"/>
      <c r="AY40" s="566"/>
      <c r="AZ40" s="566"/>
      <c r="BA40" s="566"/>
      <c r="BB40" s="566"/>
      <c r="BC40" s="566"/>
      <c r="BD40" s="165"/>
      <c r="BE40" s="565" t="str">
        <f t="shared" si="1"/>
        <v/>
      </c>
      <c r="BF40" s="565"/>
      <c r="BG40" s="566"/>
      <c r="BH40" s="566"/>
      <c r="BI40" s="566"/>
      <c r="BJ40" s="566"/>
      <c r="BK40" s="566"/>
      <c r="BL40" s="566"/>
      <c r="BM40" s="566"/>
      <c r="BN40" s="566"/>
      <c r="BO40" s="566"/>
      <c r="BP40" s="566"/>
      <c r="BQ40" s="566"/>
      <c r="BR40" s="566"/>
      <c r="BS40" s="566"/>
      <c r="BT40" s="566"/>
      <c r="BU40" s="566"/>
      <c r="BV40" s="165"/>
      <c r="BW40" s="565" t="str">
        <f t="shared" si="2"/>
        <v/>
      </c>
      <c r="BX40" s="565"/>
      <c r="BY40" s="566" t="str">
        <f>IF('各会計、関係団体の財政状況及び健全化判断比率'!B74="","",'各会計、関係団体の財政状況及び健全化判断比率'!B74)</f>
        <v/>
      </c>
      <c r="BZ40" s="566"/>
      <c r="CA40" s="566"/>
      <c r="CB40" s="566"/>
      <c r="CC40" s="566"/>
      <c r="CD40" s="566"/>
      <c r="CE40" s="566"/>
      <c r="CF40" s="566"/>
      <c r="CG40" s="566"/>
      <c r="CH40" s="566"/>
      <c r="CI40" s="566"/>
      <c r="CJ40" s="566"/>
      <c r="CK40" s="566"/>
      <c r="CL40" s="566"/>
      <c r="CM40" s="566"/>
      <c r="CN40" s="165"/>
      <c r="CO40" s="565">
        <f t="shared" si="3"/>
        <v>31</v>
      </c>
      <c r="CP40" s="565"/>
      <c r="CQ40" s="566" t="str">
        <f>IF('各会計、関係団体の財政状況及び健全化判断比率'!BS13="","",'各会計、関係団体の財政状況及び健全化判断比率'!BS13)</f>
        <v>静岡市勤労者福祉サービスセンター</v>
      </c>
      <c r="CR40" s="566"/>
      <c r="CS40" s="566"/>
      <c r="CT40" s="566"/>
      <c r="CU40" s="566"/>
      <c r="CV40" s="566"/>
      <c r="CW40" s="566"/>
      <c r="CX40" s="566"/>
      <c r="CY40" s="566"/>
      <c r="CZ40" s="566"/>
      <c r="DA40" s="566"/>
      <c r="DB40" s="566"/>
      <c r="DC40" s="566"/>
      <c r="DD40" s="566"/>
      <c r="DE40" s="566"/>
      <c r="DF40" s="162"/>
      <c r="DG40" s="567" t="str">
        <f>IF('各会計、関係団体の財政状況及び健全化判断比率'!BR13="","",'各会計、関係団体の財政状況及び健全化判断比率'!BR13)</f>
        <v/>
      </c>
      <c r="DH40" s="567"/>
      <c r="DI40" s="169"/>
      <c r="DJ40" s="137"/>
      <c r="DK40" s="137"/>
      <c r="DL40" s="137"/>
      <c r="DM40" s="137"/>
      <c r="DN40" s="137"/>
      <c r="DO40" s="137"/>
    </row>
    <row r="41" spans="1:119" ht="32.25" customHeight="1">
      <c r="A41" s="138"/>
      <c r="B41" s="164"/>
      <c r="C41" s="565" t="str">
        <f t="shared" si="5"/>
        <v/>
      </c>
      <c r="D41" s="565"/>
      <c r="E41" s="566" t="str">
        <f>IF('各会計、関係団体の財政状況及び健全化判断比率'!B14="","",'各会計、関係団体の財政状況及び健全化判断比率'!B14)</f>
        <v/>
      </c>
      <c r="F41" s="566"/>
      <c r="G41" s="566"/>
      <c r="H41" s="566"/>
      <c r="I41" s="566"/>
      <c r="J41" s="566"/>
      <c r="K41" s="566"/>
      <c r="L41" s="566"/>
      <c r="M41" s="566"/>
      <c r="N41" s="566"/>
      <c r="O41" s="566"/>
      <c r="P41" s="566"/>
      <c r="Q41" s="566"/>
      <c r="R41" s="566"/>
      <c r="S41" s="566"/>
      <c r="T41" s="165"/>
      <c r="U41" s="565">
        <f t="shared" si="4"/>
        <v>13</v>
      </c>
      <c r="V41" s="565"/>
      <c r="W41" s="566" t="str">
        <f>IF('各会計、関係団体の財政状況及び健全化判断比率'!B35="","",'各会計、関係団体の財政状況及び健全化判断比率'!B35)</f>
        <v>後期高齢者医療事業会計</v>
      </c>
      <c r="X41" s="566"/>
      <c r="Y41" s="566"/>
      <c r="Z41" s="566"/>
      <c r="AA41" s="566"/>
      <c r="AB41" s="566"/>
      <c r="AC41" s="566"/>
      <c r="AD41" s="566"/>
      <c r="AE41" s="566"/>
      <c r="AF41" s="566"/>
      <c r="AG41" s="566"/>
      <c r="AH41" s="566"/>
      <c r="AI41" s="566"/>
      <c r="AJ41" s="566"/>
      <c r="AK41" s="566"/>
      <c r="AL41" s="165"/>
      <c r="AM41" s="565" t="str">
        <f t="shared" si="0"/>
        <v/>
      </c>
      <c r="AN41" s="565"/>
      <c r="AO41" s="566"/>
      <c r="AP41" s="566"/>
      <c r="AQ41" s="566"/>
      <c r="AR41" s="566"/>
      <c r="AS41" s="566"/>
      <c r="AT41" s="566"/>
      <c r="AU41" s="566"/>
      <c r="AV41" s="566"/>
      <c r="AW41" s="566"/>
      <c r="AX41" s="566"/>
      <c r="AY41" s="566"/>
      <c r="AZ41" s="566"/>
      <c r="BA41" s="566"/>
      <c r="BB41" s="566"/>
      <c r="BC41" s="566"/>
      <c r="BD41" s="165"/>
      <c r="BE41" s="565" t="str">
        <f t="shared" si="1"/>
        <v/>
      </c>
      <c r="BF41" s="565"/>
      <c r="BG41" s="566"/>
      <c r="BH41" s="566"/>
      <c r="BI41" s="566"/>
      <c r="BJ41" s="566"/>
      <c r="BK41" s="566"/>
      <c r="BL41" s="566"/>
      <c r="BM41" s="566"/>
      <c r="BN41" s="566"/>
      <c r="BO41" s="566"/>
      <c r="BP41" s="566"/>
      <c r="BQ41" s="566"/>
      <c r="BR41" s="566"/>
      <c r="BS41" s="566"/>
      <c r="BT41" s="566"/>
      <c r="BU41" s="566"/>
      <c r="BV41" s="165"/>
      <c r="BW41" s="565" t="str">
        <f t="shared" si="2"/>
        <v/>
      </c>
      <c r="BX41" s="565"/>
      <c r="BY41" s="566" t="str">
        <f>IF('各会計、関係団体の財政状況及び健全化判断比率'!B75="","",'各会計、関係団体の財政状況及び健全化判断比率'!B75)</f>
        <v/>
      </c>
      <c r="BZ41" s="566"/>
      <c r="CA41" s="566"/>
      <c r="CB41" s="566"/>
      <c r="CC41" s="566"/>
      <c r="CD41" s="566"/>
      <c r="CE41" s="566"/>
      <c r="CF41" s="566"/>
      <c r="CG41" s="566"/>
      <c r="CH41" s="566"/>
      <c r="CI41" s="566"/>
      <c r="CJ41" s="566"/>
      <c r="CK41" s="566"/>
      <c r="CL41" s="566"/>
      <c r="CM41" s="566"/>
      <c r="CN41" s="165"/>
      <c r="CO41" s="565">
        <f t="shared" si="3"/>
        <v>32</v>
      </c>
      <c r="CP41" s="565"/>
      <c r="CQ41" s="566" t="str">
        <f>IF('各会計、関係団体の財政状況及び健全化判断比率'!BS14="","",'各会計、関係団体の財政状況及び健全化判断比率'!BS14)</f>
        <v>静岡産業振興協会</v>
      </c>
      <c r="CR41" s="566"/>
      <c r="CS41" s="566"/>
      <c r="CT41" s="566"/>
      <c r="CU41" s="566"/>
      <c r="CV41" s="566"/>
      <c r="CW41" s="566"/>
      <c r="CX41" s="566"/>
      <c r="CY41" s="566"/>
      <c r="CZ41" s="566"/>
      <c r="DA41" s="566"/>
      <c r="DB41" s="566"/>
      <c r="DC41" s="566"/>
      <c r="DD41" s="566"/>
      <c r="DE41" s="566"/>
      <c r="DF41" s="162"/>
      <c r="DG41" s="567" t="str">
        <f>IF('各会計、関係団体の財政状況及び健全化判断比率'!BR14="","",'各会計、関係団体の財政状況及び健全化判断比率'!BR14)</f>
        <v/>
      </c>
      <c r="DH41" s="567"/>
      <c r="DI41" s="169"/>
      <c r="DJ41" s="137"/>
      <c r="DK41" s="137"/>
      <c r="DL41" s="137"/>
      <c r="DM41" s="137"/>
      <c r="DN41" s="137"/>
      <c r="DO41" s="137"/>
    </row>
    <row r="42" spans="1:119" ht="32.25" customHeight="1">
      <c r="A42" s="137"/>
      <c r="B42" s="164"/>
      <c r="C42" s="565" t="str">
        <f t="shared" si="5"/>
        <v/>
      </c>
      <c r="D42" s="565"/>
      <c r="E42" s="566" t="str">
        <f>IF('各会計、関係団体の財政状況及び健全化判断比率'!B15="","",'各会計、関係団体の財政状況及び健全化判断比率'!B15)</f>
        <v/>
      </c>
      <c r="F42" s="566"/>
      <c r="G42" s="566"/>
      <c r="H42" s="566"/>
      <c r="I42" s="566"/>
      <c r="J42" s="566"/>
      <c r="K42" s="566"/>
      <c r="L42" s="566"/>
      <c r="M42" s="566"/>
      <c r="N42" s="566"/>
      <c r="O42" s="566"/>
      <c r="P42" s="566"/>
      <c r="Q42" s="566"/>
      <c r="R42" s="566"/>
      <c r="S42" s="566"/>
      <c r="T42" s="165"/>
      <c r="U42" s="565" t="str">
        <f t="shared" si="4"/>
        <v/>
      </c>
      <c r="V42" s="565"/>
      <c r="W42" s="566"/>
      <c r="X42" s="566"/>
      <c r="Y42" s="566"/>
      <c r="Z42" s="566"/>
      <c r="AA42" s="566"/>
      <c r="AB42" s="566"/>
      <c r="AC42" s="566"/>
      <c r="AD42" s="566"/>
      <c r="AE42" s="566"/>
      <c r="AF42" s="566"/>
      <c r="AG42" s="566"/>
      <c r="AH42" s="566"/>
      <c r="AI42" s="566"/>
      <c r="AJ42" s="566"/>
      <c r="AK42" s="566"/>
      <c r="AL42" s="165"/>
      <c r="AM42" s="565" t="str">
        <f t="shared" si="0"/>
        <v/>
      </c>
      <c r="AN42" s="565"/>
      <c r="AO42" s="566"/>
      <c r="AP42" s="566"/>
      <c r="AQ42" s="566"/>
      <c r="AR42" s="566"/>
      <c r="AS42" s="566"/>
      <c r="AT42" s="566"/>
      <c r="AU42" s="566"/>
      <c r="AV42" s="566"/>
      <c r="AW42" s="566"/>
      <c r="AX42" s="566"/>
      <c r="AY42" s="566"/>
      <c r="AZ42" s="566"/>
      <c r="BA42" s="566"/>
      <c r="BB42" s="566"/>
      <c r="BC42" s="566"/>
      <c r="BD42" s="165"/>
      <c r="BE42" s="565" t="str">
        <f t="shared" si="1"/>
        <v/>
      </c>
      <c r="BF42" s="565"/>
      <c r="BG42" s="566"/>
      <c r="BH42" s="566"/>
      <c r="BI42" s="566"/>
      <c r="BJ42" s="566"/>
      <c r="BK42" s="566"/>
      <c r="BL42" s="566"/>
      <c r="BM42" s="566"/>
      <c r="BN42" s="566"/>
      <c r="BO42" s="566"/>
      <c r="BP42" s="566"/>
      <c r="BQ42" s="566"/>
      <c r="BR42" s="566"/>
      <c r="BS42" s="566"/>
      <c r="BT42" s="566"/>
      <c r="BU42" s="566"/>
      <c r="BV42" s="165"/>
      <c r="BW42" s="565" t="str">
        <f t="shared" si="2"/>
        <v/>
      </c>
      <c r="BX42" s="565"/>
      <c r="BY42" s="566" t="str">
        <f>IF('各会計、関係団体の財政状況及び健全化判断比率'!B76="","",'各会計、関係団体の財政状況及び健全化判断比率'!B76)</f>
        <v/>
      </c>
      <c r="BZ42" s="566"/>
      <c r="CA42" s="566"/>
      <c r="CB42" s="566"/>
      <c r="CC42" s="566"/>
      <c r="CD42" s="566"/>
      <c r="CE42" s="566"/>
      <c r="CF42" s="566"/>
      <c r="CG42" s="566"/>
      <c r="CH42" s="566"/>
      <c r="CI42" s="566"/>
      <c r="CJ42" s="566"/>
      <c r="CK42" s="566"/>
      <c r="CL42" s="566"/>
      <c r="CM42" s="566"/>
      <c r="CN42" s="165"/>
      <c r="CO42" s="565">
        <f t="shared" si="3"/>
        <v>33</v>
      </c>
      <c r="CP42" s="565"/>
      <c r="CQ42" s="566" t="str">
        <f>IF('各会計、関係団体の財政状況及び健全化判断比率'!BS15="","",'各会計、関係団体の財政状況及び健全化判断比率'!BS15)</f>
        <v>駿府楽市</v>
      </c>
      <c r="CR42" s="566"/>
      <c r="CS42" s="566"/>
      <c r="CT42" s="566"/>
      <c r="CU42" s="566"/>
      <c r="CV42" s="566"/>
      <c r="CW42" s="566"/>
      <c r="CX42" s="566"/>
      <c r="CY42" s="566"/>
      <c r="CZ42" s="566"/>
      <c r="DA42" s="566"/>
      <c r="DB42" s="566"/>
      <c r="DC42" s="566"/>
      <c r="DD42" s="566"/>
      <c r="DE42" s="566"/>
      <c r="DF42" s="162"/>
      <c r="DG42" s="567" t="str">
        <f>IF('各会計、関係団体の財政状況及び健全化判断比率'!BR15="","",'各会計、関係団体の財政状況及び健全化判断比率'!BR15)</f>
        <v/>
      </c>
      <c r="DH42" s="567"/>
      <c r="DI42" s="169"/>
      <c r="DJ42" s="137"/>
      <c r="DK42" s="137"/>
      <c r="DL42" s="137"/>
      <c r="DM42" s="137"/>
      <c r="DN42" s="137"/>
      <c r="DO42" s="137"/>
    </row>
    <row r="43" spans="1:119" ht="32.25" customHeight="1">
      <c r="A43" s="137"/>
      <c r="B43" s="164"/>
      <c r="C43" s="565" t="str">
        <f t="shared" si="5"/>
        <v/>
      </c>
      <c r="D43" s="565"/>
      <c r="E43" s="566" t="str">
        <f>IF('各会計、関係団体の財政状況及び健全化判断比率'!B16="","",'各会計、関係団体の財政状況及び健全化判断比率'!B16)</f>
        <v/>
      </c>
      <c r="F43" s="566"/>
      <c r="G43" s="566"/>
      <c r="H43" s="566"/>
      <c r="I43" s="566"/>
      <c r="J43" s="566"/>
      <c r="K43" s="566"/>
      <c r="L43" s="566"/>
      <c r="M43" s="566"/>
      <c r="N43" s="566"/>
      <c r="O43" s="566"/>
      <c r="P43" s="566"/>
      <c r="Q43" s="566"/>
      <c r="R43" s="566"/>
      <c r="S43" s="566"/>
      <c r="T43" s="165"/>
      <c r="U43" s="565" t="str">
        <f t="shared" si="4"/>
        <v/>
      </c>
      <c r="V43" s="565"/>
      <c r="W43" s="566"/>
      <c r="X43" s="566"/>
      <c r="Y43" s="566"/>
      <c r="Z43" s="566"/>
      <c r="AA43" s="566"/>
      <c r="AB43" s="566"/>
      <c r="AC43" s="566"/>
      <c r="AD43" s="566"/>
      <c r="AE43" s="566"/>
      <c r="AF43" s="566"/>
      <c r="AG43" s="566"/>
      <c r="AH43" s="566"/>
      <c r="AI43" s="566"/>
      <c r="AJ43" s="566"/>
      <c r="AK43" s="566"/>
      <c r="AL43" s="165"/>
      <c r="AM43" s="565" t="str">
        <f t="shared" si="0"/>
        <v/>
      </c>
      <c r="AN43" s="565"/>
      <c r="AO43" s="566"/>
      <c r="AP43" s="566"/>
      <c r="AQ43" s="566"/>
      <c r="AR43" s="566"/>
      <c r="AS43" s="566"/>
      <c r="AT43" s="566"/>
      <c r="AU43" s="566"/>
      <c r="AV43" s="566"/>
      <c r="AW43" s="566"/>
      <c r="AX43" s="566"/>
      <c r="AY43" s="566"/>
      <c r="AZ43" s="566"/>
      <c r="BA43" s="566"/>
      <c r="BB43" s="566"/>
      <c r="BC43" s="566"/>
      <c r="BD43" s="165"/>
      <c r="BE43" s="565" t="str">
        <f t="shared" si="1"/>
        <v/>
      </c>
      <c r="BF43" s="565"/>
      <c r="BG43" s="566"/>
      <c r="BH43" s="566"/>
      <c r="BI43" s="566"/>
      <c r="BJ43" s="566"/>
      <c r="BK43" s="566"/>
      <c r="BL43" s="566"/>
      <c r="BM43" s="566"/>
      <c r="BN43" s="566"/>
      <c r="BO43" s="566"/>
      <c r="BP43" s="566"/>
      <c r="BQ43" s="566"/>
      <c r="BR43" s="566"/>
      <c r="BS43" s="566"/>
      <c r="BT43" s="566"/>
      <c r="BU43" s="566"/>
      <c r="BV43" s="165"/>
      <c r="BW43" s="565" t="str">
        <f t="shared" si="2"/>
        <v/>
      </c>
      <c r="BX43" s="565"/>
      <c r="BY43" s="566" t="str">
        <f>IF('各会計、関係団体の財政状況及び健全化判断比率'!B77="","",'各会計、関係団体の財政状況及び健全化判断比率'!B77)</f>
        <v/>
      </c>
      <c r="BZ43" s="566"/>
      <c r="CA43" s="566"/>
      <c r="CB43" s="566"/>
      <c r="CC43" s="566"/>
      <c r="CD43" s="566"/>
      <c r="CE43" s="566"/>
      <c r="CF43" s="566"/>
      <c r="CG43" s="566"/>
      <c r="CH43" s="566"/>
      <c r="CI43" s="566"/>
      <c r="CJ43" s="566"/>
      <c r="CK43" s="566"/>
      <c r="CL43" s="566"/>
      <c r="CM43" s="566"/>
      <c r="CN43" s="165"/>
      <c r="CO43" s="565">
        <f t="shared" si="3"/>
        <v>34</v>
      </c>
      <c r="CP43" s="565"/>
      <c r="CQ43" s="566" t="str">
        <f>IF('各会計、関係団体の財政状況及び健全化判断比率'!BS16="","",'各会計、関係団体の財政状況及び健全化判断比率'!BS16)</f>
        <v>静岡市動物園協会</v>
      </c>
      <c r="CR43" s="566"/>
      <c r="CS43" s="566"/>
      <c r="CT43" s="566"/>
      <c r="CU43" s="566"/>
      <c r="CV43" s="566"/>
      <c r="CW43" s="566"/>
      <c r="CX43" s="566"/>
      <c r="CY43" s="566"/>
      <c r="CZ43" s="566"/>
      <c r="DA43" s="566"/>
      <c r="DB43" s="566"/>
      <c r="DC43" s="566"/>
      <c r="DD43" s="566"/>
      <c r="DE43" s="566"/>
      <c r="DF43" s="162"/>
      <c r="DG43" s="567" t="str">
        <f>IF('各会計、関係団体の財政状況及び健全化判断比率'!BR16="","",'各会計、関係団体の財政状況及び健全化判断比率'!BR16)</f>
        <v/>
      </c>
      <c r="DH43" s="567"/>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8" t="s">
        <v>193</v>
      </c>
      <c r="DI1" s="569"/>
      <c r="DJ1" s="569"/>
      <c r="DK1" s="569"/>
      <c r="DL1" s="569"/>
      <c r="DM1" s="569"/>
      <c r="DN1" s="570"/>
      <c r="DP1" s="568" t="s">
        <v>194</v>
      </c>
      <c r="DQ1" s="569"/>
      <c r="DR1" s="569"/>
      <c r="DS1" s="569"/>
      <c r="DT1" s="569"/>
      <c r="DU1" s="569"/>
      <c r="DV1" s="569"/>
      <c r="DW1" s="569"/>
      <c r="DX1" s="569"/>
      <c r="DY1" s="569"/>
      <c r="DZ1" s="569"/>
      <c r="EA1" s="569"/>
      <c r="EB1" s="569"/>
      <c r="EC1" s="570"/>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1" t="s">
        <v>196</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197</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3"/>
      <c r="CD3" s="574" t="s">
        <v>198</v>
      </c>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6"/>
    </row>
    <row r="4" spans="2:143" ht="11.25" customHeight="1">
      <c r="B4" s="571" t="s">
        <v>1</v>
      </c>
      <c r="C4" s="572"/>
      <c r="D4" s="572"/>
      <c r="E4" s="572"/>
      <c r="F4" s="572"/>
      <c r="G4" s="572"/>
      <c r="H4" s="572"/>
      <c r="I4" s="572"/>
      <c r="J4" s="572"/>
      <c r="K4" s="572"/>
      <c r="L4" s="572"/>
      <c r="M4" s="572"/>
      <c r="N4" s="572"/>
      <c r="O4" s="572"/>
      <c r="P4" s="572"/>
      <c r="Q4" s="573"/>
      <c r="R4" s="571" t="s">
        <v>199</v>
      </c>
      <c r="S4" s="572"/>
      <c r="T4" s="572"/>
      <c r="U4" s="572"/>
      <c r="V4" s="572"/>
      <c r="W4" s="572"/>
      <c r="X4" s="572"/>
      <c r="Y4" s="573"/>
      <c r="Z4" s="571" t="s">
        <v>200</v>
      </c>
      <c r="AA4" s="572"/>
      <c r="AB4" s="572"/>
      <c r="AC4" s="573"/>
      <c r="AD4" s="571" t="s">
        <v>201</v>
      </c>
      <c r="AE4" s="572"/>
      <c r="AF4" s="572"/>
      <c r="AG4" s="572"/>
      <c r="AH4" s="572"/>
      <c r="AI4" s="572"/>
      <c r="AJ4" s="572"/>
      <c r="AK4" s="573"/>
      <c r="AL4" s="571" t="s">
        <v>200</v>
      </c>
      <c r="AM4" s="572"/>
      <c r="AN4" s="572"/>
      <c r="AO4" s="573"/>
      <c r="AP4" s="577" t="s">
        <v>202</v>
      </c>
      <c r="AQ4" s="577"/>
      <c r="AR4" s="577"/>
      <c r="AS4" s="577"/>
      <c r="AT4" s="577"/>
      <c r="AU4" s="577"/>
      <c r="AV4" s="577"/>
      <c r="AW4" s="577"/>
      <c r="AX4" s="577"/>
      <c r="AY4" s="577"/>
      <c r="AZ4" s="577"/>
      <c r="BA4" s="577"/>
      <c r="BB4" s="577"/>
      <c r="BC4" s="577"/>
      <c r="BD4" s="577"/>
      <c r="BE4" s="577"/>
      <c r="BF4" s="577"/>
      <c r="BG4" s="577" t="s">
        <v>203</v>
      </c>
      <c r="BH4" s="577"/>
      <c r="BI4" s="577"/>
      <c r="BJ4" s="577"/>
      <c r="BK4" s="577"/>
      <c r="BL4" s="577"/>
      <c r="BM4" s="577"/>
      <c r="BN4" s="577"/>
      <c r="BO4" s="577" t="s">
        <v>200</v>
      </c>
      <c r="BP4" s="577"/>
      <c r="BQ4" s="577"/>
      <c r="BR4" s="577"/>
      <c r="BS4" s="577" t="s">
        <v>204</v>
      </c>
      <c r="BT4" s="577"/>
      <c r="BU4" s="577"/>
      <c r="BV4" s="577"/>
      <c r="BW4" s="577"/>
      <c r="BX4" s="577"/>
      <c r="BY4" s="577"/>
      <c r="BZ4" s="577"/>
      <c r="CA4" s="577"/>
      <c r="CB4" s="577"/>
      <c r="CD4" s="574" t="s">
        <v>205</v>
      </c>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6"/>
    </row>
    <row r="5" spans="2:143" s="181" customFormat="1" ht="11.25" customHeight="1">
      <c r="B5" s="578" t="s">
        <v>206</v>
      </c>
      <c r="C5" s="579"/>
      <c r="D5" s="579"/>
      <c r="E5" s="579"/>
      <c r="F5" s="579"/>
      <c r="G5" s="579"/>
      <c r="H5" s="579"/>
      <c r="I5" s="579"/>
      <c r="J5" s="579"/>
      <c r="K5" s="579"/>
      <c r="L5" s="579"/>
      <c r="M5" s="579"/>
      <c r="N5" s="579"/>
      <c r="O5" s="579"/>
      <c r="P5" s="579"/>
      <c r="Q5" s="580"/>
      <c r="R5" s="581">
        <v>125668001</v>
      </c>
      <c r="S5" s="582"/>
      <c r="T5" s="582"/>
      <c r="U5" s="582"/>
      <c r="V5" s="582"/>
      <c r="W5" s="582"/>
      <c r="X5" s="582"/>
      <c r="Y5" s="583"/>
      <c r="Z5" s="584">
        <v>44.9</v>
      </c>
      <c r="AA5" s="584"/>
      <c r="AB5" s="584"/>
      <c r="AC5" s="584"/>
      <c r="AD5" s="585">
        <v>115137713</v>
      </c>
      <c r="AE5" s="585"/>
      <c r="AF5" s="585"/>
      <c r="AG5" s="585"/>
      <c r="AH5" s="585"/>
      <c r="AI5" s="585"/>
      <c r="AJ5" s="585"/>
      <c r="AK5" s="585"/>
      <c r="AL5" s="586">
        <v>78.400000000000006</v>
      </c>
      <c r="AM5" s="587"/>
      <c r="AN5" s="587"/>
      <c r="AO5" s="588"/>
      <c r="AP5" s="578" t="s">
        <v>207</v>
      </c>
      <c r="AQ5" s="579"/>
      <c r="AR5" s="579"/>
      <c r="AS5" s="579"/>
      <c r="AT5" s="579"/>
      <c r="AU5" s="579"/>
      <c r="AV5" s="579"/>
      <c r="AW5" s="579"/>
      <c r="AX5" s="579"/>
      <c r="AY5" s="579"/>
      <c r="AZ5" s="579"/>
      <c r="BA5" s="579"/>
      <c r="BB5" s="579"/>
      <c r="BC5" s="579"/>
      <c r="BD5" s="579"/>
      <c r="BE5" s="579"/>
      <c r="BF5" s="580"/>
      <c r="BG5" s="592">
        <v>111276864</v>
      </c>
      <c r="BH5" s="593"/>
      <c r="BI5" s="593"/>
      <c r="BJ5" s="593"/>
      <c r="BK5" s="593"/>
      <c r="BL5" s="593"/>
      <c r="BM5" s="593"/>
      <c r="BN5" s="594"/>
      <c r="BO5" s="595">
        <v>88.5</v>
      </c>
      <c r="BP5" s="595"/>
      <c r="BQ5" s="595"/>
      <c r="BR5" s="595"/>
      <c r="BS5" s="596" t="s">
        <v>208</v>
      </c>
      <c r="BT5" s="596"/>
      <c r="BU5" s="596"/>
      <c r="BV5" s="596"/>
      <c r="BW5" s="596"/>
      <c r="BX5" s="596"/>
      <c r="BY5" s="596"/>
      <c r="BZ5" s="596"/>
      <c r="CA5" s="596"/>
      <c r="CB5" s="600"/>
      <c r="CD5" s="574" t="s">
        <v>202</v>
      </c>
      <c r="CE5" s="575"/>
      <c r="CF5" s="575"/>
      <c r="CG5" s="575"/>
      <c r="CH5" s="575"/>
      <c r="CI5" s="575"/>
      <c r="CJ5" s="575"/>
      <c r="CK5" s="575"/>
      <c r="CL5" s="575"/>
      <c r="CM5" s="575"/>
      <c r="CN5" s="575"/>
      <c r="CO5" s="575"/>
      <c r="CP5" s="575"/>
      <c r="CQ5" s="576"/>
      <c r="CR5" s="574" t="s">
        <v>209</v>
      </c>
      <c r="CS5" s="575"/>
      <c r="CT5" s="575"/>
      <c r="CU5" s="575"/>
      <c r="CV5" s="575"/>
      <c r="CW5" s="575"/>
      <c r="CX5" s="575"/>
      <c r="CY5" s="576"/>
      <c r="CZ5" s="574" t="s">
        <v>200</v>
      </c>
      <c r="DA5" s="575"/>
      <c r="DB5" s="575"/>
      <c r="DC5" s="576"/>
      <c r="DD5" s="574" t="s">
        <v>210</v>
      </c>
      <c r="DE5" s="575"/>
      <c r="DF5" s="575"/>
      <c r="DG5" s="575"/>
      <c r="DH5" s="575"/>
      <c r="DI5" s="575"/>
      <c r="DJ5" s="575"/>
      <c r="DK5" s="575"/>
      <c r="DL5" s="575"/>
      <c r="DM5" s="575"/>
      <c r="DN5" s="575"/>
      <c r="DO5" s="575"/>
      <c r="DP5" s="576"/>
      <c r="DQ5" s="574" t="s">
        <v>211</v>
      </c>
      <c r="DR5" s="575"/>
      <c r="DS5" s="575"/>
      <c r="DT5" s="575"/>
      <c r="DU5" s="575"/>
      <c r="DV5" s="575"/>
      <c r="DW5" s="575"/>
      <c r="DX5" s="575"/>
      <c r="DY5" s="575"/>
      <c r="DZ5" s="575"/>
      <c r="EA5" s="575"/>
      <c r="EB5" s="575"/>
      <c r="EC5" s="576"/>
    </row>
    <row r="6" spans="2:143" ht="11.25" customHeight="1">
      <c r="B6" s="589" t="s">
        <v>212</v>
      </c>
      <c r="C6" s="590"/>
      <c r="D6" s="590"/>
      <c r="E6" s="590"/>
      <c r="F6" s="590"/>
      <c r="G6" s="590"/>
      <c r="H6" s="590"/>
      <c r="I6" s="590"/>
      <c r="J6" s="590"/>
      <c r="K6" s="590"/>
      <c r="L6" s="590"/>
      <c r="M6" s="590"/>
      <c r="N6" s="590"/>
      <c r="O6" s="590"/>
      <c r="P6" s="590"/>
      <c r="Q6" s="591"/>
      <c r="R6" s="592">
        <v>2355742</v>
      </c>
      <c r="S6" s="593"/>
      <c r="T6" s="593"/>
      <c r="U6" s="593"/>
      <c r="V6" s="593"/>
      <c r="W6" s="593"/>
      <c r="X6" s="593"/>
      <c r="Y6" s="594"/>
      <c r="Z6" s="595">
        <v>0.8</v>
      </c>
      <c r="AA6" s="595"/>
      <c r="AB6" s="595"/>
      <c r="AC6" s="595"/>
      <c r="AD6" s="596">
        <v>2355742</v>
      </c>
      <c r="AE6" s="596"/>
      <c r="AF6" s="596"/>
      <c r="AG6" s="596"/>
      <c r="AH6" s="596"/>
      <c r="AI6" s="596"/>
      <c r="AJ6" s="596"/>
      <c r="AK6" s="596"/>
      <c r="AL6" s="597">
        <v>1.6</v>
      </c>
      <c r="AM6" s="598"/>
      <c r="AN6" s="598"/>
      <c r="AO6" s="599"/>
      <c r="AP6" s="589" t="s">
        <v>213</v>
      </c>
      <c r="AQ6" s="590"/>
      <c r="AR6" s="590"/>
      <c r="AS6" s="590"/>
      <c r="AT6" s="590"/>
      <c r="AU6" s="590"/>
      <c r="AV6" s="590"/>
      <c r="AW6" s="590"/>
      <c r="AX6" s="590"/>
      <c r="AY6" s="590"/>
      <c r="AZ6" s="590"/>
      <c r="BA6" s="590"/>
      <c r="BB6" s="590"/>
      <c r="BC6" s="590"/>
      <c r="BD6" s="590"/>
      <c r="BE6" s="590"/>
      <c r="BF6" s="591"/>
      <c r="BG6" s="592">
        <v>111276864</v>
      </c>
      <c r="BH6" s="593"/>
      <c r="BI6" s="593"/>
      <c r="BJ6" s="593"/>
      <c r="BK6" s="593"/>
      <c r="BL6" s="593"/>
      <c r="BM6" s="593"/>
      <c r="BN6" s="594"/>
      <c r="BO6" s="595">
        <v>88.5</v>
      </c>
      <c r="BP6" s="595"/>
      <c r="BQ6" s="595"/>
      <c r="BR6" s="595"/>
      <c r="BS6" s="596" t="s">
        <v>208</v>
      </c>
      <c r="BT6" s="596"/>
      <c r="BU6" s="596"/>
      <c r="BV6" s="596"/>
      <c r="BW6" s="596"/>
      <c r="BX6" s="596"/>
      <c r="BY6" s="596"/>
      <c r="BZ6" s="596"/>
      <c r="CA6" s="596"/>
      <c r="CB6" s="600"/>
      <c r="CD6" s="603" t="s">
        <v>214</v>
      </c>
      <c r="CE6" s="604"/>
      <c r="CF6" s="604"/>
      <c r="CG6" s="604"/>
      <c r="CH6" s="604"/>
      <c r="CI6" s="604"/>
      <c r="CJ6" s="604"/>
      <c r="CK6" s="604"/>
      <c r="CL6" s="604"/>
      <c r="CM6" s="604"/>
      <c r="CN6" s="604"/>
      <c r="CO6" s="604"/>
      <c r="CP6" s="604"/>
      <c r="CQ6" s="605"/>
      <c r="CR6" s="592">
        <v>1057944</v>
      </c>
      <c r="CS6" s="593"/>
      <c r="CT6" s="593"/>
      <c r="CU6" s="593"/>
      <c r="CV6" s="593"/>
      <c r="CW6" s="593"/>
      <c r="CX6" s="593"/>
      <c r="CY6" s="594"/>
      <c r="CZ6" s="595">
        <v>0.4</v>
      </c>
      <c r="DA6" s="595"/>
      <c r="DB6" s="595"/>
      <c r="DC6" s="595"/>
      <c r="DD6" s="601" t="s">
        <v>208</v>
      </c>
      <c r="DE6" s="593"/>
      <c r="DF6" s="593"/>
      <c r="DG6" s="593"/>
      <c r="DH6" s="593"/>
      <c r="DI6" s="593"/>
      <c r="DJ6" s="593"/>
      <c r="DK6" s="593"/>
      <c r="DL6" s="593"/>
      <c r="DM6" s="593"/>
      <c r="DN6" s="593"/>
      <c r="DO6" s="593"/>
      <c r="DP6" s="594"/>
      <c r="DQ6" s="601">
        <v>1057589</v>
      </c>
      <c r="DR6" s="593"/>
      <c r="DS6" s="593"/>
      <c r="DT6" s="593"/>
      <c r="DU6" s="593"/>
      <c r="DV6" s="593"/>
      <c r="DW6" s="593"/>
      <c r="DX6" s="593"/>
      <c r="DY6" s="593"/>
      <c r="DZ6" s="593"/>
      <c r="EA6" s="593"/>
      <c r="EB6" s="593"/>
      <c r="EC6" s="602"/>
    </row>
    <row r="7" spans="2:143" ht="11.25" customHeight="1">
      <c r="B7" s="589" t="s">
        <v>215</v>
      </c>
      <c r="C7" s="590"/>
      <c r="D7" s="590"/>
      <c r="E7" s="590"/>
      <c r="F7" s="590"/>
      <c r="G7" s="590"/>
      <c r="H7" s="590"/>
      <c r="I7" s="590"/>
      <c r="J7" s="590"/>
      <c r="K7" s="590"/>
      <c r="L7" s="590"/>
      <c r="M7" s="590"/>
      <c r="N7" s="590"/>
      <c r="O7" s="590"/>
      <c r="P7" s="590"/>
      <c r="Q7" s="591"/>
      <c r="R7" s="592">
        <v>262263</v>
      </c>
      <c r="S7" s="593"/>
      <c r="T7" s="593"/>
      <c r="U7" s="593"/>
      <c r="V7" s="593"/>
      <c r="W7" s="593"/>
      <c r="X7" s="593"/>
      <c r="Y7" s="594"/>
      <c r="Z7" s="595">
        <v>0.1</v>
      </c>
      <c r="AA7" s="595"/>
      <c r="AB7" s="595"/>
      <c r="AC7" s="595"/>
      <c r="AD7" s="596">
        <v>262263</v>
      </c>
      <c r="AE7" s="596"/>
      <c r="AF7" s="596"/>
      <c r="AG7" s="596"/>
      <c r="AH7" s="596"/>
      <c r="AI7" s="596"/>
      <c r="AJ7" s="596"/>
      <c r="AK7" s="596"/>
      <c r="AL7" s="597">
        <v>0.2</v>
      </c>
      <c r="AM7" s="598"/>
      <c r="AN7" s="598"/>
      <c r="AO7" s="599"/>
      <c r="AP7" s="589" t="s">
        <v>216</v>
      </c>
      <c r="AQ7" s="590"/>
      <c r="AR7" s="590"/>
      <c r="AS7" s="590"/>
      <c r="AT7" s="590"/>
      <c r="AU7" s="590"/>
      <c r="AV7" s="590"/>
      <c r="AW7" s="590"/>
      <c r="AX7" s="590"/>
      <c r="AY7" s="590"/>
      <c r="AZ7" s="590"/>
      <c r="BA7" s="590"/>
      <c r="BB7" s="590"/>
      <c r="BC7" s="590"/>
      <c r="BD7" s="590"/>
      <c r="BE7" s="590"/>
      <c r="BF7" s="591"/>
      <c r="BG7" s="592">
        <v>52534581</v>
      </c>
      <c r="BH7" s="593"/>
      <c r="BI7" s="593"/>
      <c r="BJ7" s="593"/>
      <c r="BK7" s="593"/>
      <c r="BL7" s="593"/>
      <c r="BM7" s="593"/>
      <c r="BN7" s="594"/>
      <c r="BO7" s="595">
        <v>41.8</v>
      </c>
      <c r="BP7" s="595"/>
      <c r="BQ7" s="595"/>
      <c r="BR7" s="595"/>
      <c r="BS7" s="596" t="s">
        <v>208</v>
      </c>
      <c r="BT7" s="596"/>
      <c r="BU7" s="596"/>
      <c r="BV7" s="596"/>
      <c r="BW7" s="596"/>
      <c r="BX7" s="596"/>
      <c r="BY7" s="596"/>
      <c r="BZ7" s="596"/>
      <c r="CA7" s="596"/>
      <c r="CB7" s="600"/>
      <c r="CD7" s="606" t="s">
        <v>217</v>
      </c>
      <c r="CE7" s="607"/>
      <c r="CF7" s="607"/>
      <c r="CG7" s="607"/>
      <c r="CH7" s="607"/>
      <c r="CI7" s="607"/>
      <c r="CJ7" s="607"/>
      <c r="CK7" s="607"/>
      <c r="CL7" s="607"/>
      <c r="CM7" s="607"/>
      <c r="CN7" s="607"/>
      <c r="CO7" s="607"/>
      <c r="CP7" s="607"/>
      <c r="CQ7" s="608"/>
      <c r="CR7" s="592">
        <v>19754499</v>
      </c>
      <c r="CS7" s="593"/>
      <c r="CT7" s="593"/>
      <c r="CU7" s="593"/>
      <c r="CV7" s="593"/>
      <c r="CW7" s="593"/>
      <c r="CX7" s="593"/>
      <c r="CY7" s="594"/>
      <c r="CZ7" s="595">
        <v>7.3</v>
      </c>
      <c r="DA7" s="595"/>
      <c r="DB7" s="595"/>
      <c r="DC7" s="595"/>
      <c r="DD7" s="601">
        <v>253521</v>
      </c>
      <c r="DE7" s="593"/>
      <c r="DF7" s="593"/>
      <c r="DG7" s="593"/>
      <c r="DH7" s="593"/>
      <c r="DI7" s="593"/>
      <c r="DJ7" s="593"/>
      <c r="DK7" s="593"/>
      <c r="DL7" s="593"/>
      <c r="DM7" s="593"/>
      <c r="DN7" s="593"/>
      <c r="DO7" s="593"/>
      <c r="DP7" s="594"/>
      <c r="DQ7" s="601">
        <v>16777677</v>
      </c>
      <c r="DR7" s="593"/>
      <c r="DS7" s="593"/>
      <c r="DT7" s="593"/>
      <c r="DU7" s="593"/>
      <c r="DV7" s="593"/>
      <c r="DW7" s="593"/>
      <c r="DX7" s="593"/>
      <c r="DY7" s="593"/>
      <c r="DZ7" s="593"/>
      <c r="EA7" s="593"/>
      <c r="EB7" s="593"/>
      <c r="EC7" s="602"/>
    </row>
    <row r="8" spans="2:143" ht="11.25" customHeight="1">
      <c r="B8" s="589" t="s">
        <v>218</v>
      </c>
      <c r="C8" s="590"/>
      <c r="D8" s="590"/>
      <c r="E8" s="590"/>
      <c r="F8" s="590"/>
      <c r="G8" s="590"/>
      <c r="H8" s="590"/>
      <c r="I8" s="590"/>
      <c r="J8" s="590"/>
      <c r="K8" s="590"/>
      <c r="L8" s="590"/>
      <c r="M8" s="590"/>
      <c r="N8" s="590"/>
      <c r="O8" s="590"/>
      <c r="P8" s="590"/>
      <c r="Q8" s="591"/>
      <c r="R8" s="592">
        <v>430469</v>
      </c>
      <c r="S8" s="593"/>
      <c r="T8" s="593"/>
      <c r="U8" s="593"/>
      <c r="V8" s="593"/>
      <c r="W8" s="593"/>
      <c r="X8" s="593"/>
      <c r="Y8" s="594"/>
      <c r="Z8" s="595">
        <v>0.2</v>
      </c>
      <c r="AA8" s="595"/>
      <c r="AB8" s="595"/>
      <c r="AC8" s="595"/>
      <c r="AD8" s="596">
        <v>430469</v>
      </c>
      <c r="AE8" s="596"/>
      <c r="AF8" s="596"/>
      <c r="AG8" s="596"/>
      <c r="AH8" s="596"/>
      <c r="AI8" s="596"/>
      <c r="AJ8" s="596"/>
      <c r="AK8" s="596"/>
      <c r="AL8" s="597">
        <v>0.3</v>
      </c>
      <c r="AM8" s="598"/>
      <c r="AN8" s="598"/>
      <c r="AO8" s="599"/>
      <c r="AP8" s="589" t="s">
        <v>219</v>
      </c>
      <c r="AQ8" s="590"/>
      <c r="AR8" s="590"/>
      <c r="AS8" s="590"/>
      <c r="AT8" s="590"/>
      <c r="AU8" s="590"/>
      <c r="AV8" s="590"/>
      <c r="AW8" s="590"/>
      <c r="AX8" s="590"/>
      <c r="AY8" s="590"/>
      <c r="AZ8" s="590"/>
      <c r="BA8" s="590"/>
      <c r="BB8" s="590"/>
      <c r="BC8" s="590"/>
      <c r="BD8" s="590"/>
      <c r="BE8" s="590"/>
      <c r="BF8" s="591"/>
      <c r="BG8" s="592">
        <v>1062253</v>
      </c>
      <c r="BH8" s="593"/>
      <c r="BI8" s="593"/>
      <c r="BJ8" s="593"/>
      <c r="BK8" s="593"/>
      <c r="BL8" s="593"/>
      <c r="BM8" s="593"/>
      <c r="BN8" s="594"/>
      <c r="BO8" s="595">
        <v>0.8</v>
      </c>
      <c r="BP8" s="595"/>
      <c r="BQ8" s="595"/>
      <c r="BR8" s="595"/>
      <c r="BS8" s="601" t="s">
        <v>111</v>
      </c>
      <c r="BT8" s="593"/>
      <c r="BU8" s="593"/>
      <c r="BV8" s="593"/>
      <c r="BW8" s="593"/>
      <c r="BX8" s="593"/>
      <c r="BY8" s="593"/>
      <c r="BZ8" s="593"/>
      <c r="CA8" s="593"/>
      <c r="CB8" s="602"/>
      <c r="CD8" s="606" t="s">
        <v>220</v>
      </c>
      <c r="CE8" s="607"/>
      <c r="CF8" s="607"/>
      <c r="CG8" s="607"/>
      <c r="CH8" s="607"/>
      <c r="CI8" s="607"/>
      <c r="CJ8" s="607"/>
      <c r="CK8" s="607"/>
      <c r="CL8" s="607"/>
      <c r="CM8" s="607"/>
      <c r="CN8" s="607"/>
      <c r="CO8" s="607"/>
      <c r="CP8" s="607"/>
      <c r="CQ8" s="608"/>
      <c r="CR8" s="592">
        <v>84522260</v>
      </c>
      <c r="CS8" s="593"/>
      <c r="CT8" s="593"/>
      <c r="CU8" s="593"/>
      <c r="CV8" s="593"/>
      <c r="CW8" s="593"/>
      <c r="CX8" s="593"/>
      <c r="CY8" s="594"/>
      <c r="CZ8" s="595">
        <v>31.4</v>
      </c>
      <c r="DA8" s="595"/>
      <c r="DB8" s="595"/>
      <c r="DC8" s="595"/>
      <c r="DD8" s="601">
        <v>724110</v>
      </c>
      <c r="DE8" s="593"/>
      <c r="DF8" s="593"/>
      <c r="DG8" s="593"/>
      <c r="DH8" s="593"/>
      <c r="DI8" s="593"/>
      <c r="DJ8" s="593"/>
      <c r="DK8" s="593"/>
      <c r="DL8" s="593"/>
      <c r="DM8" s="593"/>
      <c r="DN8" s="593"/>
      <c r="DO8" s="593"/>
      <c r="DP8" s="594"/>
      <c r="DQ8" s="601">
        <v>45568104</v>
      </c>
      <c r="DR8" s="593"/>
      <c r="DS8" s="593"/>
      <c r="DT8" s="593"/>
      <c r="DU8" s="593"/>
      <c r="DV8" s="593"/>
      <c r="DW8" s="593"/>
      <c r="DX8" s="593"/>
      <c r="DY8" s="593"/>
      <c r="DZ8" s="593"/>
      <c r="EA8" s="593"/>
      <c r="EB8" s="593"/>
      <c r="EC8" s="602"/>
    </row>
    <row r="9" spans="2:143" ht="11.25" customHeight="1">
      <c r="B9" s="589" t="s">
        <v>221</v>
      </c>
      <c r="C9" s="590"/>
      <c r="D9" s="590"/>
      <c r="E9" s="590"/>
      <c r="F9" s="590"/>
      <c r="G9" s="590"/>
      <c r="H9" s="590"/>
      <c r="I9" s="590"/>
      <c r="J9" s="590"/>
      <c r="K9" s="590"/>
      <c r="L9" s="590"/>
      <c r="M9" s="590"/>
      <c r="N9" s="590"/>
      <c r="O9" s="590"/>
      <c r="P9" s="590"/>
      <c r="Q9" s="591"/>
      <c r="R9" s="592">
        <v>753946</v>
      </c>
      <c r="S9" s="593"/>
      <c r="T9" s="593"/>
      <c r="U9" s="593"/>
      <c r="V9" s="593"/>
      <c r="W9" s="593"/>
      <c r="X9" s="593"/>
      <c r="Y9" s="594"/>
      <c r="Z9" s="595">
        <v>0.3</v>
      </c>
      <c r="AA9" s="595"/>
      <c r="AB9" s="595"/>
      <c r="AC9" s="595"/>
      <c r="AD9" s="596">
        <v>753946</v>
      </c>
      <c r="AE9" s="596"/>
      <c r="AF9" s="596"/>
      <c r="AG9" s="596"/>
      <c r="AH9" s="596"/>
      <c r="AI9" s="596"/>
      <c r="AJ9" s="596"/>
      <c r="AK9" s="596"/>
      <c r="AL9" s="597">
        <v>0.5</v>
      </c>
      <c r="AM9" s="598"/>
      <c r="AN9" s="598"/>
      <c r="AO9" s="599"/>
      <c r="AP9" s="589" t="s">
        <v>222</v>
      </c>
      <c r="AQ9" s="590"/>
      <c r="AR9" s="590"/>
      <c r="AS9" s="590"/>
      <c r="AT9" s="590"/>
      <c r="AU9" s="590"/>
      <c r="AV9" s="590"/>
      <c r="AW9" s="590"/>
      <c r="AX9" s="590"/>
      <c r="AY9" s="590"/>
      <c r="AZ9" s="590"/>
      <c r="BA9" s="590"/>
      <c r="BB9" s="590"/>
      <c r="BC9" s="590"/>
      <c r="BD9" s="590"/>
      <c r="BE9" s="590"/>
      <c r="BF9" s="591"/>
      <c r="BG9" s="592">
        <v>39957070</v>
      </c>
      <c r="BH9" s="593"/>
      <c r="BI9" s="593"/>
      <c r="BJ9" s="593"/>
      <c r="BK9" s="593"/>
      <c r="BL9" s="593"/>
      <c r="BM9" s="593"/>
      <c r="BN9" s="594"/>
      <c r="BO9" s="595">
        <v>31.8</v>
      </c>
      <c r="BP9" s="595"/>
      <c r="BQ9" s="595"/>
      <c r="BR9" s="595"/>
      <c r="BS9" s="601" t="s">
        <v>111</v>
      </c>
      <c r="BT9" s="593"/>
      <c r="BU9" s="593"/>
      <c r="BV9" s="593"/>
      <c r="BW9" s="593"/>
      <c r="BX9" s="593"/>
      <c r="BY9" s="593"/>
      <c r="BZ9" s="593"/>
      <c r="CA9" s="593"/>
      <c r="CB9" s="602"/>
      <c r="CD9" s="606" t="s">
        <v>223</v>
      </c>
      <c r="CE9" s="607"/>
      <c r="CF9" s="607"/>
      <c r="CG9" s="607"/>
      <c r="CH9" s="607"/>
      <c r="CI9" s="607"/>
      <c r="CJ9" s="607"/>
      <c r="CK9" s="607"/>
      <c r="CL9" s="607"/>
      <c r="CM9" s="607"/>
      <c r="CN9" s="607"/>
      <c r="CO9" s="607"/>
      <c r="CP9" s="607"/>
      <c r="CQ9" s="608"/>
      <c r="CR9" s="592">
        <v>23553229</v>
      </c>
      <c r="CS9" s="593"/>
      <c r="CT9" s="593"/>
      <c r="CU9" s="593"/>
      <c r="CV9" s="593"/>
      <c r="CW9" s="593"/>
      <c r="CX9" s="593"/>
      <c r="CY9" s="594"/>
      <c r="CZ9" s="595">
        <v>8.6999999999999993</v>
      </c>
      <c r="DA9" s="595"/>
      <c r="DB9" s="595"/>
      <c r="DC9" s="595"/>
      <c r="DD9" s="601">
        <v>1040670</v>
      </c>
      <c r="DE9" s="593"/>
      <c r="DF9" s="593"/>
      <c r="DG9" s="593"/>
      <c r="DH9" s="593"/>
      <c r="DI9" s="593"/>
      <c r="DJ9" s="593"/>
      <c r="DK9" s="593"/>
      <c r="DL9" s="593"/>
      <c r="DM9" s="593"/>
      <c r="DN9" s="593"/>
      <c r="DO9" s="593"/>
      <c r="DP9" s="594"/>
      <c r="DQ9" s="601">
        <v>20201616</v>
      </c>
      <c r="DR9" s="593"/>
      <c r="DS9" s="593"/>
      <c r="DT9" s="593"/>
      <c r="DU9" s="593"/>
      <c r="DV9" s="593"/>
      <c r="DW9" s="593"/>
      <c r="DX9" s="593"/>
      <c r="DY9" s="593"/>
      <c r="DZ9" s="593"/>
      <c r="EA9" s="593"/>
      <c r="EB9" s="593"/>
      <c r="EC9" s="602"/>
    </row>
    <row r="10" spans="2:143" ht="11.25" customHeight="1">
      <c r="B10" s="589" t="s">
        <v>224</v>
      </c>
      <c r="C10" s="590"/>
      <c r="D10" s="590"/>
      <c r="E10" s="590"/>
      <c r="F10" s="590"/>
      <c r="G10" s="590"/>
      <c r="H10" s="590"/>
      <c r="I10" s="590"/>
      <c r="J10" s="590"/>
      <c r="K10" s="590"/>
      <c r="L10" s="590"/>
      <c r="M10" s="590"/>
      <c r="N10" s="590"/>
      <c r="O10" s="590"/>
      <c r="P10" s="590"/>
      <c r="Q10" s="591"/>
      <c r="R10" s="592">
        <v>7485841</v>
      </c>
      <c r="S10" s="593"/>
      <c r="T10" s="593"/>
      <c r="U10" s="593"/>
      <c r="V10" s="593"/>
      <c r="W10" s="593"/>
      <c r="X10" s="593"/>
      <c r="Y10" s="594"/>
      <c r="Z10" s="595">
        <v>2.7</v>
      </c>
      <c r="AA10" s="595"/>
      <c r="AB10" s="595"/>
      <c r="AC10" s="595"/>
      <c r="AD10" s="596">
        <v>7485841</v>
      </c>
      <c r="AE10" s="596"/>
      <c r="AF10" s="596"/>
      <c r="AG10" s="596"/>
      <c r="AH10" s="596"/>
      <c r="AI10" s="596"/>
      <c r="AJ10" s="596"/>
      <c r="AK10" s="596"/>
      <c r="AL10" s="597">
        <v>5.0999999999999996</v>
      </c>
      <c r="AM10" s="598"/>
      <c r="AN10" s="598"/>
      <c r="AO10" s="599"/>
      <c r="AP10" s="589" t="s">
        <v>225</v>
      </c>
      <c r="AQ10" s="590"/>
      <c r="AR10" s="590"/>
      <c r="AS10" s="590"/>
      <c r="AT10" s="590"/>
      <c r="AU10" s="590"/>
      <c r="AV10" s="590"/>
      <c r="AW10" s="590"/>
      <c r="AX10" s="590"/>
      <c r="AY10" s="590"/>
      <c r="AZ10" s="590"/>
      <c r="BA10" s="590"/>
      <c r="BB10" s="590"/>
      <c r="BC10" s="590"/>
      <c r="BD10" s="590"/>
      <c r="BE10" s="590"/>
      <c r="BF10" s="591"/>
      <c r="BG10" s="592">
        <v>2535900</v>
      </c>
      <c r="BH10" s="593"/>
      <c r="BI10" s="593"/>
      <c r="BJ10" s="593"/>
      <c r="BK10" s="593"/>
      <c r="BL10" s="593"/>
      <c r="BM10" s="593"/>
      <c r="BN10" s="594"/>
      <c r="BO10" s="595">
        <v>2</v>
      </c>
      <c r="BP10" s="595"/>
      <c r="BQ10" s="595"/>
      <c r="BR10" s="595"/>
      <c r="BS10" s="601" t="s">
        <v>111</v>
      </c>
      <c r="BT10" s="593"/>
      <c r="BU10" s="593"/>
      <c r="BV10" s="593"/>
      <c r="BW10" s="593"/>
      <c r="BX10" s="593"/>
      <c r="BY10" s="593"/>
      <c r="BZ10" s="593"/>
      <c r="CA10" s="593"/>
      <c r="CB10" s="602"/>
      <c r="CD10" s="606" t="s">
        <v>226</v>
      </c>
      <c r="CE10" s="607"/>
      <c r="CF10" s="607"/>
      <c r="CG10" s="607"/>
      <c r="CH10" s="607"/>
      <c r="CI10" s="607"/>
      <c r="CJ10" s="607"/>
      <c r="CK10" s="607"/>
      <c r="CL10" s="607"/>
      <c r="CM10" s="607"/>
      <c r="CN10" s="607"/>
      <c r="CO10" s="607"/>
      <c r="CP10" s="607"/>
      <c r="CQ10" s="608"/>
      <c r="CR10" s="592">
        <v>807479</v>
      </c>
      <c r="CS10" s="593"/>
      <c r="CT10" s="593"/>
      <c r="CU10" s="593"/>
      <c r="CV10" s="593"/>
      <c r="CW10" s="593"/>
      <c r="CX10" s="593"/>
      <c r="CY10" s="594"/>
      <c r="CZ10" s="595">
        <v>0.3</v>
      </c>
      <c r="DA10" s="595"/>
      <c r="DB10" s="595"/>
      <c r="DC10" s="595"/>
      <c r="DD10" s="601">
        <v>57</v>
      </c>
      <c r="DE10" s="593"/>
      <c r="DF10" s="593"/>
      <c r="DG10" s="593"/>
      <c r="DH10" s="593"/>
      <c r="DI10" s="593"/>
      <c r="DJ10" s="593"/>
      <c r="DK10" s="593"/>
      <c r="DL10" s="593"/>
      <c r="DM10" s="593"/>
      <c r="DN10" s="593"/>
      <c r="DO10" s="593"/>
      <c r="DP10" s="594"/>
      <c r="DQ10" s="601">
        <v>446240</v>
      </c>
      <c r="DR10" s="593"/>
      <c r="DS10" s="593"/>
      <c r="DT10" s="593"/>
      <c r="DU10" s="593"/>
      <c r="DV10" s="593"/>
      <c r="DW10" s="593"/>
      <c r="DX10" s="593"/>
      <c r="DY10" s="593"/>
      <c r="DZ10" s="593"/>
      <c r="EA10" s="593"/>
      <c r="EB10" s="593"/>
      <c r="EC10" s="602"/>
    </row>
    <row r="11" spans="2:143" ht="11.25" customHeight="1">
      <c r="B11" s="589" t="s">
        <v>227</v>
      </c>
      <c r="C11" s="590"/>
      <c r="D11" s="590"/>
      <c r="E11" s="590"/>
      <c r="F11" s="590"/>
      <c r="G11" s="590"/>
      <c r="H11" s="590"/>
      <c r="I11" s="590"/>
      <c r="J11" s="590"/>
      <c r="K11" s="590"/>
      <c r="L11" s="590"/>
      <c r="M11" s="590"/>
      <c r="N11" s="590"/>
      <c r="O11" s="590"/>
      <c r="P11" s="590"/>
      <c r="Q11" s="591"/>
      <c r="R11" s="592">
        <v>32484</v>
      </c>
      <c r="S11" s="593"/>
      <c r="T11" s="593"/>
      <c r="U11" s="593"/>
      <c r="V11" s="593"/>
      <c r="W11" s="593"/>
      <c r="X11" s="593"/>
      <c r="Y11" s="594"/>
      <c r="Z11" s="595">
        <v>0</v>
      </c>
      <c r="AA11" s="595"/>
      <c r="AB11" s="595"/>
      <c r="AC11" s="595"/>
      <c r="AD11" s="596">
        <v>32484</v>
      </c>
      <c r="AE11" s="596"/>
      <c r="AF11" s="596"/>
      <c r="AG11" s="596"/>
      <c r="AH11" s="596"/>
      <c r="AI11" s="596"/>
      <c r="AJ11" s="596"/>
      <c r="AK11" s="596"/>
      <c r="AL11" s="597">
        <v>0</v>
      </c>
      <c r="AM11" s="598"/>
      <c r="AN11" s="598"/>
      <c r="AO11" s="599"/>
      <c r="AP11" s="589" t="s">
        <v>228</v>
      </c>
      <c r="AQ11" s="590"/>
      <c r="AR11" s="590"/>
      <c r="AS11" s="590"/>
      <c r="AT11" s="590"/>
      <c r="AU11" s="590"/>
      <c r="AV11" s="590"/>
      <c r="AW11" s="590"/>
      <c r="AX11" s="590"/>
      <c r="AY11" s="590"/>
      <c r="AZ11" s="590"/>
      <c r="BA11" s="590"/>
      <c r="BB11" s="590"/>
      <c r="BC11" s="590"/>
      <c r="BD11" s="590"/>
      <c r="BE11" s="590"/>
      <c r="BF11" s="591"/>
      <c r="BG11" s="592">
        <v>8979358</v>
      </c>
      <c r="BH11" s="593"/>
      <c r="BI11" s="593"/>
      <c r="BJ11" s="593"/>
      <c r="BK11" s="593"/>
      <c r="BL11" s="593"/>
      <c r="BM11" s="593"/>
      <c r="BN11" s="594"/>
      <c r="BO11" s="595">
        <v>7.1</v>
      </c>
      <c r="BP11" s="595"/>
      <c r="BQ11" s="595"/>
      <c r="BR11" s="595"/>
      <c r="BS11" s="601" t="s">
        <v>111</v>
      </c>
      <c r="BT11" s="593"/>
      <c r="BU11" s="593"/>
      <c r="BV11" s="593"/>
      <c r="BW11" s="593"/>
      <c r="BX11" s="593"/>
      <c r="BY11" s="593"/>
      <c r="BZ11" s="593"/>
      <c r="CA11" s="593"/>
      <c r="CB11" s="602"/>
      <c r="CD11" s="606" t="s">
        <v>229</v>
      </c>
      <c r="CE11" s="607"/>
      <c r="CF11" s="607"/>
      <c r="CG11" s="607"/>
      <c r="CH11" s="607"/>
      <c r="CI11" s="607"/>
      <c r="CJ11" s="607"/>
      <c r="CK11" s="607"/>
      <c r="CL11" s="607"/>
      <c r="CM11" s="607"/>
      <c r="CN11" s="607"/>
      <c r="CO11" s="607"/>
      <c r="CP11" s="607"/>
      <c r="CQ11" s="608"/>
      <c r="CR11" s="592">
        <v>5539918</v>
      </c>
      <c r="CS11" s="593"/>
      <c r="CT11" s="593"/>
      <c r="CU11" s="593"/>
      <c r="CV11" s="593"/>
      <c r="CW11" s="593"/>
      <c r="CX11" s="593"/>
      <c r="CY11" s="594"/>
      <c r="CZ11" s="595">
        <v>2.1</v>
      </c>
      <c r="DA11" s="595"/>
      <c r="DB11" s="595"/>
      <c r="DC11" s="595"/>
      <c r="DD11" s="601">
        <v>3169044</v>
      </c>
      <c r="DE11" s="593"/>
      <c r="DF11" s="593"/>
      <c r="DG11" s="593"/>
      <c r="DH11" s="593"/>
      <c r="DI11" s="593"/>
      <c r="DJ11" s="593"/>
      <c r="DK11" s="593"/>
      <c r="DL11" s="593"/>
      <c r="DM11" s="593"/>
      <c r="DN11" s="593"/>
      <c r="DO11" s="593"/>
      <c r="DP11" s="594"/>
      <c r="DQ11" s="601">
        <v>3149744</v>
      </c>
      <c r="DR11" s="593"/>
      <c r="DS11" s="593"/>
      <c r="DT11" s="593"/>
      <c r="DU11" s="593"/>
      <c r="DV11" s="593"/>
      <c r="DW11" s="593"/>
      <c r="DX11" s="593"/>
      <c r="DY11" s="593"/>
      <c r="DZ11" s="593"/>
      <c r="EA11" s="593"/>
      <c r="EB11" s="593"/>
      <c r="EC11" s="602"/>
    </row>
    <row r="12" spans="2:143" ht="11.25" customHeight="1">
      <c r="B12" s="589" t="s">
        <v>230</v>
      </c>
      <c r="C12" s="590"/>
      <c r="D12" s="590"/>
      <c r="E12" s="590"/>
      <c r="F12" s="590"/>
      <c r="G12" s="590"/>
      <c r="H12" s="590"/>
      <c r="I12" s="590"/>
      <c r="J12" s="590"/>
      <c r="K12" s="590"/>
      <c r="L12" s="590"/>
      <c r="M12" s="590"/>
      <c r="N12" s="590"/>
      <c r="O12" s="590"/>
      <c r="P12" s="590"/>
      <c r="Q12" s="591"/>
      <c r="R12" s="592" t="s">
        <v>111</v>
      </c>
      <c r="S12" s="593"/>
      <c r="T12" s="593"/>
      <c r="U12" s="593"/>
      <c r="V12" s="593"/>
      <c r="W12" s="593"/>
      <c r="X12" s="593"/>
      <c r="Y12" s="594"/>
      <c r="Z12" s="595" t="s">
        <v>111</v>
      </c>
      <c r="AA12" s="595"/>
      <c r="AB12" s="595"/>
      <c r="AC12" s="595"/>
      <c r="AD12" s="596" t="s">
        <v>111</v>
      </c>
      <c r="AE12" s="596"/>
      <c r="AF12" s="596"/>
      <c r="AG12" s="596"/>
      <c r="AH12" s="596"/>
      <c r="AI12" s="596"/>
      <c r="AJ12" s="596"/>
      <c r="AK12" s="596"/>
      <c r="AL12" s="597" t="s">
        <v>111</v>
      </c>
      <c r="AM12" s="598"/>
      <c r="AN12" s="598"/>
      <c r="AO12" s="599"/>
      <c r="AP12" s="589" t="s">
        <v>231</v>
      </c>
      <c r="AQ12" s="590"/>
      <c r="AR12" s="590"/>
      <c r="AS12" s="590"/>
      <c r="AT12" s="590"/>
      <c r="AU12" s="590"/>
      <c r="AV12" s="590"/>
      <c r="AW12" s="590"/>
      <c r="AX12" s="590"/>
      <c r="AY12" s="590"/>
      <c r="AZ12" s="590"/>
      <c r="BA12" s="590"/>
      <c r="BB12" s="590"/>
      <c r="BC12" s="590"/>
      <c r="BD12" s="590"/>
      <c r="BE12" s="590"/>
      <c r="BF12" s="591"/>
      <c r="BG12" s="592">
        <v>52630533</v>
      </c>
      <c r="BH12" s="593"/>
      <c r="BI12" s="593"/>
      <c r="BJ12" s="593"/>
      <c r="BK12" s="593"/>
      <c r="BL12" s="593"/>
      <c r="BM12" s="593"/>
      <c r="BN12" s="594"/>
      <c r="BO12" s="595">
        <v>41.9</v>
      </c>
      <c r="BP12" s="595"/>
      <c r="BQ12" s="595"/>
      <c r="BR12" s="595"/>
      <c r="BS12" s="601" t="s">
        <v>111</v>
      </c>
      <c r="BT12" s="593"/>
      <c r="BU12" s="593"/>
      <c r="BV12" s="593"/>
      <c r="BW12" s="593"/>
      <c r="BX12" s="593"/>
      <c r="BY12" s="593"/>
      <c r="BZ12" s="593"/>
      <c r="CA12" s="593"/>
      <c r="CB12" s="602"/>
      <c r="CD12" s="606" t="s">
        <v>232</v>
      </c>
      <c r="CE12" s="607"/>
      <c r="CF12" s="607"/>
      <c r="CG12" s="607"/>
      <c r="CH12" s="607"/>
      <c r="CI12" s="607"/>
      <c r="CJ12" s="607"/>
      <c r="CK12" s="607"/>
      <c r="CL12" s="607"/>
      <c r="CM12" s="607"/>
      <c r="CN12" s="607"/>
      <c r="CO12" s="607"/>
      <c r="CP12" s="607"/>
      <c r="CQ12" s="608"/>
      <c r="CR12" s="592">
        <v>3849915</v>
      </c>
      <c r="CS12" s="593"/>
      <c r="CT12" s="593"/>
      <c r="CU12" s="593"/>
      <c r="CV12" s="593"/>
      <c r="CW12" s="593"/>
      <c r="CX12" s="593"/>
      <c r="CY12" s="594"/>
      <c r="CZ12" s="595">
        <v>1.4</v>
      </c>
      <c r="DA12" s="595"/>
      <c r="DB12" s="595"/>
      <c r="DC12" s="595"/>
      <c r="DD12" s="601">
        <v>31628</v>
      </c>
      <c r="DE12" s="593"/>
      <c r="DF12" s="593"/>
      <c r="DG12" s="593"/>
      <c r="DH12" s="593"/>
      <c r="DI12" s="593"/>
      <c r="DJ12" s="593"/>
      <c r="DK12" s="593"/>
      <c r="DL12" s="593"/>
      <c r="DM12" s="593"/>
      <c r="DN12" s="593"/>
      <c r="DO12" s="593"/>
      <c r="DP12" s="594"/>
      <c r="DQ12" s="601">
        <v>3635182</v>
      </c>
      <c r="DR12" s="593"/>
      <c r="DS12" s="593"/>
      <c r="DT12" s="593"/>
      <c r="DU12" s="593"/>
      <c r="DV12" s="593"/>
      <c r="DW12" s="593"/>
      <c r="DX12" s="593"/>
      <c r="DY12" s="593"/>
      <c r="DZ12" s="593"/>
      <c r="EA12" s="593"/>
      <c r="EB12" s="593"/>
      <c r="EC12" s="602"/>
    </row>
    <row r="13" spans="2:143" ht="11.25" customHeight="1">
      <c r="B13" s="589" t="s">
        <v>233</v>
      </c>
      <c r="C13" s="590"/>
      <c r="D13" s="590"/>
      <c r="E13" s="590"/>
      <c r="F13" s="590"/>
      <c r="G13" s="590"/>
      <c r="H13" s="590"/>
      <c r="I13" s="590"/>
      <c r="J13" s="590"/>
      <c r="K13" s="590"/>
      <c r="L13" s="590"/>
      <c r="M13" s="590"/>
      <c r="N13" s="590"/>
      <c r="O13" s="590"/>
      <c r="P13" s="590"/>
      <c r="Q13" s="591"/>
      <c r="R13" s="592">
        <v>894085</v>
      </c>
      <c r="S13" s="593"/>
      <c r="T13" s="593"/>
      <c r="U13" s="593"/>
      <c r="V13" s="593"/>
      <c r="W13" s="593"/>
      <c r="X13" s="593"/>
      <c r="Y13" s="594"/>
      <c r="Z13" s="595">
        <v>0.3</v>
      </c>
      <c r="AA13" s="595"/>
      <c r="AB13" s="595"/>
      <c r="AC13" s="595"/>
      <c r="AD13" s="596">
        <v>894085</v>
      </c>
      <c r="AE13" s="596"/>
      <c r="AF13" s="596"/>
      <c r="AG13" s="596"/>
      <c r="AH13" s="596"/>
      <c r="AI13" s="596"/>
      <c r="AJ13" s="596"/>
      <c r="AK13" s="596"/>
      <c r="AL13" s="597">
        <v>0.6</v>
      </c>
      <c r="AM13" s="598"/>
      <c r="AN13" s="598"/>
      <c r="AO13" s="599"/>
      <c r="AP13" s="589" t="s">
        <v>234</v>
      </c>
      <c r="AQ13" s="590"/>
      <c r="AR13" s="590"/>
      <c r="AS13" s="590"/>
      <c r="AT13" s="590"/>
      <c r="AU13" s="590"/>
      <c r="AV13" s="590"/>
      <c r="AW13" s="590"/>
      <c r="AX13" s="590"/>
      <c r="AY13" s="590"/>
      <c r="AZ13" s="590"/>
      <c r="BA13" s="590"/>
      <c r="BB13" s="590"/>
      <c r="BC13" s="590"/>
      <c r="BD13" s="590"/>
      <c r="BE13" s="590"/>
      <c r="BF13" s="591"/>
      <c r="BG13" s="592">
        <v>52319818</v>
      </c>
      <c r="BH13" s="593"/>
      <c r="BI13" s="593"/>
      <c r="BJ13" s="593"/>
      <c r="BK13" s="593"/>
      <c r="BL13" s="593"/>
      <c r="BM13" s="593"/>
      <c r="BN13" s="594"/>
      <c r="BO13" s="595">
        <v>41.6</v>
      </c>
      <c r="BP13" s="595"/>
      <c r="BQ13" s="595"/>
      <c r="BR13" s="595"/>
      <c r="BS13" s="601" t="s">
        <v>111</v>
      </c>
      <c r="BT13" s="593"/>
      <c r="BU13" s="593"/>
      <c r="BV13" s="593"/>
      <c r="BW13" s="593"/>
      <c r="BX13" s="593"/>
      <c r="BY13" s="593"/>
      <c r="BZ13" s="593"/>
      <c r="CA13" s="593"/>
      <c r="CB13" s="602"/>
      <c r="CD13" s="606" t="s">
        <v>235</v>
      </c>
      <c r="CE13" s="607"/>
      <c r="CF13" s="607"/>
      <c r="CG13" s="607"/>
      <c r="CH13" s="607"/>
      <c r="CI13" s="607"/>
      <c r="CJ13" s="607"/>
      <c r="CK13" s="607"/>
      <c r="CL13" s="607"/>
      <c r="CM13" s="607"/>
      <c r="CN13" s="607"/>
      <c r="CO13" s="607"/>
      <c r="CP13" s="607"/>
      <c r="CQ13" s="608"/>
      <c r="CR13" s="592">
        <v>53463725</v>
      </c>
      <c r="CS13" s="593"/>
      <c r="CT13" s="593"/>
      <c r="CU13" s="593"/>
      <c r="CV13" s="593"/>
      <c r="CW13" s="593"/>
      <c r="CX13" s="593"/>
      <c r="CY13" s="594"/>
      <c r="CZ13" s="595">
        <v>19.8</v>
      </c>
      <c r="DA13" s="595"/>
      <c r="DB13" s="595"/>
      <c r="DC13" s="595"/>
      <c r="DD13" s="601">
        <v>34413914</v>
      </c>
      <c r="DE13" s="593"/>
      <c r="DF13" s="593"/>
      <c r="DG13" s="593"/>
      <c r="DH13" s="593"/>
      <c r="DI13" s="593"/>
      <c r="DJ13" s="593"/>
      <c r="DK13" s="593"/>
      <c r="DL13" s="593"/>
      <c r="DM13" s="593"/>
      <c r="DN13" s="593"/>
      <c r="DO13" s="593"/>
      <c r="DP13" s="594"/>
      <c r="DQ13" s="601">
        <v>24449720</v>
      </c>
      <c r="DR13" s="593"/>
      <c r="DS13" s="593"/>
      <c r="DT13" s="593"/>
      <c r="DU13" s="593"/>
      <c r="DV13" s="593"/>
      <c r="DW13" s="593"/>
      <c r="DX13" s="593"/>
      <c r="DY13" s="593"/>
      <c r="DZ13" s="593"/>
      <c r="EA13" s="593"/>
      <c r="EB13" s="593"/>
      <c r="EC13" s="602"/>
    </row>
    <row r="14" spans="2:143" ht="11.25" customHeight="1">
      <c r="B14" s="589" t="s">
        <v>236</v>
      </c>
      <c r="C14" s="590"/>
      <c r="D14" s="590"/>
      <c r="E14" s="590"/>
      <c r="F14" s="590"/>
      <c r="G14" s="590"/>
      <c r="H14" s="590"/>
      <c r="I14" s="590"/>
      <c r="J14" s="590"/>
      <c r="K14" s="590"/>
      <c r="L14" s="590"/>
      <c r="M14" s="590"/>
      <c r="N14" s="590"/>
      <c r="O14" s="590"/>
      <c r="P14" s="590"/>
      <c r="Q14" s="591"/>
      <c r="R14" s="592">
        <v>5331795</v>
      </c>
      <c r="S14" s="593"/>
      <c r="T14" s="593"/>
      <c r="U14" s="593"/>
      <c r="V14" s="593"/>
      <c r="W14" s="593"/>
      <c r="X14" s="593"/>
      <c r="Y14" s="594"/>
      <c r="Z14" s="595">
        <v>1.9</v>
      </c>
      <c r="AA14" s="595"/>
      <c r="AB14" s="595"/>
      <c r="AC14" s="595"/>
      <c r="AD14" s="596">
        <v>5331795</v>
      </c>
      <c r="AE14" s="596"/>
      <c r="AF14" s="596"/>
      <c r="AG14" s="596"/>
      <c r="AH14" s="596"/>
      <c r="AI14" s="596"/>
      <c r="AJ14" s="596"/>
      <c r="AK14" s="596"/>
      <c r="AL14" s="597">
        <v>3.6</v>
      </c>
      <c r="AM14" s="598"/>
      <c r="AN14" s="598"/>
      <c r="AO14" s="599"/>
      <c r="AP14" s="589" t="s">
        <v>237</v>
      </c>
      <c r="AQ14" s="590"/>
      <c r="AR14" s="590"/>
      <c r="AS14" s="590"/>
      <c r="AT14" s="590"/>
      <c r="AU14" s="590"/>
      <c r="AV14" s="590"/>
      <c r="AW14" s="590"/>
      <c r="AX14" s="590"/>
      <c r="AY14" s="590"/>
      <c r="AZ14" s="590"/>
      <c r="BA14" s="590"/>
      <c r="BB14" s="590"/>
      <c r="BC14" s="590"/>
      <c r="BD14" s="590"/>
      <c r="BE14" s="590"/>
      <c r="BF14" s="591"/>
      <c r="BG14" s="592">
        <v>1084869</v>
      </c>
      <c r="BH14" s="593"/>
      <c r="BI14" s="593"/>
      <c r="BJ14" s="593"/>
      <c r="BK14" s="593"/>
      <c r="BL14" s="593"/>
      <c r="BM14" s="593"/>
      <c r="BN14" s="594"/>
      <c r="BO14" s="595">
        <v>0.9</v>
      </c>
      <c r="BP14" s="595"/>
      <c r="BQ14" s="595"/>
      <c r="BR14" s="595"/>
      <c r="BS14" s="601" t="s">
        <v>111</v>
      </c>
      <c r="BT14" s="593"/>
      <c r="BU14" s="593"/>
      <c r="BV14" s="593"/>
      <c r="BW14" s="593"/>
      <c r="BX14" s="593"/>
      <c r="BY14" s="593"/>
      <c r="BZ14" s="593"/>
      <c r="CA14" s="593"/>
      <c r="CB14" s="602"/>
      <c r="CD14" s="606" t="s">
        <v>238</v>
      </c>
      <c r="CE14" s="607"/>
      <c r="CF14" s="607"/>
      <c r="CG14" s="607"/>
      <c r="CH14" s="607"/>
      <c r="CI14" s="607"/>
      <c r="CJ14" s="607"/>
      <c r="CK14" s="607"/>
      <c r="CL14" s="607"/>
      <c r="CM14" s="607"/>
      <c r="CN14" s="607"/>
      <c r="CO14" s="607"/>
      <c r="CP14" s="607"/>
      <c r="CQ14" s="608"/>
      <c r="CR14" s="592">
        <v>13388561</v>
      </c>
      <c r="CS14" s="593"/>
      <c r="CT14" s="593"/>
      <c r="CU14" s="593"/>
      <c r="CV14" s="593"/>
      <c r="CW14" s="593"/>
      <c r="CX14" s="593"/>
      <c r="CY14" s="594"/>
      <c r="CZ14" s="595">
        <v>5</v>
      </c>
      <c r="DA14" s="595"/>
      <c r="DB14" s="595"/>
      <c r="DC14" s="595"/>
      <c r="DD14" s="601">
        <v>4162302</v>
      </c>
      <c r="DE14" s="593"/>
      <c r="DF14" s="593"/>
      <c r="DG14" s="593"/>
      <c r="DH14" s="593"/>
      <c r="DI14" s="593"/>
      <c r="DJ14" s="593"/>
      <c r="DK14" s="593"/>
      <c r="DL14" s="593"/>
      <c r="DM14" s="593"/>
      <c r="DN14" s="593"/>
      <c r="DO14" s="593"/>
      <c r="DP14" s="594"/>
      <c r="DQ14" s="601">
        <v>8492520</v>
      </c>
      <c r="DR14" s="593"/>
      <c r="DS14" s="593"/>
      <c r="DT14" s="593"/>
      <c r="DU14" s="593"/>
      <c r="DV14" s="593"/>
      <c r="DW14" s="593"/>
      <c r="DX14" s="593"/>
      <c r="DY14" s="593"/>
      <c r="DZ14" s="593"/>
      <c r="EA14" s="593"/>
      <c r="EB14" s="593"/>
      <c r="EC14" s="602"/>
    </row>
    <row r="15" spans="2:143" ht="11.25" customHeight="1">
      <c r="B15" s="589" t="s">
        <v>239</v>
      </c>
      <c r="C15" s="590"/>
      <c r="D15" s="590"/>
      <c r="E15" s="590"/>
      <c r="F15" s="590"/>
      <c r="G15" s="590"/>
      <c r="H15" s="590"/>
      <c r="I15" s="590"/>
      <c r="J15" s="590"/>
      <c r="K15" s="590"/>
      <c r="L15" s="590"/>
      <c r="M15" s="590"/>
      <c r="N15" s="590"/>
      <c r="O15" s="590"/>
      <c r="P15" s="590"/>
      <c r="Q15" s="591"/>
      <c r="R15" s="592">
        <v>472992</v>
      </c>
      <c r="S15" s="593"/>
      <c r="T15" s="593"/>
      <c r="U15" s="593"/>
      <c r="V15" s="593"/>
      <c r="W15" s="593"/>
      <c r="X15" s="593"/>
      <c r="Y15" s="594"/>
      <c r="Z15" s="595">
        <v>0.2</v>
      </c>
      <c r="AA15" s="595"/>
      <c r="AB15" s="595"/>
      <c r="AC15" s="595"/>
      <c r="AD15" s="596">
        <v>472992</v>
      </c>
      <c r="AE15" s="596"/>
      <c r="AF15" s="596"/>
      <c r="AG15" s="596"/>
      <c r="AH15" s="596"/>
      <c r="AI15" s="596"/>
      <c r="AJ15" s="596"/>
      <c r="AK15" s="596"/>
      <c r="AL15" s="597">
        <v>0.3</v>
      </c>
      <c r="AM15" s="598"/>
      <c r="AN15" s="598"/>
      <c r="AO15" s="599"/>
      <c r="AP15" s="589" t="s">
        <v>240</v>
      </c>
      <c r="AQ15" s="590"/>
      <c r="AR15" s="590"/>
      <c r="AS15" s="590"/>
      <c r="AT15" s="590"/>
      <c r="AU15" s="590"/>
      <c r="AV15" s="590"/>
      <c r="AW15" s="590"/>
      <c r="AX15" s="590"/>
      <c r="AY15" s="590"/>
      <c r="AZ15" s="590"/>
      <c r="BA15" s="590"/>
      <c r="BB15" s="590"/>
      <c r="BC15" s="590"/>
      <c r="BD15" s="590"/>
      <c r="BE15" s="590"/>
      <c r="BF15" s="591"/>
      <c r="BG15" s="592">
        <v>5026824</v>
      </c>
      <c r="BH15" s="593"/>
      <c r="BI15" s="593"/>
      <c r="BJ15" s="593"/>
      <c r="BK15" s="593"/>
      <c r="BL15" s="593"/>
      <c r="BM15" s="593"/>
      <c r="BN15" s="594"/>
      <c r="BO15" s="595">
        <v>4</v>
      </c>
      <c r="BP15" s="595"/>
      <c r="BQ15" s="595"/>
      <c r="BR15" s="595"/>
      <c r="BS15" s="601" t="s">
        <v>111</v>
      </c>
      <c r="BT15" s="593"/>
      <c r="BU15" s="593"/>
      <c r="BV15" s="593"/>
      <c r="BW15" s="593"/>
      <c r="BX15" s="593"/>
      <c r="BY15" s="593"/>
      <c r="BZ15" s="593"/>
      <c r="CA15" s="593"/>
      <c r="CB15" s="602"/>
      <c r="CD15" s="606" t="s">
        <v>241</v>
      </c>
      <c r="CE15" s="607"/>
      <c r="CF15" s="607"/>
      <c r="CG15" s="607"/>
      <c r="CH15" s="607"/>
      <c r="CI15" s="607"/>
      <c r="CJ15" s="607"/>
      <c r="CK15" s="607"/>
      <c r="CL15" s="607"/>
      <c r="CM15" s="607"/>
      <c r="CN15" s="607"/>
      <c r="CO15" s="607"/>
      <c r="CP15" s="607"/>
      <c r="CQ15" s="608"/>
      <c r="CR15" s="592">
        <v>22133534</v>
      </c>
      <c r="CS15" s="593"/>
      <c r="CT15" s="593"/>
      <c r="CU15" s="593"/>
      <c r="CV15" s="593"/>
      <c r="CW15" s="593"/>
      <c r="CX15" s="593"/>
      <c r="CY15" s="594"/>
      <c r="CZ15" s="595">
        <v>8.1999999999999993</v>
      </c>
      <c r="DA15" s="595"/>
      <c r="DB15" s="595"/>
      <c r="DC15" s="595"/>
      <c r="DD15" s="601">
        <v>3461480</v>
      </c>
      <c r="DE15" s="593"/>
      <c r="DF15" s="593"/>
      <c r="DG15" s="593"/>
      <c r="DH15" s="593"/>
      <c r="DI15" s="593"/>
      <c r="DJ15" s="593"/>
      <c r="DK15" s="593"/>
      <c r="DL15" s="593"/>
      <c r="DM15" s="593"/>
      <c r="DN15" s="593"/>
      <c r="DO15" s="593"/>
      <c r="DP15" s="594"/>
      <c r="DQ15" s="601">
        <v>19800476</v>
      </c>
      <c r="DR15" s="593"/>
      <c r="DS15" s="593"/>
      <c r="DT15" s="593"/>
      <c r="DU15" s="593"/>
      <c r="DV15" s="593"/>
      <c r="DW15" s="593"/>
      <c r="DX15" s="593"/>
      <c r="DY15" s="593"/>
      <c r="DZ15" s="593"/>
      <c r="EA15" s="593"/>
      <c r="EB15" s="593"/>
      <c r="EC15" s="602"/>
    </row>
    <row r="16" spans="2:143" ht="11.25" customHeight="1">
      <c r="B16" s="589" t="s">
        <v>242</v>
      </c>
      <c r="C16" s="590"/>
      <c r="D16" s="590"/>
      <c r="E16" s="590"/>
      <c r="F16" s="590"/>
      <c r="G16" s="590"/>
      <c r="H16" s="590"/>
      <c r="I16" s="590"/>
      <c r="J16" s="590"/>
      <c r="K16" s="590"/>
      <c r="L16" s="590"/>
      <c r="M16" s="590"/>
      <c r="N16" s="590"/>
      <c r="O16" s="590"/>
      <c r="P16" s="590"/>
      <c r="Q16" s="591"/>
      <c r="R16" s="592">
        <v>13794574</v>
      </c>
      <c r="S16" s="593"/>
      <c r="T16" s="593"/>
      <c r="U16" s="593"/>
      <c r="V16" s="593"/>
      <c r="W16" s="593"/>
      <c r="X16" s="593"/>
      <c r="Y16" s="594"/>
      <c r="Z16" s="595">
        <v>4.9000000000000004</v>
      </c>
      <c r="AA16" s="595"/>
      <c r="AB16" s="595"/>
      <c r="AC16" s="595"/>
      <c r="AD16" s="596">
        <v>12407020</v>
      </c>
      <c r="AE16" s="596"/>
      <c r="AF16" s="596"/>
      <c r="AG16" s="596"/>
      <c r="AH16" s="596"/>
      <c r="AI16" s="596"/>
      <c r="AJ16" s="596"/>
      <c r="AK16" s="596"/>
      <c r="AL16" s="597">
        <v>8.4</v>
      </c>
      <c r="AM16" s="598"/>
      <c r="AN16" s="598"/>
      <c r="AO16" s="599"/>
      <c r="AP16" s="589" t="s">
        <v>243</v>
      </c>
      <c r="AQ16" s="590"/>
      <c r="AR16" s="590"/>
      <c r="AS16" s="590"/>
      <c r="AT16" s="590"/>
      <c r="AU16" s="590"/>
      <c r="AV16" s="590"/>
      <c r="AW16" s="590"/>
      <c r="AX16" s="590"/>
      <c r="AY16" s="590"/>
      <c r="AZ16" s="590"/>
      <c r="BA16" s="590"/>
      <c r="BB16" s="590"/>
      <c r="BC16" s="590"/>
      <c r="BD16" s="590"/>
      <c r="BE16" s="590"/>
      <c r="BF16" s="591"/>
      <c r="BG16" s="592">
        <v>57</v>
      </c>
      <c r="BH16" s="593"/>
      <c r="BI16" s="593"/>
      <c r="BJ16" s="593"/>
      <c r="BK16" s="593"/>
      <c r="BL16" s="593"/>
      <c r="BM16" s="593"/>
      <c r="BN16" s="594"/>
      <c r="BO16" s="595">
        <v>0</v>
      </c>
      <c r="BP16" s="595"/>
      <c r="BQ16" s="595"/>
      <c r="BR16" s="595"/>
      <c r="BS16" s="601" t="s">
        <v>111</v>
      </c>
      <c r="BT16" s="593"/>
      <c r="BU16" s="593"/>
      <c r="BV16" s="593"/>
      <c r="BW16" s="593"/>
      <c r="BX16" s="593"/>
      <c r="BY16" s="593"/>
      <c r="BZ16" s="593"/>
      <c r="CA16" s="593"/>
      <c r="CB16" s="602"/>
      <c r="CD16" s="606" t="s">
        <v>244</v>
      </c>
      <c r="CE16" s="607"/>
      <c r="CF16" s="607"/>
      <c r="CG16" s="607"/>
      <c r="CH16" s="607"/>
      <c r="CI16" s="607"/>
      <c r="CJ16" s="607"/>
      <c r="CK16" s="607"/>
      <c r="CL16" s="607"/>
      <c r="CM16" s="607"/>
      <c r="CN16" s="607"/>
      <c r="CO16" s="607"/>
      <c r="CP16" s="607"/>
      <c r="CQ16" s="608"/>
      <c r="CR16" s="592">
        <v>1148743</v>
      </c>
      <c r="CS16" s="593"/>
      <c r="CT16" s="593"/>
      <c r="CU16" s="593"/>
      <c r="CV16" s="593"/>
      <c r="CW16" s="593"/>
      <c r="CX16" s="593"/>
      <c r="CY16" s="594"/>
      <c r="CZ16" s="595">
        <v>0.4</v>
      </c>
      <c r="DA16" s="595"/>
      <c r="DB16" s="595"/>
      <c r="DC16" s="595"/>
      <c r="DD16" s="601" t="s">
        <v>111</v>
      </c>
      <c r="DE16" s="593"/>
      <c r="DF16" s="593"/>
      <c r="DG16" s="593"/>
      <c r="DH16" s="593"/>
      <c r="DI16" s="593"/>
      <c r="DJ16" s="593"/>
      <c r="DK16" s="593"/>
      <c r="DL16" s="593"/>
      <c r="DM16" s="593"/>
      <c r="DN16" s="593"/>
      <c r="DO16" s="593"/>
      <c r="DP16" s="594"/>
      <c r="DQ16" s="601">
        <v>179367</v>
      </c>
      <c r="DR16" s="593"/>
      <c r="DS16" s="593"/>
      <c r="DT16" s="593"/>
      <c r="DU16" s="593"/>
      <c r="DV16" s="593"/>
      <c r="DW16" s="593"/>
      <c r="DX16" s="593"/>
      <c r="DY16" s="593"/>
      <c r="DZ16" s="593"/>
      <c r="EA16" s="593"/>
      <c r="EB16" s="593"/>
      <c r="EC16" s="602"/>
    </row>
    <row r="17" spans="2:133" ht="11.25" customHeight="1">
      <c r="B17" s="589" t="s">
        <v>245</v>
      </c>
      <c r="C17" s="590"/>
      <c r="D17" s="590"/>
      <c r="E17" s="590"/>
      <c r="F17" s="590"/>
      <c r="G17" s="590"/>
      <c r="H17" s="590"/>
      <c r="I17" s="590"/>
      <c r="J17" s="590"/>
      <c r="K17" s="590"/>
      <c r="L17" s="590"/>
      <c r="M17" s="590"/>
      <c r="N17" s="590"/>
      <c r="O17" s="590"/>
      <c r="P17" s="590"/>
      <c r="Q17" s="591"/>
      <c r="R17" s="592">
        <v>12407020</v>
      </c>
      <c r="S17" s="593"/>
      <c r="T17" s="593"/>
      <c r="U17" s="593"/>
      <c r="V17" s="593"/>
      <c r="W17" s="593"/>
      <c r="X17" s="593"/>
      <c r="Y17" s="594"/>
      <c r="Z17" s="595">
        <v>4.4000000000000004</v>
      </c>
      <c r="AA17" s="595"/>
      <c r="AB17" s="595"/>
      <c r="AC17" s="595"/>
      <c r="AD17" s="596">
        <v>12407020</v>
      </c>
      <c r="AE17" s="596"/>
      <c r="AF17" s="596"/>
      <c r="AG17" s="596"/>
      <c r="AH17" s="596"/>
      <c r="AI17" s="596"/>
      <c r="AJ17" s="596"/>
      <c r="AK17" s="596"/>
      <c r="AL17" s="597">
        <v>8.4</v>
      </c>
      <c r="AM17" s="598"/>
      <c r="AN17" s="598"/>
      <c r="AO17" s="599"/>
      <c r="AP17" s="589" t="s">
        <v>246</v>
      </c>
      <c r="AQ17" s="590"/>
      <c r="AR17" s="590"/>
      <c r="AS17" s="590"/>
      <c r="AT17" s="590"/>
      <c r="AU17" s="590"/>
      <c r="AV17" s="590"/>
      <c r="AW17" s="590"/>
      <c r="AX17" s="590"/>
      <c r="AY17" s="590"/>
      <c r="AZ17" s="590"/>
      <c r="BA17" s="590"/>
      <c r="BB17" s="590"/>
      <c r="BC17" s="590"/>
      <c r="BD17" s="590"/>
      <c r="BE17" s="590"/>
      <c r="BF17" s="591"/>
      <c r="BG17" s="592" t="s">
        <v>111</v>
      </c>
      <c r="BH17" s="593"/>
      <c r="BI17" s="593"/>
      <c r="BJ17" s="593"/>
      <c r="BK17" s="593"/>
      <c r="BL17" s="593"/>
      <c r="BM17" s="593"/>
      <c r="BN17" s="594"/>
      <c r="BO17" s="595" t="s">
        <v>111</v>
      </c>
      <c r="BP17" s="595"/>
      <c r="BQ17" s="595"/>
      <c r="BR17" s="595"/>
      <c r="BS17" s="601" t="s">
        <v>111</v>
      </c>
      <c r="BT17" s="593"/>
      <c r="BU17" s="593"/>
      <c r="BV17" s="593"/>
      <c r="BW17" s="593"/>
      <c r="BX17" s="593"/>
      <c r="BY17" s="593"/>
      <c r="BZ17" s="593"/>
      <c r="CA17" s="593"/>
      <c r="CB17" s="602"/>
      <c r="CD17" s="606" t="s">
        <v>247</v>
      </c>
      <c r="CE17" s="607"/>
      <c r="CF17" s="607"/>
      <c r="CG17" s="607"/>
      <c r="CH17" s="607"/>
      <c r="CI17" s="607"/>
      <c r="CJ17" s="607"/>
      <c r="CK17" s="607"/>
      <c r="CL17" s="607"/>
      <c r="CM17" s="607"/>
      <c r="CN17" s="607"/>
      <c r="CO17" s="607"/>
      <c r="CP17" s="607"/>
      <c r="CQ17" s="608"/>
      <c r="CR17" s="592">
        <v>40286245</v>
      </c>
      <c r="CS17" s="593"/>
      <c r="CT17" s="593"/>
      <c r="CU17" s="593"/>
      <c r="CV17" s="593"/>
      <c r="CW17" s="593"/>
      <c r="CX17" s="593"/>
      <c r="CY17" s="594"/>
      <c r="CZ17" s="595">
        <v>14.9</v>
      </c>
      <c r="DA17" s="595"/>
      <c r="DB17" s="595"/>
      <c r="DC17" s="595"/>
      <c r="DD17" s="601" t="s">
        <v>111</v>
      </c>
      <c r="DE17" s="593"/>
      <c r="DF17" s="593"/>
      <c r="DG17" s="593"/>
      <c r="DH17" s="593"/>
      <c r="DI17" s="593"/>
      <c r="DJ17" s="593"/>
      <c r="DK17" s="593"/>
      <c r="DL17" s="593"/>
      <c r="DM17" s="593"/>
      <c r="DN17" s="593"/>
      <c r="DO17" s="593"/>
      <c r="DP17" s="594"/>
      <c r="DQ17" s="601">
        <v>39032035</v>
      </c>
      <c r="DR17" s="593"/>
      <c r="DS17" s="593"/>
      <c r="DT17" s="593"/>
      <c r="DU17" s="593"/>
      <c r="DV17" s="593"/>
      <c r="DW17" s="593"/>
      <c r="DX17" s="593"/>
      <c r="DY17" s="593"/>
      <c r="DZ17" s="593"/>
      <c r="EA17" s="593"/>
      <c r="EB17" s="593"/>
      <c r="EC17" s="602"/>
    </row>
    <row r="18" spans="2:133" ht="11.25" customHeight="1">
      <c r="B18" s="589" t="s">
        <v>248</v>
      </c>
      <c r="C18" s="590"/>
      <c r="D18" s="590"/>
      <c r="E18" s="590"/>
      <c r="F18" s="590"/>
      <c r="G18" s="590"/>
      <c r="H18" s="590"/>
      <c r="I18" s="590"/>
      <c r="J18" s="590"/>
      <c r="K18" s="590"/>
      <c r="L18" s="590"/>
      <c r="M18" s="590"/>
      <c r="N18" s="590"/>
      <c r="O18" s="590"/>
      <c r="P18" s="590"/>
      <c r="Q18" s="591"/>
      <c r="R18" s="592">
        <v>1387462</v>
      </c>
      <c r="S18" s="593"/>
      <c r="T18" s="593"/>
      <c r="U18" s="593"/>
      <c r="V18" s="593"/>
      <c r="W18" s="593"/>
      <c r="X18" s="593"/>
      <c r="Y18" s="594"/>
      <c r="Z18" s="595">
        <v>0.5</v>
      </c>
      <c r="AA18" s="595"/>
      <c r="AB18" s="595"/>
      <c r="AC18" s="595"/>
      <c r="AD18" s="596" t="s">
        <v>111</v>
      </c>
      <c r="AE18" s="596"/>
      <c r="AF18" s="596"/>
      <c r="AG18" s="596"/>
      <c r="AH18" s="596"/>
      <c r="AI18" s="596"/>
      <c r="AJ18" s="596"/>
      <c r="AK18" s="596"/>
      <c r="AL18" s="597" t="s">
        <v>111</v>
      </c>
      <c r="AM18" s="598"/>
      <c r="AN18" s="598"/>
      <c r="AO18" s="599"/>
      <c r="AP18" s="589" t="s">
        <v>249</v>
      </c>
      <c r="AQ18" s="590"/>
      <c r="AR18" s="590"/>
      <c r="AS18" s="590"/>
      <c r="AT18" s="590"/>
      <c r="AU18" s="590"/>
      <c r="AV18" s="590"/>
      <c r="AW18" s="590"/>
      <c r="AX18" s="590"/>
      <c r="AY18" s="590"/>
      <c r="AZ18" s="590"/>
      <c r="BA18" s="590"/>
      <c r="BB18" s="590"/>
      <c r="BC18" s="590"/>
      <c r="BD18" s="590"/>
      <c r="BE18" s="590"/>
      <c r="BF18" s="591"/>
      <c r="BG18" s="592" t="s">
        <v>111</v>
      </c>
      <c r="BH18" s="593"/>
      <c r="BI18" s="593"/>
      <c r="BJ18" s="593"/>
      <c r="BK18" s="593"/>
      <c r="BL18" s="593"/>
      <c r="BM18" s="593"/>
      <c r="BN18" s="594"/>
      <c r="BO18" s="595" t="s">
        <v>111</v>
      </c>
      <c r="BP18" s="595"/>
      <c r="BQ18" s="595"/>
      <c r="BR18" s="595"/>
      <c r="BS18" s="601" t="s">
        <v>111</v>
      </c>
      <c r="BT18" s="593"/>
      <c r="BU18" s="593"/>
      <c r="BV18" s="593"/>
      <c r="BW18" s="593"/>
      <c r="BX18" s="593"/>
      <c r="BY18" s="593"/>
      <c r="BZ18" s="593"/>
      <c r="CA18" s="593"/>
      <c r="CB18" s="602"/>
      <c r="CD18" s="606" t="s">
        <v>250</v>
      </c>
      <c r="CE18" s="607"/>
      <c r="CF18" s="607"/>
      <c r="CG18" s="607"/>
      <c r="CH18" s="607"/>
      <c r="CI18" s="607"/>
      <c r="CJ18" s="607"/>
      <c r="CK18" s="607"/>
      <c r="CL18" s="607"/>
      <c r="CM18" s="607"/>
      <c r="CN18" s="607"/>
      <c r="CO18" s="607"/>
      <c r="CP18" s="607"/>
      <c r="CQ18" s="608"/>
      <c r="CR18" s="592" t="s">
        <v>111</v>
      </c>
      <c r="CS18" s="593"/>
      <c r="CT18" s="593"/>
      <c r="CU18" s="593"/>
      <c r="CV18" s="593"/>
      <c r="CW18" s="593"/>
      <c r="CX18" s="593"/>
      <c r="CY18" s="594"/>
      <c r="CZ18" s="595" t="s">
        <v>111</v>
      </c>
      <c r="DA18" s="595"/>
      <c r="DB18" s="595"/>
      <c r="DC18" s="595"/>
      <c r="DD18" s="601" t="s">
        <v>111</v>
      </c>
      <c r="DE18" s="593"/>
      <c r="DF18" s="593"/>
      <c r="DG18" s="593"/>
      <c r="DH18" s="593"/>
      <c r="DI18" s="593"/>
      <c r="DJ18" s="593"/>
      <c r="DK18" s="593"/>
      <c r="DL18" s="593"/>
      <c r="DM18" s="593"/>
      <c r="DN18" s="593"/>
      <c r="DO18" s="593"/>
      <c r="DP18" s="594"/>
      <c r="DQ18" s="601" t="s">
        <v>111</v>
      </c>
      <c r="DR18" s="593"/>
      <c r="DS18" s="593"/>
      <c r="DT18" s="593"/>
      <c r="DU18" s="593"/>
      <c r="DV18" s="593"/>
      <c r="DW18" s="593"/>
      <c r="DX18" s="593"/>
      <c r="DY18" s="593"/>
      <c r="DZ18" s="593"/>
      <c r="EA18" s="593"/>
      <c r="EB18" s="593"/>
      <c r="EC18" s="602"/>
    </row>
    <row r="19" spans="2:133" ht="11.25" customHeight="1">
      <c r="B19" s="589" t="s">
        <v>251</v>
      </c>
      <c r="C19" s="590"/>
      <c r="D19" s="590"/>
      <c r="E19" s="590"/>
      <c r="F19" s="590"/>
      <c r="G19" s="590"/>
      <c r="H19" s="590"/>
      <c r="I19" s="590"/>
      <c r="J19" s="590"/>
      <c r="K19" s="590"/>
      <c r="L19" s="590"/>
      <c r="M19" s="590"/>
      <c r="N19" s="590"/>
      <c r="O19" s="590"/>
      <c r="P19" s="590"/>
      <c r="Q19" s="591"/>
      <c r="R19" s="592">
        <v>92</v>
      </c>
      <c r="S19" s="593"/>
      <c r="T19" s="593"/>
      <c r="U19" s="593"/>
      <c r="V19" s="593"/>
      <c r="W19" s="593"/>
      <c r="X19" s="593"/>
      <c r="Y19" s="594"/>
      <c r="Z19" s="595">
        <v>0</v>
      </c>
      <c r="AA19" s="595"/>
      <c r="AB19" s="595"/>
      <c r="AC19" s="595"/>
      <c r="AD19" s="596" t="s">
        <v>111</v>
      </c>
      <c r="AE19" s="596"/>
      <c r="AF19" s="596"/>
      <c r="AG19" s="596"/>
      <c r="AH19" s="596"/>
      <c r="AI19" s="596"/>
      <c r="AJ19" s="596"/>
      <c r="AK19" s="596"/>
      <c r="AL19" s="597" t="s">
        <v>111</v>
      </c>
      <c r="AM19" s="598"/>
      <c r="AN19" s="598"/>
      <c r="AO19" s="599"/>
      <c r="AP19" s="589" t="s">
        <v>252</v>
      </c>
      <c r="AQ19" s="590"/>
      <c r="AR19" s="590"/>
      <c r="AS19" s="590"/>
      <c r="AT19" s="590"/>
      <c r="AU19" s="590"/>
      <c r="AV19" s="590"/>
      <c r="AW19" s="590"/>
      <c r="AX19" s="590"/>
      <c r="AY19" s="590"/>
      <c r="AZ19" s="590"/>
      <c r="BA19" s="590"/>
      <c r="BB19" s="590"/>
      <c r="BC19" s="590"/>
      <c r="BD19" s="590"/>
      <c r="BE19" s="590"/>
      <c r="BF19" s="591"/>
      <c r="BG19" s="592">
        <v>14391137</v>
      </c>
      <c r="BH19" s="593"/>
      <c r="BI19" s="593"/>
      <c r="BJ19" s="593"/>
      <c r="BK19" s="593"/>
      <c r="BL19" s="593"/>
      <c r="BM19" s="593"/>
      <c r="BN19" s="594"/>
      <c r="BO19" s="595">
        <v>11.5</v>
      </c>
      <c r="BP19" s="595"/>
      <c r="BQ19" s="595"/>
      <c r="BR19" s="595"/>
      <c r="BS19" s="601" t="s">
        <v>111</v>
      </c>
      <c r="BT19" s="593"/>
      <c r="BU19" s="593"/>
      <c r="BV19" s="593"/>
      <c r="BW19" s="593"/>
      <c r="BX19" s="593"/>
      <c r="BY19" s="593"/>
      <c r="BZ19" s="593"/>
      <c r="CA19" s="593"/>
      <c r="CB19" s="602"/>
      <c r="CD19" s="606" t="s">
        <v>253</v>
      </c>
      <c r="CE19" s="607"/>
      <c r="CF19" s="607"/>
      <c r="CG19" s="607"/>
      <c r="CH19" s="607"/>
      <c r="CI19" s="607"/>
      <c r="CJ19" s="607"/>
      <c r="CK19" s="607"/>
      <c r="CL19" s="607"/>
      <c r="CM19" s="607"/>
      <c r="CN19" s="607"/>
      <c r="CO19" s="607"/>
      <c r="CP19" s="607"/>
      <c r="CQ19" s="608"/>
      <c r="CR19" s="592" t="s">
        <v>111</v>
      </c>
      <c r="CS19" s="593"/>
      <c r="CT19" s="593"/>
      <c r="CU19" s="593"/>
      <c r="CV19" s="593"/>
      <c r="CW19" s="593"/>
      <c r="CX19" s="593"/>
      <c r="CY19" s="594"/>
      <c r="CZ19" s="595" t="s">
        <v>111</v>
      </c>
      <c r="DA19" s="595"/>
      <c r="DB19" s="595"/>
      <c r="DC19" s="595"/>
      <c r="DD19" s="601" t="s">
        <v>111</v>
      </c>
      <c r="DE19" s="593"/>
      <c r="DF19" s="593"/>
      <c r="DG19" s="593"/>
      <c r="DH19" s="593"/>
      <c r="DI19" s="593"/>
      <c r="DJ19" s="593"/>
      <c r="DK19" s="593"/>
      <c r="DL19" s="593"/>
      <c r="DM19" s="593"/>
      <c r="DN19" s="593"/>
      <c r="DO19" s="593"/>
      <c r="DP19" s="594"/>
      <c r="DQ19" s="601" t="s">
        <v>111</v>
      </c>
      <c r="DR19" s="593"/>
      <c r="DS19" s="593"/>
      <c r="DT19" s="593"/>
      <c r="DU19" s="593"/>
      <c r="DV19" s="593"/>
      <c r="DW19" s="593"/>
      <c r="DX19" s="593"/>
      <c r="DY19" s="593"/>
      <c r="DZ19" s="593"/>
      <c r="EA19" s="593"/>
      <c r="EB19" s="593"/>
      <c r="EC19" s="602"/>
    </row>
    <row r="20" spans="2:133" ht="11.25" customHeight="1">
      <c r="B20" s="589" t="s">
        <v>254</v>
      </c>
      <c r="C20" s="590"/>
      <c r="D20" s="590"/>
      <c r="E20" s="590"/>
      <c r="F20" s="590"/>
      <c r="G20" s="590"/>
      <c r="H20" s="590"/>
      <c r="I20" s="590"/>
      <c r="J20" s="590"/>
      <c r="K20" s="590"/>
      <c r="L20" s="590"/>
      <c r="M20" s="590"/>
      <c r="N20" s="590"/>
      <c r="O20" s="590"/>
      <c r="P20" s="590"/>
      <c r="Q20" s="591"/>
      <c r="R20" s="592">
        <v>157482192</v>
      </c>
      <c r="S20" s="593"/>
      <c r="T20" s="593"/>
      <c r="U20" s="593"/>
      <c r="V20" s="593"/>
      <c r="W20" s="593"/>
      <c r="X20" s="593"/>
      <c r="Y20" s="594"/>
      <c r="Z20" s="595">
        <v>56.3</v>
      </c>
      <c r="AA20" s="595"/>
      <c r="AB20" s="595"/>
      <c r="AC20" s="595"/>
      <c r="AD20" s="596">
        <v>145564350</v>
      </c>
      <c r="AE20" s="596"/>
      <c r="AF20" s="596"/>
      <c r="AG20" s="596"/>
      <c r="AH20" s="596"/>
      <c r="AI20" s="596"/>
      <c r="AJ20" s="596"/>
      <c r="AK20" s="596"/>
      <c r="AL20" s="597">
        <v>99.1</v>
      </c>
      <c r="AM20" s="598"/>
      <c r="AN20" s="598"/>
      <c r="AO20" s="599"/>
      <c r="AP20" s="589" t="s">
        <v>255</v>
      </c>
      <c r="AQ20" s="590"/>
      <c r="AR20" s="590"/>
      <c r="AS20" s="590"/>
      <c r="AT20" s="590"/>
      <c r="AU20" s="590"/>
      <c r="AV20" s="590"/>
      <c r="AW20" s="590"/>
      <c r="AX20" s="590"/>
      <c r="AY20" s="590"/>
      <c r="AZ20" s="590"/>
      <c r="BA20" s="590"/>
      <c r="BB20" s="590"/>
      <c r="BC20" s="590"/>
      <c r="BD20" s="590"/>
      <c r="BE20" s="590"/>
      <c r="BF20" s="591"/>
      <c r="BG20" s="592">
        <v>14391137</v>
      </c>
      <c r="BH20" s="593"/>
      <c r="BI20" s="593"/>
      <c r="BJ20" s="593"/>
      <c r="BK20" s="593"/>
      <c r="BL20" s="593"/>
      <c r="BM20" s="593"/>
      <c r="BN20" s="594"/>
      <c r="BO20" s="595">
        <v>11.5</v>
      </c>
      <c r="BP20" s="595"/>
      <c r="BQ20" s="595"/>
      <c r="BR20" s="595"/>
      <c r="BS20" s="601" t="s">
        <v>111</v>
      </c>
      <c r="BT20" s="593"/>
      <c r="BU20" s="593"/>
      <c r="BV20" s="593"/>
      <c r="BW20" s="593"/>
      <c r="BX20" s="593"/>
      <c r="BY20" s="593"/>
      <c r="BZ20" s="593"/>
      <c r="CA20" s="593"/>
      <c r="CB20" s="602"/>
      <c r="CD20" s="606" t="s">
        <v>256</v>
      </c>
      <c r="CE20" s="607"/>
      <c r="CF20" s="607"/>
      <c r="CG20" s="607"/>
      <c r="CH20" s="607"/>
      <c r="CI20" s="607"/>
      <c r="CJ20" s="607"/>
      <c r="CK20" s="607"/>
      <c r="CL20" s="607"/>
      <c r="CM20" s="607"/>
      <c r="CN20" s="607"/>
      <c r="CO20" s="607"/>
      <c r="CP20" s="607"/>
      <c r="CQ20" s="608"/>
      <c r="CR20" s="592">
        <v>269506052</v>
      </c>
      <c r="CS20" s="593"/>
      <c r="CT20" s="593"/>
      <c r="CU20" s="593"/>
      <c r="CV20" s="593"/>
      <c r="CW20" s="593"/>
      <c r="CX20" s="593"/>
      <c r="CY20" s="594"/>
      <c r="CZ20" s="595">
        <v>100</v>
      </c>
      <c r="DA20" s="595"/>
      <c r="DB20" s="595"/>
      <c r="DC20" s="595"/>
      <c r="DD20" s="601">
        <v>47256726</v>
      </c>
      <c r="DE20" s="593"/>
      <c r="DF20" s="593"/>
      <c r="DG20" s="593"/>
      <c r="DH20" s="593"/>
      <c r="DI20" s="593"/>
      <c r="DJ20" s="593"/>
      <c r="DK20" s="593"/>
      <c r="DL20" s="593"/>
      <c r="DM20" s="593"/>
      <c r="DN20" s="593"/>
      <c r="DO20" s="593"/>
      <c r="DP20" s="594"/>
      <c r="DQ20" s="601">
        <v>182790270</v>
      </c>
      <c r="DR20" s="593"/>
      <c r="DS20" s="593"/>
      <c r="DT20" s="593"/>
      <c r="DU20" s="593"/>
      <c r="DV20" s="593"/>
      <c r="DW20" s="593"/>
      <c r="DX20" s="593"/>
      <c r="DY20" s="593"/>
      <c r="DZ20" s="593"/>
      <c r="EA20" s="593"/>
      <c r="EB20" s="593"/>
      <c r="EC20" s="602"/>
    </row>
    <row r="21" spans="2:133" ht="11.25" customHeight="1">
      <c r="B21" s="589" t="s">
        <v>257</v>
      </c>
      <c r="C21" s="590"/>
      <c r="D21" s="590"/>
      <c r="E21" s="590"/>
      <c r="F21" s="590"/>
      <c r="G21" s="590"/>
      <c r="H21" s="590"/>
      <c r="I21" s="590"/>
      <c r="J21" s="590"/>
      <c r="K21" s="590"/>
      <c r="L21" s="590"/>
      <c r="M21" s="590"/>
      <c r="N21" s="590"/>
      <c r="O21" s="590"/>
      <c r="P21" s="590"/>
      <c r="Q21" s="591"/>
      <c r="R21" s="592">
        <v>383244</v>
      </c>
      <c r="S21" s="593"/>
      <c r="T21" s="593"/>
      <c r="U21" s="593"/>
      <c r="V21" s="593"/>
      <c r="W21" s="593"/>
      <c r="X21" s="593"/>
      <c r="Y21" s="594"/>
      <c r="Z21" s="595">
        <v>0.1</v>
      </c>
      <c r="AA21" s="595"/>
      <c r="AB21" s="595"/>
      <c r="AC21" s="595"/>
      <c r="AD21" s="596">
        <v>383244</v>
      </c>
      <c r="AE21" s="596"/>
      <c r="AF21" s="596"/>
      <c r="AG21" s="596"/>
      <c r="AH21" s="596"/>
      <c r="AI21" s="596"/>
      <c r="AJ21" s="596"/>
      <c r="AK21" s="596"/>
      <c r="AL21" s="597">
        <v>0.3</v>
      </c>
      <c r="AM21" s="598"/>
      <c r="AN21" s="598"/>
      <c r="AO21" s="599"/>
      <c r="AP21" s="609" t="s">
        <v>258</v>
      </c>
      <c r="AQ21" s="610"/>
      <c r="AR21" s="610"/>
      <c r="AS21" s="610"/>
      <c r="AT21" s="610"/>
      <c r="AU21" s="610"/>
      <c r="AV21" s="610"/>
      <c r="AW21" s="610"/>
      <c r="AX21" s="610"/>
      <c r="AY21" s="610"/>
      <c r="AZ21" s="610"/>
      <c r="BA21" s="610"/>
      <c r="BB21" s="610"/>
      <c r="BC21" s="610"/>
      <c r="BD21" s="610"/>
      <c r="BE21" s="610"/>
      <c r="BF21" s="611"/>
      <c r="BG21" s="592">
        <v>27077</v>
      </c>
      <c r="BH21" s="593"/>
      <c r="BI21" s="593"/>
      <c r="BJ21" s="593"/>
      <c r="BK21" s="593"/>
      <c r="BL21" s="593"/>
      <c r="BM21" s="593"/>
      <c r="BN21" s="594"/>
      <c r="BO21" s="595">
        <v>0</v>
      </c>
      <c r="BP21" s="595"/>
      <c r="BQ21" s="595"/>
      <c r="BR21" s="595"/>
      <c r="BS21" s="601" t="s">
        <v>111</v>
      </c>
      <c r="BT21" s="593"/>
      <c r="BU21" s="593"/>
      <c r="BV21" s="593"/>
      <c r="BW21" s="593"/>
      <c r="BX21" s="593"/>
      <c r="BY21" s="593"/>
      <c r="BZ21" s="593"/>
      <c r="CA21" s="593"/>
      <c r="CB21" s="602"/>
      <c r="CD21" s="612"/>
      <c r="CE21" s="613"/>
      <c r="CF21" s="613"/>
      <c r="CG21" s="613"/>
      <c r="CH21" s="613"/>
      <c r="CI21" s="613"/>
      <c r="CJ21" s="613"/>
      <c r="CK21" s="613"/>
      <c r="CL21" s="613"/>
      <c r="CM21" s="613"/>
      <c r="CN21" s="613"/>
      <c r="CO21" s="613"/>
      <c r="CP21" s="613"/>
      <c r="CQ21" s="614"/>
      <c r="CR21" s="592"/>
      <c r="CS21" s="593"/>
      <c r="CT21" s="593"/>
      <c r="CU21" s="593"/>
      <c r="CV21" s="593"/>
      <c r="CW21" s="593"/>
      <c r="CX21" s="593"/>
      <c r="CY21" s="594"/>
      <c r="CZ21" s="595"/>
      <c r="DA21" s="595"/>
      <c r="DB21" s="595"/>
      <c r="DC21" s="595"/>
      <c r="DD21" s="601"/>
      <c r="DE21" s="593"/>
      <c r="DF21" s="593"/>
      <c r="DG21" s="593"/>
      <c r="DH21" s="593"/>
      <c r="DI21" s="593"/>
      <c r="DJ21" s="593"/>
      <c r="DK21" s="593"/>
      <c r="DL21" s="593"/>
      <c r="DM21" s="593"/>
      <c r="DN21" s="593"/>
      <c r="DO21" s="593"/>
      <c r="DP21" s="594"/>
      <c r="DQ21" s="601"/>
      <c r="DR21" s="593"/>
      <c r="DS21" s="593"/>
      <c r="DT21" s="593"/>
      <c r="DU21" s="593"/>
      <c r="DV21" s="593"/>
      <c r="DW21" s="593"/>
      <c r="DX21" s="593"/>
      <c r="DY21" s="593"/>
      <c r="DZ21" s="593"/>
      <c r="EA21" s="593"/>
      <c r="EB21" s="593"/>
      <c r="EC21" s="602"/>
    </row>
    <row r="22" spans="2:133" ht="11.25" customHeight="1">
      <c r="B22" s="589" t="s">
        <v>259</v>
      </c>
      <c r="C22" s="590"/>
      <c r="D22" s="590"/>
      <c r="E22" s="590"/>
      <c r="F22" s="590"/>
      <c r="G22" s="590"/>
      <c r="H22" s="590"/>
      <c r="I22" s="590"/>
      <c r="J22" s="590"/>
      <c r="K22" s="590"/>
      <c r="L22" s="590"/>
      <c r="M22" s="590"/>
      <c r="N22" s="590"/>
      <c r="O22" s="590"/>
      <c r="P22" s="590"/>
      <c r="Q22" s="591"/>
      <c r="R22" s="592">
        <v>1954353</v>
      </c>
      <c r="S22" s="593"/>
      <c r="T22" s="593"/>
      <c r="U22" s="593"/>
      <c r="V22" s="593"/>
      <c r="W22" s="593"/>
      <c r="X22" s="593"/>
      <c r="Y22" s="594"/>
      <c r="Z22" s="595">
        <v>0.7</v>
      </c>
      <c r="AA22" s="595"/>
      <c r="AB22" s="595"/>
      <c r="AC22" s="595"/>
      <c r="AD22" s="596" t="s">
        <v>111</v>
      </c>
      <c r="AE22" s="596"/>
      <c r="AF22" s="596"/>
      <c r="AG22" s="596"/>
      <c r="AH22" s="596"/>
      <c r="AI22" s="596"/>
      <c r="AJ22" s="596"/>
      <c r="AK22" s="596"/>
      <c r="AL22" s="597" t="s">
        <v>111</v>
      </c>
      <c r="AM22" s="598"/>
      <c r="AN22" s="598"/>
      <c r="AO22" s="599"/>
      <c r="AP22" s="609" t="s">
        <v>260</v>
      </c>
      <c r="AQ22" s="610"/>
      <c r="AR22" s="610"/>
      <c r="AS22" s="610"/>
      <c r="AT22" s="610"/>
      <c r="AU22" s="610"/>
      <c r="AV22" s="610"/>
      <c r="AW22" s="610"/>
      <c r="AX22" s="610"/>
      <c r="AY22" s="610"/>
      <c r="AZ22" s="610"/>
      <c r="BA22" s="610"/>
      <c r="BB22" s="610"/>
      <c r="BC22" s="610"/>
      <c r="BD22" s="610"/>
      <c r="BE22" s="610"/>
      <c r="BF22" s="611"/>
      <c r="BG22" s="592">
        <v>3833772</v>
      </c>
      <c r="BH22" s="593"/>
      <c r="BI22" s="593"/>
      <c r="BJ22" s="593"/>
      <c r="BK22" s="593"/>
      <c r="BL22" s="593"/>
      <c r="BM22" s="593"/>
      <c r="BN22" s="594"/>
      <c r="BO22" s="595">
        <v>3.1</v>
      </c>
      <c r="BP22" s="595"/>
      <c r="BQ22" s="595"/>
      <c r="BR22" s="595"/>
      <c r="BS22" s="601" t="s">
        <v>111</v>
      </c>
      <c r="BT22" s="593"/>
      <c r="BU22" s="593"/>
      <c r="BV22" s="593"/>
      <c r="BW22" s="593"/>
      <c r="BX22" s="593"/>
      <c r="BY22" s="593"/>
      <c r="BZ22" s="593"/>
      <c r="CA22" s="593"/>
      <c r="CB22" s="602"/>
      <c r="CD22" s="574" t="s">
        <v>261</v>
      </c>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6"/>
    </row>
    <row r="23" spans="2:133" ht="11.25" customHeight="1">
      <c r="B23" s="589" t="s">
        <v>262</v>
      </c>
      <c r="C23" s="590"/>
      <c r="D23" s="590"/>
      <c r="E23" s="590"/>
      <c r="F23" s="590"/>
      <c r="G23" s="590"/>
      <c r="H23" s="590"/>
      <c r="I23" s="590"/>
      <c r="J23" s="590"/>
      <c r="K23" s="590"/>
      <c r="L23" s="590"/>
      <c r="M23" s="590"/>
      <c r="N23" s="590"/>
      <c r="O23" s="590"/>
      <c r="P23" s="590"/>
      <c r="Q23" s="591"/>
      <c r="R23" s="592">
        <v>5996416</v>
      </c>
      <c r="S23" s="593"/>
      <c r="T23" s="593"/>
      <c r="U23" s="593"/>
      <c r="V23" s="593"/>
      <c r="W23" s="593"/>
      <c r="X23" s="593"/>
      <c r="Y23" s="594"/>
      <c r="Z23" s="595">
        <v>2.1</v>
      </c>
      <c r="AA23" s="595"/>
      <c r="AB23" s="595"/>
      <c r="AC23" s="595"/>
      <c r="AD23" s="596">
        <v>787066</v>
      </c>
      <c r="AE23" s="596"/>
      <c r="AF23" s="596"/>
      <c r="AG23" s="596"/>
      <c r="AH23" s="596"/>
      <c r="AI23" s="596"/>
      <c r="AJ23" s="596"/>
      <c r="AK23" s="596"/>
      <c r="AL23" s="597">
        <v>0.5</v>
      </c>
      <c r="AM23" s="598"/>
      <c r="AN23" s="598"/>
      <c r="AO23" s="599"/>
      <c r="AP23" s="609" t="s">
        <v>263</v>
      </c>
      <c r="AQ23" s="610"/>
      <c r="AR23" s="610"/>
      <c r="AS23" s="610"/>
      <c r="AT23" s="610"/>
      <c r="AU23" s="610"/>
      <c r="AV23" s="610"/>
      <c r="AW23" s="610"/>
      <c r="AX23" s="610"/>
      <c r="AY23" s="610"/>
      <c r="AZ23" s="610"/>
      <c r="BA23" s="610"/>
      <c r="BB23" s="610"/>
      <c r="BC23" s="610"/>
      <c r="BD23" s="610"/>
      <c r="BE23" s="610"/>
      <c r="BF23" s="611"/>
      <c r="BG23" s="592">
        <v>10530288</v>
      </c>
      <c r="BH23" s="593"/>
      <c r="BI23" s="593"/>
      <c r="BJ23" s="593"/>
      <c r="BK23" s="593"/>
      <c r="BL23" s="593"/>
      <c r="BM23" s="593"/>
      <c r="BN23" s="594"/>
      <c r="BO23" s="595">
        <v>8.4</v>
      </c>
      <c r="BP23" s="595"/>
      <c r="BQ23" s="595"/>
      <c r="BR23" s="595"/>
      <c r="BS23" s="601" t="s">
        <v>111</v>
      </c>
      <c r="BT23" s="593"/>
      <c r="BU23" s="593"/>
      <c r="BV23" s="593"/>
      <c r="BW23" s="593"/>
      <c r="BX23" s="593"/>
      <c r="BY23" s="593"/>
      <c r="BZ23" s="593"/>
      <c r="CA23" s="593"/>
      <c r="CB23" s="602"/>
      <c r="CD23" s="574" t="s">
        <v>202</v>
      </c>
      <c r="CE23" s="575"/>
      <c r="CF23" s="575"/>
      <c r="CG23" s="575"/>
      <c r="CH23" s="575"/>
      <c r="CI23" s="575"/>
      <c r="CJ23" s="575"/>
      <c r="CK23" s="575"/>
      <c r="CL23" s="575"/>
      <c r="CM23" s="575"/>
      <c r="CN23" s="575"/>
      <c r="CO23" s="575"/>
      <c r="CP23" s="575"/>
      <c r="CQ23" s="576"/>
      <c r="CR23" s="574" t="s">
        <v>264</v>
      </c>
      <c r="CS23" s="575"/>
      <c r="CT23" s="575"/>
      <c r="CU23" s="575"/>
      <c r="CV23" s="575"/>
      <c r="CW23" s="575"/>
      <c r="CX23" s="575"/>
      <c r="CY23" s="576"/>
      <c r="CZ23" s="574" t="s">
        <v>265</v>
      </c>
      <c r="DA23" s="575"/>
      <c r="DB23" s="575"/>
      <c r="DC23" s="576"/>
      <c r="DD23" s="574" t="s">
        <v>266</v>
      </c>
      <c r="DE23" s="575"/>
      <c r="DF23" s="575"/>
      <c r="DG23" s="575"/>
      <c r="DH23" s="575"/>
      <c r="DI23" s="575"/>
      <c r="DJ23" s="575"/>
      <c r="DK23" s="576"/>
      <c r="DL23" s="615" t="s">
        <v>267</v>
      </c>
      <c r="DM23" s="616"/>
      <c r="DN23" s="616"/>
      <c r="DO23" s="616"/>
      <c r="DP23" s="616"/>
      <c r="DQ23" s="616"/>
      <c r="DR23" s="616"/>
      <c r="DS23" s="616"/>
      <c r="DT23" s="616"/>
      <c r="DU23" s="616"/>
      <c r="DV23" s="617"/>
      <c r="DW23" s="574" t="s">
        <v>268</v>
      </c>
      <c r="DX23" s="575"/>
      <c r="DY23" s="575"/>
      <c r="DZ23" s="575"/>
      <c r="EA23" s="575"/>
      <c r="EB23" s="575"/>
      <c r="EC23" s="576"/>
    </row>
    <row r="24" spans="2:133" ht="11.25" customHeight="1">
      <c r="B24" s="589" t="s">
        <v>269</v>
      </c>
      <c r="C24" s="590"/>
      <c r="D24" s="590"/>
      <c r="E24" s="590"/>
      <c r="F24" s="590"/>
      <c r="G24" s="590"/>
      <c r="H24" s="590"/>
      <c r="I24" s="590"/>
      <c r="J24" s="590"/>
      <c r="K24" s="590"/>
      <c r="L24" s="590"/>
      <c r="M24" s="590"/>
      <c r="N24" s="590"/>
      <c r="O24" s="590"/>
      <c r="P24" s="590"/>
      <c r="Q24" s="591"/>
      <c r="R24" s="592">
        <v>1411051</v>
      </c>
      <c r="S24" s="593"/>
      <c r="T24" s="593"/>
      <c r="U24" s="593"/>
      <c r="V24" s="593"/>
      <c r="W24" s="593"/>
      <c r="X24" s="593"/>
      <c r="Y24" s="594"/>
      <c r="Z24" s="595">
        <v>0.5</v>
      </c>
      <c r="AA24" s="595"/>
      <c r="AB24" s="595"/>
      <c r="AC24" s="595"/>
      <c r="AD24" s="596">
        <v>1</v>
      </c>
      <c r="AE24" s="596"/>
      <c r="AF24" s="596"/>
      <c r="AG24" s="596"/>
      <c r="AH24" s="596"/>
      <c r="AI24" s="596"/>
      <c r="AJ24" s="596"/>
      <c r="AK24" s="596"/>
      <c r="AL24" s="597">
        <v>0</v>
      </c>
      <c r="AM24" s="598"/>
      <c r="AN24" s="598"/>
      <c r="AO24" s="599"/>
      <c r="AP24" s="609" t="s">
        <v>270</v>
      </c>
      <c r="AQ24" s="610"/>
      <c r="AR24" s="610"/>
      <c r="AS24" s="610"/>
      <c r="AT24" s="610"/>
      <c r="AU24" s="610"/>
      <c r="AV24" s="610"/>
      <c r="AW24" s="610"/>
      <c r="AX24" s="610"/>
      <c r="AY24" s="610"/>
      <c r="AZ24" s="610"/>
      <c r="BA24" s="610"/>
      <c r="BB24" s="610"/>
      <c r="BC24" s="610"/>
      <c r="BD24" s="610"/>
      <c r="BE24" s="610"/>
      <c r="BF24" s="611"/>
      <c r="BG24" s="592" t="s">
        <v>111</v>
      </c>
      <c r="BH24" s="593"/>
      <c r="BI24" s="593"/>
      <c r="BJ24" s="593"/>
      <c r="BK24" s="593"/>
      <c r="BL24" s="593"/>
      <c r="BM24" s="593"/>
      <c r="BN24" s="594"/>
      <c r="BO24" s="595" t="s">
        <v>111</v>
      </c>
      <c r="BP24" s="595"/>
      <c r="BQ24" s="595"/>
      <c r="BR24" s="595"/>
      <c r="BS24" s="601" t="s">
        <v>111</v>
      </c>
      <c r="BT24" s="593"/>
      <c r="BU24" s="593"/>
      <c r="BV24" s="593"/>
      <c r="BW24" s="593"/>
      <c r="BX24" s="593"/>
      <c r="BY24" s="593"/>
      <c r="BZ24" s="593"/>
      <c r="CA24" s="593"/>
      <c r="CB24" s="602"/>
      <c r="CD24" s="603" t="s">
        <v>271</v>
      </c>
      <c r="CE24" s="604"/>
      <c r="CF24" s="604"/>
      <c r="CG24" s="604"/>
      <c r="CH24" s="604"/>
      <c r="CI24" s="604"/>
      <c r="CJ24" s="604"/>
      <c r="CK24" s="604"/>
      <c r="CL24" s="604"/>
      <c r="CM24" s="604"/>
      <c r="CN24" s="604"/>
      <c r="CO24" s="604"/>
      <c r="CP24" s="604"/>
      <c r="CQ24" s="605"/>
      <c r="CR24" s="581">
        <v>135015333</v>
      </c>
      <c r="CS24" s="582"/>
      <c r="CT24" s="582"/>
      <c r="CU24" s="582"/>
      <c r="CV24" s="582"/>
      <c r="CW24" s="582"/>
      <c r="CX24" s="582"/>
      <c r="CY24" s="583"/>
      <c r="CZ24" s="619">
        <v>50.1</v>
      </c>
      <c r="DA24" s="620"/>
      <c r="DB24" s="620"/>
      <c r="DC24" s="621"/>
      <c r="DD24" s="618">
        <v>97130513</v>
      </c>
      <c r="DE24" s="582"/>
      <c r="DF24" s="582"/>
      <c r="DG24" s="582"/>
      <c r="DH24" s="582"/>
      <c r="DI24" s="582"/>
      <c r="DJ24" s="582"/>
      <c r="DK24" s="583"/>
      <c r="DL24" s="618">
        <v>96073945</v>
      </c>
      <c r="DM24" s="582"/>
      <c r="DN24" s="582"/>
      <c r="DO24" s="582"/>
      <c r="DP24" s="582"/>
      <c r="DQ24" s="582"/>
      <c r="DR24" s="582"/>
      <c r="DS24" s="582"/>
      <c r="DT24" s="582"/>
      <c r="DU24" s="582"/>
      <c r="DV24" s="583"/>
      <c r="DW24" s="586">
        <v>57.4</v>
      </c>
      <c r="DX24" s="587"/>
      <c r="DY24" s="587"/>
      <c r="DZ24" s="587"/>
      <c r="EA24" s="587"/>
      <c r="EB24" s="587"/>
      <c r="EC24" s="588"/>
    </row>
    <row r="25" spans="2:133" ht="11.25" customHeight="1">
      <c r="B25" s="589" t="s">
        <v>272</v>
      </c>
      <c r="C25" s="590"/>
      <c r="D25" s="590"/>
      <c r="E25" s="590"/>
      <c r="F25" s="590"/>
      <c r="G25" s="590"/>
      <c r="H25" s="590"/>
      <c r="I25" s="590"/>
      <c r="J25" s="590"/>
      <c r="K25" s="590"/>
      <c r="L25" s="590"/>
      <c r="M25" s="590"/>
      <c r="N25" s="590"/>
      <c r="O25" s="590"/>
      <c r="P25" s="590"/>
      <c r="Q25" s="591"/>
      <c r="R25" s="592">
        <v>42997010</v>
      </c>
      <c r="S25" s="593"/>
      <c r="T25" s="593"/>
      <c r="U25" s="593"/>
      <c r="V25" s="593"/>
      <c r="W25" s="593"/>
      <c r="X25" s="593"/>
      <c r="Y25" s="594"/>
      <c r="Z25" s="595">
        <v>15.4</v>
      </c>
      <c r="AA25" s="595"/>
      <c r="AB25" s="595"/>
      <c r="AC25" s="595"/>
      <c r="AD25" s="596" t="s">
        <v>111</v>
      </c>
      <c r="AE25" s="596"/>
      <c r="AF25" s="596"/>
      <c r="AG25" s="596"/>
      <c r="AH25" s="596"/>
      <c r="AI25" s="596"/>
      <c r="AJ25" s="596"/>
      <c r="AK25" s="596"/>
      <c r="AL25" s="597" t="s">
        <v>111</v>
      </c>
      <c r="AM25" s="598"/>
      <c r="AN25" s="598"/>
      <c r="AO25" s="599"/>
      <c r="AP25" s="609" t="s">
        <v>273</v>
      </c>
      <c r="AQ25" s="610"/>
      <c r="AR25" s="610"/>
      <c r="AS25" s="610"/>
      <c r="AT25" s="610"/>
      <c r="AU25" s="610"/>
      <c r="AV25" s="610"/>
      <c r="AW25" s="610"/>
      <c r="AX25" s="610"/>
      <c r="AY25" s="610"/>
      <c r="AZ25" s="610"/>
      <c r="BA25" s="610"/>
      <c r="BB25" s="610"/>
      <c r="BC25" s="610"/>
      <c r="BD25" s="610"/>
      <c r="BE25" s="610"/>
      <c r="BF25" s="611"/>
      <c r="BG25" s="592" t="s">
        <v>111</v>
      </c>
      <c r="BH25" s="593"/>
      <c r="BI25" s="593"/>
      <c r="BJ25" s="593"/>
      <c r="BK25" s="593"/>
      <c r="BL25" s="593"/>
      <c r="BM25" s="593"/>
      <c r="BN25" s="594"/>
      <c r="BO25" s="595" t="s">
        <v>111</v>
      </c>
      <c r="BP25" s="595"/>
      <c r="BQ25" s="595"/>
      <c r="BR25" s="595"/>
      <c r="BS25" s="601" t="s">
        <v>111</v>
      </c>
      <c r="BT25" s="593"/>
      <c r="BU25" s="593"/>
      <c r="BV25" s="593"/>
      <c r="BW25" s="593"/>
      <c r="BX25" s="593"/>
      <c r="BY25" s="593"/>
      <c r="BZ25" s="593"/>
      <c r="CA25" s="593"/>
      <c r="CB25" s="602"/>
      <c r="CD25" s="606" t="s">
        <v>274</v>
      </c>
      <c r="CE25" s="607"/>
      <c r="CF25" s="607"/>
      <c r="CG25" s="607"/>
      <c r="CH25" s="607"/>
      <c r="CI25" s="607"/>
      <c r="CJ25" s="607"/>
      <c r="CK25" s="607"/>
      <c r="CL25" s="607"/>
      <c r="CM25" s="607"/>
      <c r="CN25" s="607"/>
      <c r="CO25" s="607"/>
      <c r="CP25" s="607"/>
      <c r="CQ25" s="608"/>
      <c r="CR25" s="592">
        <v>43084745</v>
      </c>
      <c r="CS25" s="624"/>
      <c r="CT25" s="624"/>
      <c r="CU25" s="624"/>
      <c r="CV25" s="624"/>
      <c r="CW25" s="624"/>
      <c r="CX25" s="624"/>
      <c r="CY25" s="625"/>
      <c r="CZ25" s="626">
        <v>16</v>
      </c>
      <c r="DA25" s="627"/>
      <c r="DB25" s="627"/>
      <c r="DC25" s="628"/>
      <c r="DD25" s="601">
        <v>40756567</v>
      </c>
      <c r="DE25" s="624"/>
      <c r="DF25" s="624"/>
      <c r="DG25" s="624"/>
      <c r="DH25" s="624"/>
      <c r="DI25" s="624"/>
      <c r="DJ25" s="624"/>
      <c r="DK25" s="625"/>
      <c r="DL25" s="601">
        <v>39845276</v>
      </c>
      <c r="DM25" s="624"/>
      <c r="DN25" s="624"/>
      <c r="DO25" s="624"/>
      <c r="DP25" s="624"/>
      <c r="DQ25" s="624"/>
      <c r="DR25" s="624"/>
      <c r="DS25" s="624"/>
      <c r="DT25" s="624"/>
      <c r="DU25" s="624"/>
      <c r="DV25" s="625"/>
      <c r="DW25" s="597">
        <v>23.8</v>
      </c>
      <c r="DX25" s="622"/>
      <c r="DY25" s="622"/>
      <c r="DZ25" s="622"/>
      <c r="EA25" s="622"/>
      <c r="EB25" s="622"/>
      <c r="EC25" s="623"/>
    </row>
    <row r="26" spans="2:133" ht="11.25" customHeight="1">
      <c r="B26" s="629" t="s">
        <v>275</v>
      </c>
      <c r="C26" s="630"/>
      <c r="D26" s="630"/>
      <c r="E26" s="630"/>
      <c r="F26" s="630"/>
      <c r="G26" s="630"/>
      <c r="H26" s="630"/>
      <c r="I26" s="630"/>
      <c r="J26" s="630"/>
      <c r="K26" s="630"/>
      <c r="L26" s="630"/>
      <c r="M26" s="630"/>
      <c r="N26" s="630"/>
      <c r="O26" s="630"/>
      <c r="P26" s="630"/>
      <c r="Q26" s="631"/>
      <c r="R26" s="592" t="s">
        <v>111</v>
      </c>
      <c r="S26" s="593"/>
      <c r="T26" s="593"/>
      <c r="U26" s="593"/>
      <c r="V26" s="593"/>
      <c r="W26" s="593"/>
      <c r="X26" s="593"/>
      <c r="Y26" s="594"/>
      <c r="Z26" s="595" t="s">
        <v>111</v>
      </c>
      <c r="AA26" s="595"/>
      <c r="AB26" s="595"/>
      <c r="AC26" s="595"/>
      <c r="AD26" s="596" t="s">
        <v>111</v>
      </c>
      <c r="AE26" s="596"/>
      <c r="AF26" s="596"/>
      <c r="AG26" s="596"/>
      <c r="AH26" s="596"/>
      <c r="AI26" s="596"/>
      <c r="AJ26" s="596"/>
      <c r="AK26" s="596"/>
      <c r="AL26" s="597" t="s">
        <v>111</v>
      </c>
      <c r="AM26" s="598"/>
      <c r="AN26" s="598"/>
      <c r="AO26" s="599"/>
      <c r="AP26" s="609" t="s">
        <v>276</v>
      </c>
      <c r="AQ26" s="632"/>
      <c r="AR26" s="632"/>
      <c r="AS26" s="632"/>
      <c r="AT26" s="632"/>
      <c r="AU26" s="632"/>
      <c r="AV26" s="632"/>
      <c r="AW26" s="632"/>
      <c r="AX26" s="632"/>
      <c r="AY26" s="632"/>
      <c r="AZ26" s="632"/>
      <c r="BA26" s="632"/>
      <c r="BB26" s="632"/>
      <c r="BC26" s="632"/>
      <c r="BD26" s="632"/>
      <c r="BE26" s="632"/>
      <c r="BF26" s="611"/>
      <c r="BG26" s="592" t="s">
        <v>111</v>
      </c>
      <c r="BH26" s="593"/>
      <c r="BI26" s="593"/>
      <c r="BJ26" s="593"/>
      <c r="BK26" s="593"/>
      <c r="BL26" s="593"/>
      <c r="BM26" s="593"/>
      <c r="BN26" s="594"/>
      <c r="BO26" s="595" t="s">
        <v>111</v>
      </c>
      <c r="BP26" s="595"/>
      <c r="BQ26" s="595"/>
      <c r="BR26" s="595"/>
      <c r="BS26" s="601" t="s">
        <v>111</v>
      </c>
      <c r="BT26" s="593"/>
      <c r="BU26" s="593"/>
      <c r="BV26" s="593"/>
      <c r="BW26" s="593"/>
      <c r="BX26" s="593"/>
      <c r="BY26" s="593"/>
      <c r="BZ26" s="593"/>
      <c r="CA26" s="593"/>
      <c r="CB26" s="602"/>
      <c r="CD26" s="606" t="s">
        <v>277</v>
      </c>
      <c r="CE26" s="607"/>
      <c r="CF26" s="607"/>
      <c r="CG26" s="607"/>
      <c r="CH26" s="607"/>
      <c r="CI26" s="607"/>
      <c r="CJ26" s="607"/>
      <c r="CK26" s="607"/>
      <c r="CL26" s="607"/>
      <c r="CM26" s="607"/>
      <c r="CN26" s="607"/>
      <c r="CO26" s="607"/>
      <c r="CP26" s="607"/>
      <c r="CQ26" s="608"/>
      <c r="CR26" s="592">
        <v>30467926</v>
      </c>
      <c r="CS26" s="593"/>
      <c r="CT26" s="593"/>
      <c r="CU26" s="593"/>
      <c r="CV26" s="593"/>
      <c r="CW26" s="593"/>
      <c r="CX26" s="593"/>
      <c r="CY26" s="594"/>
      <c r="CZ26" s="626">
        <v>11.3</v>
      </c>
      <c r="DA26" s="627"/>
      <c r="DB26" s="627"/>
      <c r="DC26" s="628"/>
      <c r="DD26" s="601">
        <v>28379702</v>
      </c>
      <c r="DE26" s="593"/>
      <c r="DF26" s="593"/>
      <c r="DG26" s="593"/>
      <c r="DH26" s="593"/>
      <c r="DI26" s="593"/>
      <c r="DJ26" s="593"/>
      <c r="DK26" s="594"/>
      <c r="DL26" s="601" t="s">
        <v>208</v>
      </c>
      <c r="DM26" s="593"/>
      <c r="DN26" s="593"/>
      <c r="DO26" s="593"/>
      <c r="DP26" s="593"/>
      <c r="DQ26" s="593"/>
      <c r="DR26" s="593"/>
      <c r="DS26" s="593"/>
      <c r="DT26" s="593"/>
      <c r="DU26" s="593"/>
      <c r="DV26" s="594"/>
      <c r="DW26" s="597" t="s">
        <v>208</v>
      </c>
      <c r="DX26" s="622"/>
      <c r="DY26" s="622"/>
      <c r="DZ26" s="622"/>
      <c r="EA26" s="622"/>
      <c r="EB26" s="622"/>
      <c r="EC26" s="623"/>
    </row>
    <row r="27" spans="2:133" ht="11.25" customHeight="1">
      <c r="B27" s="589" t="s">
        <v>278</v>
      </c>
      <c r="C27" s="590"/>
      <c r="D27" s="590"/>
      <c r="E27" s="590"/>
      <c r="F27" s="590"/>
      <c r="G27" s="590"/>
      <c r="H27" s="590"/>
      <c r="I27" s="590"/>
      <c r="J27" s="590"/>
      <c r="K27" s="590"/>
      <c r="L27" s="590"/>
      <c r="M27" s="590"/>
      <c r="N27" s="590"/>
      <c r="O27" s="590"/>
      <c r="P27" s="590"/>
      <c r="Q27" s="591"/>
      <c r="R27" s="592">
        <v>11810284</v>
      </c>
      <c r="S27" s="593"/>
      <c r="T27" s="593"/>
      <c r="U27" s="593"/>
      <c r="V27" s="593"/>
      <c r="W27" s="593"/>
      <c r="X27" s="593"/>
      <c r="Y27" s="594"/>
      <c r="Z27" s="595">
        <v>4.2</v>
      </c>
      <c r="AA27" s="595"/>
      <c r="AB27" s="595"/>
      <c r="AC27" s="595"/>
      <c r="AD27" s="596" t="s">
        <v>111</v>
      </c>
      <c r="AE27" s="596"/>
      <c r="AF27" s="596"/>
      <c r="AG27" s="596"/>
      <c r="AH27" s="596"/>
      <c r="AI27" s="596"/>
      <c r="AJ27" s="596"/>
      <c r="AK27" s="596"/>
      <c r="AL27" s="597" t="s">
        <v>111</v>
      </c>
      <c r="AM27" s="598"/>
      <c r="AN27" s="598"/>
      <c r="AO27" s="599"/>
      <c r="AP27" s="589" t="s">
        <v>279</v>
      </c>
      <c r="AQ27" s="590"/>
      <c r="AR27" s="590"/>
      <c r="AS27" s="590"/>
      <c r="AT27" s="590"/>
      <c r="AU27" s="590"/>
      <c r="AV27" s="590"/>
      <c r="AW27" s="590"/>
      <c r="AX27" s="590"/>
      <c r="AY27" s="590"/>
      <c r="AZ27" s="590"/>
      <c r="BA27" s="590"/>
      <c r="BB27" s="590"/>
      <c r="BC27" s="590"/>
      <c r="BD27" s="590"/>
      <c r="BE27" s="590"/>
      <c r="BF27" s="591"/>
      <c r="BG27" s="592">
        <v>125668001</v>
      </c>
      <c r="BH27" s="593"/>
      <c r="BI27" s="593"/>
      <c r="BJ27" s="593"/>
      <c r="BK27" s="593"/>
      <c r="BL27" s="593"/>
      <c r="BM27" s="593"/>
      <c r="BN27" s="594"/>
      <c r="BO27" s="595">
        <v>100</v>
      </c>
      <c r="BP27" s="595"/>
      <c r="BQ27" s="595"/>
      <c r="BR27" s="595"/>
      <c r="BS27" s="601" t="s">
        <v>111</v>
      </c>
      <c r="BT27" s="593"/>
      <c r="BU27" s="593"/>
      <c r="BV27" s="593"/>
      <c r="BW27" s="593"/>
      <c r="BX27" s="593"/>
      <c r="BY27" s="593"/>
      <c r="BZ27" s="593"/>
      <c r="CA27" s="593"/>
      <c r="CB27" s="602"/>
      <c r="CD27" s="606" t="s">
        <v>280</v>
      </c>
      <c r="CE27" s="607"/>
      <c r="CF27" s="607"/>
      <c r="CG27" s="607"/>
      <c r="CH27" s="607"/>
      <c r="CI27" s="607"/>
      <c r="CJ27" s="607"/>
      <c r="CK27" s="607"/>
      <c r="CL27" s="607"/>
      <c r="CM27" s="607"/>
      <c r="CN27" s="607"/>
      <c r="CO27" s="607"/>
      <c r="CP27" s="607"/>
      <c r="CQ27" s="608"/>
      <c r="CR27" s="592">
        <v>51644343</v>
      </c>
      <c r="CS27" s="624"/>
      <c r="CT27" s="624"/>
      <c r="CU27" s="624"/>
      <c r="CV27" s="624"/>
      <c r="CW27" s="624"/>
      <c r="CX27" s="624"/>
      <c r="CY27" s="625"/>
      <c r="CZ27" s="626">
        <v>19.2</v>
      </c>
      <c r="DA27" s="627"/>
      <c r="DB27" s="627"/>
      <c r="DC27" s="628"/>
      <c r="DD27" s="601">
        <v>17341911</v>
      </c>
      <c r="DE27" s="624"/>
      <c r="DF27" s="624"/>
      <c r="DG27" s="624"/>
      <c r="DH27" s="624"/>
      <c r="DI27" s="624"/>
      <c r="DJ27" s="624"/>
      <c r="DK27" s="625"/>
      <c r="DL27" s="601">
        <v>17196634</v>
      </c>
      <c r="DM27" s="624"/>
      <c r="DN27" s="624"/>
      <c r="DO27" s="624"/>
      <c r="DP27" s="624"/>
      <c r="DQ27" s="624"/>
      <c r="DR27" s="624"/>
      <c r="DS27" s="624"/>
      <c r="DT27" s="624"/>
      <c r="DU27" s="624"/>
      <c r="DV27" s="625"/>
      <c r="DW27" s="597">
        <v>10.3</v>
      </c>
      <c r="DX27" s="622"/>
      <c r="DY27" s="622"/>
      <c r="DZ27" s="622"/>
      <c r="EA27" s="622"/>
      <c r="EB27" s="622"/>
      <c r="EC27" s="623"/>
    </row>
    <row r="28" spans="2:133" ht="11.25" customHeight="1">
      <c r="B28" s="589" t="s">
        <v>281</v>
      </c>
      <c r="C28" s="590"/>
      <c r="D28" s="590"/>
      <c r="E28" s="590"/>
      <c r="F28" s="590"/>
      <c r="G28" s="590"/>
      <c r="H28" s="590"/>
      <c r="I28" s="590"/>
      <c r="J28" s="590"/>
      <c r="K28" s="590"/>
      <c r="L28" s="590"/>
      <c r="M28" s="590"/>
      <c r="N28" s="590"/>
      <c r="O28" s="590"/>
      <c r="P28" s="590"/>
      <c r="Q28" s="591"/>
      <c r="R28" s="592">
        <v>664806</v>
      </c>
      <c r="S28" s="593"/>
      <c r="T28" s="593"/>
      <c r="U28" s="593"/>
      <c r="V28" s="593"/>
      <c r="W28" s="593"/>
      <c r="X28" s="593"/>
      <c r="Y28" s="594"/>
      <c r="Z28" s="595">
        <v>0.2</v>
      </c>
      <c r="AA28" s="595"/>
      <c r="AB28" s="595"/>
      <c r="AC28" s="595"/>
      <c r="AD28" s="596">
        <v>119887</v>
      </c>
      <c r="AE28" s="596"/>
      <c r="AF28" s="596"/>
      <c r="AG28" s="596"/>
      <c r="AH28" s="596"/>
      <c r="AI28" s="596"/>
      <c r="AJ28" s="596"/>
      <c r="AK28" s="596"/>
      <c r="AL28" s="597">
        <v>0.1</v>
      </c>
      <c r="AM28" s="598"/>
      <c r="AN28" s="598"/>
      <c r="AO28" s="599"/>
      <c r="AP28" s="635"/>
      <c r="AQ28" s="636"/>
      <c r="AR28" s="636"/>
      <c r="AS28" s="636"/>
      <c r="AT28" s="636"/>
      <c r="AU28" s="636"/>
      <c r="AV28" s="636"/>
      <c r="AW28" s="636"/>
      <c r="AX28" s="636"/>
      <c r="AY28" s="636"/>
      <c r="AZ28" s="636"/>
      <c r="BA28" s="636"/>
      <c r="BB28" s="636"/>
      <c r="BC28" s="636"/>
      <c r="BD28" s="636"/>
      <c r="BE28" s="636"/>
      <c r="BF28" s="637"/>
      <c r="BG28" s="592"/>
      <c r="BH28" s="593"/>
      <c r="BI28" s="593"/>
      <c r="BJ28" s="593"/>
      <c r="BK28" s="593"/>
      <c r="BL28" s="593"/>
      <c r="BM28" s="593"/>
      <c r="BN28" s="594"/>
      <c r="BO28" s="595"/>
      <c r="BP28" s="595"/>
      <c r="BQ28" s="595"/>
      <c r="BR28" s="595"/>
      <c r="BS28" s="596"/>
      <c r="BT28" s="596"/>
      <c r="BU28" s="596"/>
      <c r="BV28" s="596"/>
      <c r="BW28" s="596"/>
      <c r="BX28" s="596"/>
      <c r="BY28" s="596"/>
      <c r="BZ28" s="596"/>
      <c r="CA28" s="596"/>
      <c r="CB28" s="600"/>
      <c r="CD28" s="606" t="s">
        <v>282</v>
      </c>
      <c r="CE28" s="607"/>
      <c r="CF28" s="607"/>
      <c r="CG28" s="607"/>
      <c r="CH28" s="607"/>
      <c r="CI28" s="607"/>
      <c r="CJ28" s="607"/>
      <c r="CK28" s="607"/>
      <c r="CL28" s="607"/>
      <c r="CM28" s="607"/>
      <c r="CN28" s="607"/>
      <c r="CO28" s="607"/>
      <c r="CP28" s="607"/>
      <c r="CQ28" s="608"/>
      <c r="CR28" s="592">
        <v>40286245</v>
      </c>
      <c r="CS28" s="593"/>
      <c r="CT28" s="593"/>
      <c r="CU28" s="593"/>
      <c r="CV28" s="593"/>
      <c r="CW28" s="593"/>
      <c r="CX28" s="593"/>
      <c r="CY28" s="594"/>
      <c r="CZ28" s="626">
        <v>14.9</v>
      </c>
      <c r="DA28" s="627"/>
      <c r="DB28" s="627"/>
      <c r="DC28" s="628"/>
      <c r="DD28" s="601">
        <v>39032035</v>
      </c>
      <c r="DE28" s="593"/>
      <c r="DF28" s="593"/>
      <c r="DG28" s="593"/>
      <c r="DH28" s="593"/>
      <c r="DI28" s="593"/>
      <c r="DJ28" s="593"/>
      <c r="DK28" s="594"/>
      <c r="DL28" s="601">
        <v>39032035</v>
      </c>
      <c r="DM28" s="593"/>
      <c r="DN28" s="593"/>
      <c r="DO28" s="593"/>
      <c r="DP28" s="593"/>
      <c r="DQ28" s="593"/>
      <c r="DR28" s="593"/>
      <c r="DS28" s="593"/>
      <c r="DT28" s="593"/>
      <c r="DU28" s="593"/>
      <c r="DV28" s="594"/>
      <c r="DW28" s="597">
        <v>23.3</v>
      </c>
      <c r="DX28" s="622"/>
      <c r="DY28" s="622"/>
      <c r="DZ28" s="622"/>
      <c r="EA28" s="622"/>
      <c r="EB28" s="622"/>
      <c r="EC28" s="623"/>
    </row>
    <row r="29" spans="2:133" ht="11.25" customHeight="1">
      <c r="B29" s="589" t="s">
        <v>283</v>
      </c>
      <c r="C29" s="590"/>
      <c r="D29" s="590"/>
      <c r="E29" s="590"/>
      <c r="F29" s="590"/>
      <c r="G29" s="590"/>
      <c r="H29" s="590"/>
      <c r="I29" s="590"/>
      <c r="J29" s="590"/>
      <c r="K29" s="590"/>
      <c r="L29" s="590"/>
      <c r="M29" s="590"/>
      <c r="N29" s="590"/>
      <c r="O29" s="590"/>
      <c r="P29" s="590"/>
      <c r="Q29" s="591"/>
      <c r="R29" s="592">
        <v>9062</v>
      </c>
      <c r="S29" s="593"/>
      <c r="T29" s="593"/>
      <c r="U29" s="593"/>
      <c r="V29" s="593"/>
      <c r="W29" s="593"/>
      <c r="X29" s="593"/>
      <c r="Y29" s="594"/>
      <c r="Z29" s="595">
        <v>0</v>
      </c>
      <c r="AA29" s="595"/>
      <c r="AB29" s="595"/>
      <c r="AC29" s="595"/>
      <c r="AD29" s="596" t="s">
        <v>111</v>
      </c>
      <c r="AE29" s="596"/>
      <c r="AF29" s="596"/>
      <c r="AG29" s="596"/>
      <c r="AH29" s="596"/>
      <c r="AI29" s="596"/>
      <c r="AJ29" s="596"/>
      <c r="AK29" s="596"/>
      <c r="AL29" s="597" t="s">
        <v>111</v>
      </c>
      <c r="AM29" s="598"/>
      <c r="AN29" s="598"/>
      <c r="AO29" s="599"/>
      <c r="AP29" s="571" t="s">
        <v>202</v>
      </c>
      <c r="AQ29" s="572"/>
      <c r="AR29" s="572"/>
      <c r="AS29" s="572"/>
      <c r="AT29" s="572"/>
      <c r="AU29" s="572"/>
      <c r="AV29" s="572"/>
      <c r="AW29" s="572"/>
      <c r="AX29" s="572"/>
      <c r="AY29" s="572"/>
      <c r="AZ29" s="572"/>
      <c r="BA29" s="572"/>
      <c r="BB29" s="572"/>
      <c r="BC29" s="572"/>
      <c r="BD29" s="572"/>
      <c r="BE29" s="572"/>
      <c r="BF29" s="573"/>
      <c r="BG29" s="571" t="s">
        <v>284</v>
      </c>
      <c r="BH29" s="633"/>
      <c r="BI29" s="633"/>
      <c r="BJ29" s="633"/>
      <c r="BK29" s="633"/>
      <c r="BL29" s="633"/>
      <c r="BM29" s="633"/>
      <c r="BN29" s="633"/>
      <c r="BO29" s="633"/>
      <c r="BP29" s="633"/>
      <c r="BQ29" s="634"/>
      <c r="BR29" s="571" t="s">
        <v>285</v>
      </c>
      <c r="BS29" s="633"/>
      <c r="BT29" s="633"/>
      <c r="BU29" s="633"/>
      <c r="BV29" s="633"/>
      <c r="BW29" s="633"/>
      <c r="BX29" s="633"/>
      <c r="BY29" s="633"/>
      <c r="BZ29" s="633"/>
      <c r="CA29" s="633"/>
      <c r="CB29" s="634"/>
      <c r="CD29" s="653" t="s">
        <v>286</v>
      </c>
      <c r="CE29" s="654"/>
      <c r="CF29" s="606" t="s">
        <v>287</v>
      </c>
      <c r="CG29" s="607"/>
      <c r="CH29" s="607"/>
      <c r="CI29" s="607"/>
      <c r="CJ29" s="607"/>
      <c r="CK29" s="607"/>
      <c r="CL29" s="607"/>
      <c r="CM29" s="607"/>
      <c r="CN29" s="607"/>
      <c r="CO29" s="607"/>
      <c r="CP29" s="607"/>
      <c r="CQ29" s="608"/>
      <c r="CR29" s="592">
        <v>40286245</v>
      </c>
      <c r="CS29" s="624"/>
      <c r="CT29" s="624"/>
      <c r="CU29" s="624"/>
      <c r="CV29" s="624"/>
      <c r="CW29" s="624"/>
      <c r="CX29" s="624"/>
      <c r="CY29" s="625"/>
      <c r="CZ29" s="626">
        <v>14.9</v>
      </c>
      <c r="DA29" s="627"/>
      <c r="DB29" s="627"/>
      <c r="DC29" s="628"/>
      <c r="DD29" s="601">
        <v>39032035</v>
      </c>
      <c r="DE29" s="624"/>
      <c r="DF29" s="624"/>
      <c r="DG29" s="624"/>
      <c r="DH29" s="624"/>
      <c r="DI29" s="624"/>
      <c r="DJ29" s="624"/>
      <c r="DK29" s="625"/>
      <c r="DL29" s="601">
        <v>39032035</v>
      </c>
      <c r="DM29" s="624"/>
      <c r="DN29" s="624"/>
      <c r="DO29" s="624"/>
      <c r="DP29" s="624"/>
      <c r="DQ29" s="624"/>
      <c r="DR29" s="624"/>
      <c r="DS29" s="624"/>
      <c r="DT29" s="624"/>
      <c r="DU29" s="624"/>
      <c r="DV29" s="625"/>
      <c r="DW29" s="597">
        <v>23.3</v>
      </c>
      <c r="DX29" s="622"/>
      <c r="DY29" s="622"/>
      <c r="DZ29" s="622"/>
      <c r="EA29" s="622"/>
      <c r="EB29" s="622"/>
      <c r="EC29" s="623"/>
    </row>
    <row r="30" spans="2:133" ht="11.25" customHeight="1">
      <c r="B30" s="589" t="s">
        <v>288</v>
      </c>
      <c r="C30" s="590"/>
      <c r="D30" s="590"/>
      <c r="E30" s="590"/>
      <c r="F30" s="590"/>
      <c r="G30" s="590"/>
      <c r="H30" s="590"/>
      <c r="I30" s="590"/>
      <c r="J30" s="590"/>
      <c r="K30" s="590"/>
      <c r="L30" s="590"/>
      <c r="M30" s="590"/>
      <c r="N30" s="590"/>
      <c r="O30" s="590"/>
      <c r="P30" s="590"/>
      <c r="Q30" s="591"/>
      <c r="R30" s="592">
        <v>3518765</v>
      </c>
      <c r="S30" s="593"/>
      <c r="T30" s="593"/>
      <c r="U30" s="593"/>
      <c r="V30" s="593"/>
      <c r="W30" s="593"/>
      <c r="X30" s="593"/>
      <c r="Y30" s="594"/>
      <c r="Z30" s="595">
        <v>1.3</v>
      </c>
      <c r="AA30" s="595"/>
      <c r="AB30" s="595"/>
      <c r="AC30" s="595"/>
      <c r="AD30" s="596" t="s">
        <v>111</v>
      </c>
      <c r="AE30" s="596"/>
      <c r="AF30" s="596"/>
      <c r="AG30" s="596"/>
      <c r="AH30" s="596"/>
      <c r="AI30" s="596"/>
      <c r="AJ30" s="596"/>
      <c r="AK30" s="596"/>
      <c r="AL30" s="597" t="s">
        <v>111</v>
      </c>
      <c r="AM30" s="598"/>
      <c r="AN30" s="598"/>
      <c r="AO30" s="599"/>
      <c r="AP30" s="638" t="s">
        <v>289</v>
      </c>
      <c r="AQ30" s="639"/>
      <c r="AR30" s="639"/>
      <c r="AS30" s="639"/>
      <c r="AT30" s="644" t="s">
        <v>290</v>
      </c>
      <c r="AU30" s="182"/>
      <c r="AV30" s="182"/>
      <c r="AW30" s="182"/>
      <c r="AX30" s="578" t="s">
        <v>169</v>
      </c>
      <c r="AY30" s="579"/>
      <c r="AZ30" s="579"/>
      <c r="BA30" s="579"/>
      <c r="BB30" s="579"/>
      <c r="BC30" s="579"/>
      <c r="BD30" s="579"/>
      <c r="BE30" s="579"/>
      <c r="BF30" s="580"/>
      <c r="BG30" s="650">
        <v>99</v>
      </c>
      <c r="BH30" s="651"/>
      <c r="BI30" s="651"/>
      <c r="BJ30" s="651"/>
      <c r="BK30" s="651"/>
      <c r="BL30" s="651"/>
      <c r="BM30" s="587">
        <v>95.8</v>
      </c>
      <c r="BN30" s="651"/>
      <c r="BO30" s="651"/>
      <c r="BP30" s="651"/>
      <c r="BQ30" s="652"/>
      <c r="BR30" s="650">
        <v>98.9</v>
      </c>
      <c r="BS30" s="651"/>
      <c r="BT30" s="651"/>
      <c r="BU30" s="651"/>
      <c r="BV30" s="651"/>
      <c r="BW30" s="651"/>
      <c r="BX30" s="587">
        <v>94.8</v>
      </c>
      <c r="BY30" s="651"/>
      <c r="BZ30" s="651"/>
      <c r="CA30" s="651"/>
      <c r="CB30" s="652"/>
      <c r="CD30" s="655"/>
      <c r="CE30" s="656"/>
      <c r="CF30" s="606" t="s">
        <v>291</v>
      </c>
      <c r="CG30" s="607"/>
      <c r="CH30" s="607"/>
      <c r="CI30" s="607"/>
      <c r="CJ30" s="607"/>
      <c r="CK30" s="607"/>
      <c r="CL30" s="607"/>
      <c r="CM30" s="607"/>
      <c r="CN30" s="607"/>
      <c r="CO30" s="607"/>
      <c r="CP30" s="607"/>
      <c r="CQ30" s="608"/>
      <c r="CR30" s="592">
        <v>34266812</v>
      </c>
      <c r="CS30" s="593"/>
      <c r="CT30" s="593"/>
      <c r="CU30" s="593"/>
      <c r="CV30" s="593"/>
      <c r="CW30" s="593"/>
      <c r="CX30" s="593"/>
      <c r="CY30" s="594"/>
      <c r="CZ30" s="626">
        <v>12.7</v>
      </c>
      <c r="DA30" s="627"/>
      <c r="DB30" s="627"/>
      <c r="DC30" s="628"/>
      <c r="DD30" s="601">
        <v>33158584</v>
      </c>
      <c r="DE30" s="593"/>
      <c r="DF30" s="593"/>
      <c r="DG30" s="593"/>
      <c r="DH30" s="593"/>
      <c r="DI30" s="593"/>
      <c r="DJ30" s="593"/>
      <c r="DK30" s="594"/>
      <c r="DL30" s="601">
        <v>33158584</v>
      </c>
      <c r="DM30" s="593"/>
      <c r="DN30" s="593"/>
      <c r="DO30" s="593"/>
      <c r="DP30" s="593"/>
      <c r="DQ30" s="593"/>
      <c r="DR30" s="593"/>
      <c r="DS30" s="593"/>
      <c r="DT30" s="593"/>
      <c r="DU30" s="593"/>
      <c r="DV30" s="594"/>
      <c r="DW30" s="597">
        <v>19.8</v>
      </c>
      <c r="DX30" s="622"/>
      <c r="DY30" s="622"/>
      <c r="DZ30" s="622"/>
      <c r="EA30" s="622"/>
      <c r="EB30" s="622"/>
      <c r="EC30" s="623"/>
    </row>
    <row r="31" spans="2:133" ht="11.25" customHeight="1">
      <c r="B31" s="589" t="s">
        <v>292</v>
      </c>
      <c r="C31" s="590"/>
      <c r="D31" s="590"/>
      <c r="E31" s="590"/>
      <c r="F31" s="590"/>
      <c r="G31" s="590"/>
      <c r="H31" s="590"/>
      <c r="I31" s="590"/>
      <c r="J31" s="590"/>
      <c r="K31" s="590"/>
      <c r="L31" s="590"/>
      <c r="M31" s="590"/>
      <c r="N31" s="590"/>
      <c r="O31" s="590"/>
      <c r="P31" s="590"/>
      <c r="Q31" s="591"/>
      <c r="R31" s="592">
        <v>8060844</v>
      </c>
      <c r="S31" s="593"/>
      <c r="T31" s="593"/>
      <c r="U31" s="593"/>
      <c r="V31" s="593"/>
      <c r="W31" s="593"/>
      <c r="X31" s="593"/>
      <c r="Y31" s="594"/>
      <c r="Z31" s="595">
        <v>2.9</v>
      </c>
      <c r="AA31" s="595"/>
      <c r="AB31" s="595"/>
      <c r="AC31" s="595"/>
      <c r="AD31" s="596" t="s">
        <v>111</v>
      </c>
      <c r="AE31" s="596"/>
      <c r="AF31" s="596"/>
      <c r="AG31" s="596"/>
      <c r="AH31" s="596"/>
      <c r="AI31" s="596"/>
      <c r="AJ31" s="596"/>
      <c r="AK31" s="596"/>
      <c r="AL31" s="597" t="s">
        <v>111</v>
      </c>
      <c r="AM31" s="598"/>
      <c r="AN31" s="598"/>
      <c r="AO31" s="599"/>
      <c r="AP31" s="640"/>
      <c r="AQ31" s="641"/>
      <c r="AR31" s="641"/>
      <c r="AS31" s="641"/>
      <c r="AT31" s="645"/>
      <c r="AU31" s="181" t="s">
        <v>293</v>
      </c>
      <c r="AV31" s="181"/>
      <c r="AW31" s="181"/>
      <c r="AX31" s="589" t="s">
        <v>294</v>
      </c>
      <c r="AY31" s="590"/>
      <c r="AZ31" s="590"/>
      <c r="BA31" s="590"/>
      <c r="BB31" s="590"/>
      <c r="BC31" s="590"/>
      <c r="BD31" s="590"/>
      <c r="BE31" s="590"/>
      <c r="BF31" s="591"/>
      <c r="BG31" s="647">
        <v>98.8</v>
      </c>
      <c r="BH31" s="624"/>
      <c r="BI31" s="624"/>
      <c r="BJ31" s="624"/>
      <c r="BK31" s="624"/>
      <c r="BL31" s="624"/>
      <c r="BM31" s="598">
        <v>94.6</v>
      </c>
      <c r="BN31" s="648"/>
      <c r="BO31" s="648"/>
      <c r="BP31" s="648"/>
      <c r="BQ31" s="649"/>
      <c r="BR31" s="647">
        <v>98.7</v>
      </c>
      <c r="BS31" s="624"/>
      <c r="BT31" s="624"/>
      <c r="BU31" s="624"/>
      <c r="BV31" s="624"/>
      <c r="BW31" s="624"/>
      <c r="BX31" s="598">
        <v>93.6</v>
      </c>
      <c r="BY31" s="648"/>
      <c r="BZ31" s="648"/>
      <c r="CA31" s="648"/>
      <c r="CB31" s="649"/>
      <c r="CD31" s="655"/>
      <c r="CE31" s="656"/>
      <c r="CF31" s="606" t="s">
        <v>295</v>
      </c>
      <c r="CG31" s="607"/>
      <c r="CH31" s="607"/>
      <c r="CI31" s="607"/>
      <c r="CJ31" s="607"/>
      <c r="CK31" s="607"/>
      <c r="CL31" s="607"/>
      <c r="CM31" s="607"/>
      <c r="CN31" s="607"/>
      <c r="CO31" s="607"/>
      <c r="CP31" s="607"/>
      <c r="CQ31" s="608"/>
      <c r="CR31" s="592">
        <v>6019433</v>
      </c>
      <c r="CS31" s="624"/>
      <c r="CT31" s="624"/>
      <c r="CU31" s="624"/>
      <c r="CV31" s="624"/>
      <c r="CW31" s="624"/>
      <c r="CX31" s="624"/>
      <c r="CY31" s="625"/>
      <c r="CZ31" s="626">
        <v>2.2000000000000002</v>
      </c>
      <c r="DA31" s="627"/>
      <c r="DB31" s="627"/>
      <c r="DC31" s="628"/>
      <c r="DD31" s="601">
        <v>5873451</v>
      </c>
      <c r="DE31" s="624"/>
      <c r="DF31" s="624"/>
      <c r="DG31" s="624"/>
      <c r="DH31" s="624"/>
      <c r="DI31" s="624"/>
      <c r="DJ31" s="624"/>
      <c r="DK31" s="625"/>
      <c r="DL31" s="601">
        <v>5873451</v>
      </c>
      <c r="DM31" s="624"/>
      <c r="DN31" s="624"/>
      <c r="DO31" s="624"/>
      <c r="DP31" s="624"/>
      <c r="DQ31" s="624"/>
      <c r="DR31" s="624"/>
      <c r="DS31" s="624"/>
      <c r="DT31" s="624"/>
      <c r="DU31" s="624"/>
      <c r="DV31" s="625"/>
      <c r="DW31" s="597">
        <v>3.5</v>
      </c>
      <c r="DX31" s="622"/>
      <c r="DY31" s="622"/>
      <c r="DZ31" s="622"/>
      <c r="EA31" s="622"/>
      <c r="EB31" s="622"/>
      <c r="EC31" s="623"/>
    </row>
    <row r="32" spans="2:133" ht="11.25" customHeight="1">
      <c r="B32" s="589" t="s">
        <v>296</v>
      </c>
      <c r="C32" s="590"/>
      <c r="D32" s="590"/>
      <c r="E32" s="590"/>
      <c r="F32" s="590"/>
      <c r="G32" s="590"/>
      <c r="H32" s="590"/>
      <c r="I32" s="590"/>
      <c r="J32" s="590"/>
      <c r="K32" s="590"/>
      <c r="L32" s="590"/>
      <c r="M32" s="590"/>
      <c r="N32" s="590"/>
      <c r="O32" s="590"/>
      <c r="P32" s="590"/>
      <c r="Q32" s="591"/>
      <c r="R32" s="592">
        <v>4925579</v>
      </c>
      <c r="S32" s="593"/>
      <c r="T32" s="593"/>
      <c r="U32" s="593"/>
      <c r="V32" s="593"/>
      <c r="W32" s="593"/>
      <c r="X32" s="593"/>
      <c r="Y32" s="594"/>
      <c r="Z32" s="595">
        <v>1.8</v>
      </c>
      <c r="AA32" s="595"/>
      <c r="AB32" s="595"/>
      <c r="AC32" s="595"/>
      <c r="AD32" s="596">
        <v>25769</v>
      </c>
      <c r="AE32" s="596"/>
      <c r="AF32" s="596"/>
      <c r="AG32" s="596"/>
      <c r="AH32" s="596"/>
      <c r="AI32" s="596"/>
      <c r="AJ32" s="596"/>
      <c r="AK32" s="596"/>
      <c r="AL32" s="597">
        <v>0</v>
      </c>
      <c r="AM32" s="598"/>
      <c r="AN32" s="598"/>
      <c r="AO32" s="599"/>
      <c r="AP32" s="642"/>
      <c r="AQ32" s="643"/>
      <c r="AR32" s="643"/>
      <c r="AS32" s="643"/>
      <c r="AT32" s="646"/>
      <c r="AU32" s="183"/>
      <c r="AV32" s="183"/>
      <c r="AW32" s="183"/>
      <c r="AX32" s="635" t="s">
        <v>297</v>
      </c>
      <c r="AY32" s="636"/>
      <c r="AZ32" s="636"/>
      <c r="BA32" s="636"/>
      <c r="BB32" s="636"/>
      <c r="BC32" s="636"/>
      <c r="BD32" s="636"/>
      <c r="BE32" s="636"/>
      <c r="BF32" s="637"/>
      <c r="BG32" s="659">
        <v>99.1</v>
      </c>
      <c r="BH32" s="660"/>
      <c r="BI32" s="660"/>
      <c r="BJ32" s="660"/>
      <c r="BK32" s="660"/>
      <c r="BL32" s="660"/>
      <c r="BM32" s="661">
        <v>96.3</v>
      </c>
      <c r="BN32" s="660"/>
      <c r="BO32" s="660"/>
      <c r="BP32" s="660"/>
      <c r="BQ32" s="662"/>
      <c r="BR32" s="659">
        <v>99</v>
      </c>
      <c r="BS32" s="660"/>
      <c r="BT32" s="660"/>
      <c r="BU32" s="660"/>
      <c r="BV32" s="660"/>
      <c r="BW32" s="660"/>
      <c r="BX32" s="661">
        <v>95.3</v>
      </c>
      <c r="BY32" s="660"/>
      <c r="BZ32" s="660"/>
      <c r="CA32" s="660"/>
      <c r="CB32" s="662"/>
      <c r="CD32" s="657"/>
      <c r="CE32" s="658"/>
      <c r="CF32" s="606" t="s">
        <v>298</v>
      </c>
      <c r="CG32" s="607"/>
      <c r="CH32" s="607"/>
      <c r="CI32" s="607"/>
      <c r="CJ32" s="607"/>
      <c r="CK32" s="607"/>
      <c r="CL32" s="607"/>
      <c r="CM32" s="607"/>
      <c r="CN32" s="607"/>
      <c r="CO32" s="607"/>
      <c r="CP32" s="607"/>
      <c r="CQ32" s="608"/>
      <c r="CR32" s="592" t="s">
        <v>111</v>
      </c>
      <c r="CS32" s="593"/>
      <c r="CT32" s="593"/>
      <c r="CU32" s="593"/>
      <c r="CV32" s="593"/>
      <c r="CW32" s="593"/>
      <c r="CX32" s="593"/>
      <c r="CY32" s="594"/>
      <c r="CZ32" s="626" t="s">
        <v>111</v>
      </c>
      <c r="DA32" s="627"/>
      <c r="DB32" s="627"/>
      <c r="DC32" s="628"/>
      <c r="DD32" s="601" t="s">
        <v>111</v>
      </c>
      <c r="DE32" s="593"/>
      <c r="DF32" s="593"/>
      <c r="DG32" s="593"/>
      <c r="DH32" s="593"/>
      <c r="DI32" s="593"/>
      <c r="DJ32" s="593"/>
      <c r="DK32" s="594"/>
      <c r="DL32" s="601" t="s">
        <v>111</v>
      </c>
      <c r="DM32" s="593"/>
      <c r="DN32" s="593"/>
      <c r="DO32" s="593"/>
      <c r="DP32" s="593"/>
      <c r="DQ32" s="593"/>
      <c r="DR32" s="593"/>
      <c r="DS32" s="593"/>
      <c r="DT32" s="593"/>
      <c r="DU32" s="593"/>
      <c r="DV32" s="594"/>
      <c r="DW32" s="597" t="s">
        <v>111</v>
      </c>
      <c r="DX32" s="622"/>
      <c r="DY32" s="622"/>
      <c r="DZ32" s="622"/>
      <c r="EA32" s="622"/>
      <c r="EB32" s="622"/>
      <c r="EC32" s="623"/>
    </row>
    <row r="33" spans="2:133" ht="11.25" customHeight="1">
      <c r="B33" s="589" t="s">
        <v>299</v>
      </c>
      <c r="C33" s="590"/>
      <c r="D33" s="590"/>
      <c r="E33" s="590"/>
      <c r="F33" s="590"/>
      <c r="G33" s="590"/>
      <c r="H33" s="590"/>
      <c r="I33" s="590"/>
      <c r="J33" s="590"/>
      <c r="K33" s="590"/>
      <c r="L33" s="590"/>
      <c r="M33" s="590"/>
      <c r="N33" s="590"/>
      <c r="O33" s="590"/>
      <c r="P33" s="590"/>
      <c r="Q33" s="591"/>
      <c r="R33" s="592">
        <v>40562300</v>
      </c>
      <c r="S33" s="593"/>
      <c r="T33" s="593"/>
      <c r="U33" s="593"/>
      <c r="V33" s="593"/>
      <c r="W33" s="593"/>
      <c r="X33" s="593"/>
      <c r="Y33" s="594"/>
      <c r="Z33" s="595">
        <v>14.5</v>
      </c>
      <c r="AA33" s="595"/>
      <c r="AB33" s="595"/>
      <c r="AC33" s="595"/>
      <c r="AD33" s="596" t="s">
        <v>111</v>
      </c>
      <c r="AE33" s="596"/>
      <c r="AF33" s="596"/>
      <c r="AG33" s="596"/>
      <c r="AH33" s="596"/>
      <c r="AI33" s="596"/>
      <c r="AJ33" s="596"/>
      <c r="AK33" s="596"/>
      <c r="AL33" s="597" t="s">
        <v>111</v>
      </c>
      <c r="AM33" s="598"/>
      <c r="AN33" s="598"/>
      <c r="AO33" s="599"/>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6" t="s">
        <v>300</v>
      </c>
      <c r="CE33" s="607"/>
      <c r="CF33" s="607"/>
      <c r="CG33" s="607"/>
      <c r="CH33" s="607"/>
      <c r="CI33" s="607"/>
      <c r="CJ33" s="607"/>
      <c r="CK33" s="607"/>
      <c r="CL33" s="607"/>
      <c r="CM33" s="607"/>
      <c r="CN33" s="607"/>
      <c r="CO33" s="607"/>
      <c r="CP33" s="607"/>
      <c r="CQ33" s="608"/>
      <c r="CR33" s="592">
        <v>86085250</v>
      </c>
      <c r="CS33" s="624"/>
      <c r="CT33" s="624"/>
      <c r="CU33" s="624"/>
      <c r="CV33" s="624"/>
      <c r="CW33" s="624"/>
      <c r="CX33" s="624"/>
      <c r="CY33" s="625"/>
      <c r="CZ33" s="626">
        <v>31.9</v>
      </c>
      <c r="DA33" s="627"/>
      <c r="DB33" s="627"/>
      <c r="DC33" s="628"/>
      <c r="DD33" s="601">
        <v>73126447</v>
      </c>
      <c r="DE33" s="624"/>
      <c r="DF33" s="624"/>
      <c r="DG33" s="624"/>
      <c r="DH33" s="624"/>
      <c r="DI33" s="624"/>
      <c r="DJ33" s="624"/>
      <c r="DK33" s="625"/>
      <c r="DL33" s="601">
        <v>56357774</v>
      </c>
      <c r="DM33" s="624"/>
      <c r="DN33" s="624"/>
      <c r="DO33" s="624"/>
      <c r="DP33" s="624"/>
      <c r="DQ33" s="624"/>
      <c r="DR33" s="624"/>
      <c r="DS33" s="624"/>
      <c r="DT33" s="624"/>
      <c r="DU33" s="624"/>
      <c r="DV33" s="625"/>
      <c r="DW33" s="597">
        <v>33.700000000000003</v>
      </c>
      <c r="DX33" s="622"/>
      <c r="DY33" s="622"/>
      <c r="DZ33" s="622"/>
      <c r="EA33" s="622"/>
      <c r="EB33" s="622"/>
      <c r="EC33" s="623"/>
    </row>
    <row r="34" spans="2:133" ht="11.25" customHeight="1">
      <c r="B34" s="589" t="s">
        <v>301</v>
      </c>
      <c r="C34" s="590"/>
      <c r="D34" s="590"/>
      <c r="E34" s="590"/>
      <c r="F34" s="590"/>
      <c r="G34" s="590"/>
      <c r="H34" s="590"/>
      <c r="I34" s="590"/>
      <c r="J34" s="590"/>
      <c r="K34" s="590"/>
      <c r="L34" s="590"/>
      <c r="M34" s="590"/>
      <c r="N34" s="590"/>
      <c r="O34" s="590"/>
      <c r="P34" s="590"/>
      <c r="Q34" s="591"/>
      <c r="R34" s="592" t="s">
        <v>111</v>
      </c>
      <c r="S34" s="593"/>
      <c r="T34" s="593"/>
      <c r="U34" s="593"/>
      <c r="V34" s="593"/>
      <c r="W34" s="593"/>
      <c r="X34" s="593"/>
      <c r="Y34" s="594"/>
      <c r="Z34" s="595" t="s">
        <v>111</v>
      </c>
      <c r="AA34" s="595"/>
      <c r="AB34" s="595"/>
      <c r="AC34" s="595"/>
      <c r="AD34" s="596" t="s">
        <v>111</v>
      </c>
      <c r="AE34" s="596"/>
      <c r="AF34" s="596"/>
      <c r="AG34" s="596"/>
      <c r="AH34" s="596"/>
      <c r="AI34" s="596"/>
      <c r="AJ34" s="596"/>
      <c r="AK34" s="596"/>
      <c r="AL34" s="597" t="s">
        <v>111</v>
      </c>
      <c r="AM34" s="598"/>
      <c r="AN34" s="598"/>
      <c r="AO34" s="599"/>
      <c r="AP34" s="186"/>
      <c r="AQ34" s="571" t="s">
        <v>302</v>
      </c>
      <c r="AR34" s="572"/>
      <c r="AS34" s="572"/>
      <c r="AT34" s="572"/>
      <c r="AU34" s="572"/>
      <c r="AV34" s="572"/>
      <c r="AW34" s="572"/>
      <c r="AX34" s="572"/>
      <c r="AY34" s="572"/>
      <c r="AZ34" s="572"/>
      <c r="BA34" s="572"/>
      <c r="BB34" s="572"/>
      <c r="BC34" s="572"/>
      <c r="BD34" s="572"/>
      <c r="BE34" s="572"/>
      <c r="BF34" s="573"/>
      <c r="BG34" s="571" t="s">
        <v>303</v>
      </c>
      <c r="BH34" s="572"/>
      <c r="BI34" s="572"/>
      <c r="BJ34" s="572"/>
      <c r="BK34" s="572"/>
      <c r="BL34" s="572"/>
      <c r="BM34" s="572"/>
      <c r="BN34" s="572"/>
      <c r="BO34" s="572"/>
      <c r="BP34" s="572"/>
      <c r="BQ34" s="572"/>
      <c r="BR34" s="572"/>
      <c r="BS34" s="572"/>
      <c r="BT34" s="572"/>
      <c r="BU34" s="572"/>
      <c r="BV34" s="572"/>
      <c r="BW34" s="572"/>
      <c r="BX34" s="572"/>
      <c r="BY34" s="572"/>
      <c r="BZ34" s="572"/>
      <c r="CA34" s="572"/>
      <c r="CB34" s="573"/>
      <c r="CD34" s="606" t="s">
        <v>304</v>
      </c>
      <c r="CE34" s="607"/>
      <c r="CF34" s="607"/>
      <c r="CG34" s="607"/>
      <c r="CH34" s="607"/>
      <c r="CI34" s="607"/>
      <c r="CJ34" s="607"/>
      <c r="CK34" s="607"/>
      <c r="CL34" s="607"/>
      <c r="CM34" s="607"/>
      <c r="CN34" s="607"/>
      <c r="CO34" s="607"/>
      <c r="CP34" s="607"/>
      <c r="CQ34" s="608"/>
      <c r="CR34" s="592">
        <v>30920556</v>
      </c>
      <c r="CS34" s="593"/>
      <c r="CT34" s="593"/>
      <c r="CU34" s="593"/>
      <c r="CV34" s="593"/>
      <c r="CW34" s="593"/>
      <c r="CX34" s="593"/>
      <c r="CY34" s="594"/>
      <c r="CZ34" s="626">
        <v>11.5</v>
      </c>
      <c r="DA34" s="627"/>
      <c r="DB34" s="627"/>
      <c r="DC34" s="628"/>
      <c r="DD34" s="601">
        <v>25577363</v>
      </c>
      <c r="DE34" s="593"/>
      <c r="DF34" s="593"/>
      <c r="DG34" s="593"/>
      <c r="DH34" s="593"/>
      <c r="DI34" s="593"/>
      <c r="DJ34" s="593"/>
      <c r="DK34" s="594"/>
      <c r="DL34" s="601">
        <v>23237967</v>
      </c>
      <c r="DM34" s="593"/>
      <c r="DN34" s="593"/>
      <c r="DO34" s="593"/>
      <c r="DP34" s="593"/>
      <c r="DQ34" s="593"/>
      <c r="DR34" s="593"/>
      <c r="DS34" s="593"/>
      <c r="DT34" s="593"/>
      <c r="DU34" s="593"/>
      <c r="DV34" s="594"/>
      <c r="DW34" s="597">
        <v>13.9</v>
      </c>
      <c r="DX34" s="622"/>
      <c r="DY34" s="622"/>
      <c r="DZ34" s="622"/>
      <c r="EA34" s="622"/>
      <c r="EB34" s="622"/>
      <c r="EC34" s="623"/>
    </row>
    <row r="35" spans="2:133" ht="11.25" customHeight="1">
      <c r="B35" s="589" t="s">
        <v>305</v>
      </c>
      <c r="C35" s="590"/>
      <c r="D35" s="590"/>
      <c r="E35" s="590"/>
      <c r="F35" s="590"/>
      <c r="G35" s="590"/>
      <c r="H35" s="590"/>
      <c r="I35" s="590"/>
      <c r="J35" s="590"/>
      <c r="K35" s="590"/>
      <c r="L35" s="590"/>
      <c r="M35" s="590"/>
      <c r="N35" s="590"/>
      <c r="O35" s="590"/>
      <c r="P35" s="590"/>
      <c r="Q35" s="591"/>
      <c r="R35" s="592">
        <v>20461200</v>
      </c>
      <c r="S35" s="593"/>
      <c r="T35" s="593"/>
      <c r="U35" s="593"/>
      <c r="V35" s="593"/>
      <c r="W35" s="593"/>
      <c r="X35" s="593"/>
      <c r="Y35" s="594"/>
      <c r="Z35" s="595">
        <v>7.3</v>
      </c>
      <c r="AA35" s="595"/>
      <c r="AB35" s="595"/>
      <c r="AC35" s="595"/>
      <c r="AD35" s="596" t="s">
        <v>111</v>
      </c>
      <c r="AE35" s="596"/>
      <c r="AF35" s="596"/>
      <c r="AG35" s="596"/>
      <c r="AH35" s="596"/>
      <c r="AI35" s="596"/>
      <c r="AJ35" s="596"/>
      <c r="AK35" s="596"/>
      <c r="AL35" s="597" t="s">
        <v>111</v>
      </c>
      <c r="AM35" s="598"/>
      <c r="AN35" s="598"/>
      <c r="AO35" s="599"/>
      <c r="AP35" s="186"/>
      <c r="AQ35" s="603" t="s">
        <v>306</v>
      </c>
      <c r="AR35" s="604"/>
      <c r="AS35" s="604"/>
      <c r="AT35" s="604"/>
      <c r="AU35" s="604"/>
      <c r="AV35" s="604"/>
      <c r="AW35" s="604"/>
      <c r="AX35" s="604"/>
      <c r="AY35" s="605"/>
      <c r="AZ35" s="581">
        <v>34638959</v>
      </c>
      <c r="BA35" s="582"/>
      <c r="BB35" s="582"/>
      <c r="BC35" s="582"/>
      <c r="BD35" s="582"/>
      <c r="BE35" s="582"/>
      <c r="BF35" s="663"/>
      <c r="BG35" s="603" t="s">
        <v>307</v>
      </c>
      <c r="BH35" s="604"/>
      <c r="BI35" s="604"/>
      <c r="BJ35" s="604"/>
      <c r="BK35" s="604"/>
      <c r="BL35" s="604"/>
      <c r="BM35" s="604"/>
      <c r="BN35" s="604"/>
      <c r="BO35" s="604"/>
      <c r="BP35" s="604"/>
      <c r="BQ35" s="604"/>
      <c r="BR35" s="604"/>
      <c r="BS35" s="604"/>
      <c r="BT35" s="604"/>
      <c r="BU35" s="605"/>
      <c r="BV35" s="581">
        <v>4187219</v>
      </c>
      <c r="BW35" s="582"/>
      <c r="BX35" s="582"/>
      <c r="BY35" s="582"/>
      <c r="BZ35" s="582"/>
      <c r="CA35" s="582"/>
      <c r="CB35" s="663"/>
      <c r="CD35" s="606" t="s">
        <v>308</v>
      </c>
      <c r="CE35" s="607"/>
      <c r="CF35" s="607"/>
      <c r="CG35" s="607"/>
      <c r="CH35" s="607"/>
      <c r="CI35" s="607"/>
      <c r="CJ35" s="607"/>
      <c r="CK35" s="607"/>
      <c r="CL35" s="607"/>
      <c r="CM35" s="607"/>
      <c r="CN35" s="607"/>
      <c r="CO35" s="607"/>
      <c r="CP35" s="607"/>
      <c r="CQ35" s="608"/>
      <c r="CR35" s="592">
        <v>4973689</v>
      </c>
      <c r="CS35" s="624"/>
      <c r="CT35" s="624"/>
      <c r="CU35" s="624"/>
      <c r="CV35" s="624"/>
      <c r="CW35" s="624"/>
      <c r="CX35" s="624"/>
      <c r="CY35" s="625"/>
      <c r="CZ35" s="626">
        <v>1.8</v>
      </c>
      <c r="DA35" s="627"/>
      <c r="DB35" s="627"/>
      <c r="DC35" s="628"/>
      <c r="DD35" s="601">
        <v>4388578</v>
      </c>
      <c r="DE35" s="624"/>
      <c r="DF35" s="624"/>
      <c r="DG35" s="624"/>
      <c r="DH35" s="624"/>
      <c r="DI35" s="624"/>
      <c r="DJ35" s="624"/>
      <c r="DK35" s="625"/>
      <c r="DL35" s="601">
        <v>4388578</v>
      </c>
      <c r="DM35" s="624"/>
      <c r="DN35" s="624"/>
      <c r="DO35" s="624"/>
      <c r="DP35" s="624"/>
      <c r="DQ35" s="624"/>
      <c r="DR35" s="624"/>
      <c r="DS35" s="624"/>
      <c r="DT35" s="624"/>
      <c r="DU35" s="624"/>
      <c r="DV35" s="625"/>
      <c r="DW35" s="597">
        <v>2.6</v>
      </c>
      <c r="DX35" s="622"/>
      <c r="DY35" s="622"/>
      <c r="DZ35" s="622"/>
      <c r="EA35" s="622"/>
      <c r="EB35" s="622"/>
      <c r="EC35" s="623"/>
    </row>
    <row r="36" spans="2:133" ht="11.25" customHeight="1">
      <c r="B36" s="635" t="s">
        <v>309</v>
      </c>
      <c r="C36" s="636"/>
      <c r="D36" s="636"/>
      <c r="E36" s="636"/>
      <c r="F36" s="636"/>
      <c r="G36" s="636"/>
      <c r="H36" s="636"/>
      <c r="I36" s="636"/>
      <c r="J36" s="636"/>
      <c r="K36" s="636"/>
      <c r="L36" s="636"/>
      <c r="M36" s="636"/>
      <c r="N36" s="636"/>
      <c r="O36" s="636"/>
      <c r="P36" s="636"/>
      <c r="Q36" s="637"/>
      <c r="R36" s="664">
        <v>279775906</v>
      </c>
      <c r="S36" s="665"/>
      <c r="T36" s="665"/>
      <c r="U36" s="665"/>
      <c r="V36" s="665"/>
      <c r="W36" s="665"/>
      <c r="X36" s="665"/>
      <c r="Y36" s="666"/>
      <c r="Z36" s="667">
        <v>100</v>
      </c>
      <c r="AA36" s="667"/>
      <c r="AB36" s="667"/>
      <c r="AC36" s="667"/>
      <c r="AD36" s="668">
        <v>146880317</v>
      </c>
      <c r="AE36" s="668"/>
      <c r="AF36" s="668"/>
      <c r="AG36" s="668"/>
      <c r="AH36" s="668"/>
      <c r="AI36" s="668"/>
      <c r="AJ36" s="668"/>
      <c r="AK36" s="668"/>
      <c r="AL36" s="669">
        <v>100</v>
      </c>
      <c r="AM36" s="661"/>
      <c r="AN36" s="661"/>
      <c r="AO36" s="670"/>
      <c r="AQ36" s="671" t="s">
        <v>310</v>
      </c>
      <c r="AR36" s="672"/>
      <c r="AS36" s="672"/>
      <c r="AT36" s="672"/>
      <c r="AU36" s="672"/>
      <c r="AV36" s="672"/>
      <c r="AW36" s="672"/>
      <c r="AX36" s="672"/>
      <c r="AY36" s="673"/>
      <c r="AZ36" s="592">
        <v>9042238</v>
      </c>
      <c r="BA36" s="593"/>
      <c r="BB36" s="593"/>
      <c r="BC36" s="593"/>
      <c r="BD36" s="624"/>
      <c r="BE36" s="624"/>
      <c r="BF36" s="649"/>
      <c r="BG36" s="606" t="s">
        <v>311</v>
      </c>
      <c r="BH36" s="607"/>
      <c r="BI36" s="607"/>
      <c r="BJ36" s="607"/>
      <c r="BK36" s="607"/>
      <c r="BL36" s="607"/>
      <c r="BM36" s="607"/>
      <c r="BN36" s="607"/>
      <c r="BO36" s="607"/>
      <c r="BP36" s="607"/>
      <c r="BQ36" s="607"/>
      <c r="BR36" s="607"/>
      <c r="BS36" s="607"/>
      <c r="BT36" s="607"/>
      <c r="BU36" s="608"/>
      <c r="BV36" s="592">
        <v>-2045900</v>
      </c>
      <c r="BW36" s="593"/>
      <c r="BX36" s="593"/>
      <c r="BY36" s="593"/>
      <c r="BZ36" s="593"/>
      <c r="CA36" s="593"/>
      <c r="CB36" s="602"/>
      <c r="CD36" s="606" t="s">
        <v>312</v>
      </c>
      <c r="CE36" s="607"/>
      <c r="CF36" s="607"/>
      <c r="CG36" s="607"/>
      <c r="CH36" s="607"/>
      <c r="CI36" s="607"/>
      <c r="CJ36" s="607"/>
      <c r="CK36" s="607"/>
      <c r="CL36" s="607"/>
      <c r="CM36" s="607"/>
      <c r="CN36" s="607"/>
      <c r="CO36" s="607"/>
      <c r="CP36" s="607"/>
      <c r="CQ36" s="608"/>
      <c r="CR36" s="592">
        <v>22513142</v>
      </c>
      <c r="CS36" s="593"/>
      <c r="CT36" s="593"/>
      <c r="CU36" s="593"/>
      <c r="CV36" s="593"/>
      <c r="CW36" s="593"/>
      <c r="CX36" s="593"/>
      <c r="CY36" s="594"/>
      <c r="CZ36" s="626">
        <v>8.4</v>
      </c>
      <c r="DA36" s="627"/>
      <c r="DB36" s="627"/>
      <c r="DC36" s="628"/>
      <c r="DD36" s="601">
        <v>21181240</v>
      </c>
      <c r="DE36" s="593"/>
      <c r="DF36" s="593"/>
      <c r="DG36" s="593"/>
      <c r="DH36" s="593"/>
      <c r="DI36" s="593"/>
      <c r="DJ36" s="593"/>
      <c r="DK36" s="594"/>
      <c r="DL36" s="601">
        <v>12864149</v>
      </c>
      <c r="DM36" s="593"/>
      <c r="DN36" s="593"/>
      <c r="DO36" s="593"/>
      <c r="DP36" s="593"/>
      <c r="DQ36" s="593"/>
      <c r="DR36" s="593"/>
      <c r="DS36" s="593"/>
      <c r="DT36" s="593"/>
      <c r="DU36" s="593"/>
      <c r="DV36" s="594"/>
      <c r="DW36" s="597">
        <v>7.7</v>
      </c>
      <c r="DX36" s="622"/>
      <c r="DY36" s="622"/>
      <c r="DZ36" s="622"/>
      <c r="EA36" s="622"/>
      <c r="EB36" s="622"/>
      <c r="EC36" s="623"/>
    </row>
    <row r="37" spans="2:133" ht="11.25" customHeight="1">
      <c r="AQ37" s="671" t="s">
        <v>313</v>
      </c>
      <c r="AR37" s="672"/>
      <c r="AS37" s="672"/>
      <c r="AT37" s="672"/>
      <c r="AU37" s="672"/>
      <c r="AV37" s="672"/>
      <c r="AW37" s="672"/>
      <c r="AX37" s="672"/>
      <c r="AY37" s="673"/>
      <c r="AZ37" s="592">
        <v>4003802</v>
      </c>
      <c r="BA37" s="593"/>
      <c r="BB37" s="593"/>
      <c r="BC37" s="593"/>
      <c r="BD37" s="624"/>
      <c r="BE37" s="624"/>
      <c r="BF37" s="649"/>
      <c r="BG37" s="606" t="s">
        <v>314</v>
      </c>
      <c r="BH37" s="607"/>
      <c r="BI37" s="607"/>
      <c r="BJ37" s="607"/>
      <c r="BK37" s="607"/>
      <c r="BL37" s="607"/>
      <c r="BM37" s="607"/>
      <c r="BN37" s="607"/>
      <c r="BO37" s="607"/>
      <c r="BP37" s="607"/>
      <c r="BQ37" s="607"/>
      <c r="BR37" s="607"/>
      <c r="BS37" s="607"/>
      <c r="BT37" s="607"/>
      <c r="BU37" s="608"/>
      <c r="BV37" s="592">
        <v>112305</v>
      </c>
      <c r="BW37" s="593"/>
      <c r="BX37" s="593"/>
      <c r="BY37" s="593"/>
      <c r="BZ37" s="593"/>
      <c r="CA37" s="593"/>
      <c r="CB37" s="602"/>
      <c r="CD37" s="606" t="s">
        <v>315</v>
      </c>
      <c r="CE37" s="607"/>
      <c r="CF37" s="607"/>
      <c r="CG37" s="607"/>
      <c r="CH37" s="607"/>
      <c r="CI37" s="607"/>
      <c r="CJ37" s="607"/>
      <c r="CK37" s="607"/>
      <c r="CL37" s="607"/>
      <c r="CM37" s="607"/>
      <c r="CN37" s="607"/>
      <c r="CO37" s="607"/>
      <c r="CP37" s="607"/>
      <c r="CQ37" s="608"/>
      <c r="CR37" s="592">
        <v>50441</v>
      </c>
      <c r="CS37" s="624"/>
      <c r="CT37" s="624"/>
      <c r="CU37" s="624"/>
      <c r="CV37" s="624"/>
      <c r="CW37" s="624"/>
      <c r="CX37" s="624"/>
      <c r="CY37" s="625"/>
      <c r="CZ37" s="626">
        <v>0</v>
      </c>
      <c r="DA37" s="627"/>
      <c r="DB37" s="627"/>
      <c r="DC37" s="628"/>
      <c r="DD37" s="601">
        <v>28836</v>
      </c>
      <c r="DE37" s="624"/>
      <c r="DF37" s="624"/>
      <c r="DG37" s="624"/>
      <c r="DH37" s="624"/>
      <c r="DI37" s="624"/>
      <c r="DJ37" s="624"/>
      <c r="DK37" s="625"/>
      <c r="DL37" s="601">
        <v>28836</v>
      </c>
      <c r="DM37" s="624"/>
      <c r="DN37" s="624"/>
      <c r="DO37" s="624"/>
      <c r="DP37" s="624"/>
      <c r="DQ37" s="624"/>
      <c r="DR37" s="624"/>
      <c r="DS37" s="624"/>
      <c r="DT37" s="624"/>
      <c r="DU37" s="624"/>
      <c r="DV37" s="625"/>
      <c r="DW37" s="597">
        <v>0</v>
      </c>
      <c r="DX37" s="622"/>
      <c r="DY37" s="622"/>
      <c r="DZ37" s="622"/>
      <c r="EA37" s="622"/>
      <c r="EB37" s="622"/>
      <c r="EC37" s="623"/>
    </row>
    <row r="38" spans="2:133" ht="11.25" customHeight="1">
      <c r="AQ38" s="671" t="s">
        <v>316</v>
      </c>
      <c r="AR38" s="672"/>
      <c r="AS38" s="672"/>
      <c r="AT38" s="672"/>
      <c r="AU38" s="672"/>
      <c r="AV38" s="672"/>
      <c r="AW38" s="672"/>
      <c r="AX38" s="672"/>
      <c r="AY38" s="673"/>
      <c r="AZ38" s="592">
        <v>295000</v>
      </c>
      <c r="BA38" s="593"/>
      <c r="BB38" s="593"/>
      <c r="BC38" s="593"/>
      <c r="BD38" s="624"/>
      <c r="BE38" s="624"/>
      <c r="BF38" s="649"/>
      <c r="BG38" s="606" t="s">
        <v>317</v>
      </c>
      <c r="BH38" s="607"/>
      <c r="BI38" s="607"/>
      <c r="BJ38" s="607"/>
      <c r="BK38" s="607"/>
      <c r="BL38" s="607"/>
      <c r="BM38" s="607"/>
      <c r="BN38" s="607"/>
      <c r="BO38" s="607"/>
      <c r="BP38" s="607"/>
      <c r="BQ38" s="607"/>
      <c r="BR38" s="607"/>
      <c r="BS38" s="607"/>
      <c r="BT38" s="607"/>
      <c r="BU38" s="608"/>
      <c r="BV38" s="592">
        <v>187735</v>
      </c>
      <c r="BW38" s="593"/>
      <c r="BX38" s="593"/>
      <c r="BY38" s="593"/>
      <c r="BZ38" s="593"/>
      <c r="CA38" s="593"/>
      <c r="CB38" s="602"/>
      <c r="CD38" s="606" t="s">
        <v>318</v>
      </c>
      <c r="CE38" s="607"/>
      <c r="CF38" s="607"/>
      <c r="CG38" s="607"/>
      <c r="CH38" s="607"/>
      <c r="CI38" s="607"/>
      <c r="CJ38" s="607"/>
      <c r="CK38" s="607"/>
      <c r="CL38" s="607"/>
      <c r="CM38" s="607"/>
      <c r="CN38" s="607"/>
      <c r="CO38" s="607"/>
      <c r="CP38" s="607"/>
      <c r="CQ38" s="608"/>
      <c r="CR38" s="592">
        <v>21634759</v>
      </c>
      <c r="CS38" s="593"/>
      <c r="CT38" s="593"/>
      <c r="CU38" s="593"/>
      <c r="CV38" s="593"/>
      <c r="CW38" s="593"/>
      <c r="CX38" s="593"/>
      <c r="CY38" s="594"/>
      <c r="CZ38" s="626">
        <v>8</v>
      </c>
      <c r="DA38" s="627"/>
      <c r="DB38" s="627"/>
      <c r="DC38" s="628"/>
      <c r="DD38" s="601">
        <v>18713865</v>
      </c>
      <c r="DE38" s="593"/>
      <c r="DF38" s="593"/>
      <c r="DG38" s="593"/>
      <c r="DH38" s="593"/>
      <c r="DI38" s="593"/>
      <c r="DJ38" s="593"/>
      <c r="DK38" s="594"/>
      <c r="DL38" s="601">
        <v>15867080</v>
      </c>
      <c r="DM38" s="593"/>
      <c r="DN38" s="593"/>
      <c r="DO38" s="593"/>
      <c r="DP38" s="593"/>
      <c r="DQ38" s="593"/>
      <c r="DR38" s="593"/>
      <c r="DS38" s="593"/>
      <c r="DT38" s="593"/>
      <c r="DU38" s="593"/>
      <c r="DV38" s="594"/>
      <c r="DW38" s="597">
        <v>9.5</v>
      </c>
      <c r="DX38" s="622"/>
      <c r="DY38" s="622"/>
      <c r="DZ38" s="622"/>
      <c r="EA38" s="622"/>
      <c r="EB38" s="622"/>
      <c r="EC38" s="623"/>
    </row>
    <row r="39" spans="2:133" ht="11.25" customHeight="1">
      <c r="AQ39" s="671" t="s">
        <v>319</v>
      </c>
      <c r="AR39" s="672"/>
      <c r="AS39" s="672"/>
      <c r="AT39" s="672"/>
      <c r="AU39" s="672"/>
      <c r="AV39" s="672"/>
      <c r="AW39" s="672"/>
      <c r="AX39" s="672"/>
      <c r="AY39" s="673"/>
      <c r="AZ39" s="592">
        <v>160400</v>
      </c>
      <c r="BA39" s="593"/>
      <c r="BB39" s="593"/>
      <c r="BC39" s="593"/>
      <c r="BD39" s="624"/>
      <c r="BE39" s="624"/>
      <c r="BF39" s="649"/>
      <c r="BG39" s="677" t="s">
        <v>320</v>
      </c>
      <c r="BH39" s="678"/>
      <c r="BI39" s="678"/>
      <c r="BJ39" s="678"/>
      <c r="BK39" s="678"/>
      <c r="BL39" s="187"/>
      <c r="BM39" s="607" t="s">
        <v>321</v>
      </c>
      <c r="BN39" s="607"/>
      <c r="BO39" s="607"/>
      <c r="BP39" s="607"/>
      <c r="BQ39" s="607"/>
      <c r="BR39" s="607"/>
      <c r="BS39" s="607"/>
      <c r="BT39" s="607"/>
      <c r="BU39" s="608"/>
      <c r="BV39" s="592">
        <v>107</v>
      </c>
      <c r="BW39" s="593"/>
      <c r="BX39" s="593"/>
      <c r="BY39" s="593"/>
      <c r="BZ39" s="593"/>
      <c r="CA39" s="593"/>
      <c r="CB39" s="602"/>
      <c r="CD39" s="606" t="s">
        <v>322</v>
      </c>
      <c r="CE39" s="607"/>
      <c r="CF39" s="607"/>
      <c r="CG39" s="607"/>
      <c r="CH39" s="607"/>
      <c r="CI39" s="607"/>
      <c r="CJ39" s="607"/>
      <c r="CK39" s="607"/>
      <c r="CL39" s="607"/>
      <c r="CM39" s="607"/>
      <c r="CN39" s="607"/>
      <c r="CO39" s="607"/>
      <c r="CP39" s="607"/>
      <c r="CQ39" s="608"/>
      <c r="CR39" s="592">
        <v>4357407</v>
      </c>
      <c r="CS39" s="624"/>
      <c r="CT39" s="624"/>
      <c r="CU39" s="624"/>
      <c r="CV39" s="624"/>
      <c r="CW39" s="624"/>
      <c r="CX39" s="624"/>
      <c r="CY39" s="625"/>
      <c r="CZ39" s="626">
        <v>1.6</v>
      </c>
      <c r="DA39" s="627"/>
      <c r="DB39" s="627"/>
      <c r="DC39" s="628"/>
      <c r="DD39" s="601">
        <v>2200001</v>
      </c>
      <c r="DE39" s="624"/>
      <c r="DF39" s="624"/>
      <c r="DG39" s="624"/>
      <c r="DH39" s="624"/>
      <c r="DI39" s="624"/>
      <c r="DJ39" s="624"/>
      <c r="DK39" s="625"/>
      <c r="DL39" s="601" t="s">
        <v>323</v>
      </c>
      <c r="DM39" s="624"/>
      <c r="DN39" s="624"/>
      <c r="DO39" s="624"/>
      <c r="DP39" s="624"/>
      <c r="DQ39" s="624"/>
      <c r="DR39" s="624"/>
      <c r="DS39" s="624"/>
      <c r="DT39" s="624"/>
      <c r="DU39" s="624"/>
      <c r="DV39" s="625"/>
      <c r="DW39" s="597" t="s">
        <v>323</v>
      </c>
      <c r="DX39" s="622"/>
      <c r="DY39" s="622"/>
      <c r="DZ39" s="622"/>
      <c r="EA39" s="622"/>
      <c r="EB39" s="622"/>
      <c r="EC39" s="62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1" t="s">
        <v>324</v>
      </c>
      <c r="AR40" s="672"/>
      <c r="AS40" s="672"/>
      <c r="AT40" s="672"/>
      <c r="AU40" s="672"/>
      <c r="AV40" s="672"/>
      <c r="AW40" s="672"/>
      <c r="AX40" s="672"/>
      <c r="AY40" s="673"/>
      <c r="AZ40" s="592">
        <v>6308895</v>
      </c>
      <c r="BA40" s="593"/>
      <c r="BB40" s="593"/>
      <c r="BC40" s="593"/>
      <c r="BD40" s="624"/>
      <c r="BE40" s="624"/>
      <c r="BF40" s="649"/>
      <c r="BG40" s="677"/>
      <c r="BH40" s="678"/>
      <c r="BI40" s="678"/>
      <c r="BJ40" s="678"/>
      <c r="BK40" s="678"/>
      <c r="BL40" s="187"/>
      <c r="BM40" s="607" t="s">
        <v>325</v>
      </c>
      <c r="BN40" s="607"/>
      <c r="BO40" s="607"/>
      <c r="BP40" s="607"/>
      <c r="BQ40" s="607"/>
      <c r="BR40" s="607"/>
      <c r="BS40" s="607"/>
      <c r="BT40" s="607"/>
      <c r="BU40" s="608"/>
      <c r="BV40" s="592">
        <v>80</v>
      </c>
      <c r="BW40" s="593"/>
      <c r="BX40" s="593"/>
      <c r="BY40" s="593"/>
      <c r="BZ40" s="593"/>
      <c r="CA40" s="593"/>
      <c r="CB40" s="602"/>
      <c r="CD40" s="606" t="s">
        <v>326</v>
      </c>
      <c r="CE40" s="607"/>
      <c r="CF40" s="607"/>
      <c r="CG40" s="607"/>
      <c r="CH40" s="607"/>
      <c r="CI40" s="607"/>
      <c r="CJ40" s="607"/>
      <c r="CK40" s="607"/>
      <c r="CL40" s="607"/>
      <c r="CM40" s="607"/>
      <c r="CN40" s="607"/>
      <c r="CO40" s="607"/>
      <c r="CP40" s="607"/>
      <c r="CQ40" s="608"/>
      <c r="CR40" s="592">
        <v>1685697</v>
      </c>
      <c r="CS40" s="593"/>
      <c r="CT40" s="593"/>
      <c r="CU40" s="593"/>
      <c r="CV40" s="593"/>
      <c r="CW40" s="593"/>
      <c r="CX40" s="593"/>
      <c r="CY40" s="594"/>
      <c r="CZ40" s="626">
        <v>0.6</v>
      </c>
      <c r="DA40" s="627"/>
      <c r="DB40" s="627"/>
      <c r="DC40" s="628"/>
      <c r="DD40" s="601">
        <v>1065400</v>
      </c>
      <c r="DE40" s="593"/>
      <c r="DF40" s="593"/>
      <c r="DG40" s="593"/>
      <c r="DH40" s="593"/>
      <c r="DI40" s="593"/>
      <c r="DJ40" s="593"/>
      <c r="DK40" s="594"/>
      <c r="DL40" s="601" t="s">
        <v>323</v>
      </c>
      <c r="DM40" s="593"/>
      <c r="DN40" s="593"/>
      <c r="DO40" s="593"/>
      <c r="DP40" s="593"/>
      <c r="DQ40" s="593"/>
      <c r="DR40" s="593"/>
      <c r="DS40" s="593"/>
      <c r="DT40" s="593"/>
      <c r="DU40" s="593"/>
      <c r="DV40" s="594"/>
      <c r="DW40" s="597" t="s">
        <v>323</v>
      </c>
      <c r="DX40" s="622"/>
      <c r="DY40" s="622"/>
      <c r="DZ40" s="622"/>
      <c r="EA40" s="622"/>
      <c r="EB40" s="622"/>
      <c r="EC40" s="62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2" t="s">
        <v>327</v>
      </c>
      <c r="AR41" s="613"/>
      <c r="AS41" s="613"/>
      <c r="AT41" s="613"/>
      <c r="AU41" s="613"/>
      <c r="AV41" s="613"/>
      <c r="AW41" s="613"/>
      <c r="AX41" s="613"/>
      <c r="AY41" s="614"/>
      <c r="AZ41" s="664">
        <v>14828624</v>
      </c>
      <c r="BA41" s="665"/>
      <c r="BB41" s="665"/>
      <c r="BC41" s="665"/>
      <c r="BD41" s="660"/>
      <c r="BE41" s="660"/>
      <c r="BF41" s="662"/>
      <c r="BG41" s="679"/>
      <c r="BH41" s="680"/>
      <c r="BI41" s="680"/>
      <c r="BJ41" s="680"/>
      <c r="BK41" s="680"/>
      <c r="BL41" s="189"/>
      <c r="BM41" s="613" t="s">
        <v>328</v>
      </c>
      <c r="BN41" s="613"/>
      <c r="BO41" s="613"/>
      <c r="BP41" s="613"/>
      <c r="BQ41" s="613"/>
      <c r="BR41" s="613"/>
      <c r="BS41" s="613"/>
      <c r="BT41" s="613"/>
      <c r="BU41" s="614"/>
      <c r="BV41" s="664">
        <v>266</v>
      </c>
      <c r="BW41" s="665"/>
      <c r="BX41" s="665"/>
      <c r="BY41" s="665"/>
      <c r="BZ41" s="665"/>
      <c r="CA41" s="665"/>
      <c r="CB41" s="674"/>
      <c r="CD41" s="606" t="s">
        <v>329</v>
      </c>
      <c r="CE41" s="607"/>
      <c r="CF41" s="607"/>
      <c r="CG41" s="607"/>
      <c r="CH41" s="607"/>
      <c r="CI41" s="607"/>
      <c r="CJ41" s="607"/>
      <c r="CK41" s="607"/>
      <c r="CL41" s="607"/>
      <c r="CM41" s="607"/>
      <c r="CN41" s="607"/>
      <c r="CO41" s="607"/>
      <c r="CP41" s="607"/>
      <c r="CQ41" s="608"/>
      <c r="CR41" s="592" t="s">
        <v>330</v>
      </c>
      <c r="CS41" s="624"/>
      <c r="CT41" s="624"/>
      <c r="CU41" s="624"/>
      <c r="CV41" s="624"/>
      <c r="CW41" s="624"/>
      <c r="CX41" s="624"/>
      <c r="CY41" s="625"/>
      <c r="CZ41" s="626" t="s">
        <v>330</v>
      </c>
      <c r="DA41" s="627"/>
      <c r="DB41" s="627"/>
      <c r="DC41" s="628"/>
      <c r="DD41" s="601" t="s">
        <v>330</v>
      </c>
      <c r="DE41" s="624"/>
      <c r="DF41" s="624"/>
      <c r="DG41" s="624"/>
      <c r="DH41" s="624"/>
      <c r="DI41" s="624"/>
      <c r="DJ41" s="624"/>
      <c r="DK41" s="625"/>
      <c r="DL41" s="681"/>
      <c r="DM41" s="682"/>
      <c r="DN41" s="682"/>
      <c r="DO41" s="682"/>
      <c r="DP41" s="682"/>
      <c r="DQ41" s="682"/>
      <c r="DR41" s="682"/>
      <c r="DS41" s="682"/>
      <c r="DT41" s="682"/>
      <c r="DU41" s="682"/>
      <c r="DV41" s="683"/>
      <c r="DW41" s="684"/>
      <c r="DX41" s="685"/>
      <c r="DY41" s="685"/>
      <c r="DZ41" s="685"/>
      <c r="EA41" s="685"/>
      <c r="EB41" s="685"/>
      <c r="EC41" s="686"/>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9" t="s">
        <v>332</v>
      </c>
      <c r="CE42" s="590"/>
      <c r="CF42" s="590"/>
      <c r="CG42" s="590"/>
      <c r="CH42" s="590"/>
      <c r="CI42" s="590"/>
      <c r="CJ42" s="590"/>
      <c r="CK42" s="590"/>
      <c r="CL42" s="590"/>
      <c r="CM42" s="590"/>
      <c r="CN42" s="590"/>
      <c r="CO42" s="590"/>
      <c r="CP42" s="590"/>
      <c r="CQ42" s="591"/>
      <c r="CR42" s="592">
        <v>48405469</v>
      </c>
      <c r="CS42" s="593"/>
      <c r="CT42" s="593"/>
      <c r="CU42" s="593"/>
      <c r="CV42" s="593"/>
      <c r="CW42" s="593"/>
      <c r="CX42" s="593"/>
      <c r="CY42" s="594"/>
      <c r="CZ42" s="626">
        <v>18</v>
      </c>
      <c r="DA42" s="675"/>
      <c r="DB42" s="675"/>
      <c r="DC42" s="676"/>
      <c r="DD42" s="601">
        <v>12533310</v>
      </c>
      <c r="DE42" s="593"/>
      <c r="DF42" s="593"/>
      <c r="DG42" s="593"/>
      <c r="DH42" s="593"/>
      <c r="DI42" s="593"/>
      <c r="DJ42" s="593"/>
      <c r="DK42" s="594"/>
      <c r="DL42" s="681"/>
      <c r="DM42" s="682"/>
      <c r="DN42" s="682"/>
      <c r="DO42" s="682"/>
      <c r="DP42" s="682"/>
      <c r="DQ42" s="682"/>
      <c r="DR42" s="682"/>
      <c r="DS42" s="682"/>
      <c r="DT42" s="682"/>
      <c r="DU42" s="682"/>
      <c r="DV42" s="683"/>
      <c r="DW42" s="684"/>
      <c r="DX42" s="685"/>
      <c r="DY42" s="685"/>
      <c r="DZ42" s="685"/>
      <c r="EA42" s="685"/>
      <c r="EB42" s="685"/>
      <c r="EC42" s="686"/>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9" t="s">
        <v>334</v>
      </c>
      <c r="CE43" s="590"/>
      <c r="CF43" s="590"/>
      <c r="CG43" s="590"/>
      <c r="CH43" s="590"/>
      <c r="CI43" s="590"/>
      <c r="CJ43" s="590"/>
      <c r="CK43" s="590"/>
      <c r="CL43" s="590"/>
      <c r="CM43" s="590"/>
      <c r="CN43" s="590"/>
      <c r="CO43" s="590"/>
      <c r="CP43" s="590"/>
      <c r="CQ43" s="591"/>
      <c r="CR43" s="592">
        <v>1393155</v>
      </c>
      <c r="CS43" s="624"/>
      <c r="CT43" s="624"/>
      <c r="CU43" s="624"/>
      <c r="CV43" s="624"/>
      <c r="CW43" s="624"/>
      <c r="CX43" s="624"/>
      <c r="CY43" s="625"/>
      <c r="CZ43" s="626">
        <v>0.5</v>
      </c>
      <c r="DA43" s="627"/>
      <c r="DB43" s="627"/>
      <c r="DC43" s="628"/>
      <c r="DD43" s="601">
        <v>1392064</v>
      </c>
      <c r="DE43" s="624"/>
      <c r="DF43" s="624"/>
      <c r="DG43" s="624"/>
      <c r="DH43" s="624"/>
      <c r="DI43" s="624"/>
      <c r="DJ43" s="624"/>
      <c r="DK43" s="625"/>
      <c r="DL43" s="681"/>
      <c r="DM43" s="682"/>
      <c r="DN43" s="682"/>
      <c r="DO43" s="682"/>
      <c r="DP43" s="682"/>
      <c r="DQ43" s="682"/>
      <c r="DR43" s="682"/>
      <c r="DS43" s="682"/>
      <c r="DT43" s="682"/>
      <c r="DU43" s="682"/>
      <c r="DV43" s="683"/>
      <c r="DW43" s="684"/>
      <c r="DX43" s="685"/>
      <c r="DY43" s="685"/>
      <c r="DZ43" s="685"/>
      <c r="EA43" s="685"/>
      <c r="EB43" s="685"/>
      <c r="EC43" s="686"/>
    </row>
    <row r="44" spans="2:133" ht="11.25" customHeight="1">
      <c r="B44" s="192" t="s">
        <v>335</v>
      </c>
      <c r="CD44" s="698" t="s">
        <v>286</v>
      </c>
      <c r="CE44" s="699"/>
      <c r="CF44" s="589" t="s">
        <v>336</v>
      </c>
      <c r="CG44" s="590"/>
      <c r="CH44" s="590"/>
      <c r="CI44" s="590"/>
      <c r="CJ44" s="590"/>
      <c r="CK44" s="590"/>
      <c r="CL44" s="590"/>
      <c r="CM44" s="590"/>
      <c r="CN44" s="590"/>
      <c r="CO44" s="590"/>
      <c r="CP44" s="590"/>
      <c r="CQ44" s="591"/>
      <c r="CR44" s="592">
        <v>47256726</v>
      </c>
      <c r="CS44" s="593"/>
      <c r="CT44" s="593"/>
      <c r="CU44" s="593"/>
      <c r="CV44" s="593"/>
      <c r="CW44" s="593"/>
      <c r="CX44" s="593"/>
      <c r="CY44" s="594"/>
      <c r="CZ44" s="626">
        <v>17.5</v>
      </c>
      <c r="DA44" s="675"/>
      <c r="DB44" s="675"/>
      <c r="DC44" s="676"/>
      <c r="DD44" s="601">
        <v>12353943</v>
      </c>
      <c r="DE44" s="593"/>
      <c r="DF44" s="593"/>
      <c r="DG44" s="593"/>
      <c r="DH44" s="593"/>
      <c r="DI44" s="593"/>
      <c r="DJ44" s="593"/>
      <c r="DK44" s="594"/>
      <c r="DL44" s="681"/>
      <c r="DM44" s="682"/>
      <c r="DN44" s="682"/>
      <c r="DO44" s="682"/>
      <c r="DP44" s="682"/>
      <c r="DQ44" s="682"/>
      <c r="DR44" s="682"/>
      <c r="DS44" s="682"/>
      <c r="DT44" s="682"/>
      <c r="DU44" s="682"/>
      <c r="DV44" s="683"/>
      <c r="DW44" s="684"/>
      <c r="DX44" s="685"/>
      <c r="DY44" s="685"/>
      <c r="DZ44" s="685"/>
      <c r="EA44" s="685"/>
      <c r="EB44" s="685"/>
      <c r="EC44" s="686"/>
    </row>
    <row r="45" spans="2:133" ht="11.25" customHeight="1">
      <c r="CD45" s="700"/>
      <c r="CE45" s="701"/>
      <c r="CF45" s="589" t="s">
        <v>337</v>
      </c>
      <c r="CG45" s="590"/>
      <c r="CH45" s="590"/>
      <c r="CI45" s="590"/>
      <c r="CJ45" s="590"/>
      <c r="CK45" s="590"/>
      <c r="CL45" s="590"/>
      <c r="CM45" s="590"/>
      <c r="CN45" s="590"/>
      <c r="CO45" s="590"/>
      <c r="CP45" s="590"/>
      <c r="CQ45" s="591"/>
      <c r="CR45" s="592">
        <v>22546005</v>
      </c>
      <c r="CS45" s="624"/>
      <c r="CT45" s="624"/>
      <c r="CU45" s="624"/>
      <c r="CV45" s="624"/>
      <c r="CW45" s="624"/>
      <c r="CX45" s="624"/>
      <c r="CY45" s="625"/>
      <c r="CZ45" s="626">
        <v>8.4</v>
      </c>
      <c r="DA45" s="627"/>
      <c r="DB45" s="627"/>
      <c r="DC45" s="628"/>
      <c r="DD45" s="601">
        <v>1746325</v>
      </c>
      <c r="DE45" s="624"/>
      <c r="DF45" s="624"/>
      <c r="DG45" s="624"/>
      <c r="DH45" s="624"/>
      <c r="DI45" s="624"/>
      <c r="DJ45" s="624"/>
      <c r="DK45" s="625"/>
      <c r="DL45" s="681"/>
      <c r="DM45" s="682"/>
      <c r="DN45" s="682"/>
      <c r="DO45" s="682"/>
      <c r="DP45" s="682"/>
      <c r="DQ45" s="682"/>
      <c r="DR45" s="682"/>
      <c r="DS45" s="682"/>
      <c r="DT45" s="682"/>
      <c r="DU45" s="682"/>
      <c r="DV45" s="683"/>
      <c r="DW45" s="684"/>
      <c r="DX45" s="685"/>
      <c r="DY45" s="685"/>
      <c r="DZ45" s="685"/>
      <c r="EA45" s="685"/>
      <c r="EB45" s="685"/>
      <c r="EC45" s="686"/>
    </row>
    <row r="46" spans="2:133" ht="11.25" customHeight="1">
      <c r="CD46" s="700"/>
      <c r="CE46" s="701"/>
      <c r="CF46" s="589" t="s">
        <v>338</v>
      </c>
      <c r="CG46" s="590"/>
      <c r="CH46" s="590"/>
      <c r="CI46" s="590"/>
      <c r="CJ46" s="590"/>
      <c r="CK46" s="590"/>
      <c r="CL46" s="590"/>
      <c r="CM46" s="590"/>
      <c r="CN46" s="590"/>
      <c r="CO46" s="590"/>
      <c r="CP46" s="590"/>
      <c r="CQ46" s="591"/>
      <c r="CR46" s="592">
        <v>21949734</v>
      </c>
      <c r="CS46" s="593"/>
      <c r="CT46" s="593"/>
      <c r="CU46" s="593"/>
      <c r="CV46" s="593"/>
      <c r="CW46" s="593"/>
      <c r="CX46" s="593"/>
      <c r="CY46" s="594"/>
      <c r="CZ46" s="626">
        <v>8.1</v>
      </c>
      <c r="DA46" s="675"/>
      <c r="DB46" s="675"/>
      <c r="DC46" s="676"/>
      <c r="DD46" s="601">
        <v>10480496</v>
      </c>
      <c r="DE46" s="593"/>
      <c r="DF46" s="593"/>
      <c r="DG46" s="593"/>
      <c r="DH46" s="593"/>
      <c r="DI46" s="593"/>
      <c r="DJ46" s="593"/>
      <c r="DK46" s="594"/>
      <c r="DL46" s="681"/>
      <c r="DM46" s="682"/>
      <c r="DN46" s="682"/>
      <c r="DO46" s="682"/>
      <c r="DP46" s="682"/>
      <c r="DQ46" s="682"/>
      <c r="DR46" s="682"/>
      <c r="DS46" s="682"/>
      <c r="DT46" s="682"/>
      <c r="DU46" s="682"/>
      <c r="DV46" s="683"/>
      <c r="DW46" s="684"/>
      <c r="DX46" s="685"/>
      <c r="DY46" s="685"/>
      <c r="DZ46" s="685"/>
      <c r="EA46" s="685"/>
      <c r="EB46" s="685"/>
      <c r="EC46" s="686"/>
    </row>
    <row r="47" spans="2:133" ht="11.25" customHeight="1">
      <c r="CD47" s="700"/>
      <c r="CE47" s="701"/>
      <c r="CF47" s="589" t="s">
        <v>339</v>
      </c>
      <c r="CG47" s="590"/>
      <c r="CH47" s="590"/>
      <c r="CI47" s="590"/>
      <c r="CJ47" s="590"/>
      <c r="CK47" s="590"/>
      <c r="CL47" s="590"/>
      <c r="CM47" s="590"/>
      <c r="CN47" s="590"/>
      <c r="CO47" s="590"/>
      <c r="CP47" s="590"/>
      <c r="CQ47" s="591"/>
      <c r="CR47" s="592">
        <v>1148743</v>
      </c>
      <c r="CS47" s="624"/>
      <c r="CT47" s="624"/>
      <c r="CU47" s="624"/>
      <c r="CV47" s="624"/>
      <c r="CW47" s="624"/>
      <c r="CX47" s="624"/>
      <c r="CY47" s="625"/>
      <c r="CZ47" s="626">
        <v>0.4</v>
      </c>
      <c r="DA47" s="627"/>
      <c r="DB47" s="627"/>
      <c r="DC47" s="628"/>
      <c r="DD47" s="601">
        <v>179367</v>
      </c>
      <c r="DE47" s="624"/>
      <c r="DF47" s="624"/>
      <c r="DG47" s="624"/>
      <c r="DH47" s="624"/>
      <c r="DI47" s="624"/>
      <c r="DJ47" s="624"/>
      <c r="DK47" s="625"/>
      <c r="DL47" s="681"/>
      <c r="DM47" s="682"/>
      <c r="DN47" s="682"/>
      <c r="DO47" s="682"/>
      <c r="DP47" s="682"/>
      <c r="DQ47" s="682"/>
      <c r="DR47" s="682"/>
      <c r="DS47" s="682"/>
      <c r="DT47" s="682"/>
      <c r="DU47" s="682"/>
      <c r="DV47" s="683"/>
      <c r="DW47" s="684"/>
      <c r="DX47" s="685"/>
      <c r="DY47" s="685"/>
      <c r="DZ47" s="685"/>
      <c r="EA47" s="685"/>
      <c r="EB47" s="685"/>
      <c r="EC47" s="686"/>
    </row>
    <row r="48" spans="2:133">
      <c r="CD48" s="702"/>
      <c r="CE48" s="703"/>
      <c r="CF48" s="589" t="s">
        <v>340</v>
      </c>
      <c r="CG48" s="590"/>
      <c r="CH48" s="590"/>
      <c r="CI48" s="590"/>
      <c r="CJ48" s="590"/>
      <c r="CK48" s="590"/>
      <c r="CL48" s="590"/>
      <c r="CM48" s="590"/>
      <c r="CN48" s="590"/>
      <c r="CO48" s="590"/>
      <c r="CP48" s="590"/>
      <c r="CQ48" s="591"/>
      <c r="CR48" s="592" t="s">
        <v>323</v>
      </c>
      <c r="CS48" s="593"/>
      <c r="CT48" s="593"/>
      <c r="CU48" s="593"/>
      <c r="CV48" s="593"/>
      <c r="CW48" s="593"/>
      <c r="CX48" s="593"/>
      <c r="CY48" s="594"/>
      <c r="CZ48" s="626" t="s">
        <v>323</v>
      </c>
      <c r="DA48" s="675"/>
      <c r="DB48" s="675"/>
      <c r="DC48" s="676"/>
      <c r="DD48" s="601" t="s">
        <v>323</v>
      </c>
      <c r="DE48" s="593"/>
      <c r="DF48" s="593"/>
      <c r="DG48" s="593"/>
      <c r="DH48" s="593"/>
      <c r="DI48" s="593"/>
      <c r="DJ48" s="593"/>
      <c r="DK48" s="594"/>
      <c r="DL48" s="681"/>
      <c r="DM48" s="682"/>
      <c r="DN48" s="682"/>
      <c r="DO48" s="682"/>
      <c r="DP48" s="682"/>
      <c r="DQ48" s="682"/>
      <c r="DR48" s="682"/>
      <c r="DS48" s="682"/>
      <c r="DT48" s="682"/>
      <c r="DU48" s="682"/>
      <c r="DV48" s="683"/>
      <c r="DW48" s="684"/>
      <c r="DX48" s="685"/>
      <c r="DY48" s="685"/>
      <c r="DZ48" s="685"/>
      <c r="EA48" s="685"/>
      <c r="EB48" s="685"/>
      <c r="EC48" s="686"/>
    </row>
    <row r="49" spans="82:133" ht="11.25" customHeight="1">
      <c r="CD49" s="635" t="s">
        <v>341</v>
      </c>
      <c r="CE49" s="636"/>
      <c r="CF49" s="636"/>
      <c r="CG49" s="636"/>
      <c r="CH49" s="636"/>
      <c r="CI49" s="636"/>
      <c r="CJ49" s="636"/>
      <c r="CK49" s="636"/>
      <c r="CL49" s="636"/>
      <c r="CM49" s="636"/>
      <c r="CN49" s="636"/>
      <c r="CO49" s="636"/>
      <c r="CP49" s="636"/>
      <c r="CQ49" s="637"/>
      <c r="CR49" s="664">
        <v>269506052</v>
      </c>
      <c r="CS49" s="660"/>
      <c r="CT49" s="660"/>
      <c r="CU49" s="660"/>
      <c r="CV49" s="660"/>
      <c r="CW49" s="660"/>
      <c r="CX49" s="660"/>
      <c r="CY49" s="687"/>
      <c r="CZ49" s="688">
        <v>100</v>
      </c>
      <c r="DA49" s="689"/>
      <c r="DB49" s="689"/>
      <c r="DC49" s="690"/>
      <c r="DD49" s="691">
        <v>182790270</v>
      </c>
      <c r="DE49" s="660"/>
      <c r="DF49" s="660"/>
      <c r="DG49" s="660"/>
      <c r="DH49" s="660"/>
      <c r="DI49" s="660"/>
      <c r="DJ49" s="660"/>
      <c r="DK49" s="687"/>
      <c r="DL49" s="692"/>
      <c r="DM49" s="693"/>
      <c r="DN49" s="693"/>
      <c r="DO49" s="693"/>
      <c r="DP49" s="693"/>
      <c r="DQ49" s="693"/>
      <c r="DR49" s="693"/>
      <c r="DS49" s="693"/>
      <c r="DT49" s="693"/>
      <c r="DU49" s="693"/>
      <c r="DV49" s="694"/>
      <c r="DW49" s="695"/>
      <c r="DX49" s="696"/>
      <c r="DY49" s="696"/>
      <c r="DZ49" s="696"/>
      <c r="EA49" s="696"/>
      <c r="EB49" s="696"/>
      <c r="EC49" s="697"/>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48" sqref="B48:P48"/>
    </sheetView>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3" t="s">
        <v>343</v>
      </c>
      <c r="DK2" s="734"/>
      <c r="DL2" s="734"/>
      <c r="DM2" s="734"/>
      <c r="DN2" s="734"/>
      <c r="DO2" s="735"/>
      <c r="DP2" s="200"/>
      <c r="DQ2" s="733" t="s">
        <v>344</v>
      </c>
      <c r="DR2" s="734"/>
      <c r="DS2" s="734"/>
      <c r="DT2" s="734"/>
      <c r="DU2" s="734"/>
      <c r="DV2" s="734"/>
      <c r="DW2" s="734"/>
      <c r="DX2" s="734"/>
      <c r="DY2" s="734"/>
      <c r="DZ2" s="7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6" t="s">
        <v>345</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7" t="s">
        <v>347</v>
      </c>
      <c r="B5" s="728"/>
      <c r="C5" s="728"/>
      <c r="D5" s="728"/>
      <c r="E5" s="728"/>
      <c r="F5" s="728"/>
      <c r="G5" s="728"/>
      <c r="H5" s="728"/>
      <c r="I5" s="728"/>
      <c r="J5" s="728"/>
      <c r="K5" s="728"/>
      <c r="L5" s="728"/>
      <c r="M5" s="728"/>
      <c r="N5" s="728"/>
      <c r="O5" s="728"/>
      <c r="P5" s="729"/>
      <c r="Q5" s="704" t="s">
        <v>348</v>
      </c>
      <c r="R5" s="705"/>
      <c r="S5" s="705"/>
      <c r="T5" s="705"/>
      <c r="U5" s="706"/>
      <c r="V5" s="704" t="s">
        <v>349</v>
      </c>
      <c r="W5" s="705"/>
      <c r="X5" s="705"/>
      <c r="Y5" s="705"/>
      <c r="Z5" s="706"/>
      <c r="AA5" s="704" t="s">
        <v>350</v>
      </c>
      <c r="AB5" s="705"/>
      <c r="AC5" s="705"/>
      <c r="AD5" s="705"/>
      <c r="AE5" s="705"/>
      <c r="AF5" s="737" t="s">
        <v>351</v>
      </c>
      <c r="AG5" s="705"/>
      <c r="AH5" s="705"/>
      <c r="AI5" s="705"/>
      <c r="AJ5" s="716"/>
      <c r="AK5" s="705" t="s">
        <v>352</v>
      </c>
      <c r="AL5" s="705"/>
      <c r="AM5" s="705"/>
      <c r="AN5" s="705"/>
      <c r="AO5" s="706"/>
      <c r="AP5" s="704" t="s">
        <v>353</v>
      </c>
      <c r="AQ5" s="705"/>
      <c r="AR5" s="705"/>
      <c r="AS5" s="705"/>
      <c r="AT5" s="706"/>
      <c r="AU5" s="704" t="s">
        <v>354</v>
      </c>
      <c r="AV5" s="705"/>
      <c r="AW5" s="705"/>
      <c r="AX5" s="705"/>
      <c r="AY5" s="716"/>
      <c r="AZ5" s="207"/>
      <c r="BA5" s="207"/>
      <c r="BB5" s="207"/>
      <c r="BC5" s="207"/>
      <c r="BD5" s="207"/>
      <c r="BE5" s="208"/>
      <c r="BF5" s="208"/>
      <c r="BG5" s="208"/>
      <c r="BH5" s="208"/>
      <c r="BI5" s="208"/>
      <c r="BJ5" s="208"/>
      <c r="BK5" s="208"/>
      <c r="BL5" s="208"/>
      <c r="BM5" s="208"/>
      <c r="BN5" s="208"/>
      <c r="BO5" s="208"/>
      <c r="BP5" s="208"/>
      <c r="BQ5" s="727" t="s">
        <v>355</v>
      </c>
      <c r="BR5" s="728"/>
      <c r="BS5" s="728"/>
      <c r="BT5" s="728"/>
      <c r="BU5" s="728"/>
      <c r="BV5" s="728"/>
      <c r="BW5" s="728"/>
      <c r="BX5" s="728"/>
      <c r="BY5" s="728"/>
      <c r="BZ5" s="728"/>
      <c r="CA5" s="728"/>
      <c r="CB5" s="728"/>
      <c r="CC5" s="728"/>
      <c r="CD5" s="728"/>
      <c r="CE5" s="728"/>
      <c r="CF5" s="728"/>
      <c r="CG5" s="729"/>
      <c r="CH5" s="704" t="s">
        <v>356</v>
      </c>
      <c r="CI5" s="705"/>
      <c r="CJ5" s="705"/>
      <c r="CK5" s="705"/>
      <c r="CL5" s="706"/>
      <c r="CM5" s="704" t="s">
        <v>357</v>
      </c>
      <c r="CN5" s="705"/>
      <c r="CO5" s="705"/>
      <c r="CP5" s="705"/>
      <c r="CQ5" s="706"/>
      <c r="CR5" s="704" t="s">
        <v>358</v>
      </c>
      <c r="CS5" s="705"/>
      <c r="CT5" s="705"/>
      <c r="CU5" s="705"/>
      <c r="CV5" s="706"/>
      <c r="CW5" s="704" t="s">
        <v>359</v>
      </c>
      <c r="CX5" s="705"/>
      <c r="CY5" s="705"/>
      <c r="CZ5" s="705"/>
      <c r="DA5" s="706"/>
      <c r="DB5" s="704" t="s">
        <v>360</v>
      </c>
      <c r="DC5" s="705"/>
      <c r="DD5" s="705"/>
      <c r="DE5" s="705"/>
      <c r="DF5" s="706"/>
      <c r="DG5" s="710" t="s">
        <v>361</v>
      </c>
      <c r="DH5" s="711"/>
      <c r="DI5" s="711"/>
      <c r="DJ5" s="711"/>
      <c r="DK5" s="712"/>
      <c r="DL5" s="710" t="s">
        <v>362</v>
      </c>
      <c r="DM5" s="711"/>
      <c r="DN5" s="711"/>
      <c r="DO5" s="711"/>
      <c r="DP5" s="712"/>
      <c r="DQ5" s="704" t="s">
        <v>363</v>
      </c>
      <c r="DR5" s="705"/>
      <c r="DS5" s="705"/>
      <c r="DT5" s="705"/>
      <c r="DU5" s="706"/>
      <c r="DV5" s="704" t="s">
        <v>354</v>
      </c>
      <c r="DW5" s="705"/>
      <c r="DX5" s="705"/>
      <c r="DY5" s="705"/>
      <c r="DZ5" s="716"/>
      <c r="EA5" s="205"/>
    </row>
    <row r="6" spans="1:131" s="206" customFormat="1" ht="26.25" customHeight="1" thickBot="1">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03"/>
      <c r="BA6" s="203"/>
      <c r="BB6" s="203"/>
      <c r="BC6" s="203"/>
      <c r="BD6" s="203"/>
      <c r="BE6" s="204"/>
      <c r="BF6" s="204"/>
      <c r="BG6" s="204"/>
      <c r="BH6" s="204"/>
      <c r="BI6" s="204"/>
      <c r="BJ6" s="204"/>
      <c r="BK6" s="204"/>
      <c r="BL6" s="204"/>
      <c r="BM6" s="204"/>
      <c r="BN6" s="204"/>
      <c r="BO6" s="204"/>
      <c r="BP6" s="204"/>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05"/>
    </row>
    <row r="7" spans="1:131" s="206" customFormat="1" ht="26.25" customHeight="1" thickTop="1">
      <c r="A7" s="209">
        <v>1</v>
      </c>
      <c r="B7" s="718" t="s">
        <v>364</v>
      </c>
      <c r="C7" s="719"/>
      <c r="D7" s="719"/>
      <c r="E7" s="719"/>
      <c r="F7" s="719"/>
      <c r="G7" s="719"/>
      <c r="H7" s="719"/>
      <c r="I7" s="719"/>
      <c r="J7" s="719"/>
      <c r="K7" s="719"/>
      <c r="L7" s="719"/>
      <c r="M7" s="719"/>
      <c r="N7" s="719"/>
      <c r="O7" s="719"/>
      <c r="P7" s="720"/>
      <c r="Q7" s="721">
        <v>279152</v>
      </c>
      <c r="R7" s="722"/>
      <c r="S7" s="722"/>
      <c r="T7" s="722"/>
      <c r="U7" s="722"/>
      <c r="V7" s="722">
        <v>268999</v>
      </c>
      <c r="W7" s="722"/>
      <c r="X7" s="722"/>
      <c r="Y7" s="722"/>
      <c r="Z7" s="722"/>
      <c r="AA7" s="722">
        <v>10154</v>
      </c>
      <c r="AB7" s="722"/>
      <c r="AC7" s="722"/>
      <c r="AD7" s="722"/>
      <c r="AE7" s="723"/>
      <c r="AF7" s="724">
        <v>5225</v>
      </c>
      <c r="AG7" s="725"/>
      <c r="AH7" s="725"/>
      <c r="AI7" s="725"/>
      <c r="AJ7" s="726"/>
      <c r="AK7" s="761">
        <v>3423</v>
      </c>
      <c r="AL7" s="762"/>
      <c r="AM7" s="762"/>
      <c r="AN7" s="762"/>
      <c r="AO7" s="762"/>
      <c r="AP7" s="762">
        <v>428960</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341" t="s">
        <v>542</v>
      </c>
      <c r="BS7" s="765" t="s">
        <v>543</v>
      </c>
      <c r="BT7" s="766"/>
      <c r="BU7" s="766"/>
      <c r="BV7" s="766"/>
      <c r="BW7" s="766"/>
      <c r="BX7" s="766"/>
      <c r="BY7" s="766"/>
      <c r="BZ7" s="766"/>
      <c r="CA7" s="766"/>
      <c r="CB7" s="766"/>
      <c r="CC7" s="766"/>
      <c r="CD7" s="766"/>
      <c r="CE7" s="766"/>
      <c r="CF7" s="766"/>
      <c r="CG7" s="767"/>
      <c r="CH7" s="758">
        <v>0</v>
      </c>
      <c r="CI7" s="759"/>
      <c r="CJ7" s="759"/>
      <c r="CK7" s="759"/>
      <c r="CL7" s="760"/>
      <c r="CM7" s="758">
        <v>186</v>
      </c>
      <c r="CN7" s="759"/>
      <c r="CO7" s="759"/>
      <c r="CP7" s="759"/>
      <c r="CQ7" s="760"/>
      <c r="CR7" s="758">
        <v>20</v>
      </c>
      <c r="CS7" s="759"/>
      <c r="CT7" s="759"/>
      <c r="CU7" s="759"/>
      <c r="CV7" s="760"/>
      <c r="CW7" s="758">
        <v>23</v>
      </c>
      <c r="CX7" s="759"/>
      <c r="CY7" s="759"/>
      <c r="CZ7" s="759"/>
      <c r="DA7" s="760"/>
      <c r="DB7" s="758">
        <v>0</v>
      </c>
      <c r="DC7" s="759"/>
      <c r="DD7" s="759"/>
      <c r="DE7" s="759"/>
      <c r="DF7" s="760"/>
      <c r="DG7" s="758">
        <v>0</v>
      </c>
      <c r="DH7" s="759"/>
      <c r="DI7" s="759"/>
      <c r="DJ7" s="759"/>
      <c r="DK7" s="760"/>
      <c r="DL7" s="758">
        <v>4084</v>
      </c>
      <c r="DM7" s="759"/>
      <c r="DN7" s="759"/>
      <c r="DO7" s="759"/>
      <c r="DP7" s="760"/>
      <c r="DQ7" s="758">
        <v>2255</v>
      </c>
      <c r="DR7" s="759"/>
      <c r="DS7" s="759"/>
      <c r="DT7" s="759"/>
      <c r="DU7" s="760"/>
      <c r="DV7" s="739"/>
      <c r="DW7" s="740"/>
      <c r="DX7" s="740"/>
      <c r="DY7" s="740"/>
      <c r="DZ7" s="741"/>
      <c r="EA7" s="205"/>
    </row>
    <row r="8" spans="1:131" s="206" customFormat="1" ht="26.25" customHeight="1">
      <c r="A8" s="211">
        <v>2</v>
      </c>
      <c r="B8" s="742" t="s">
        <v>365</v>
      </c>
      <c r="C8" s="743"/>
      <c r="D8" s="743"/>
      <c r="E8" s="743"/>
      <c r="F8" s="743"/>
      <c r="G8" s="743"/>
      <c r="H8" s="743"/>
      <c r="I8" s="743"/>
      <c r="J8" s="743"/>
      <c r="K8" s="743"/>
      <c r="L8" s="743"/>
      <c r="M8" s="743"/>
      <c r="N8" s="743"/>
      <c r="O8" s="743"/>
      <c r="P8" s="744"/>
      <c r="Q8" s="745">
        <v>114</v>
      </c>
      <c r="R8" s="746"/>
      <c r="S8" s="746"/>
      <c r="T8" s="746"/>
      <c r="U8" s="746"/>
      <c r="V8" s="746">
        <v>114</v>
      </c>
      <c r="W8" s="746"/>
      <c r="X8" s="746"/>
      <c r="Y8" s="746"/>
      <c r="Z8" s="746"/>
      <c r="AA8" s="746">
        <v>0</v>
      </c>
      <c r="AB8" s="746"/>
      <c r="AC8" s="746"/>
      <c r="AD8" s="746"/>
      <c r="AE8" s="747"/>
      <c r="AF8" s="748">
        <v>0</v>
      </c>
      <c r="AG8" s="749"/>
      <c r="AH8" s="749"/>
      <c r="AI8" s="749"/>
      <c r="AJ8" s="750"/>
      <c r="AK8" s="751">
        <v>0</v>
      </c>
      <c r="AL8" s="752"/>
      <c r="AM8" s="752"/>
      <c r="AN8" s="752"/>
      <c r="AO8" s="752"/>
      <c r="AP8" s="752">
        <v>0</v>
      </c>
      <c r="AQ8" s="752"/>
      <c r="AR8" s="752"/>
      <c r="AS8" s="752"/>
      <c r="AT8" s="752"/>
      <c r="AU8" s="753"/>
      <c r="AV8" s="753"/>
      <c r="AW8" s="753"/>
      <c r="AX8" s="753"/>
      <c r="AY8" s="754"/>
      <c r="AZ8" s="203"/>
      <c r="BA8" s="203"/>
      <c r="BB8" s="203"/>
      <c r="BC8" s="203"/>
      <c r="BD8" s="203"/>
      <c r="BE8" s="204"/>
      <c r="BF8" s="204"/>
      <c r="BG8" s="204"/>
      <c r="BH8" s="204"/>
      <c r="BI8" s="204"/>
      <c r="BJ8" s="204"/>
      <c r="BK8" s="204"/>
      <c r="BL8" s="204"/>
      <c r="BM8" s="204"/>
      <c r="BN8" s="204"/>
      <c r="BO8" s="204"/>
      <c r="BP8" s="204"/>
      <c r="BQ8" s="212">
        <v>2</v>
      </c>
      <c r="BR8" s="342"/>
      <c r="BS8" s="755" t="s">
        <v>544</v>
      </c>
      <c r="BT8" s="756"/>
      <c r="BU8" s="756"/>
      <c r="BV8" s="756"/>
      <c r="BW8" s="756"/>
      <c r="BX8" s="756"/>
      <c r="BY8" s="756"/>
      <c r="BZ8" s="756"/>
      <c r="CA8" s="756"/>
      <c r="CB8" s="756"/>
      <c r="CC8" s="756"/>
      <c r="CD8" s="756"/>
      <c r="CE8" s="756"/>
      <c r="CF8" s="756"/>
      <c r="CG8" s="757"/>
      <c r="CH8" s="768">
        <v>-73</v>
      </c>
      <c r="CI8" s="749"/>
      <c r="CJ8" s="749"/>
      <c r="CK8" s="749"/>
      <c r="CL8" s="769"/>
      <c r="CM8" s="768">
        <v>1253</v>
      </c>
      <c r="CN8" s="749"/>
      <c r="CO8" s="749"/>
      <c r="CP8" s="749"/>
      <c r="CQ8" s="769"/>
      <c r="CR8" s="768">
        <v>386</v>
      </c>
      <c r="CS8" s="749"/>
      <c r="CT8" s="749"/>
      <c r="CU8" s="749"/>
      <c r="CV8" s="769"/>
      <c r="CW8" s="768">
        <v>0</v>
      </c>
      <c r="CX8" s="749"/>
      <c r="CY8" s="749"/>
      <c r="CZ8" s="749"/>
      <c r="DA8" s="769"/>
      <c r="DB8" s="768">
        <v>0</v>
      </c>
      <c r="DC8" s="749"/>
      <c r="DD8" s="749"/>
      <c r="DE8" s="749"/>
      <c r="DF8" s="769"/>
      <c r="DG8" s="768">
        <v>0</v>
      </c>
      <c r="DH8" s="749"/>
      <c r="DI8" s="749"/>
      <c r="DJ8" s="749"/>
      <c r="DK8" s="769"/>
      <c r="DL8" s="768">
        <v>0</v>
      </c>
      <c r="DM8" s="749"/>
      <c r="DN8" s="749"/>
      <c r="DO8" s="749"/>
      <c r="DP8" s="769"/>
      <c r="DQ8" s="768">
        <v>0</v>
      </c>
      <c r="DR8" s="749"/>
      <c r="DS8" s="749"/>
      <c r="DT8" s="749"/>
      <c r="DU8" s="769"/>
      <c r="DV8" s="770"/>
      <c r="DW8" s="771"/>
      <c r="DX8" s="771"/>
      <c r="DY8" s="771"/>
      <c r="DZ8" s="772"/>
      <c r="EA8" s="205"/>
    </row>
    <row r="9" spans="1:131" s="206" customFormat="1" ht="26.25" customHeight="1">
      <c r="A9" s="211">
        <v>3</v>
      </c>
      <c r="B9" s="742" t="s">
        <v>366</v>
      </c>
      <c r="C9" s="743"/>
      <c r="D9" s="743"/>
      <c r="E9" s="743"/>
      <c r="F9" s="743"/>
      <c r="G9" s="743"/>
      <c r="H9" s="743"/>
      <c r="I9" s="743"/>
      <c r="J9" s="743"/>
      <c r="K9" s="743"/>
      <c r="L9" s="743"/>
      <c r="M9" s="743"/>
      <c r="N9" s="743"/>
      <c r="O9" s="743"/>
      <c r="P9" s="744"/>
      <c r="Q9" s="745">
        <v>5</v>
      </c>
      <c r="R9" s="746"/>
      <c r="S9" s="746"/>
      <c r="T9" s="746"/>
      <c r="U9" s="746"/>
      <c r="V9" s="746">
        <v>5</v>
      </c>
      <c r="W9" s="746"/>
      <c r="X9" s="746"/>
      <c r="Y9" s="746"/>
      <c r="Z9" s="746"/>
      <c r="AA9" s="746">
        <v>0</v>
      </c>
      <c r="AB9" s="746"/>
      <c r="AC9" s="746"/>
      <c r="AD9" s="746"/>
      <c r="AE9" s="747"/>
      <c r="AF9" s="748">
        <v>0</v>
      </c>
      <c r="AG9" s="749"/>
      <c r="AH9" s="749"/>
      <c r="AI9" s="749"/>
      <c r="AJ9" s="750"/>
      <c r="AK9" s="751">
        <v>0</v>
      </c>
      <c r="AL9" s="752"/>
      <c r="AM9" s="752"/>
      <c r="AN9" s="752"/>
      <c r="AO9" s="752"/>
      <c r="AP9" s="752">
        <v>0</v>
      </c>
      <c r="AQ9" s="752"/>
      <c r="AR9" s="752"/>
      <c r="AS9" s="752"/>
      <c r="AT9" s="752"/>
      <c r="AU9" s="753"/>
      <c r="AV9" s="753"/>
      <c r="AW9" s="753"/>
      <c r="AX9" s="753"/>
      <c r="AY9" s="754"/>
      <c r="AZ9" s="203"/>
      <c r="BA9" s="203"/>
      <c r="BB9" s="203"/>
      <c r="BC9" s="203"/>
      <c r="BD9" s="203"/>
      <c r="BE9" s="204"/>
      <c r="BF9" s="204"/>
      <c r="BG9" s="204"/>
      <c r="BH9" s="204"/>
      <c r="BI9" s="204"/>
      <c r="BJ9" s="204"/>
      <c r="BK9" s="204"/>
      <c r="BL9" s="204"/>
      <c r="BM9" s="204"/>
      <c r="BN9" s="204"/>
      <c r="BO9" s="204"/>
      <c r="BP9" s="204"/>
      <c r="BQ9" s="212">
        <v>3</v>
      </c>
      <c r="BR9" s="342"/>
      <c r="BS9" s="755" t="s">
        <v>545</v>
      </c>
      <c r="BT9" s="756"/>
      <c r="BU9" s="756"/>
      <c r="BV9" s="756"/>
      <c r="BW9" s="756"/>
      <c r="BX9" s="756"/>
      <c r="BY9" s="756"/>
      <c r="BZ9" s="756"/>
      <c r="CA9" s="756"/>
      <c r="CB9" s="756"/>
      <c r="CC9" s="756"/>
      <c r="CD9" s="756"/>
      <c r="CE9" s="756"/>
      <c r="CF9" s="756"/>
      <c r="CG9" s="757"/>
      <c r="CH9" s="768">
        <v>127</v>
      </c>
      <c r="CI9" s="749"/>
      <c r="CJ9" s="749"/>
      <c r="CK9" s="749"/>
      <c r="CL9" s="769"/>
      <c r="CM9" s="768">
        <v>1165</v>
      </c>
      <c r="CN9" s="749"/>
      <c r="CO9" s="749"/>
      <c r="CP9" s="749"/>
      <c r="CQ9" s="769"/>
      <c r="CR9" s="768">
        <v>225</v>
      </c>
      <c r="CS9" s="749"/>
      <c r="CT9" s="749"/>
      <c r="CU9" s="749"/>
      <c r="CV9" s="769"/>
      <c r="CW9" s="768">
        <v>9</v>
      </c>
      <c r="CX9" s="749"/>
      <c r="CY9" s="749"/>
      <c r="CZ9" s="749"/>
      <c r="DA9" s="769"/>
      <c r="DB9" s="768">
        <v>0</v>
      </c>
      <c r="DC9" s="749"/>
      <c r="DD9" s="749"/>
      <c r="DE9" s="749"/>
      <c r="DF9" s="769"/>
      <c r="DG9" s="768">
        <v>0</v>
      </c>
      <c r="DH9" s="749"/>
      <c r="DI9" s="749"/>
      <c r="DJ9" s="749"/>
      <c r="DK9" s="769"/>
      <c r="DL9" s="768">
        <v>0</v>
      </c>
      <c r="DM9" s="749"/>
      <c r="DN9" s="749"/>
      <c r="DO9" s="749"/>
      <c r="DP9" s="769"/>
      <c r="DQ9" s="768">
        <v>0</v>
      </c>
      <c r="DR9" s="749"/>
      <c r="DS9" s="749"/>
      <c r="DT9" s="749"/>
      <c r="DU9" s="769"/>
      <c r="DV9" s="770"/>
      <c r="DW9" s="771"/>
      <c r="DX9" s="771"/>
      <c r="DY9" s="771"/>
      <c r="DZ9" s="772"/>
      <c r="EA9" s="205"/>
    </row>
    <row r="10" spans="1:131" s="206" customFormat="1" ht="26.25" customHeight="1">
      <c r="A10" s="211">
        <v>4</v>
      </c>
      <c r="B10" s="742" t="s">
        <v>367</v>
      </c>
      <c r="C10" s="743"/>
      <c r="D10" s="743"/>
      <c r="E10" s="743"/>
      <c r="F10" s="743"/>
      <c r="G10" s="743"/>
      <c r="H10" s="743"/>
      <c r="I10" s="743"/>
      <c r="J10" s="743"/>
      <c r="K10" s="743"/>
      <c r="L10" s="743"/>
      <c r="M10" s="743"/>
      <c r="N10" s="743"/>
      <c r="O10" s="743"/>
      <c r="P10" s="744"/>
      <c r="Q10" s="745">
        <v>506</v>
      </c>
      <c r="R10" s="746"/>
      <c r="S10" s="746"/>
      <c r="T10" s="746"/>
      <c r="U10" s="746"/>
      <c r="V10" s="746">
        <v>390</v>
      </c>
      <c r="W10" s="746"/>
      <c r="X10" s="746"/>
      <c r="Y10" s="746"/>
      <c r="Z10" s="746"/>
      <c r="AA10" s="746">
        <v>116</v>
      </c>
      <c r="AB10" s="746"/>
      <c r="AC10" s="746"/>
      <c r="AD10" s="746"/>
      <c r="AE10" s="747"/>
      <c r="AF10" s="748">
        <v>13</v>
      </c>
      <c r="AG10" s="749"/>
      <c r="AH10" s="749"/>
      <c r="AI10" s="749"/>
      <c r="AJ10" s="750"/>
      <c r="AK10" s="751">
        <v>55</v>
      </c>
      <c r="AL10" s="752"/>
      <c r="AM10" s="752"/>
      <c r="AN10" s="752"/>
      <c r="AO10" s="752"/>
      <c r="AP10" s="752">
        <v>2182</v>
      </c>
      <c r="AQ10" s="752"/>
      <c r="AR10" s="752"/>
      <c r="AS10" s="752"/>
      <c r="AT10" s="752"/>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2">
        <v>4</v>
      </c>
      <c r="BR10" s="342"/>
      <c r="BS10" s="755" t="s">
        <v>546</v>
      </c>
      <c r="BT10" s="756"/>
      <c r="BU10" s="756"/>
      <c r="BV10" s="756"/>
      <c r="BW10" s="756"/>
      <c r="BX10" s="756"/>
      <c r="BY10" s="756"/>
      <c r="BZ10" s="756"/>
      <c r="CA10" s="756"/>
      <c r="CB10" s="756"/>
      <c r="CC10" s="756"/>
      <c r="CD10" s="756"/>
      <c r="CE10" s="756"/>
      <c r="CF10" s="756"/>
      <c r="CG10" s="757"/>
      <c r="CH10" s="768">
        <v>27</v>
      </c>
      <c r="CI10" s="749"/>
      <c r="CJ10" s="749"/>
      <c r="CK10" s="749"/>
      <c r="CL10" s="769"/>
      <c r="CM10" s="768">
        <v>561</v>
      </c>
      <c r="CN10" s="749"/>
      <c r="CO10" s="749"/>
      <c r="CP10" s="749"/>
      <c r="CQ10" s="769"/>
      <c r="CR10" s="768">
        <v>300</v>
      </c>
      <c r="CS10" s="749"/>
      <c r="CT10" s="749"/>
      <c r="CU10" s="749"/>
      <c r="CV10" s="769"/>
      <c r="CW10" s="768">
        <v>16</v>
      </c>
      <c r="CX10" s="749"/>
      <c r="CY10" s="749"/>
      <c r="CZ10" s="749"/>
      <c r="DA10" s="769"/>
      <c r="DB10" s="768">
        <v>0</v>
      </c>
      <c r="DC10" s="749"/>
      <c r="DD10" s="749"/>
      <c r="DE10" s="749"/>
      <c r="DF10" s="769"/>
      <c r="DG10" s="768">
        <v>0</v>
      </c>
      <c r="DH10" s="749"/>
      <c r="DI10" s="749"/>
      <c r="DJ10" s="749"/>
      <c r="DK10" s="769"/>
      <c r="DL10" s="768">
        <v>0</v>
      </c>
      <c r="DM10" s="749"/>
      <c r="DN10" s="749"/>
      <c r="DO10" s="749"/>
      <c r="DP10" s="769"/>
      <c r="DQ10" s="768">
        <v>0</v>
      </c>
      <c r="DR10" s="749"/>
      <c r="DS10" s="749"/>
      <c r="DT10" s="749"/>
      <c r="DU10" s="769"/>
      <c r="DV10" s="770"/>
      <c r="DW10" s="771"/>
      <c r="DX10" s="771"/>
      <c r="DY10" s="771"/>
      <c r="DZ10" s="772"/>
      <c r="EA10" s="205"/>
    </row>
    <row r="11" spans="1:131" s="206" customFormat="1" ht="26.25" customHeight="1">
      <c r="A11" s="211">
        <v>5</v>
      </c>
      <c r="B11" s="742" t="s">
        <v>368</v>
      </c>
      <c r="C11" s="743"/>
      <c r="D11" s="743"/>
      <c r="E11" s="743"/>
      <c r="F11" s="743"/>
      <c r="G11" s="743"/>
      <c r="H11" s="743"/>
      <c r="I11" s="743"/>
      <c r="J11" s="743"/>
      <c r="K11" s="743"/>
      <c r="L11" s="743"/>
      <c r="M11" s="743"/>
      <c r="N11" s="743"/>
      <c r="O11" s="743"/>
      <c r="P11" s="744"/>
      <c r="Q11" s="745">
        <v>41460</v>
      </c>
      <c r="R11" s="746"/>
      <c r="S11" s="746"/>
      <c r="T11" s="746"/>
      <c r="U11" s="746"/>
      <c r="V11" s="746">
        <v>41460</v>
      </c>
      <c r="W11" s="746"/>
      <c r="X11" s="746"/>
      <c r="Y11" s="746"/>
      <c r="Z11" s="746"/>
      <c r="AA11" s="746">
        <v>0</v>
      </c>
      <c r="AB11" s="746"/>
      <c r="AC11" s="746"/>
      <c r="AD11" s="746"/>
      <c r="AE11" s="747"/>
      <c r="AF11" s="748">
        <v>0</v>
      </c>
      <c r="AG11" s="749"/>
      <c r="AH11" s="749"/>
      <c r="AI11" s="749"/>
      <c r="AJ11" s="750"/>
      <c r="AK11" s="751">
        <v>41360</v>
      </c>
      <c r="AL11" s="752"/>
      <c r="AM11" s="752"/>
      <c r="AN11" s="752"/>
      <c r="AO11" s="752"/>
      <c r="AP11" s="752">
        <v>0</v>
      </c>
      <c r="AQ11" s="752"/>
      <c r="AR11" s="752"/>
      <c r="AS11" s="752"/>
      <c r="AT11" s="752"/>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2">
        <v>5</v>
      </c>
      <c r="BR11" s="342"/>
      <c r="BS11" s="755" t="s">
        <v>554</v>
      </c>
      <c r="BT11" s="756"/>
      <c r="BU11" s="756"/>
      <c r="BV11" s="756"/>
      <c r="BW11" s="756"/>
      <c r="BX11" s="756"/>
      <c r="BY11" s="756"/>
      <c r="BZ11" s="756"/>
      <c r="CA11" s="756"/>
      <c r="CB11" s="756"/>
      <c r="CC11" s="756"/>
      <c r="CD11" s="756"/>
      <c r="CE11" s="756"/>
      <c r="CF11" s="756"/>
      <c r="CG11" s="757"/>
      <c r="CH11" s="768">
        <v>0</v>
      </c>
      <c r="CI11" s="749"/>
      <c r="CJ11" s="749"/>
      <c r="CK11" s="749"/>
      <c r="CL11" s="769"/>
      <c r="CM11" s="768">
        <v>614</v>
      </c>
      <c r="CN11" s="749"/>
      <c r="CO11" s="749"/>
      <c r="CP11" s="749"/>
      <c r="CQ11" s="769"/>
      <c r="CR11" s="768">
        <v>5</v>
      </c>
      <c r="CS11" s="749"/>
      <c r="CT11" s="749"/>
      <c r="CU11" s="749"/>
      <c r="CV11" s="769"/>
      <c r="CW11" s="768">
        <v>0</v>
      </c>
      <c r="CX11" s="749"/>
      <c r="CY11" s="749"/>
      <c r="CZ11" s="749"/>
      <c r="DA11" s="769"/>
      <c r="DB11" s="768">
        <v>0</v>
      </c>
      <c r="DC11" s="749"/>
      <c r="DD11" s="749"/>
      <c r="DE11" s="749"/>
      <c r="DF11" s="769"/>
      <c r="DG11" s="768">
        <v>0</v>
      </c>
      <c r="DH11" s="749"/>
      <c r="DI11" s="749"/>
      <c r="DJ11" s="749"/>
      <c r="DK11" s="769"/>
      <c r="DL11" s="768">
        <v>0</v>
      </c>
      <c r="DM11" s="749"/>
      <c r="DN11" s="749"/>
      <c r="DO11" s="749"/>
      <c r="DP11" s="769"/>
      <c r="DQ11" s="768">
        <v>0</v>
      </c>
      <c r="DR11" s="749"/>
      <c r="DS11" s="749"/>
      <c r="DT11" s="749"/>
      <c r="DU11" s="769"/>
      <c r="DV11" s="770"/>
      <c r="DW11" s="771"/>
      <c r="DX11" s="771"/>
      <c r="DY11" s="771"/>
      <c r="DZ11" s="772"/>
      <c r="EA11" s="205"/>
    </row>
    <row r="12" spans="1:131" s="206" customFormat="1" ht="26.25" customHeight="1">
      <c r="A12" s="211">
        <v>6</v>
      </c>
      <c r="B12" s="742"/>
      <c r="C12" s="743"/>
      <c r="D12" s="743"/>
      <c r="E12" s="743"/>
      <c r="F12" s="743"/>
      <c r="G12" s="743"/>
      <c r="H12" s="743"/>
      <c r="I12" s="743"/>
      <c r="J12" s="743"/>
      <c r="K12" s="743"/>
      <c r="L12" s="743"/>
      <c r="M12" s="743"/>
      <c r="N12" s="743"/>
      <c r="O12" s="743"/>
      <c r="P12" s="744"/>
      <c r="Q12" s="745"/>
      <c r="R12" s="746"/>
      <c r="S12" s="746"/>
      <c r="T12" s="746"/>
      <c r="U12" s="746"/>
      <c r="V12" s="746"/>
      <c r="W12" s="746"/>
      <c r="X12" s="746"/>
      <c r="Y12" s="746"/>
      <c r="Z12" s="746"/>
      <c r="AA12" s="746"/>
      <c r="AB12" s="746"/>
      <c r="AC12" s="746"/>
      <c r="AD12" s="746"/>
      <c r="AE12" s="747"/>
      <c r="AF12" s="748"/>
      <c r="AG12" s="749"/>
      <c r="AH12" s="749"/>
      <c r="AI12" s="749"/>
      <c r="AJ12" s="750"/>
      <c r="AK12" s="751"/>
      <c r="AL12" s="752"/>
      <c r="AM12" s="752"/>
      <c r="AN12" s="752"/>
      <c r="AO12" s="752"/>
      <c r="AP12" s="752"/>
      <c r="AQ12" s="752"/>
      <c r="AR12" s="752"/>
      <c r="AS12" s="752"/>
      <c r="AT12" s="752"/>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2">
        <v>6</v>
      </c>
      <c r="BR12" s="342"/>
      <c r="BS12" s="755" t="s">
        <v>547</v>
      </c>
      <c r="BT12" s="756"/>
      <c r="BU12" s="756"/>
      <c r="BV12" s="756"/>
      <c r="BW12" s="756"/>
      <c r="BX12" s="756"/>
      <c r="BY12" s="756"/>
      <c r="BZ12" s="756"/>
      <c r="CA12" s="756"/>
      <c r="CB12" s="756"/>
      <c r="CC12" s="756"/>
      <c r="CD12" s="756"/>
      <c r="CE12" s="756"/>
      <c r="CF12" s="756"/>
      <c r="CG12" s="757"/>
      <c r="CH12" s="768">
        <v>1</v>
      </c>
      <c r="CI12" s="749"/>
      <c r="CJ12" s="749"/>
      <c r="CK12" s="749"/>
      <c r="CL12" s="769"/>
      <c r="CM12" s="768">
        <v>610</v>
      </c>
      <c r="CN12" s="749"/>
      <c r="CO12" s="749"/>
      <c r="CP12" s="749"/>
      <c r="CQ12" s="769"/>
      <c r="CR12" s="768">
        <v>210</v>
      </c>
      <c r="CS12" s="749"/>
      <c r="CT12" s="749"/>
      <c r="CU12" s="749"/>
      <c r="CV12" s="769"/>
      <c r="CW12" s="768">
        <v>152</v>
      </c>
      <c r="CX12" s="749"/>
      <c r="CY12" s="749"/>
      <c r="CZ12" s="749"/>
      <c r="DA12" s="769"/>
      <c r="DB12" s="768">
        <v>0</v>
      </c>
      <c r="DC12" s="749"/>
      <c r="DD12" s="749"/>
      <c r="DE12" s="749"/>
      <c r="DF12" s="769"/>
      <c r="DG12" s="768">
        <v>0</v>
      </c>
      <c r="DH12" s="749"/>
      <c r="DI12" s="749"/>
      <c r="DJ12" s="749"/>
      <c r="DK12" s="769"/>
      <c r="DL12" s="768">
        <v>0</v>
      </c>
      <c r="DM12" s="749"/>
      <c r="DN12" s="749"/>
      <c r="DO12" s="749"/>
      <c r="DP12" s="769"/>
      <c r="DQ12" s="768">
        <v>0</v>
      </c>
      <c r="DR12" s="749"/>
      <c r="DS12" s="749"/>
      <c r="DT12" s="749"/>
      <c r="DU12" s="769"/>
      <c r="DV12" s="770"/>
      <c r="DW12" s="771"/>
      <c r="DX12" s="771"/>
      <c r="DY12" s="771"/>
      <c r="DZ12" s="772"/>
      <c r="EA12" s="205"/>
    </row>
    <row r="13" spans="1:131" s="206" customFormat="1" ht="26.25" customHeight="1">
      <c r="A13" s="211">
        <v>7</v>
      </c>
      <c r="B13" s="742"/>
      <c r="C13" s="743"/>
      <c r="D13" s="743"/>
      <c r="E13" s="743"/>
      <c r="F13" s="743"/>
      <c r="G13" s="743"/>
      <c r="H13" s="743"/>
      <c r="I13" s="743"/>
      <c r="J13" s="743"/>
      <c r="K13" s="743"/>
      <c r="L13" s="743"/>
      <c r="M13" s="743"/>
      <c r="N13" s="743"/>
      <c r="O13" s="743"/>
      <c r="P13" s="744"/>
      <c r="Q13" s="745"/>
      <c r="R13" s="746"/>
      <c r="S13" s="746"/>
      <c r="T13" s="746"/>
      <c r="U13" s="746"/>
      <c r="V13" s="746"/>
      <c r="W13" s="746"/>
      <c r="X13" s="746"/>
      <c r="Y13" s="746"/>
      <c r="Z13" s="746"/>
      <c r="AA13" s="746"/>
      <c r="AB13" s="746"/>
      <c r="AC13" s="746"/>
      <c r="AD13" s="746"/>
      <c r="AE13" s="747"/>
      <c r="AF13" s="748"/>
      <c r="AG13" s="749"/>
      <c r="AH13" s="749"/>
      <c r="AI13" s="749"/>
      <c r="AJ13" s="750"/>
      <c r="AK13" s="751"/>
      <c r="AL13" s="752"/>
      <c r="AM13" s="752"/>
      <c r="AN13" s="752"/>
      <c r="AO13" s="752"/>
      <c r="AP13" s="752"/>
      <c r="AQ13" s="752"/>
      <c r="AR13" s="752"/>
      <c r="AS13" s="752"/>
      <c r="AT13" s="752"/>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2">
        <v>7</v>
      </c>
      <c r="BR13" s="342"/>
      <c r="BS13" s="755" t="s">
        <v>548</v>
      </c>
      <c r="BT13" s="756"/>
      <c r="BU13" s="756"/>
      <c r="BV13" s="756"/>
      <c r="BW13" s="756"/>
      <c r="BX13" s="756"/>
      <c r="BY13" s="756"/>
      <c r="BZ13" s="756"/>
      <c r="CA13" s="756"/>
      <c r="CB13" s="756"/>
      <c r="CC13" s="756"/>
      <c r="CD13" s="756"/>
      <c r="CE13" s="756"/>
      <c r="CF13" s="756"/>
      <c r="CG13" s="757"/>
      <c r="CH13" s="768">
        <v>-1</v>
      </c>
      <c r="CI13" s="749"/>
      <c r="CJ13" s="749"/>
      <c r="CK13" s="749"/>
      <c r="CL13" s="769"/>
      <c r="CM13" s="768">
        <v>167</v>
      </c>
      <c r="CN13" s="749"/>
      <c r="CO13" s="749"/>
      <c r="CP13" s="749"/>
      <c r="CQ13" s="769"/>
      <c r="CR13" s="768">
        <v>100</v>
      </c>
      <c r="CS13" s="749"/>
      <c r="CT13" s="749"/>
      <c r="CU13" s="749"/>
      <c r="CV13" s="769"/>
      <c r="CW13" s="768">
        <v>39</v>
      </c>
      <c r="CX13" s="749"/>
      <c r="CY13" s="749"/>
      <c r="CZ13" s="749"/>
      <c r="DA13" s="769"/>
      <c r="DB13" s="768">
        <v>0</v>
      </c>
      <c r="DC13" s="749"/>
      <c r="DD13" s="749"/>
      <c r="DE13" s="749"/>
      <c r="DF13" s="769"/>
      <c r="DG13" s="768">
        <v>0</v>
      </c>
      <c r="DH13" s="749"/>
      <c r="DI13" s="749"/>
      <c r="DJ13" s="749"/>
      <c r="DK13" s="769"/>
      <c r="DL13" s="768">
        <v>0</v>
      </c>
      <c r="DM13" s="749"/>
      <c r="DN13" s="749"/>
      <c r="DO13" s="749"/>
      <c r="DP13" s="769"/>
      <c r="DQ13" s="768">
        <v>0</v>
      </c>
      <c r="DR13" s="749"/>
      <c r="DS13" s="749"/>
      <c r="DT13" s="749"/>
      <c r="DU13" s="769"/>
      <c r="DV13" s="770"/>
      <c r="DW13" s="771"/>
      <c r="DX13" s="771"/>
      <c r="DY13" s="771"/>
      <c r="DZ13" s="772"/>
      <c r="EA13" s="205"/>
    </row>
    <row r="14" spans="1:131" s="206" customFormat="1" ht="26.25" customHeight="1">
      <c r="A14" s="211">
        <v>8</v>
      </c>
      <c r="B14" s="742"/>
      <c r="C14" s="743"/>
      <c r="D14" s="743"/>
      <c r="E14" s="743"/>
      <c r="F14" s="743"/>
      <c r="G14" s="743"/>
      <c r="H14" s="743"/>
      <c r="I14" s="743"/>
      <c r="J14" s="743"/>
      <c r="K14" s="743"/>
      <c r="L14" s="743"/>
      <c r="M14" s="743"/>
      <c r="N14" s="743"/>
      <c r="O14" s="743"/>
      <c r="P14" s="744"/>
      <c r="Q14" s="745"/>
      <c r="R14" s="746"/>
      <c r="S14" s="746"/>
      <c r="T14" s="746"/>
      <c r="U14" s="746"/>
      <c r="V14" s="746"/>
      <c r="W14" s="746"/>
      <c r="X14" s="746"/>
      <c r="Y14" s="746"/>
      <c r="Z14" s="746"/>
      <c r="AA14" s="746"/>
      <c r="AB14" s="746"/>
      <c r="AC14" s="746"/>
      <c r="AD14" s="746"/>
      <c r="AE14" s="747"/>
      <c r="AF14" s="748"/>
      <c r="AG14" s="749"/>
      <c r="AH14" s="749"/>
      <c r="AI14" s="749"/>
      <c r="AJ14" s="750"/>
      <c r="AK14" s="751"/>
      <c r="AL14" s="752"/>
      <c r="AM14" s="752"/>
      <c r="AN14" s="752"/>
      <c r="AO14" s="752"/>
      <c r="AP14" s="752"/>
      <c r="AQ14" s="752"/>
      <c r="AR14" s="752"/>
      <c r="AS14" s="752"/>
      <c r="AT14" s="752"/>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2">
        <v>8</v>
      </c>
      <c r="BR14" s="342"/>
      <c r="BS14" s="755" t="s">
        <v>549</v>
      </c>
      <c r="BT14" s="756"/>
      <c r="BU14" s="756"/>
      <c r="BV14" s="756"/>
      <c r="BW14" s="756"/>
      <c r="BX14" s="756"/>
      <c r="BY14" s="756"/>
      <c r="BZ14" s="756"/>
      <c r="CA14" s="756"/>
      <c r="CB14" s="756"/>
      <c r="CC14" s="756"/>
      <c r="CD14" s="756"/>
      <c r="CE14" s="756"/>
      <c r="CF14" s="756"/>
      <c r="CG14" s="757"/>
      <c r="CH14" s="768">
        <v>56</v>
      </c>
      <c r="CI14" s="749"/>
      <c r="CJ14" s="749"/>
      <c r="CK14" s="749"/>
      <c r="CL14" s="769"/>
      <c r="CM14" s="768">
        <v>5828</v>
      </c>
      <c r="CN14" s="749"/>
      <c r="CO14" s="749"/>
      <c r="CP14" s="749"/>
      <c r="CQ14" s="769"/>
      <c r="CR14" s="768">
        <v>6410</v>
      </c>
      <c r="CS14" s="749"/>
      <c r="CT14" s="749"/>
      <c r="CU14" s="749"/>
      <c r="CV14" s="769"/>
      <c r="CW14" s="768">
        <v>69</v>
      </c>
      <c r="CX14" s="749"/>
      <c r="CY14" s="749"/>
      <c r="CZ14" s="749"/>
      <c r="DA14" s="769"/>
      <c r="DB14" s="768">
        <v>0</v>
      </c>
      <c r="DC14" s="749"/>
      <c r="DD14" s="749"/>
      <c r="DE14" s="749"/>
      <c r="DF14" s="769"/>
      <c r="DG14" s="768">
        <v>0</v>
      </c>
      <c r="DH14" s="749"/>
      <c r="DI14" s="749"/>
      <c r="DJ14" s="749"/>
      <c r="DK14" s="769"/>
      <c r="DL14" s="768">
        <v>0</v>
      </c>
      <c r="DM14" s="749"/>
      <c r="DN14" s="749"/>
      <c r="DO14" s="749"/>
      <c r="DP14" s="769"/>
      <c r="DQ14" s="768">
        <v>0</v>
      </c>
      <c r="DR14" s="749"/>
      <c r="DS14" s="749"/>
      <c r="DT14" s="749"/>
      <c r="DU14" s="769"/>
      <c r="DV14" s="770"/>
      <c r="DW14" s="771"/>
      <c r="DX14" s="771"/>
      <c r="DY14" s="771"/>
      <c r="DZ14" s="772"/>
      <c r="EA14" s="205"/>
    </row>
    <row r="15" spans="1:131" s="206" customFormat="1" ht="26.25" customHeight="1">
      <c r="A15" s="211">
        <v>9</v>
      </c>
      <c r="B15" s="742"/>
      <c r="C15" s="743"/>
      <c r="D15" s="743"/>
      <c r="E15" s="743"/>
      <c r="F15" s="743"/>
      <c r="G15" s="743"/>
      <c r="H15" s="743"/>
      <c r="I15" s="743"/>
      <c r="J15" s="743"/>
      <c r="K15" s="743"/>
      <c r="L15" s="743"/>
      <c r="M15" s="743"/>
      <c r="N15" s="743"/>
      <c r="O15" s="743"/>
      <c r="P15" s="744"/>
      <c r="Q15" s="745"/>
      <c r="R15" s="746"/>
      <c r="S15" s="746"/>
      <c r="T15" s="746"/>
      <c r="U15" s="746"/>
      <c r="V15" s="746"/>
      <c r="W15" s="746"/>
      <c r="X15" s="746"/>
      <c r="Y15" s="746"/>
      <c r="Z15" s="746"/>
      <c r="AA15" s="746"/>
      <c r="AB15" s="746"/>
      <c r="AC15" s="746"/>
      <c r="AD15" s="746"/>
      <c r="AE15" s="747"/>
      <c r="AF15" s="748"/>
      <c r="AG15" s="749"/>
      <c r="AH15" s="749"/>
      <c r="AI15" s="749"/>
      <c r="AJ15" s="750"/>
      <c r="AK15" s="751"/>
      <c r="AL15" s="752"/>
      <c r="AM15" s="752"/>
      <c r="AN15" s="752"/>
      <c r="AO15" s="752"/>
      <c r="AP15" s="752"/>
      <c r="AQ15" s="752"/>
      <c r="AR15" s="752"/>
      <c r="AS15" s="752"/>
      <c r="AT15" s="752"/>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2">
        <v>9</v>
      </c>
      <c r="BR15" s="342"/>
      <c r="BS15" s="755" t="s">
        <v>550</v>
      </c>
      <c r="BT15" s="756"/>
      <c r="BU15" s="756"/>
      <c r="BV15" s="756"/>
      <c r="BW15" s="756"/>
      <c r="BX15" s="756"/>
      <c r="BY15" s="756"/>
      <c r="BZ15" s="756"/>
      <c r="CA15" s="756"/>
      <c r="CB15" s="756"/>
      <c r="CC15" s="756"/>
      <c r="CD15" s="756"/>
      <c r="CE15" s="756"/>
      <c r="CF15" s="756"/>
      <c r="CG15" s="757"/>
      <c r="CH15" s="768">
        <v>2</v>
      </c>
      <c r="CI15" s="749"/>
      <c r="CJ15" s="749"/>
      <c r="CK15" s="749"/>
      <c r="CL15" s="769"/>
      <c r="CM15" s="768">
        <v>45</v>
      </c>
      <c r="CN15" s="749"/>
      <c r="CO15" s="749"/>
      <c r="CP15" s="749"/>
      <c r="CQ15" s="769"/>
      <c r="CR15" s="768">
        <v>26</v>
      </c>
      <c r="CS15" s="749"/>
      <c r="CT15" s="749"/>
      <c r="CU15" s="749"/>
      <c r="CV15" s="769"/>
      <c r="CW15" s="768">
        <v>0</v>
      </c>
      <c r="CX15" s="749"/>
      <c r="CY15" s="749"/>
      <c r="CZ15" s="749"/>
      <c r="DA15" s="769"/>
      <c r="DB15" s="768">
        <v>0</v>
      </c>
      <c r="DC15" s="749"/>
      <c r="DD15" s="749"/>
      <c r="DE15" s="749"/>
      <c r="DF15" s="769"/>
      <c r="DG15" s="768">
        <v>0</v>
      </c>
      <c r="DH15" s="749"/>
      <c r="DI15" s="749"/>
      <c r="DJ15" s="749"/>
      <c r="DK15" s="769"/>
      <c r="DL15" s="768">
        <v>0</v>
      </c>
      <c r="DM15" s="749"/>
      <c r="DN15" s="749"/>
      <c r="DO15" s="749"/>
      <c r="DP15" s="769"/>
      <c r="DQ15" s="768">
        <v>0</v>
      </c>
      <c r="DR15" s="749"/>
      <c r="DS15" s="749"/>
      <c r="DT15" s="749"/>
      <c r="DU15" s="769"/>
      <c r="DV15" s="770"/>
      <c r="DW15" s="771"/>
      <c r="DX15" s="771"/>
      <c r="DY15" s="771"/>
      <c r="DZ15" s="772"/>
      <c r="EA15" s="205"/>
    </row>
    <row r="16" spans="1:131" s="206" customFormat="1" ht="26.25" customHeight="1">
      <c r="A16" s="211">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51"/>
      <c r="AL16" s="752"/>
      <c r="AM16" s="752"/>
      <c r="AN16" s="752"/>
      <c r="AO16" s="752"/>
      <c r="AP16" s="752"/>
      <c r="AQ16" s="752"/>
      <c r="AR16" s="752"/>
      <c r="AS16" s="752"/>
      <c r="AT16" s="752"/>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2">
        <v>10</v>
      </c>
      <c r="BR16" s="342"/>
      <c r="BS16" s="755" t="s">
        <v>551</v>
      </c>
      <c r="BT16" s="756"/>
      <c r="BU16" s="756"/>
      <c r="BV16" s="756"/>
      <c r="BW16" s="756"/>
      <c r="BX16" s="756"/>
      <c r="BY16" s="756"/>
      <c r="BZ16" s="756"/>
      <c r="CA16" s="756"/>
      <c r="CB16" s="756"/>
      <c r="CC16" s="756"/>
      <c r="CD16" s="756"/>
      <c r="CE16" s="756"/>
      <c r="CF16" s="756"/>
      <c r="CG16" s="757"/>
      <c r="CH16" s="768">
        <v>31</v>
      </c>
      <c r="CI16" s="749"/>
      <c r="CJ16" s="749"/>
      <c r="CK16" s="749"/>
      <c r="CL16" s="769"/>
      <c r="CM16" s="768">
        <v>165</v>
      </c>
      <c r="CN16" s="749"/>
      <c r="CO16" s="749"/>
      <c r="CP16" s="749"/>
      <c r="CQ16" s="769"/>
      <c r="CR16" s="768">
        <v>5</v>
      </c>
      <c r="CS16" s="749"/>
      <c r="CT16" s="749"/>
      <c r="CU16" s="749"/>
      <c r="CV16" s="769"/>
      <c r="CW16" s="768">
        <v>0</v>
      </c>
      <c r="CX16" s="749"/>
      <c r="CY16" s="749"/>
      <c r="CZ16" s="749"/>
      <c r="DA16" s="769"/>
      <c r="DB16" s="768">
        <v>0</v>
      </c>
      <c r="DC16" s="749"/>
      <c r="DD16" s="749"/>
      <c r="DE16" s="749"/>
      <c r="DF16" s="769"/>
      <c r="DG16" s="768">
        <v>0</v>
      </c>
      <c r="DH16" s="749"/>
      <c r="DI16" s="749"/>
      <c r="DJ16" s="749"/>
      <c r="DK16" s="769"/>
      <c r="DL16" s="768">
        <v>0</v>
      </c>
      <c r="DM16" s="749"/>
      <c r="DN16" s="749"/>
      <c r="DO16" s="749"/>
      <c r="DP16" s="769"/>
      <c r="DQ16" s="768">
        <v>0</v>
      </c>
      <c r="DR16" s="749"/>
      <c r="DS16" s="749"/>
      <c r="DT16" s="749"/>
      <c r="DU16" s="769"/>
      <c r="DV16" s="770"/>
      <c r="DW16" s="771"/>
      <c r="DX16" s="771"/>
      <c r="DY16" s="771"/>
      <c r="DZ16" s="772"/>
      <c r="EA16" s="205"/>
    </row>
    <row r="17" spans="1:131" s="206" customFormat="1" ht="26.25" customHeight="1">
      <c r="A17" s="211">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2">
        <v>11</v>
      </c>
      <c r="BR17" s="342"/>
      <c r="BS17" s="755" t="s">
        <v>552</v>
      </c>
      <c r="BT17" s="756"/>
      <c r="BU17" s="756"/>
      <c r="BV17" s="756"/>
      <c r="BW17" s="756"/>
      <c r="BX17" s="756"/>
      <c r="BY17" s="756"/>
      <c r="BZ17" s="756"/>
      <c r="CA17" s="756"/>
      <c r="CB17" s="756"/>
      <c r="CC17" s="756"/>
      <c r="CD17" s="756"/>
      <c r="CE17" s="756"/>
      <c r="CF17" s="756"/>
      <c r="CG17" s="757"/>
      <c r="CH17" s="768">
        <v>56</v>
      </c>
      <c r="CI17" s="749"/>
      <c r="CJ17" s="749"/>
      <c r="CK17" s="749"/>
      <c r="CL17" s="769"/>
      <c r="CM17" s="768">
        <v>139</v>
      </c>
      <c r="CN17" s="749"/>
      <c r="CO17" s="749"/>
      <c r="CP17" s="749"/>
      <c r="CQ17" s="769"/>
      <c r="CR17" s="768">
        <v>10</v>
      </c>
      <c r="CS17" s="749"/>
      <c r="CT17" s="749"/>
      <c r="CU17" s="749"/>
      <c r="CV17" s="769"/>
      <c r="CW17" s="768">
        <v>0</v>
      </c>
      <c r="CX17" s="749"/>
      <c r="CY17" s="749"/>
      <c r="CZ17" s="749"/>
      <c r="DA17" s="769"/>
      <c r="DB17" s="768">
        <v>489</v>
      </c>
      <c r="DC17" s="749"/>
      <c r="DD17" s="749"/>
      <c r="DE17" s="749"/>
      <c r="DF17" s="769"/>
      <c r="DG17" s="768">
        <v>0</v>
      </c>
      <c r="DH17" s="749"/>
      <c r="DI17" s="749"/>
      <c r="DJ17" s="749"/>
      <c r="DK17" s="769"/>
      <c r="DL17" s="768">
        <v>0</v>
      </c>
      <c r="DM17" s="749"/>
      <c r="DN17" s="749"/>
      <c r="DO17" s="749"/>
      <c r="DP17" s="769"/>
      <c r="DQ17" s="768">
        <v>0</v>
      </c>
      <c r="DR17" s="749"/>
      <c r="DS17" s="749"/>
      <c r="DT17" s="749"/>
      <c r="DU17" s="769"/>
      <c r="DV17" s="770"/>
      <c r="DW17" s="771"/>
      <c r="DX17" s="771"/>
      <c r="DY17" s="771"/>
      <c r="DZ17" s="772"/>
      <c r="EA17" s="205"/>
    </row>
    <row r="18" spans="1:131" s="206" customFormat="1" ht="26.25" customHeight="1">
      <c r="A18" s="211">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2">
        <v>12</v>
      </c>
      <c r="BR18" s="342"/>
      <c r="BS18" s="755"/>
      <c r="BT18" s="756"/>
      <c r="BU18" s="756"/>
      <c r="BV18" s="756"/>
      <c r="BW18" s="756"/>
      <c r="BX18" s="756"/>
      <c r="BY18" s="756"/>
      <c r="BZ18" s="756"/>
      <c r="CA18" s="756"/>
      <c r="CB18" s="756"/>
      <c r="CC18" s="756"/>
      <c r="CD18" s="756"/>
      <c r="CE18" s="756"/>
      <c r="CF18" s="756"/>
      <c r="CG18" s="757"/>
      <c r="CH18" s="768"/>
      <c r="CI18" s="749"/>
      <c r="CJ18" s="749"/>
      <c r="CK18" s="749"/>
      <c r="CL18" s="769"/>
      <c r="CM18" s="768"/>
      <c r="CN18" s="749"/>
      <c r="CO18" s="749"/>
      <c r="CP18" s="749"/>
      <c r="CQ18" s="769"/>
      <c r="CR18" s="768"/>
      <c r="CS18" s="749"/>
      <c r="CT18" s="749"/>
      <c r="CU18" s="749"/>
      <c r="CV18" s="769"/>
      <c r="CW18" s="768"/>
      <c r="CX18" s="749"/>
      <c r="CY18" s="749"/>
      <c r="CZ18" s="749"/>
      <c r="DA18" s="769"/>
      <c r="DB18" s="768"/>
      <c r="DC18" s="749"/>
      <c r="DD18" s="749"/>
      <c r="DE18" s="749"/>
      <c r="DF18" s="769"/>
      <c r="DG18" s="768"/>
      <c r="DH18" s="749"/>
      <c r="DI18" s="749"/>
      <c r="DJ18" s="749"/>
      <c r="DK18" s="769"/>
      <c r="DL18" s="768"/>
      <c r="DM18" s="749"/>
      <c r="DN18" s="749"/>
      <c r="DO18" s="749"/>
      <c r="DP18" s="769"/>
      <c r="DQ18" s="768"/>
      <c r="DR18" s="749"/>
      <c r="DS18" s="749"/>
      <c r="DT18" s="749"/>
      <c r="DU18" s="769"/>
      <c r="DV18" s="770"/>
      <c r="DW18" s="771"/>
      <c r="DX18" s="771"/>
      <c r="DY18" s="771"/>
      <c r="DZ18" s="772"/>
      <c r="EA18" s="205"/>
    </row>
    <row r="19" spans="1:131" s="206" customFormat="1" ht="26.25" customHeight="1">
      <c r="A19" s="211">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2">
        <v>13</v>
      </c>
      <c r="BR19" s="213"/>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0"/>
      <c r="DW19" s="771"/>
      <c r="DX19" s="771"/>
      <c r="DY19" s="771"/>
      <c r="DZ19" s="772"/>
      <c r="EA19" s="205"/>
    </row>
    <row r="20" spans="1:131" s="206" customFormat="1" ht="26.25" customHeight="1">
      <c r="A20" s="211">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2">
        <v>14</v>
      </c>
      <c r="BR20" s="213"/>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0"/>
      <c r="DW20" s="771"/>
      <c r="DX20" s="771"/>
      <c r="DY20" s="771"/>
      <c r="DZ20" s="772"/>
      <c r="EA20" s="205"/>
    </row>
    <row r="21" spans="1:131" s="206" customFormat="1" ht="26.25" customHeight="1" thickBot="1">
      <c r="A21" s="211">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2">
        <v>15</v>
      </c>
      <c r="BR21" s="213"/>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0"/>
      <c r="DW21" s="771"/>
      <c r="DX21" s="771"/>
      <c r="DY21" s="771"/>
      <c r="DZ21" s="772"/>
      <c r="EA21" s="205"/>
    </row>
    <row r="22" spans="1:131" s="206" customFormat="1" ht="26.25" customHeight="1">
      <c r="A22" s="211">
        <v>16</v>
      </c>
      <c r="B22" s="742"/>
      <c r="C22" s="743"/>
      <c r="D22" s="743"/>
      <c r="E22" s="743"/>
      <c r="F22" s="743"/>
      <c r="G22" s="743"/>
      <c r="H22" s="743"/>
      <c r="I22" s="743"/>
      <c r="J22" s="743"/>
      <c r="K22" s="743"/>
      <c r="L22" s="743"/>
      <c r="M22" s="743"/>
      <c r="N22" s="743"/>
      <c r="O22" s="743"/>
      <c r="P22" s="744"/>
      <c r="Q22" s="779"/>
      <c r="R22" s="780"/>
      <c r="S22" s="780"/>
      <c r="T22" s="780"/>
      <c r="U22" s="780"/>
      <c r="V22" s="780"/>
      <c r="W22" s="780"/>
      <c r="X22" s="780"/>
      <c r="Y22" s="780"/>
      <c r="Z22" s="780"/>
      <c r="AA22" s="780"/>
      <c r="AB22" s="780"/>
      <c r="AC22" s="780"/>
      <c r="AD22" s="780"/>
      <c r="AE22" s="781"/>
      <c r="AF22" s="748"/>
      <c r="AG22" s="749"/>
      <c r="AH22" s="749"/>
      <c r="AI22" s="749"/>
      <c r="AJ22" s="750"/>
      <c r="AK22" s="794"/>
      <c r="AL22" s="795"/>
      <c r="AM22" s="795"/>
      <c r="AN22" s="795"/>
      <c r="AO22" s="795"/>
      <c r="AP22" s="795"/>
      <c r="AQ22" s="795"/>
      <c r="AR22" s="795"/>
      <c r="AS22" s="795"/>
      <c r="AT22" s="795"/>
      <c r="AU22" s="796"/>
      <c r="AV22" s="796"/>
      <c r="AW22" s="796"/>
      <c r="AX22" s="796"/>
      <c r="AY22" s="797"/>
      <c r="AZ22" s="798" t="s">
        <v>369</v>
      </c>
      <c r="BA22" s="798"/>
      <c r="BB22" s="798"/>
      <c r="BC22" s="798"/>
      <c r="BD22" s="799"/>
      <c r="BE22" s="204"/>
      <c r="BF22" s="204"/>
      <c r="BG22" s="204"/>
      <c r="BH22" s="204"/>
      <c r="BI22" s="204"/>
      <c r="BJ22" s="204"/>
      <c r="BK22" s="204"/>
      <c r="BL22" s="204"/>
      <c r="BM22" s="204"/>
      <c r="BN22" s="204"/>
      <c r="BO22" s="204"/>
      <c r="BP22" s="204"/>
      <c r="BQ22" s="212">
        <v>16</v>
      </c>
      <c r="BR22" s="213"/>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0"/>
      <c r="DW22" s="771"/>
      <c r="DX22" s="771"/>
      <c r="DY22" s="771"/>
      <c r="DZ22" s="772"/>
      <c r="EA22" s="205"/>
    </row>
    <row r="23" spans="1:131" s="206" customFormat="1" ht="26.25" customHeight="1" thickBot="1">
      <c r="A23" s="214" t="s">
        <v>370</v>
      </c>
      <c r="B23" s="782" t="s">
        <v>371</v>
      </c>
      <c r="C23" s="783"/>
      <c r="D23" s="783"/>
      <c r="E23" s="783"/>
      <c r="F23" s="783"/>
      <c r="G23" s="783"/>
      <c r="H23" s="783"/>
      <c r="I23" s="783"/>
      <c r="J23" s="783"/>
      <c r="K23" s="783"/>
      <c r="L23" s="783"/>
      <c r="M23" s="783"/>
      <c r="N23" s="783"/>
      <c r="O23" s="783"/>
      <c r="P23" s="784"/>
      <c r="Q23" s="785">
        <v>279776</v>
      </c>
      <c r="R23" s="786"/>
      <c r="S23" s="786"/>
      <c r="T23" s="786"/>
      <c r="U23" s="786"/>
      <c r="V23" s="786">
        <v>269506</v>
      </c>
      <c r="W23" s="786"/>
      <c r="X23" s="786"/>
      <c r="Y23" s="786"/>
      <c r="Z23" s="786"/>
      <c r="AA23" s="786">
        <v>10270</v>
      </c>
      <c r="AB23" s="786"/>
      <c r="AC23" s="786"/>
      <c r="AD23" s="786"/>
      <c r="AE23" s="787"/>
      <c r="AF23" s="788">
        <v>5238</v>
      </c>
      <c r="AG23" s="786"/>
      <c r="AH23" s="786"/>
      <c r="AI23" s="786"/>
      <c r="AJ23" s="789"/>
      <c r="AK23" s="790"/>
      <c r="AL23" s="791"/>
      <c r="AM23" s="791"/>
      <c r="AN23" s="791"/>
      <c r="AO23" s="791"/>
      <c r="AP23" s="786">
        <v>431143</v>
      </c>
      <c r="AQ23" s="786"/>
      <c r="AR23" s="786"/>
      <c r="AS23" s="786"/>
      <c r="AT23" s="786"/>
      <c r="AU23" s="792"/>
      <c r="AV23" s="792"/>
      <c r="AW23" s="792"/>
      <c r="AX23" s="792"/>
      <c r="AY23" s="793"/>
      <c r="AZ23" s="801"/>
      <c r="BA23" s="802"/>
      <c r="BB23" s="802"/>
      <c r="BC23" s="802"/>
      <c r="BD23" s="803"/>
      <c r="BE23" s="204"/>
      <c r="BF23" s="204"/>
      <c r="BG23" s="204"/>
      <c r="BH23" s="204"/>
      <c r="BI23" s="204"/>
      <c r="BJ23" s="204"/>
      <c r="BK23" s="204"/>
      <c r="BL23" s="204"/>
      <c r="BM23" s="204"/>
      <c r="BN23" s="204"/>
      <c r="BO23" s="204"/>
      <c r="BP23" s="204"/>
      <c r="BQ23" s="212">
        <v>17</v>
      </c>
      <c r="BR23" s="213"/>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0"/>
      <c r="DW23" s="771"/>
      <c r="DX23" s="771"/>
      <c r="DY23" s="771"/>
      <c r="DZ23" s="772"/>
      <c r="EA23" s="205"/>
    </row>
    <row r="24" spans="1:131" s="206" customFormat="1" ht="26.25" customHeight="1">
      <c r="A24" s="800" t="s">
        <v>372</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2">
        <v>18</v>
      </c>
      <c r="BR24" s="213"/>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0"/>
      <c r="DW24" s="771"/>
      <c r="DX24" s="771"/>
      <c r="DY24" s="771"/>
      <c r="DZ24" s="772"/>
      <c r="EA24" s="205"/>
    </row>
    <row r="25" spans="1:131" s="198" customFormat="1" ht="26.25" customHeight="1" thickBot="1">
      <c r="A25" s="736" t="s">
        <v>373</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03"/>
      <c r="BK25" s="203"/>
      <c r="BL25" s="203"/>
      <c r="BM25" s="203"/>
      <c r="BN25" s="203"/>
      <c r="BO25" s="215"/>
      <c r="BP25" s="215"/>
      <c r="BQ25" s="212">
        <v>19</v>
      </c>
      <c r="BR25" s="213"/>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0"/>
      <c r="DW25" s="771"/>
      <c r="DX25" s="771"/>
      <c r="DY25" s="771"/>
      <c r="DZ25" s="772"/>
      <c r="EA25" s="197"/>
    </row>
    <row r="26" spans="1:131" s="198" customFormat="1" ht="26.25" customHeight="1">
      <c r="A26" s="727" t="s">
        <v>347</v>
      </c>
      <c r="B26" s="728"/>
      <c r="C26" s="728"/>
      <c r="D26" s="728"/>
      <c r="E26" s="728"/>
      <c r="F26" s="728"/>
      <c r="G26" s="728"/>
      <c r="H26" s="728"/>
      <c r="I26" s="728"/>
      <c r="J26" s="728"/>
      <c r="K26" s="728"/>
      <c r="L26" s="728"/>
      <c r="M26" s="728"/>
      <c r="N26" s="728"/>
      <c r="O26" s="728"/>
      <c r="P26" s="729"/>
      <c r="Q26" s="704" t="s">
        <v>374</v>
      </c>
      <c r="R26" s="705"/>
      <c r="S26" s="705"/>
      <c r="T26" s="705"/>
      <c r="U26" s="706"/>
      <c r="V26" s="704" t="s">
        <v>375</v>
      </c>
      <c r="W26" s="705"/>
      <c r="X26" s="705"/>
      <c r="Y26" s="705"/>
      <c r="Z26" s="706"/>
      <c r="AA26" s="704" t="s">
        <v>376</v>
      </c>
      <c r="AB26" s="705"/>
      <c r="AC26" s="705"/>
      <c r="AD26" s="705"/>
      <c r="AE26" s="705"/>
      <c r="AF26" s="804" t="s">
        <v>377</v>
      </c>
      <c r="AG26" s="805"/>
      <c r="AH26" s="805"/>
      <c r="AI26" s="805"/>
      <c r="AJ26" s="806"/>
      <c r="AK26" s="705" t="s">
        <v>378</v>
      </c>
      <c r="AL26" s="705"/>
      <c r="AM26" s="705"/>
      <c r="AN26" s="705"/>
      <c r="AO26" s="706"/>
      <c r="AP26" s="704" t="s">
        <v>379</v>
      </c>
      <c r="AQ26" s="705"/>
      <c r="AR26" s="705"/>
      <c r="AS26" s="705"/>
      <c r="AT26" s="706"/>
      <c r="AU26" s="704" t="s">
        <v>380</v>
      </c>
      <c r="AV26" s="705"/>
      <c r="AW26" s="705"/>
      <c r="AX26" s="705"/>
      <c r="AY26" s="706"/>
      <c r="AZ26" s="704" t="s">
        <v>381</v>
      </c>
      <c r="BA26" s="705"/>
      <c r="BB26" s="705"/>
      <c r="BC26" s="705"/>
      <c r="BD26" s="706"/>
      <c r="BE26" s="704" t="s">
        <v>354</v>
      </c>
      <c r="BF26" s="705"/>
      <c r="BG26" s="705"/>
      <c r="BH26" s="705"/>
      <c r="BI26" s="716"/>
      <c r="BJ26" s="203"/>
      <c r="BK26" s="203"/>
      <c r="BL26" s="203"/>
      <c r="BM26" s="203"/>
      <c r="BN26" s="203"/>
      <c r="BO26" s="215"/>
      <c r="BP26" s="215"/>
      <c r="BQ26" s="212">
        <v>20</v>
      </c>
      <c r="BR26" s="213"/>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0"/>
      <c r="DW26" s="771"/>
      <c r="DX26" s="771"/>
      <c r="DY26" s="771"/>
      <c r="DZ26" s="772"/>
      <c r="EA26" s="197"/>
    </row>
    <row r="27" spans="1:131" s="198" customFormat="1" ht="26.25" customHeight="1" thickBot="1">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7"/>
      <c r="AG27" s="808"/>
      <c r="AH27" s="808"/>
      <c r="AI27" s="808"/>
      <c r="AJ27" s="809"/>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03"/>
      <c r="BK27" s="203"/>
      <c r="BL27" s="203"/>
      <c r="BM27" s="203"/>
      <c r="BN27" s="203"/>
      <c r="BO27" s="215"/>
      <c r="BP27" s="215"/>
      <c r="BQ27" s="212">
        <v>21</v>
      </c>
      <c r="BR27" s="213"/>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0"/>
      <c r="DW27" s="771"/>
      <c r="DX27" s="771"/>
      <c r="DY27" s="771"/>
      <c r="DZ27" s="772"/>
      <c r="EA27" s="197"/>
    </row>
    <row r="28" spans="1:131" s="198" customFormat="1" ht="26.25" customHeight="1" thickTop="1">
      <c r="A28" s="216">
        <v>1</v>
      </c>
      <c r="B28" s="718" t="s">
        <v>382</v>
      </c>
      <c r="C28" s="719"/>
      <c r="D28" s="719"/>
      <c r="E28" s="719"/>
      <c r="F28" s="719"/>
      <c r="G28" s="719"/>
      <c r="H28" s="719"/>
      <c r="I28" s="719"/>
      <c r="J28" s="719"/>
      <c r="K28" s="719"/>
      <c r="L28" s="719"/>
      <c r="M28" s="719"/>
      <c r="N28" s="719"/>
      <c r="O28" s="719"/>
      <c r="P28" s="720"/>
      <c r="Q28" s="814">
        <v>14254</v>
      </c>
      <c r="R28" s="815"/>
      <c r="S28" s="815"/>
      <c r="T28" s="815"/>
      <c r="U28" s="815"/>
      <c r="V28" s="815">
        <v>13844</v>
      </c>
      <c r="W28" s="815"/>
      <c r="X28" s="815"/>
      <c r="Y28" s="815"/>
      <c r="Z28" s="815"/>
      <c r="AA28" s="815">
        <v>410</v>
      </c>
      <c r="AB28" s="815"/>
      <c r="AC28" s="815"/>
      <c r="AD28" s="815"/>
      <c r="AE28" s="816"/>
      <c r="AF28" s="817">
        <v>410</v>
      </c>
      <c r="AG28" s="815"/>
      <c r="AH28" s="815"/>
      <c r="AI28" s="815"/>
      <c r="AJ28" s="818"/>
      <c r="AK28" s="819">
        <v>0</v>
      </c>
      <c r="AL28" s="810"/>
      <c r="AM28" s="810"/>
      <c r="AN28" s="810"/>
      <c r="AO28" s="810"/>
      <c r="AP28" s="810">
        <v>0</v>
      </c>
      <c r="AQ28" s="810"/>
      <c r="AR28" s="810"/>
      <c r="AS28" s="810"/>
      <c r="AT28" s="810"/>
      <c r="AU28" s="810">
        <v>0</v>
      </c>
      <c r="AV28" s="810"/>
      <c r="AW28" s="810"/>
      <c r="AX28" s="810"/>
      <c r="AY28" s="810"/>
      <c r="AZ28" s="811"/>
      <c r="BA28" s="811"/>
      <c r="BB28" s="811"/>
      <c r="BC28" s="811"/>
      <c r="BD28" s="811"/>
      <c r="BE28" s="812"/>
      <c r="BF28" s="812"/>
      <c r="BG28" s="812"/>
      <c r="BH28" s="812"/>
      <c r="BI28" s="813"/>
      <c r="BJ28" s="203"/>
      <c r="BK28" s="203"/>
      <c r="BL28" s="203"/>
      <c r="BM28" s="203"/>
      <c r="BN28" s="203"/>
      <c r="BO28" s="215"/>
      <c r="BP28" s="215"/>
      <c r="BQ28" s="212">
        <v>22</v>
      </c>
      <c r="BR28" s="213"/>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0"/>
      <c r="DW28" s="771"/>
      <c r="DX28" s="771"/>
      <c r="DY28" s="771"/>
      <c r="DZ28" s="772"/>
      <c r="EA28" s="197"/>
    </row>
    <row r="29" spans="1:131" s="198" customFormat="1" ht="26.25" customHeight="1">
      <c r="A29" s="216">
        <v>2</v>
      </c>
      <c r="B29" s="742" t="s">
        <v>383</v>
      </c>
      <c r="C29" s="743"/>
      <c r="D29" s="743"/>
      <c r="E29" s="743"/>
      <c r="F29" s="743"/>
      <c r="G29" s="743"/>
      <c r="H29" s="743"/>
      <c r="I29" s="743"/>
      <c r="J29" s="743"/>
      <c r="K29" s="743"/>
      <c r="L29" s="743"/>
      <c r="M29" s="743"/>
      <c r="N29" s="743"/>
      <c r="O29" s="743"/>
      <c r="P29" s="744"/>
      <c r="Q29" s="745">
        <v>81482</v>
      </c>
      <c r="R29" s="746"/>
      <c r="S29" s="746"/>
      <c r="T29" s="746"/>
      <c r="U29" s="746"/>
      <c r="V29" s="746">
        <v>77295</v>
      </c>
      <c r="W29" s="746"/>
      <c r="X29" s="746"/>
      <c r="Y29" s="746"/>
      <c r="Z29" s="746"/>
      <c r="AA29" s="746">
        <v>4187</v>
      </c>
      <c r="AB29" s="746"/>
      <c r="AC29" s="746"/>
      <c r="AD29" s="746"/>
      <c r="AE29" s="747"/>
      <c r="AF29" s="748">
        <v>4187</v>
      </c>
      <c r="AG29" s="749"/>
      <c r="AH29" s="749"/>
      <c r="AI29" s="749"/>
      <c r="AJ29" s="750"/>
      <c r="AK29" s="822">
        <v>6254</v>
      </c>
      <c r="AL29" s="823"/>
      <c r="AM29" s="823"/>
      <c r="AN29" s="823"/>
      <c r="AO29" s="823"/>
      <c r="AP29" s="823">
        <v>0</v>
      </c>
      <c r="AQ29" s="823"/>
      <c r="AR29" s="823"/>
      <c r="AS29" s="823"/>
      <c r="AT29" s="823"/>
      <c r="AU29" s="823">
        <v>0</v>
      </c>
      <c r="AV29" s="823"/>
      <c r="AW29" s="823"/>
      <c r="AX29" s="823"/>
      <c r="AY29" s="823"/>
      <c r="AZ29" s="824"/>
      <c r="BA29" s="824"/>
      <c r="BB29" s="824"/>
      <c r="BC29" s="824"/>
      <c r="BD29" s="824"/>
      <c r="BE29" s="820"/>
      <c r="BF29" s="820"/>
      <c r="BG29" s="820"/>
      <c r="BH29" s="820"/>
      <c r="BI29" s="821"/>
      <c r="BJ29" s="203"/>
      <c r="BK29" s="203"/>
      <c r="BL29" s="203"/>
      <c r="BM29" s="203"/>
      <c r="BN29" s="203"/>
      <c r="BO29" s="215"/>
      <c r="BP29" s="215"/>
      <c r="BQ29" s="212">
        <v>23</v>
      </c>
      <c r="BR29" s="213"/>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0"/>
      <c r="DW29" s="771"/>
      <c r="DX29" s="771"/>
      <c r="DY29" s="771"/>
      <c r="DZ29" s="772"/>
      <c r="EA29" s="197"/>
    </row>
    <row r="30" spans="1:131" s="198" customFormat="1" ht="26.25" customHeight="1">
      <c r="A30" s="216">
        <v>3</v>
      </c>
      <c r="B30" s="742" t="s">
        <v>384</v>
      </c>
      <c r="C30" s="743"/>
      <c r="D30" s="743"/>
      <c r="E30" s="743"/>
      <c r="F30" s="743"/>
      <c r="G30" s="743"/>
      <c r="H30" s="743"/>
      <c r="I30" s="743"/>
      <c r="J30" s="743"/>
      <c r="K30" s="743"/>
      <c r="L30" s="743"/>
      <c r="M30" s="743"/>
      <c r="N30" s="743"/>
      <c r="O30" s="743"/>
      <c r="P30" s="744"/>
      <c r="Q30" s="745">
        <v>111</v>
      </c>
      <c r="R30" s="746"/>
      <c r="S30" s="746"/>
      <c r="T30" s="746"/>
      <c r="U30" s="746"/>
      <c r="V30" s="746">
        <v>111</v>
      </c>
      <c r="W30" s="746"/>
      <c r="X30" s="746"/>
      <c r="Y30" s="746"/>
      <c r="Z30" s="746"/>
      <c r="AA30" s="746">
        <v>0</v>
      </c>
      <c r="AB30" s="746"/>
      <c r="AC30" s="746"/>
      <c r="AD30" s="746"/>
      <c r="AE30" s="747"/>
      <c r="AF30" s="748">
        <v>0</v>
      </c>
      <c r="AG30" s="749"/>
      <c r="AH30" s="749"/>
      <c r="AI30" s="749"/>
      <c r="AJ30" s="750"/>
      <c r="AK30" s="822">
        <v>62</v>
      </c>
      <c r="AL30" s="823"/>
      <c r="AM30" s="823"/>
      <c r="AN30" s="823"/>
      <c r="AO30" s="823"/>
      <c r="AP30" s="823">
        <v>175</v>
      </c>
      <c r="AQ30" s="823"/>
      <c r="AR30" s="823"/>
      <c r="AS30" s="823"/>
      <c r="AT30" s="823"/>
      <c r="AU30" s="823">
        <v>88</v>
      </c>
      <c r="AV30" s="823"/>
      <c r="AW30" s="823"/>
      <c r="AX30" s="823"/>
      <c r="AY30" s="823"/>
      <c r="AZ30" s="824"/>
      <c r="BA30" s="824"/>
      <c r="BB30" s="824"/>
      <c r="BC30" s="824"/>
      <c r="BD30" s="824"/>
      <c r="BE30" s="820"/>
      <c r="BF30" s="820"/>
      <c r="BG30" s="820"/>
      <c r="BH30" s="820"/>
      <c r="BI30" s="821"/>
      <c r="BJ30" s="203"/>
      <c r="BK30" s="203"/>
      <c r="BL30" s="203"/>
      <c r="BM30" s="203"/>
      <c r="BN30" s="203"/>
      <c r="BO30" s="215"/>
      <c r="BP30" s="215"/>
      <c r="BQ30" s="212">
        <v>24</v>
      </c>
      <c r="BR30" s="213"/>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0"/>
      <c r="DW30" s="771"/>
      <c r="DX30" s="771"/>
      <c r="DY30" s="771"/>
      <c r="DZ30" s="772"/>
      <c r="EA30" s="197"/>
    </row>
    <row r="31" spans="1:131" s="198" customFormat="1" ht="26.25" customHeight="1">
      <c r="A31" s="216">
        <v>4</v>
      </c>
      <c r="B31" s="742" t="s">
        <v>553</v>
      </c>
      <c r="C31" s="743"/>
      <c r="D31" s="743"/>
      <c r="E31" s="743"/>
      <c r="F31" s="743"/>
      <c r="G31" s="743"/>
      <c r="H31" s="743"/>
      <c r="I31" s="743"/>
      <c r="J31" s="743"/>
      <c r="K31" s="743"/>
      <c r="L31" s="743"/>
      <c r="M31" s="743"/>
      <c r="N31" s="743"/>
      <c r="O31" s="743"/>
      <c r="P31" s="744"/>
      <c r="Q31" s="745">
        <v>308</v>
      </c>
      <c r="R31" s="746"/>
      <c r="S31" s="746"/>
      <c r="T31" s="746"/>
      <c r="U31" s="746"/>
      <c r="V31" s="746">
        <v>308</v>
      </c>
      <c r="W31" s="746"/>
      <c r="X31" s="746"/>
      <c r="Y31" s="746"/>
      <c r="Z31" s="746"/>
      <c r="AA31" s="746">
        <v>0</v>
      </c>
      <c r="AB31" s="746"/>
      <c r="AC31" s="746"/>
      <c r="AD31" s="746"/>
      <c r="AE31" s="747"/>
      <c r="AF31" s="748">
        <v>0</v>
      </c>
      <c r="AG31" s="749"/>
      <c r="AH31" s="749"/>
      <c r="AI31" s="749"/>
      <c r="AJ31" s="750"/>
      <c r="AK31" s="822">
        <v>160</v>
      </c>
      <c r="AL31" s="823"/>
      <c r="AM31" s="823"/>
      <c r="AN31" s="823"/>
      <c r="AO31" s="823"/>
      <c r="AP31" s="823">
        <v>1238</v>
      </c>
      <c r="AQ31" s="823"/>
      <c r="AR31" s="823"/>
      <c r="AS31" s="823"/>
      <c r="AT31" s="823"/>
      <c r="AU31" s="823">
        <v>628</v>
      </c>
      <c r="AV31" s="823"/>
      <c r="AW31" s="823"/>
      <c r="AX31" s="823"/>
      <c r="AY31" s="823"/>
      <c r="AZ31" s="824"/>
      <c r="BA31" s="824"/>
      <c r="BB31" s="824"/>
      <c r="BC31" s="824"/>
      <c r="BD31" s="824"/>
      <c r="BE31" s="820"/>
      <c r="BF31" s="820"/>
      <c r="BG31" s="820"/>
      <c r="BH31" s="820"/>
      <c r="BI31" s="821"/>
      <c r="BJ31" s="203"/>
      <c r="BK31" s="203"/>
      <c r="BL31" s="203"/>
      <c r="BM31" s="203"/>
      <c r="BN31" s="203"/>
      <c r="BO31" s="215"/>
      <c r="BP31" s="215"/>
      <c r="BQ31" s="212">
        <v>25</v>
      </c>
      <c r="BR31" s="213"/>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0"/>
      <c r="DW31" s="771"/>
      <c r="DX31" s="771"/>
      <c r="DY31" s="771"/>
      <c r="DZ31" s="772"/>
      <c r="EA31" s="197"/>
    </row>
    <row r="32" spans="1:131" s="198" customFormat="1" ht="26.25" customHeight="1">
      <c r="A32" s="216">
        <v>5</v>
      </c>
      <c r="B32" s="742" t="s">
        <v>559</v>
      </c>
      <c r="C32" s="743"/>
      <c r="D32" s="743"/>
      <c r="E32" s="743"/>
      <c r="F32" s="743"/>
      <c r="G32" s="743"/>
      <c r="H32" s="743"/>
      <c r="I32" s="743"/>
      <c r="J32" s="743"/>
      <c r="K32" s="743"/>
      <c r="L32" s="743"/>
      <c r="M32" s="743"/>
      <c r="N32" s="743"/>
      <c r="O32" s="743"/>
      <c r="P32" s="744"/>
      <c r="Q32" s="745"/>
      <c r="R32" s="746"/>
      <c r="S32" s="746"/>
      <c r="T32" s="746"/>
      <c r="U32" s="746"/>
      <c r="V32" s="746"/>
      <c r="W32" s="746"/>
      <c r="X32" s="746"/>
      <c r="Y32" s="746"/>
      <c r="Z32" s="746"/>
      <c r="AA32" s="746"/>
      <c r="AB32" s="746"/>
      <c r="AC32" s="746"/>
      <c r="AD32" s="746"/>
      <c r="AE32" s="747"/>
      <c r="AF32" s="748"/>
      <c r="AG32" s="749"/>
      <c r="AH32" s="749"/>
      <c r="AI32" s="749"/>
      <c r="AJ32" s="750"/>
      <c r="AK32" s="822"/>
      <c r="AL32" s="823"/>
      <c r="AM32" s="823"/>
      <c r="AN32" s="823"/>
      <c r="AO32" s="823"/>
      <c r="AP32" s="823"/>
      <c r="AQ32" s="823"/>
      <c r="AR32" s="823"/>
      <c r="AS32" s="823"/>
      <c r="AT32" s="823"/>
      <c r="AU32" s="823"/>
      <c r="AV32" s="823"/>
      <c r="AW32" s="823"/>
      <c r="AX32" s="823"/>
      <c r="AY32" s="823"/>
      <c r="AZ32" s="824"/>
      <c r="BA32" s="824"/>
      <c r="BB32" s="824"/>
      <c r="BC32" s="824"/>
      <c r="BD32" s="824"/>
      <c r="BE32" s="820"/>
      <c r="BF32" s="820"/>
      <c r="BG32" s="820"/>
      <c r="BH32" s="820"/>
      <c r="BI32" s="821"/>
      <c r="BJ32" s="203"/>
      <c r="BK32" s="203"/>
      <c r="BL32" s="203"/>
      <c r="BM32" s="203"/>
      <c r="BN32" s="203"/>
      <c r="BO32" s="215"/>
      <c r="BP32" s="215"/>
      <c r="BQ32" s="212">
        <v>26</v>
      </c>
      <c r="BR32" s="213"/>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0"/>
      <c r="DW32" s="771"/>
      <c r="DX32" s="771"/>
      <c r="DY32" s="771"/>
      <c r="DZ32" s="772"/>
      <c r="EA32" s="197"/>
    </row>
    <row r="33" spans="1:131" s="198" customFormat="1" ht="26.25" customHeight="1">
      <c r="A33" s="216">
        <v>6</v>
      </c>
      <c r="B33" s="742" t="s">
        <v>385</v>
      </c>
      <c r="C33" s="743"/>
      <c r="D33" s="743"/>
      <c r="E33" s="743"/>
      <c r="F33" s="743"/>
      <c r="G33" s="743"/>
      <c r="H33" s="743"/>
      <c r="I33" s="743"/>
      <c r="J33" s="743"/>
      <c r="K33" s="743"/>
      <c r="L33" s="743"/>
      <c r="M33" s="743"/>
      <c r="N33" s="743"/>
      <c r="O33" s="743"/>
      <c r="P33" s="744"/>
      <c r="Q33" s="745">
        <v>54221</v>
      </c>
      <c r="R33" s="746"/>
      <c r="S33" s="746"/>
      <c r="T33" s="746"/>
      <c r="U33" s="746"/>
      <c r="V33" s="746">
        <v>53803</v>
      </c>
      <c r="W33" s="746"/>
      <c r="X33" s="746"/>
      <c r="Y33" s="746"/>
      <c r="Z33" s="746"/>
      <c r="AA33" s="746">
        <v>418</v>
      </c>
      <c r="AB33" s="746"/>
      <c r="AC33" s="746"/>
      <c r="AD33" s="746"/>
      <c r="AE33" s="747"/>
      <c r="AF33" s="748">
        <v>418</v>
      </c>
      <c r="AG33" s="749"/>
      <c r="AH33" s="749"/>
      <c r="AI33" s="749"/>
      <c r="AJ33" s="750"/>
      <c r="AK33" s="822">
        <v>7776</v>
      </c>
      <c r="AL33" s="823"/>
      <c r="AM33" s="823"/>
      <c r="AN33" s="823"/>
      <c r="AO33" s="823"/>
      <c r="AP33" s="823">
        <v>0</v>
      </c>
      <c r="AQ33" s="823"/>
      <c r="AR33" s="823"/>
      <c r="AS33" s="823"/>
      <c r="AT33" s="823"/>
      <c r="AU33" s="823">
        <v>0</v>
      </c>
      <c r="AV33" s="823"/>
      <c r="AW33" s="823"/>
      <c r="AX33" s="823"/>
      <c r="AY33" s="823"/>
      <c r="AZ33" s="824"/>
      <c r="BA33" s="824"/>
      <c r="BB33" s="824"/>
      <c r="BC33" s="824"/>
      <c r="BD33" s="824"/>
      <c r="BE33" s="820"/>
      <c r="BF33" s="820"/>
      <c r="BG33" s="820"/>
      <c r="BH33" s="820"/>
      <c r="BI33" s="821"/>
      <c r="BJ33" s="203"/>
      <c r="BK33" s="203"/>
      <c r="BL33" s="203"/>
      <c r="BM33" s="203"/>
      <c r="BN33" s="203"/>
      <c r="BO33" s="215"/>
      <c r="BP33" s="215"/>
      <c r="BQ33" s="212">
        <v>27</v>
      </c>
      <c r="BR33" s="213"/>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0"/>
      <c r="DW33" s="771"/>
      <c r="DX33" s="771"/>
      <c r="DY33" s="771"/>
      <c r="DZ33" s="772"/>
      <c r="EA33" s="197"/>
    </row>
    <row r="34" spans="1:131" s="198" customFormat="1" ht="26.25" customHeight="1">
      <c r="A34" s="216">
        <v>7</v>
      </c>
      <c r="B34" s="742" t="s">
        <v>386</v>
      </c>
      <c r="C34" s="743"/>
      <c r="D34" s="743"/>
      <c r="E34" s="743"/>
      <c r="F34" s="743"/>
      <c r="G34" s="743"/>
      <c r="H34" s="743"/>
      <c r="I34" s="743"/>
      <c r="J34" s="743"/>
      <c r="K34" s="743"/>
      <c r="L34" s="743"/>
      <c r="M34" s="743"/>
      <c r="N34" s="743"/>
      <c r="O34" s="743"/>
      <c r="P34" s="744"/>
      <c r="Q34" s="745">
        <v>56</v>
      </c>
      <c r="R34" s="746"/>
      <c r="S34" s="746"/>
      <c r="T34" s="746"/>
      <c r="U34" s="746"/>
      <c r="V34" s="746">
        <v>56</v>
      </c>
      <c r="W34" s="746"/>
      <c r="X34" s="746"/>
      <c r="Y34" s="746"/>
      <c r="Z34" s="746"/>
      <c r="AA34" s="746">
        <v>0</v>
      </c>
      <c r="AB34" s="746"/>
      <c r="AC34" s="746"/>
      <c r="AD34" s="746"/>
      <c r="AE34" s="747"/>
      <c r="AF34" s="748">
        <v>0</v>
      </c>
      <c r="AG34" s="749"/>
      <c r="AH34" s="749"/>
      <c r="AI34" s="749"/>
      <c r="AJ34" s="750"/>
      <c r="AK34" s="822">
        <v>11</v>
      </c>
      <c r="AL34" s="823"/>
      <c r="AM34" s="823"/>
      <c r="AN34" s="823"/>
      <c r="AO34" s="823"/>
      <c r="AP34" s="823">
        <v>0</v>
      </c>
      <c r="AQ34" s="823"/>
      <c r="AR34" s="823"/>
      <c r="AS34" s="823"/>
      <c r="AT34" s="823"/>
      <c r="AU34" s="823">
        <v>0</v>
      </c>
      <c r="AV34" s="823"/>
      <c r="AW34" s="823"/>
      <c r="AX34" s="823"/>
      <c r="AY34" s="823"/>
      <c r="AZ34" s="824"/>
      <c r="BA34" s="824"/>
      <c r="BB34" s="824"/>
      <c r="BC34" s="824"/>
      <c r="BD34" s="824"/>
      <c r="BE34" s="820"/>
      <c r="BF34" s="820"/>
      <c r="BG34" s="820"/>
      <c r="BH34" s="820"/>
      <c r="BI34" s="821"/>
      <c r="BJ34" s="203"/>
      <c r="BK34" s="203"/>
      <c r="BL34" s="203"/>
      <c r="BM34" s="203"/>
      <c r="BN34" s="203"/>
      <c r="BO34" s="215"/>
      <c r="BP34" s="215"/>
      <c r="BQ34" s="212">
        <v>28</v>
      </c>
      <c r="BR34" s="213"/>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0"/>
      <c r="DW34" s="771"/>
      <c r="DX34" s="771"/>
      <c r="DY34" s="771"/>
      <c r="DZ34" s="772"/>
      <c r="EA34" s="197"/>
    </row>
    <row r="35" spans="1:131" s="198" customFormat="1" ht="26.25" customHeight="1">
      <c r="A35" s="216">
        <v>8</v>
      </c>
      <c r="B35" s="742" t="s">
        <v>387</v>
      </c>
      <c r="C35" s="743"/>
      <c r="D35" s="743"/>
      <c r="E35" s="743"/>
      <c r="F35" s="743"/>
      <c r="G35" s="743"/>
      <c r="H35" s="743"/>
      <c r="I35" s="743"/>
      <c r="J35" s="743"/>
      <c r="K35" s="743"/>
      <c r="L35" s="743"/>
      <c r="M35" s="743"/>
      <c r="N35" s="743"/>
      <c r="O35" s="743"/>
      <c r="P35" s="744"/>
      <c r="Q35" s="745">
        <v>7255</v>
      </c>
      <c r="R35" s="746"/>
      <c r="S35" s="746"/>
      <c r="T35" s="746"/>
      <c r="U35" s="746"/>
      <c r="V35" s="746">
        <v>6992</v>
      </c>
      <c r="W35" s="746"/>
      <c r="X35" s="746"/>
      <c r="Y35" s="746"/>
      <c r="Z35" s="746"/>
      <c r="AA35" s="746">
        <v>263</v>
      </c>
      <c r="AB35" s="746"/>
      <c r="AC35" s="746"/>
      <c r="AD35" s="746"/>
      <c r="AE35" s="747"/>
      <c r="AF35" s="748">
        <v>263</v>
      </c>
      <c r="AG35" s="749"/>
      <c r="AH35" s="749"/>
      <c r="AI35" s="749"/>
      <c r="AJ35" s="750"/>
      <c r="AK35" s="822">
        <v>1140</v>
      </c>
      <c r="AL35" s="823"/>
      <c r="AM35" s="823"/>
      <c r="AN35" s="823"/>
      <c r="AO35" s="823"/>
      <c r="AP35" s="823">
        <v>0</v>
      </c>
      <c r="AQ35" s="823"/>
      <c r="AR35" s="823"/>
      <c r="AS35" s="823"/>
      <c r="AT35" s="823"/>
      <c r="AU35" s="823">
        <v>0</v>
      </c>
      <c r="AV35" s="823"/>
      <c r="AW35" s="823"/>
      <c r="AX35" s="823"/>
      <c r="AY35" s="823"/>
      <c r="AZ35" s="824"/>
      <c r="BA35" s="824"/>
      <c r="BB35" s="824"/>
      <c r="BC35" s="824"/>
      <c r="BD35" s="824"/>
      <c r="BE35" s="820"/>
      <c r="BF35" s="820"/>
      <c r="BG35" s="820"/>
      <c r="BH35" s="820"/>
      <c r="BI35" s="821"/>
      <c r="BJ35" s="203"/>
      <c r="BK35" s="203"/>
      <c r="BL35" s="203"/>
      <c r="BM35" s="203"/>
      <c r="BN35" s="203"/>
      <c r="BO35" s="215"/>
      <c r="BP35" s="215"/>
      <c r="BQ35" s="212">
        <v>29</v>
      </c>
      <c r="BR35" s="213"/>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0"/>
      <c r="DW35" s="771"/>
      <c r="DX35" s="771"/>
      <c r="DY35" s="771"/>
      <c r="DZ35" s="772"/>
      <c r="EA35" s="197"/>
    </row>
    <row r="36" spans="1:131" s="198" customFormat="1" ht="26.25" customHeight="1">
      <c r="A36" s="216">
        <v>9</v>
      </c>
      <c r="B36" s="742" t="s">
        <v>388</v>
      </c>
      <c r="C36" s="743"/>
      <c r="D36" s="743"/>
      <c r="E36" s="743"/>
      <c r="F36" s="743"/>
      <c r="G36" s="743"/>
      <c r="H36" s="743"/>
      <c r="I36" s="743"/>
      <c r="J36" s="743"/>
      <c r="K36" s="743"/>
      <c r="L36" s="743"/>
      <c r="M36" s="743"/>
      <c r="N36" s="743"/>
      <c r="O36" s="743"/>
      <c r="P36" s="744"/>
      <c r="Q36" s="745">
        <v>9862</v>
      </c>
      <c r="R36" s="746"/>
      <c r="S36" s="746"/>
      <c r="T36" s="746"/>
      <c r="U36" s="746"/>
      <c r="V36" s="746">
        <v>9120</v>
      </c>
      <c r="W36" s="746"/>
      <c r="X36" s="746"/>
      <c r="Y36" s="746"/>
      <c r="Z36" s="746"/>
      <c r="AA36" s="746">
        <v>742</v>
      </c>
      <c r="AB36" s="746"/>
      <c r="AC36" s="746"/>
      <c r="AD36" s="746"/>
      <c r="AE36" s="747"/>
      <c r="AF36" s="748">
        <v>13737</v>
      </c>
      <c r="AG36" s="749"/>
      <c r="AH36" s="749"/>
      <c r="AI36" s="749"/>
      <c r="AJ36" s="750"/>
      <c r="AK36" s="822">
        <v>120</v>
      </c>
      <c r="AL36" s="823"/>
      <c r="AM36" s="823"/>
      <c r="AN36" s="823"/>
      <c r="AO36" s="823"/>
      <c r="AP36" s="823">
        <v>40247</v>
      </c>
      <c r="AQ36" s="823"/>
      <c r="AR36" s="823"/>
      <c r="AS36" s="823"/>
      <c r="AT36" s="823"/>
      <c r="AU36" s="823">
        <v>282</v>
      </c>
      <c r="AV36" s="823"/>
      <c r="AW36" s="823"/>
      <c r="AX36" s="823"/>
      <c r="AY36" s="823"/>
      <c r="AZ36" s="824"/>
      <c r="BA36" s="824"/>
      <c r="BB36" s="824"/>
      <c r="BC36" s="824"/>
      <c r="BD36" s="824"/>
      <c r="BE36" s="820" t="s">
        <v>389</v>
      </c>
      <c r="BF36" s="820"/>
      <c r="BG36" s="820"/>
      <c r="BH36" s="820"/>
      <c r="BI36" s="821"/>
      <c r="BJ36" s="203"/>
      <c r="BK36" s="203"/>
      <c r="BL36" s="203"/>
      <c r="BM36" s="203"/>
      <c r="BN36" s="203"/>
      <c r="BO36" s="215"/>
      <c r="BP36" s="215"/>
      <c r="BQ36" s="212">
        <v>30</v>
      </c>
      <c r="BR36" s="213"/>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0"/>
      <c r="DW36" s="771"/>
      <c r="DX36" s="771"/>
      <c r="DY36" s="771"/>
      <c r="DZ36" s="772"/>
      <c r="EA36" s="197"/>
    </row>
    <row r="37" spans="1:131" s="198" customFormat="1" ht="26.25" customHeight="1">
      <c r="A37" s="216">
        <v>10</v>
      </c>
      <c r="B37" s="742" t="s">
        <v>390</v>
      </c>
      <c r="C37" s="743"/>
      <c r="D37" s="743"/>
      <c r="E37" s="743"/>
      <c r="F37" s="743"/>
      <c r="G37" s="743"/>
      <c r="H37" s="743"/>
      <c r="I37" s="743"/>
      <c r="J37" s="743"/>
      <c r="K37" s="743"/>
      <c r="L37" s="743"/>
      <c r="M37" s="743"/>
      <c r="N37" s="743"/>
      <c r="O37" s="743"/>
      <c r="P37" s="744"/>
      <c r="Q37" s="745">
        <v>17859</v>
      </c>
      <c r="R37" s="746"/>
      <c r="S37" s="746"/>
      <c r="T37" s="746"/>
      <c r="U37" s="746"/>
      <c r="V37" s="746">
        <v>17549</v>
      </c>
      <c r="W37" s="746"/>
      <c r="X37" s="746"/>
      <c r="Y37" s="746"/>
      <c r="Z37" s="746"/>
      <c r="AA37" s="746">
        <v>311</v>
      </c>
      <c r="AB37" s="746"/>
      <c r="AC37" s="746"/>
      <c r="AD37" s="746"/>
      <c r="AE37" s="747"/>
      <c r="AF37" s="748">
        <v>4587</v>
      </c>
      <c r="AG37" s="749"/>
      <c r="AH37" s="749"/>
      <c r="AI37" s="749"/>
      <c r="AJ37" s="750"/>
      <c r="AK37" s="822">
        <v>8881</v>
      </c>
      <c r="AL37" s="823"/>
      <c r="AM37" s="823"/>
      <c r="AN37" s="823"/>
      <c r="AO37" s="823"/>
      <c r="AP37" s="823">
        <v>157339</v>
      </c>
      <c r="AQ37" s="823"/>
      <c r="AR37" s="823"/>
      <c r="AS37" s="823"/>
      <c r="AT37" s="823"/>
      <c r="AU37" s="823">
        <v>81796</v>
      </c>
      <c r="AV37" s="823"/>
      <c r="AW37" s="823"/>
      <c r="AX37" s="823"/>
      <c r="AY37" s="823"/>
      <c r="AZ37" s="824"/>
      <c r="BA37" s="824"/>
      <c r="BB37" s="824"/>
      <c r="BC37" s="824"/>
      <c r="BD37" s="824"/>
      <c r="BE37" s="820" t="s">
        <v>389</v>
      </c>
      <c r="BF37" s="820"/>
      <c r="BG37" s="820"/>
      <c r="BH37" s="820"/>
      <c r="BI37" s="821"/>
      <c r="BJ37" s="203"/>
      <c r="BK37" s="203"/>
      <c r="BL37" s="203"/>
      <c r="BM37" s="203"/>
      <c r="BN37" s="203"/>
      <c r="BO37" s="215"/>
      <c r="BP37" s="215"/>
      <c r="BQ37" s="212">
        <v>31</v>
      </c>
      <c r="BR37" s="213"/>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0"/>
      <c r="DW37" s="771"/>
      <c r="DX37" s="771"/>
      <c r="DY37" s="771"/>
      <c r="DZ37" s="772"/>
      <c r="EA37" s="197"/>
    </row>
    <row r="38" spans="1:131" s="198" customFormat="1" ht="26.25" customHeight="1">
      <c r="A38" s="216">
        <v>11</v>
      </c>
      <c r="B38" s="742" t="s">
        <v>391</v>
      </c>
      <c r="C38" s="743"/>
      <c r="D38" s="743"/>
      <c r="E38" s="743"/>
      <c r="F38" s="743"/>
      <c r="G38" s="743"/>
      <c r="H38" s="743"/>
      <c r="I38" s="743"/>
      <c r="J38" s="743"/>
      <c r="K38" s="743"/>
      <c r="L38" s="743"/>
      <c r="M38" s="743"/>
      <c r="N38" s="743"/>
      <c r="O38" s="743"/>
      <c r="P38" s="744"/>
      <c r="Q38" s="745">
        <v>30297</v>
      </c>
      <c r="R38" s="746"/>
      <c r="S38" s="746"/>
      <c r="T38" s="746"/>
      <c r="U38" s="746"/>
      <c r="V38" s="746">
        <v>29748</v>
      </c>
      <c r="W38" s="746"/>
      <c r="X38" s="746"/>
      <c r="Y38" s="746"/>
      <c r="Z38" s="746"/>
      <c r="AA38" s="746">
        <v>549</v>
      </c>
      <c r="AB38" s="746"/>
      <c r="AC38" s="746"/>
      <c r="AD38" s="746"/>
      <c r="AE38" s="747"/>
      <c r="AF38" s="748">
        <v>5705</v>
      </c>
      <c r="AG38" s="749"/>
      <c r="AH38" s="749"/>
      <c r="AI38" s="749"/>
      <c r="AJ38" s="750"/>
      <c r="AK38" s="822">
        <v>3441</v>
      </c>
      <c r="AL38" s="823"/>
      <c r="AM38" s="823"/>
      <c r="AN38" s="823"/>
      <c r="AO38" s="823"/>
      <c r="AP38" s="823">
        <v>13986</v>
      </c>
      <c r="AQ38" s="823"/>
      <c r="AR38" s="823"/>
      <c r="AS38" s="823"/>
      <c r="AT38" s="823"/>
      <c r="AU38" s="823">
        <v>8070</v>
      </c>
      <c r="AV38" s="823"/>
      <c r="AW38" s="823"/>
      <c r="AX38" s="823"/>
      <c r="AY38" s="823"/>
      <c r="AZ38" s="824"/>
      <c r="BA38" s="824"/>
      <c r="BB38" s="824"/>
      <c r="BC38" s="824"/>
      <c r="BD38" s="824"/>
      <c r="BE38" s="820" t="s">
        <v>389</v>
      </c>
      <c r="BF38" s="820"/>
      <c r="BG38" s="820"/>
      <c r="BH38" s="820"/>
      <c r="BI38" s="821"/>
      <c r="BJ38" s="203"/>
      <c r="BK38" s="203"/>
      <c r="BL38" s="203"/>
      <c r="BM38" s="203"/>
      <c r="BN38" s="203"/>
      <c r="BO38" s="215"/>
      <c r="BP38" s="215"/>
      <c r="BQ38" s="212">
        <v>32</v>
      </c>
      <c r="BR38" s="213"/>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0"/>
      <c r="DW38" s="771"/>
      <c r="DX38" s="771"/>
      <c r="DY38" s="771"/>
      <c r="DZ38" s="772"/>
      <c r="EA38" s="197"/>
    </row>
    <row r="39" spans="1:131" s="198" customFormat="1" ht="26.25" customHeight="1">
      <c r="A39" s="216">
        <v>12</v>
      </c>
      <c r="B39" s="742" t="s">
        <v>392</v>
      </c>
      <c r="C39" s="743"/>
      <c r="D39" s="743"/>
      <c r="E39" s="743"/>
      <c r="F39" s="743"/>
      <c r="G39" s="743"/>
      <c r="H39" s="743"/>
      <c r="I39" s="743"/>
      <c r="J39" s="743"/>
      <c r="K39" s="743"/>
      <c r="L39" s="743"/>
      <c r="M39" s="743"/>
      <c r="N39" s="743"/>
      <c r="O39" s="743"/>
      <c r="P39" s="744"/>
      <c r="Q39" s="745">
        <v>578</v>
      </c>
      <c r="R39" s="746"/>
      <c r="S39" s="746"/>
      <c r="T39" s="746"/>
      <c r="U39" s="746"/>
      <c r="V39" s="746">
        <v>552</v>
      </c>
      <c r="W39" s="746"/>
      <c r="X39" s="746"/>
      <c r="Y39" s="746"/>
      <c r="Z39" s="746"/>
      <c r="AA39" s="746">
        <v>26</v>
      </c>
      <c r="AB39" s="746"/>
      <c r="AC39" s="746"/>
      <c r="AD39" s="746"/>
      <c r="AE39" s="747"/>
      <c r="AF39" s="748">
        <v>2</v>
      </c>
      <c r="AG39" s="749"/>
      <c r="AH39" s="749"/>
      <c r="AI39" s="749"/>
      <c r="AJ39" s="750"/>
      <c r="AK39" s="822">
        <v>295</v>
      </c>
      <c r="AL39" s="823"/>
      <c r="AM39" s="823"/>
      <c r="AN39" s="823"/>
      <c r="AO39" s="823"/>
      <c r="AP39" s="823">
        <v>2206</v>
      </c>
      <c r="AQ39" s="823"/>
      <c r="AR39" s="823"/>
      <c r="AS39" s="823"/>
      <c r="AT39" s="823"/>
      <c r="AU39" s="823">
        <v>1906</v>
      </c>
      <c r="AV39" s="823"/>
      <c r="AW39" s="823"/>
      <c r="AX39" s="823"/>
      <c r="AY39" s="823"/>
      <c r="AZ39" s="824"/>
      <c r="BA39" s="824"/>
      <c r="BB39" s="824"/>
      <c r="BC39" s="824"/>
      <c r="BD39" s="824"/>
      <c r="BE39" s="820" t="s">
        <v>393</v>
      </c>
      <c r="BF39" s="820"/>
      <c r="BG39" s="820"/>
      <c r="BH39" s="820"/>
      <c r="BI39" s="821"/>
      <c r="BJ39" s="203"/>
      <c r="BK39" s="203"/>
      <c r="BL39" s="203"/>
      <c r="BM39" s="203"/>
      <c r="BN39" s="203"/>
      <c r="BO39" s="215"/>
      <c r="BP39" s="215"/>
      <c r="BQ39" s="212">
        <v>33</v>
      </c>
      <c r="BR39" s="213"/>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0"/>
      <c r="DW39" s="771"/>
      <c r="DX39" s="771"/>
      <c r="DY39" s="771"/>
      <c r="DZ39" s="772"/>
      <c r="EA39" s="197"/>
    </row>
    <row r="40" spans="1:131" s="198" customFormat="1" ht="26.25" customHeight="1">
      <c r="A40" s="211">
        <v>13</v>
      </c>
      <c r="B40" s="742" t="s">
        <v>394</v>
      </c>
      <c r="C40" s="743"/>
      <c r="D40" s="743"/>
      <c r="E40" s="743"/>
      <c r="F40" s="743"/>
      <c r="G40" s="743"/>
      <c r="H40" s="743"/>
      <c r="I40" s="743"/>
      <c r="J40" s="743"/>
      <c r="K40" s="743"/>
      <c r="L40" s="743"/>
      <c r="M40" s="743"/>
      <c r="N40" s="743"/>
      <c r="O40" s="743"/>
      <c r="P40" s="744"/>
      <c r="Q40" s="745">
        <v>1406</v>
      </c>
      <c r="R40" s="746"/>
      <c r="S40" s="746"/>
      <c r="T40" s="746"/>
      <c r="U40" s="746"/>
      <c r="V40" s="746">
        <v>723</v>
      </c>
      <c r="W40" s="746"/>
      <c r="X40" s="746"/>
      <c r="Y40" s="746"/>
      <c r="Z40" s="746"/>
      <c r="AA40" s="746">
        <v>684</v>
      </c>
      <c r="AB40" s="746"/>
      <c r="AC40" s="746"/>
      <c r="AD40" s="746"/>
      <c r="AE40" s="747"/>
      <c r="AF40" s="748">
        <v>684</v>
      </c>
      <c r="AG40" s="749"/>
      <c r="AH40" s="749"/>
      <c r="AI40" s="749"/>
      <c r="AJ40" s="750"/>
      <c r="AK40" s="822">
        <v>0</v>
      </c>
      <c r="AL40" s="823"/>
      <c r="AM40" s="823"/>
      <c r="AN40" s="823"/>
      <c r="AO40" s="823"/>
      <c r="AP40" s="823">
        <v>915</v>
      </c>
      <c r="AQ40" s="823"/>
      <c r="AR40" s="823"/>
      <c r="AS40" s="823"/>
      <c r="AT40" s="823"/>
      <c r="AU40" s="823">
        <v>0</v>
      </c>
      <c r="AV40" s="823"/>
      <c r="AW40" s="823"/>
      <c r="AX40" s="823"/>
      <c r="AY40" s="823"/>
      <c r="AZ40" s="824"/>
      <c r="BA40" s="824"/>
      <c r="BB40" s="824"/>
      <c r="BC40" s="824"/>
      <c r="BD40" s="824"/>
      <c r="BE40" s="820" t="s">
        <v>393</v>
      </c>
      <c r="BF40" s="820"/>
      <c r="BG40" s="820"/>
      <c r="BH40" s="820"/>
      <c r="BI40" s="821"/>
      <c r="BJ40" s="203"/>
      <c r="BK40" s="203"/>
      <c r="BL40" s="203"/>
      <c r="BM40" s="203"/>
      <c r="BN40" s="203"/>
      <c r="BO40" s="215"/>
      <c r="BP40" s="215"/>
      <c r="BQ40" s="212">
        <v>34</v>
      </c>
      <c r="BR40" s="213"/>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0"/>
      <c r="DW40" s="771"/>
      <c r="DX40" s="771"/>
      <c r="DY40" s="771"/>
      <c r="DZ40" s="772"/>
      <c r="EA40" s="197"/>
    </row>
    <row r="41" spans="1:131" s="198" customFormat="1" ht="26.25" customHeight="1">
      <c r="A41" s="211">
        <v>14</v>
      </c>
      <c r="B41" s="742" t="s">
        <v>395</v>
      </c>
      <c r="C41" s="743"/>
      <c r="D41" s="743"/>
      <c r="E41" s="743"/>
      <c r="F41" s="743"/>
      <c r="G41" s="743"/>
      <c r="H41" s="743"/>
      <c r="I41" s="743"/>
      <c r="J41" s="743"/>
      <c r="K41" s="743"/>
      <c r="L41" s="743"/>
      <c r="M41" s="743"/>
      <c r="N41" s="743"/>
      <c r="O41" s="743"/>
      <c r="P41" s="744"/>
      <c r="Q41" s="745">
        <v>359</v>
      </c>
      <c r="R41" s="746"/>
      <c r="S41" s="746"/>
      <c r="T41" s="746"/>
      <c r="U41" s="746"/>
      <c r="V41" s="746">
        <v>357</v>
      </c>
      <c r="W41" s="746"/>
      <c r="X41" s="746"/>
      <c r="Y41" s="746"/>
      <c r="Z41" s="746"/>
      <c r="AA41" s="746">
        <v>2</v>
      </c>
      <c r="AB41" s="746"/>
      <c r="AC41" s="746"/>
      <c r="AD41" s="746"/>
      <c r="AE41" s="747"/>
      <c r="AF41" s="748">
        <v>1</v>
      </c>
      <c r="AG41" s="749"/>
      <c r="AH41" s="749"/>
      <c r="AI41" s="749"/>
      <c r="AJ41" s="750"/>
      <c r="AK41" s="822">
        <v>162</v>
      </c>
      <c r="AL41" s="823"/>
      <c r="AM41" s="823"/>
      <c r="AN41" s="823"/>
      <c r="AO41" s="823"/>
      <c r="AP41" s="823">
        <v>2207</v>
      </c>
      <c r="AQ41" s="823"/>
      <c r="AR41" s="823"/>
      <c r="AS41" s="823"/>
      <c r="AT41" s="823"/>
      <c r="AU41" s="823">
        <v>1931</v>
      </c>
      <c r="AV41" s="823"/>
      <c r="AW41" s="823"/>
      <c r="AX41" s="823"/>
      <c r="AY41" s="823"/>
      <c r="AZ41" s="824"/>
      <c r="BA41" s="824"/>
      <c r="BB41" s="824"/>
      <c r="BC41" s="824"/>
      <c r="BD41" s="824"/>
      <c r="BE41" s="820" t="s">
        <v>393</v>
      </c>
      <c r="BF41" s="820"/>
      <c r="BG41" s="820"/>
      <c r="BH41" s="820"/>
      <c r="BI41" s="821"/>
      <c r="BJ41" s="203"/>
      <c r="BK41" s="203"/>
      <c r="BL41" s="203"/>
      <c r="BM41" s="203"/>
      <c r="BN41" s="203"/>
      <c r="BO41" s="215"/>
      <c r="BP41" s="215"/>
      <c r="BQ41" s="212">
        <v>35</v>
      </c>
      <c r="BR41" s="213"/>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0"/>
      <c r="DW41" s="771"/>
      <c r="DX41" s="771"/>
      <c r="DY41" s="771"/>
      <c r="DZ41" s="772"/>
      <c r="EA41" s="197"/>
    </row>
    <row r="42" spans="1:131" s="198" customFormat="1" ht="26.25" customHeight="1">
      <c r="A42" s="211">
        <v>15</v>
      </c>
      <c r="B42" s="742" t="s">
        <v>396</v>
      </c>
      <c r="C42" s="743"/>
      <c r="D42" s="743"/>
      <c r="E42" s="743"/>
      <c r="F42" s="743"/>
      <c r="G42" s="743"/>
      <c r="H42" s="743"/>
      <c r="I42" s="743"/>
      <c r="J42" s="743"/>
      <c r="K42" s="743"/>
      <c r="L42" s="743"/>
      <c r="M42" s="743"/>
      <c r="N42" s="743"/>
      <c r="O42" s="743"/>
      <c r="P42" s="744"/>
      <c r="Q42" s="745">
        <v>755</v>
      </c>
      <c r="R42" s="746"/>
      <c r="S42" s="746"/>
      <c r="T42" s="746"/>
      <c r="U42" s="746"/>
      <c r="V42" s="746">
        <v>696</v>
      </c>
      <c r="W42" s="746"/>
      <c r="X42" s="746"/>
      <c r="Y42" s="746"/>
      <c r="Z42" s="746"/>
      <c r="AA42" s="746">
        <v>58</v>
      </c>
      <c r="AB42" s="746"/>
      <c r="AC42" s="746"/>
      <c r="AD42" s="746"/>
      <c r="AE42" s="747"/>
      <c r="AF42" s="748">
        <v>58</v>
      </c>
      <c r="AG42" s="749"/>
      <c r="AH42" s="749"/>
      <c r="AI42" s="749"/>
      <c r="AJ42" s="750"/>
      <c r="AK42" s="822">
        <v>118</v>
      </c>
      <c r="AL42" s="823"/>
      <c r="AM42" s="823"/>
      <c r="AN42" s="823"/>
      <c r="AO42" s="823"/>
      <c r="AP42" s="823">
        <v>7</v>
      </c>
      <c r="AQ42" s="823"/>
      <c r="AR42" s="823"/>
      <c r="AS42" s="823"/>
      <c r="AT42" s="823"/>
      <c r="AU42" s="823">
        <v>4</v>
      </c>
      <c r="AV42" s="823"/>
      <c r="AW42" s="823"/>
      <c r="AX42" s="823"/>
      <c r="AY42" s="823"/>
      <c r="AZ42" s="824"/>
      <c r="BA42" s="824"/>
      <c r="BB42" s="824"/>
      <c r="BC42" s="824"/>
      <c r="BD42" s="824"/>
      <c r="BE42" s="820" t="s">
        <v>393</v>
      </c>
      <c r="BF42" s="820"/>
      <c r="BG42" s="820"/>
      <c r="BH42" s="820"/>
      <c r="BI42" s="821"/>
      <c r="BJ42" s="203"/>
      <c r="BK42" s="203"/>
      <c r="BL42" s="203"/>
      <c r="BM42" s="203"/>
      <c r="BN42" s="203"/>
      <c r="BO42" s="215"/>
      <c r="BP42" s="215"/>
      <c r="BQ42" s="212">
        <v>36</v>
      </c>
      <c r="BR42" s="213"/>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0"/>
      <c r="DW42" s="771"/>
      <c r="DX42" s="771"/>
      <c r="DY42" s="771"/>
      <c r="DZ42" s="772"/>
      <c r="EA42" s="197"/>
    </row>
    <row r="43" spans="1:131" s="198" customFormat="1" ht="26.25" customHeight="1">
      <c r="A43" s="211">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748"/>
      <c r="AG43" s="749"/>
      <c r="AH43" s="749"/>
      <c r="AI43" s="749"/>
      <c r="AJ43" s="750"/>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5"/>
      <c r="BP43" s="215"/>
      <c r="BQ43" s="212">
        <v>37</v>
      </c>
      <c r="BR43" s="213"/>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0"/>
      <c r="DW43" s="771"/>
      <c r="DX43" s="771"/>
      <c r="DY43" s="771"/>
      <c r="DZ43" s="772"/>
      <c r="EA43" s="197"/>
    </row>
    <row r="44" spans="1:131" s="198" customFormat="1" ht="26.25" customHeight="1">
      <c r="A44" s="211">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748"/>
      <c r="AG44" s="749"/>
      <c r="AH44" s="749"/>
      <c r="AI44" s="749"/>
      <c r="AJ44" s="750"/>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5"/>
      <c r="BP44" s="215"/>
      <c r="BQ44" s="212">
        <v>38</v>
      </c>
      <c r="BR44" s="213"/>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0"/>
      <c r="DW44" s="771"/>
      <c r="DX44" s="771"/>
      <c r="DY44" s="771"/>
      <c r="DZ44" s="772"/>
      <c r="EA44" s="197"/>
    </row>
    <row r="45" spans="1:131" s="198" customFormat="1" ht="26.25" customHeight="1">
      <c r="A45" s="211">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748"/>
      <c r="AG45" s="749"/>
      <c r="AH45" s="749"/>
      <c r="AI45" s="749"/>
      <c r="AJ45" s="750"/>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5"/>
      <c r="BP45" s="215"/>
      <c r="BQ45" s="212">
        <v>39</v>
      </c>
      <c r="BR45" s="213"/>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0"/>
      <c r="DW45" s="771"/>
      <c r="DX45" s="771"/>
      <c r="DY45" s="771"/>
      <c r="DZ45" s="772"/>
      <c r="EA45" s="197"/>
    </row>
    <row r="46" spans="1:131" s="198" customFormat="1" ht="26.25" customHeight="1">
      <c r="A46" s="211">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748"/>
      <c r="AG46" s="749"/>
      <c r="AH46" s="749"/>
      <c r="AI46" s="749"/>
      <c r="AJ46" s="750"/>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5"/>
      <c r="BP46" s="215"/>
      <c r="BQ46" s="212">
        <v>40</v>
      </c>
      <c r="BR46" s="213"/>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0"/>
      <c r="DW46" s="771"/>
      <c r="DX46" s="771"/>
      <c r="DY46" s="771"/>
      <c r="DZ46" s="772"/>
      <c r="EA46" s="197"/>
    </row>
    <row r="47" spans="1:131" s="198" customFormat="1" ht="26.25" customHeight="1">
      <c r="A47" s="211">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748"/>
      <c r="AG47" s="749"/>
      <c r="AH47" s="749"/>
      <c r="AI47" s="749"/>
      <c r="AJ47" s="750"/>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5"/>
      <c r="BP47" s="215"/>
      <c r="BQ47" s="212">
        <v>41</v>
      </c>
      <c r="BR47" s="213"/>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0"/>
      <c r="DW47" s="771"/>
      <c r="DX47" s="771"/>
      <c r="DY47" s="771"/>
      <c r="DZ47" s="772"/>
      <c r="EA47" s="197"/>
    </row>
    <row r="48" spans="1:131" s="198" customFormat="1" ht="26.25" customHeight="1">
      <c r="A48" s="211">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748"/>
      <c r="AG48" s="749"/>
      <c r="AH48" s="749"/>
      <c r="AI48" s="749"/>
      <c r="AJ48" s="750"/>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5"/>
      <c r="BP48" s="215"/>
      <c r="BQ48" s="212">
        <v>42</v>
      </c>
      <c r="BR48" s="213"/>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0"/>
      <c r="DW48" s="771"/>
      <c r="DX48" s="771"/>
      <c r="DY48" s="771"/>
      <c r="DZ48" s="772"/>
      <c r="EA48" s="197"/>
    </row>
    <row r="49" spans="1:131" s="198" customFormat="1" ht="26.25" customHeight="1">
      <c r="A49" s="211">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748"/>
      <c r="AG49" s="749"/>
      <c r="AH49" s="749"/>
      <c r="AI49" s="749"/>
      <c r="AJ49" s="750"/>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5"/>
      <c r="BP49" s="215"/>
      <c r="BQ49" s="212">
        <v>43</v>
      </c>
      <c r="BR49" s="213"/>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0"/>
      <c r="DW49" s="771"/>
      <c r="DX49" s="771"/>
      <c r="DY49" s="771"/>
      <c r="DZ49" s="772"/>
      <c r="EA49" s="197"/>
    </row>
    <row r="50" spans="1:131" s="198" customFormat="1" ht="26.25" customHeight="1">
      <c r="A50" s="211">
        <v>23</v>
      </c>
      <c r="B50" s="742"/>
      <c r="C50" s="743"/>
      <c r="D50" s="743"/>
      <c r="E50" s="743"/>
      <c r="F50" s="743"/>
      <c r="G50" s="743"/>
      <c r="H50" s="743"/>
      <c r="I50" s="743"/>
      <c r="J50" s="743"/>
      <c r="K50" s="743"/>
      <c r="L50" s="743"/>
      <c r="M50" s="743"/>
      <c r="N50" s="743"/>
      <c r="O50" s="743"/>
      <c r="P50" s="744"/>
      <c r="Q50" s="825"/>
      <c r="R50" s="826"/>
      <c r="S50" s="826"/>
      <c r="T50" s="826"/>
      <c r="U50" s="826"/>
      <c r="V50" s="826"/>
      <c r="W50" s="826"/>
      <c r="X50" s="826"/>
      <c r="Y50" s="826"/>
      <c r="Z50" s="826"/>
      <c r="AA50" s="826"/>
      <c r="AB50" s="826"/>
      <c r="AC50" s="826"/>
      <c r="AD50" s="826"/>
      <c r="AE50" s="827"/>
      <c r="AF50" s="748"/>
      <c r="AG50" s="749"/>
      <c r="AH50" s="749"/>
      <c r="AI50" s="749"/>
      <c r="AJ50" s="750"/>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5"/>
      <c r="BP50" s="215"/>
      <c r="BQ50" s="212">
        <v>44</v>
      </c>
      <c r="BR50" s="213"/>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0"/>
      <c r="DW50" s="771"/>
      <c r="DX50" s="771"/>
      <c r="DY50" s="771"/>
      <c r="DZ50" s="772"/>
      <c r="EA50" s="197"/>
    </row>
    <row r="51" spans="1:131" s="198" customFormat="1" ht="26.25" customHeight="1">
      <c r="A51" s="211">
        <v>24</v>
      </c>
      <c r="B51" s="742"/>
      <c r="C51" s="743"/>
      <c r="D51" s="743"/>
      <c r="E51" s="743"/>
      <c r="F51" s="743"/>
      <c r="G51" s="743"/>
      <c r="H51" s="743"/>
      <c r="I51" s="743"/>
      <c r="J51" s="743"/>
      <c r="K51" s="743"/>
      <c r="L51" s="743"/>
      <c r="M51" s="743"/>
      <c r="N51" s="743"/>
      <c r="O51" s="743"/>
      <c r="P51" s="744"/>
      <c r="Q51" s="825"/>
      <c r="R51" s="826"/>
      <c r="S51" s="826"/>
      <c r="T51" s="826"/>
      <c r="U51" s="826"/>
      <c r="V51" s="826"/>
      <c r="W51" s="826"/>
      <c r="X51" s="826"/>
      <c r="Y51" s="826"/>
      <c r="Z51" s="826"/>
      <c r="AA51" s="826"/>
      <c r="AB51" s="826"/>
      <c r="AC51" s="826"/>
      <c r="AD51" s="826"/>
      <c r="AE51" s="827"/>
      <c r="AF51" s="748"/>
      <c r="AG51" s="749"/>
      <c r="AH51" s="749"/>
      <c r="AI51" s="749"/>
      <c r="AJ51" s="750"/>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5"/>
      <c r="BP51" s="215"/>
      <c r="BQ51" s="212">
        <v>45</v>
      </c>
      <c r="BR51" s="213"/>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0"/>
      <c r="DW51" s="771"/>
      <c r="DX51" s="771"/>
      <c r="DY51" s="771"/>
      <c r="DZ51" s="772"/>
      <c r="EA51" s="197"/>
    </row>
    <row r="52" spans="1:131" s="198" customFormat="1" ht="26.25" customHeight="1">
      <c r="A52" s="211">
        <v>25</v>
      </c>
      <c r="B52" s="742"/>
      <c r="C52" s="743"/>
      <c r="D52" s="743"/>
      <c r="E52" s="743"/>
      <c r="F52" s="743"/>
      <c r="G52" s="743"/>
      <c r="H52" s="743"/>
      <c r="I52" s="743"/>
      <c r="J52" s="743"/>
      <c r="K52" s="743"/>
      <c r="L52" s="743"/>
      <c r="M52" s="743"/>
      <c r="N52" s="743"/>
      <c r="O52" s="743"/>
      <c r="P52" s="744"/>
      <c r="Q52" s="825"/>
      <c r="R52" s="826"/>
      <c r="S52" s="826"/>
      <c r="T52" s="826"/>
      <c r="U52" s="826"/>
      <c r="V52" s="826"/>
      <c r="W52" s="826"/>
      <c r="X52" s="826"/>
      <c r="Y52" s="826"/>
      <c r="Z52" s="826"/>
      <c r="AA52" s="826"/>
      <c r="AB52" s="826"/>
      <c r="AC52" s="826"/>
      <c r="AD52" s="826"/>
      <c r="AE52" s="827"/>
      <c r="AF52" s="748"/>
      <c r="AG52" s="749"/>
      <c r="AH52" s="749"/>
      <c r="AI52" s="749"/>
      <c r="AJ52" s="750"/>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5"/>
      <c r="BP52" s="215"/>
      <c r="BQ52" s="212">
        <v>46</v>
      </c>
      <c r="BR52" s="213"/>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0"/>
      <c r="DW52" s="771"/>
      <c r="DX52" s="771"/>
      <c r="DY52" s="771"/>
      <c r="DZ52" s="772"/>
      <c r="EA52" s="197"/>
    </row>
    <row r="53" spans="1:131" s="198" customFormat="1" ht="26.25" customHeight="1">
      <c r="A53" s="211">
        <v>26</v>
      </c>
      <c r="B53" s="742"/>
      <c r="C53" s="743"/>
      <c r="D53" s="743"/>
      <c r="E53" s="743"/>
      <c r="F53" s="743"/>
      <c r="G53" s="743"/>
      <c r="H53" s="743"/>
      <c r="I53" s="743"/>
      <c r="J53" s="743"/>
      <c r="K53" s="743"/>
      <c r="L53" s="743"/>
      <c r="M53" s="743"/>
      <c r="N53" s="743"/>
      <c r="O53" s="743"/>
      <c r="P53" s="744"/>
      <c r="Q53" s="825"/>
      <c r="R53" s="826"/>
      <c r="S53" s="826"/>
      <c r="T53" s="826"/>
      <c r="U53" s="826"/>
      <c r="V53" s="826"/>
      <c r="W53" s="826"/>
      <c r="X53" s="826"/>
      <c r="Y53" s="826"/>
      <c r="Z53" s="826"/>
      <c r="AA53" s="826"/>
      <c r="AB53" s="826"/>
      <c r="AC53" s="826"/>
      <c r="AD53" s="826"/>
      <c r="AE53" s="827"/>
      <c r="AF53" s="748"/>
      <c r="AG53" s="749"/>
      <c r="AH53" s="749"/>
      <c r="AI53" s="749"/>
      <c r="AJ53" s="750"/>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5"/>
      <c r="BP53" s="215"/>
      <c r="BQ53" s="212">
        <v>47</v>
      </c>
      <c r="BR53" s="213"/>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0"/>
      <c r="DW53" s="771"/>
      <c r="DX53" s="771"/>
      <c r="DY53" s="771"/>
      <c r="DZ53" s="772"/>
      <c r="EA53" s="197"/>
    </row>
    <row r="54" spans="1:131" s="198" customFormat="1" ht="26.25" customHeight="1">
      <c r="A54" s="211">
        <v>27</v>
      </c>
      <c r="B54" s="742"/>
      <c r="C54" s="743"/>
      <c r="D54" s="743"/>
      <c r="E54" s="743"/>
      <c r="F54" s="743"/>
      <c r="G54" s="743"/>
      <c r="H54" s="743"/>
      <c r="I54" s="743"/>
      <c r="J54" s="743"/>
      <c r="K54" s="743"/>
      <c r="L54" s="743"/>
      <c r="M54" s="743"/>
      <c r="N54" s="743"/>
      <c r="O54" s="743"/>
      <c r="P54" s="744"/>
      <c r="Q54" s="825"/>
      <c r="R54" s="826"/>
      <c r="S54" s="826"/>
      <c r="T54" s="826"/>
      <c r="U54" s="826"/>
      <c r="V54" s="826"/>
      <c r="W54" s="826"/>
      <c r="X54" s="826"/>
      <c r="Y54" s="826"/>
      <c r="Z54" s="826"/>
      <c r="AA54" s="826"/>
      <c r="AB54" s="826"/>
      <c r="AC54" s="826"/>
      <c r="AD54" s="826"/>
      <c r="AE54" s="827"/>
      <c r="AF54" s="748"/>
      <c r="AG54" s="749"/>
      <c r="AH54" s="749"/>
      <c r="AI54" s="749"/>
      <c r="AJ54" s="750"/>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5"/>
      <c r="BP54" s="215"/>
      <c r="BQ54" s="212">
        <v>48</v>
      </c>
      <c r="BR54" s="213"/>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0"/>
      <c r="DW54" s="771"/>
      <c r="DX54" s="771"/>
      <c r="DY54" s="771"/>
      <c r="DZ54" s="772"/>
      <c r="EA54" s="197"/>
    </row>
    <row r="55" spans="1:131" s="198" customFormat="1" ht="26.25" customHeight="1">
      <c r="A55" s="211">
        <v>28</v>
      </c>
      <c r="B55" s="742"/>
      <c r="C55" s="743"/>
      <c r="D55" s="743"/>
      <c r="E55" s="743"/>
      <c r="F55" s="743"/>
      <c r="G55" s="743"/>
      <c r="H55" s="743"/>
      <c r="I55" s="743"/>
      <c r="J55" s="743"/>
      <c r="K55" s="743"/>
      <c r="L55" s="743"/>
      <c r="M55" s="743"/>
      <c r="N55" s="743"/>
      <c r="O55" s="743"/>
      <c r="P55" s="744"/>
      <c r="Q55" s="825"/>
      <c r="R55" s="826"/>
      <c r="S55" s="826"/>
      <c r="T55" s="826"/>
      <c r="U55" s="826"/>
      <c r="V55" s="826"/>
      <c r="W55" s="826"/>
      <c r="X55" s="826"/>
      <c r="Y55" s="826"/>
      <c r="Z55" s="826"/>
      <c r="AA55" s="826"/>
      <c r="AB55" s="826"/>
      <c r="AC55" s="826"/>
      <c r="AD55" s="826"/>
      <c r="AE55" s="827"/>
      <c r="AF55" s="748"/>
      <c r="AG55" s="749"/>
      <c r="AH55" s="749"/>
      <c r="AI55" s="749"/>
      <c r="AJ55" s="750"/>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5"/>
      <c r="BP55" s="215"/>
      <c r="BQ55" s="212">
        <v>49</v>
      </c>
      <c r="BR55" s="213"/>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0"/>
      <c r="DW55" s="771"/>
      <c r="DX55" s="771"/>
      <c r="DY55" s="771"/>
      <c r="DZ55" s="772"/>
      <c r="EA55" s="197"/>
    </row>
    <row r="56" spans="1:131" s="198" customFormat="1" ht="26.25" customHeight="1">
      <c r="A56" s="211">
        <v>29</v>
      </c>
      <c r="B56" s="742"/>
      <c r="C56" s="743"/>
      <c r="D56" s="743"/>
      <c r="E56" s="743"/>
      <c r="F56" s="743"/>
      <c r="G56" s="743"/>
      <c r="H56" s="743"/>
      <c r="I56" s="743"/>
      <c r="J56" s="743"/>
      <c r="K56" s="743"/>
      <c r="L56" s="743"/>
      <c r="M56" s="743"/>
      <c r="N56" s="743"/>
      <c r="O56" s="743"/>
      <c r="P56" s="744"/>
      <c r="Q56" s="825"/>
      <c r="R56" s="826"/>
      <c r="S56" s="826"/>
      <c r="T56" s="826"/>
      <c r="U56" s="826"/>
      <c r="V56" s="826"/>
      <c r="W56" s="826"/>
      <c r="X56" s="826"/>
      <c r="Y56" s="826"/>
      <c r="Z56" s="826"/>
      <c r="AA56" s="826"/>
      <c r="AB56" s="826"/>
      <c r="AC56" s="826"/>
      <c r="AD56" s="826"/>
      <c r="AE56" s="827"/>
      <c r="AF56" s="748"/>
      <c r="AG56" s="749"/>
      <c r="AH56" s="749"/>
      <c r="AI56" s="749"/>
      <c r="AJ56" s="750"/>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5"/>
      <c r="BP56" s="215"/>
      <c r="BQ56" s="212">
        <v>50</v>
      </c>
      <c r="BR56" s="213"/>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0"/>
      <c r="DW56" s="771"/>
      <c r="DX56" s="771"/>
      <c r="DY56" s="771"/>
      <c r="DZ56" s="772"/>
      <c r="EA56" s="197"/>
    </row>
    <row r="57" spans="1:131" s="198" customFormat="1" ht="26.25" customHeight="1">
      <c r="A57" s="211">
        <v>30</v>
      </c>
      <c r="B57" s="742"/>
      <c r="C57" s="743"/>
      <c r="D57" s="743"/>
      <c r="E57" s="743"/>
      <c r="F57" s="743"/>
      <c r="G57" s="743"/>
      <c r="H57" s="743"/>
      <c r="I57" s="743"/>
      <c r="J57" s="743"/>
      <c r="K57" s="743"/>
      <c r="L57" s="743"/>
      <c r="M57" s="743"/>
      <c r="N57" s="743"/>
      <c r="O57" s="743"/>
      <c r="P57" s="744"/>
      <c r="Q57" s="825"/>
      <c r="R57" s="826"/>
      <c r="S57" s="826"/>
      <c r="T57" s="826"/>
      <c r="U57" s="826"/>
      <c r="V57" s="826"/>
      <c r="W57" s="826"/>
      <c r="X57" s="826"/>
      <c r="Y57" s="826"/>
      <c r="Z57" s="826"/>
      <c r="AA57" s="826"/>
      <c r="AB57" s="826"/>
      <c r="AC57" s="826"/>
      <c r="AD57" s="826"/>
      <c r="AE57" s="827"/>
      <c r="AF57" s="748"/>
      <c r="AG57" s="749"/>
      <c r="AH57" s="749"/>
      <c r="AI57" s="749"/>
      <c r="AJ57" s="750"/>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5"/>
      <c r="BP57" s="215"/>
      <c r="BQ57" s="212">
        <v>51</v>
      </c>
      <c r="BR57" s="213"/>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0"/>
      <c r="DW57" s="771"/>
      <c r="DX57" s="771"/>
      <c r="DY57" s="771"/>
      <c r="DZ57" s="772"/>
      <c r="EA57" s="197"/>
    </row>
    <row r="58" spans="1:131" s="198" customFormat="1" ht="26.25" customHeight="1">
      <c r="A58" s="211">
        <v>31</v>
      </c>
      <c r="B58" s="742"/>
      <c r="C58" s="743"/>
      <c r="D58" s="743"/>
      <c r="E58" s="743"/>
      <c r="F58" s="743"/>
      <c r="G58" s="743"/>
      <c r="H58" s="743"/>
      <c r="I58" s="743"/>
      <c r="J58" s="743"/>
      <c r="K58" s="743"/>
      <c r="L58" s="743"/>
      <c r="M58" s="743"/>
      <c r="N58" s="743"/>
      <c r="O58" s="743"/>
      <c r="P58" s="744"/>
      <c r="Q58" s="825"/>
      <c r="R58" s="826"/>
      <c r="S58" s="826"/>
      <c r="T58" s="826"/>
      <c r="U58" s="826"/>
      <c r="V58" s="826"/>
      <c r="W58" s="826"/>
      <c r="X58" s="826"/>
      <c r="Y58" s="826"/>
      <c r="Z58" s="826"/>
      <c r="AA58" s="826"/>
      <c r="AB58" s="826"/>
      <c r="AC58" s="826"/>
      <c r="AD58" s="826"/>
      <c r="AE58" s="827"/>
      <c r="AF58" s="748"/>
      <c r="AG58" s="749"/>
      <c r="AH58" s="749"/>
      <c r="AI58" s="749"/>
      <c r="AJ58" s="750"/>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5"/>
      <c r="BP58" s="215"/>
      <c r="BQ58" s="212">
        <v>52</v>
      </c>
      <c r="BR58" s="213"/>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0"/>
      <c r="DW58" s="771"/>
      <c r="DX58" s="771"/>
      <c r="DY58" s="771"/>
      <c r="DZ58" s="772"/>
      <c r="EA58" s="197"/>
    </row>
    <row r="59" spans="1:131" s="198" customFormat="1" ht="26.25" customHeight="1">
      <c r="A59" s="211">
        <v>32</v>
      </c>
      <c r="B59" s="742"/>
      <c r="C59" s="743"/>
      <c r="D59" s="743"/>
      <c r="E59" s="743"/>
      <c r="F59" s="743"/>
      <c r="G59" s="743"/>
      <c r="H59" s="743"/>
      <c r="I59" s="743"/>
      <c r="J59" s="743"/>
      <c r="K59" s="743"/>
      <c r="L59" s="743"/>
      <c r="M59" s="743"/>
      <c r="N59" s="743"/>
      <c r="O59" s="743"/>
      <c r="P59" s="744"/>
      <c r="Q59" s="825"/>
      <c r="R59" s="826"/>
      <c r="S59" s="826"/>
      <c r="T59" s="826"/>
      <c r="U59" s="826"/>
      <c r="V59" s="826"/>
      <c r="W59" s="826"/>
      <c r="X59" s="826"/>
      <c r="Y59" s="826"/>
      <c r="Z59" s="826"/>
      <c r="AA59" s="826"/>
      <c r="AB59" s="826"/>
      <c r="AC59" s="826"/>
      <c r="AD59" s="826"/>
      <c r="AE59" s="827"/>
      <c r="AF59" s="748"/>
      <c r="AG59" s="749"/>
      <c r="AH59" s="749"/>
      <c r="AI59" s="749"/>
      <c r="AJ59" s="750"/>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5"/>
      <c r="BP59" s="215"/>
      <c r="BQ59" s="212">
        <v>53</v>
      </c>
      <c r="BR59" s="213"/>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0"/>
      <c r="DW59" s="771"/>
      <c r="DX59" s="771"/>
      <c r="DY59" s="771"/>
      <c r="DZ59" s="772"/>
      <c r="EA59" s="197"/>
    </row>
    <row r="60" spans="1:131" s="198" customFormat="1" ht="26.25" customHeight="1">
      <c r="A60" s="211">
        <v>33</v>
      </c>
      <c r="B60" s="742"/>
      <c r="C60" s="743"/>
      <c r="D60" s="743"/>
      <c r="E60" s="743"/>
      <c r="F60" s="743"/>
      <c r="G60" s="743"/>
      <c r="H60" s="743"/>
      <c r="I60" s="743"/>
      <c r="J60" s="743"/>
      <c r="K60" s="743"/>
      <c r="L60" s="743"/>
      <c r="M60" s="743"/>
      <c r="N60" s="743"/>
      <c r="O60" s="743"/>
      <c r="P60" s="744"/>
      <c r="Q60" s="825"/>
      <c r="R60" s="826"/>
      <c r="S60" s="826"/>
      <c r="T60" s="826"/>
      <c r="U60" s="826"/>
      <c r="V60" s="826"/>
      <c r="W60" s="826"/>
      <c r="X60" s="826"/>
      <c r="Y60" s="826"/>
      <c r="Z60" s="826"/>
      <c r="AA60" s="826"/>
      <c r="AB60" s="826"/>
      <c r="AC60" s="826"/>
      <c r="AD60" s="826"/>
      <c r="AE60" s="827"/>
      <c r="AF60" s="748"/>
      <c r="AG60" s="749"/>
      <c r="AH60" s="749"/>
      <c r="AI60" s="749"/>
      <c r="AJ60" s="750"/>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5"/>
      <c r="BP60" s="215"/>
      <c r="BQ60" s="212">
        <v>54</v>
      </c>
      <c r="BR60" s="213"/>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0"/>
      <c r="DW60" s="771"/>
      <c r="DX60" s="771"/>
      <c r="DY60" s="771"/>
      <c r="DZ60" s="772"/>
      <c r="EA60" s="197"/>
    </row>
    <row r="61" spans="1:131" s="198" customFormat="1" ht="26.25" customHeight="1" thickBot="1">
      <c r="A61" s="211">
        <v>34</v>
      </c>
      <c r="B61" s="742"/>
      <c r="C61" s="743"/>
      <c r="D61" s="743"/>
      <c r="E61" s="743"/>
      <c r="F61" s="743"/>
      <c r="G61" s="743"/>
      <c r="H61" s="743"/>
      <c r="I61" s="743"/>
      <c r="J61" s="743"/>
      <c r="K61" s="743"/>
      <c r="L61" s="743"/>
      <c r="M61" s="743"/>
      <c r="N61" s="743"/>
      <c r="O61" s="743"/>
      <c r="P61" s="744"/>
      <c r="Q61" s="825"/>
      <c r="R61" s="826"/>
      <c r="S61" s="826"/>
      <c r="T61" s="826"/>
      <c r="U61" s="826"/>
      <c r="V61" s="826"/>
      <c r="W61" s="826"/>
      <c r="X61" s="826"/>
      <c r="Y61" s="826"/>
      <c r="Z61" s="826"/>
      <c r="AA61" s="826"/>
      <c r="AB61" s="826"/>
      <c r="AC61" s="826"/>
      <c r="AD61" s="826"/>
      <c r="AE61" s="827"/>
      <c r="AF61" s="748"/>
      <c r="AG61" s="749"/>
      <c r="AH61" s="749"/>
      <c r="AI61" s="749"/>
      <c r="AJ61" s="750"/>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5"/>
      <c r="BP61" s="215"/>
      <c r="BQ61" s="212">
        <v>55</v>
      </c>
      <c r="BR61" s="213"/>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0"/>
      <c r="DW61" s="771"/>
      <c r="DX61" s="771"/>
      <c r="DY61" s="771"/>
      <c r="DZ61" s="772"/>
      <c r="EA61" s="197"/>
    </row>
    <row r="62" spans="1:131" s="198" customFormat="1" ht="26.25" customHeight="1">
      <c r="A62" s="211">
        <v>35</v>
      </c>
      <c r="B62" s="742"/>
      <c r="C62" s="743"/>
      <c r="D62" s="743"/>
      <c r="E62" s="743"/>
      <c r="F62" s="743"/>
      <c r="G62" s="743"/>
      <c r="H62" s="743"/>
      <c r="I62" s="743"/>
      <c r="J62" s="743"/>
      <c r="K62" s="743"/>
      <c r="L62" s="743"/>
      <c r="M62" s="743"/>
      <c r="N62" s="743"/>
      <c r="O62" s="743"/>
      <c r="P62" s="744"/>
      <c r="Q62" s="825"/>
      <c r="R62" s="826"/>
      <c r="S62" s="826"/>
      <c r="T62" s="826"/>
      <c r="U62" s="826"/>
      <c r="V62" s="826"/>
      <c r="W62" s="826"/>
      <c r="X62" s="826"/>
      <c r="Y62" s="826"/>
      <c r="Z62" s="826"/>
      <c r="AA62" s="826"/>
      <c r="AB62" s="826"/>
      <c r="AC62" s="826"/>
      <c r="AD62" s="826"/>
      <c r="AE62" s="827"/>
      <c r="AF62" s="748"/>
      <c r="AG62" s="749"/>
      <c r="AH62" s="749"/>
      <c r="AI62" s="749"/>
      <c r="AJ62" s="750"/>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397</v>
      </c>
      <c r="BK62" s="798"/>
      <c r="BL62" s="798"/>
      <c r="BM62" s="798"/>
      <c r="BN62" s="799"/>
      <c r="BO62" s="215"/>
      <c r="BP62" s="215"/>
      <c r="BQ62" s="212">
        <v>56</v>
      </c>
      <c r="BR62" s="213"/>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0"/>
      <c r="DW62" s="771"/>
      <c r="DX62" s="771"/>
      <c r="DY62" s="771"/>
      <c r="DZ62" s="772"/>
      <c r="EA62" s="197"/>
    </row>
    <row r="63" spans="1:131" s="198" customFormat="1" ht="26.25" customHeight="1" thickBot="1">
      <c r="A63" s="214" t="s">
        <v>370</v>
      </c>
      <c r="B63" s="782" t="s">
        <v>398</v>
      </c>
      <c r="C63" s="783"/>
      <c r="D63" s="783"/>
      <c r="E63" s="783"/>
      <c r="F63" s="783"/>
      <c r="G63" s="783"/>
      <c r="H63" s="783"/>
      <c r="I63" s="783"/>
      <c r="J63" s="783"/>
      <c r="K63" s="783"/>
      <c r="L63" s="783"/>
      <c r="M63" s="783"/>
      <c r="N63" s="783"/>
      <c r="O63" s="783"/>
      <c r="P63" s="784"/>
      <c r="Q63" s="830"/>
      <c r="R63" s="831"/>
      <c r="S63" s="831"/>
      <c r="T63" s="831"/>
      <c r="U63" s="831"/>
      <c r="V63" s="831"/>
      <c r="W63" s="831"/>
      <c r="X63" s="831"/>
      <c r="Y63" s="831"/>
      <c r="Z63" s="831"/>
      <c r="AA63" s="831"/>
      <c r="AB63" s="831"/>
      <c r="AC63" s="831"/>
      <c r="AD63" s="831"/>
      <c r="AE63" s="832"/>
      <c r="AF63" s="833">
        <v>30052</v>
      </c>
      <c r="AG63" s="834"/>
      <c r="AH63" s="834"/>
      <c r="AI63" s="834"/>
      <c r="AJ63" s="835"/>
      <c r="AK63" s="836"/>
      <c r="AL63" s="831"/>
      <c r="AM63" s="831"/>
      <c r="AN63" s="831"/>
      <c r="AO63" s="831"/>
      <c r="AP63" s="834">
        <v>218320</v>
      </c>
      <c r="AQ63" s="834"/>
      <c r="AR63" s="834"/>
      <c r="AS63" s="834"/>
      <c r="AT63" s="834"/>
      <c r="AU63" s="834">
        <v>94705</v>
      </c>
      <c r="AV63" s="834"/>
      <c r="AW63" s="834"/>
      <c r="AX63" s="834"/>
      <c r="AY63" s="834"/>
      <c r="AZ63" s="838"/>
      <c r="BA63" s="838"/>
      <c r="BB63" s="838"/>
      <c r="BC63" s="838"/>
      <c r="BD63" s="838"/>
      <c r="BE63" s="839"/>
      <c r="BF63" s="839"/>
      <c r="BG63" s="839"/>
      <c r="BH63" s="839"/>
      <c r="BI63" s="840"/>
      <c r="BJ63" s="841"/>
      <c r="BK63" s="842"/>
      <c r="BL63" s="842"/>
      <c r="BM63" s="842"/>
      <c r="BN63" s="843"/>
      <c r="BO63" s="215"/>
      <c r="BP63" s="215"/>
      <c r="BQ63" s="212">
        <v>57</v>
      </c>
      <c r="BR63" s="213"/>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0"/>
      <c r="DW63" s="771"/>
      <c r="DX63" s="771"/>
      <c r="DY63" s="771"/>
      <c r="DZ63" s="772"/>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0"/>
      <c r="DW65" s="771"/>
      <c r="DX65" s="771"/>
      <c r="DY65" s="771"/>
      <c r="DZ65" s="772"/>
      <c r="EA65" s="197"/>
    </row>
    <row r="66" spans="1:131" s="198" customFormat="1" ht="26.25" customHeight="1">
      <c r="A66" s="727" t="s">
        <v>400</v>
      </c>
      <c r="B66" s="728"/>
      <c r="C66" s="728"/>
      <c r="D66" s="728"/>
      <c r="E66" s="728"/>
      <c r="F66" s="728"/>
      <c r="G66" s="728"/>
      <c r="H66" s="728"/>
      <c r="I66" s="728"/>
      <c r="J66" s="728"/>
      <c r="K66" s="728"/>
      <c r="L66" s="728"/>
      <c r="M66" s="728"/>
      <c r="N66" s="728"/>
      <c r="O66" s="728"/>
      <c r="P66" s="729"/>
      <c r="Q66" s="704" t="s">
        <v>374</v>
      </c>
      <c r="R66" s="705"/>
      <c r="S66" s="705"/>
      <c r="T66" s="705"/>
      <c r="U66" s="706"/>
      <c r="V66" s="704" t="s">
        <v>375</v>
      </c>
      <c r="W66" s="705"/>
      <c r="X66" s="705"/>
      <c r="Y66" s="705"/>
      <c r="Z66" s="706"/>
      <c r="AA66" s="704" t="s">
        <v>376</v>
      </c>
      <c r="AB66" s="705"/>
      <c r="AC66" s="705"/>
      <c r="AD66" s="705"/>
      <c r="AE66" s="706"/>
      <c r="AF66" s="844" t="s">
        <v>377</v>
      </c>
      <c r="AG66" s="805"/>
      <c r="AH66" s="805"/>
      <c r="AI66" s="805"/>
      <c r="AJ66" s="845"/>
      <c r="AK66" s="704" t="s">
        <v>378</v>
      </c>
      <c r="AL66" s="728"/>
      <c r="AM66" s="728"/>
      <c r="AN66" s="728"/>
      <c r="AO66" s="729"/>
      <c r="AP66" s="704" t="s">
        <v>379</v>
      </c>
      <c r="AQ66" s="705"/>
      <c r="AR66" s="705"/>
      <c r="AS66" s="705"/>
      <c r="AT66" s="706"/>
      <c r="AU66" s="704" t="s">
        <v>401</v>
      </c>
      <c r="AV66" s="705"/>
      <c r="AW66" s="705"/>
      <c r="AX66" s="705"/>
      <c r="AY66" s="706"/>
      <c r="AZ66" s="704" t="s">
        <v>354</v>
      </c>
      <c r="BA66" s="705"/>
      <c r="BB66" s="705"/>
      <c r="BC66" s="705"/>
      <c r="BD66" s="716"/>
      <c r="BE66" s="215"/>
      <c r="BF66" s="215"/>
      <c r="BG66" s="215"/>
      <c r="BH66" s="215"/>
      <c r="BI66" s="215"/>
      <c r="BJ66" s="215"/>
      <c r="BK66" s="215"/>
      <c r="BL66" s="215"/>
      <c r="BM66" s="215"/>
      <c r="BN66" s="215"/>
      <c r="BO66" s="215"/>
      <c r="BP66" s="215"/>
      <c r="BQ66" s="212">
        <v>60</v>
      </c>
      <c r="BR66" s="217"/>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46"/>
      <c r="AG67" s="808"/>
      <c r="AH67" s="808"/>
      <c r="AI67" s="808"/>
      <c r="AJ67" s="847"/>
      <c r="AK67" s="848"/>
      <c r="AL67" s="731"/>
      <c r="AM67" s="731"/>
      <c r="AN67" s="731"/>
      <c r="AO67" s="732"/>
      <c r="AP67" s="707"/>
      <c r="AQ67" s="708"/>
      <c r="AR67" s="708"/>
      <c r="AS67" s="708"/>
      <c r="AT67" s="709"/>
      <c r="AU67" s="707"/>
      <c r="AV67" s="708"/>
      <c r="AW67" s="708"/>
      <c r="AX67" s="708"/>
      <c r="AY67" s="709"/>
      <c r="AZ67" s="707"/>
      <c r="BA67" s="708"/>
      <c r="BB67" s="708"/>
      <c r="BC67" s="708"/>
      <c r="BD67" s="717"/>
      <c r="BE67" s="215"/>
      <c r="BF67" s="215"/>
      <c r="BG67" s="215"/>
      <c r="BH67" s="215"/>
      <c r="BI67" s="215"/>
      <c r="BJ67" s="215"/>
      <c r="BK67" s="215"/>
      <c r="BL67" s="215"/>
      <c r="BM67" s="215"/>
      <c r="BN67" s="215"/>
      <c r="BO67" s="215"/>
      <c r="BP67" s="215"/>
      <c r="BQ67" s="212">
        <v>61</v>
      </c>
      <c r="BR67" s="217"/>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555</v>
      </c>
      <c r="C68" s="862"/>
      <c r="D68" s="862"/>
      <c r="E68" s="862"/>
      <c r="F68" s="862"/>
      <c r="G68" s="862"/>
      <c r="H68" s="862"/>
      <c r="I68" s="862"/>
      <c r="J68" s="862"/>
      <c r="K68" s="862"/>
      <c r="L68" s="862"/>
      <c r="M68" s="862"/>
      <c r="N68" s="862"/>
      <c r="O68" s="862"/>
      <c r="P68" s="863"/>
      <c r="Q68" s="864">
        <v>5306</v>
      </c>
      <c r="R68" s="858"/>
      <c r="S68" s="858"/>
      <c r="T68" s="858"/>
      <c r="U68" s="858"/>
      <c r="V68" s="858">
        <v>5004</v>
      </c>
      <c r="W68" s="858"/>
      <c r="X68" s="858"/>
      <c r="Y68" s="858"/>
      <c r="Z68" s="858"/>
      <c r="AA68" s="858">
        <v>302</v>
      </c>
      <c r="AB68" s="858"/>
      <c r="AC68" s="858"/>
      <c r="AD68" s="858"/>
      <c r="AE68" s="858"/>
      <c r="AF68" s="858">
        <v>1865</v>
      </c>
      <c r="AG68" s="858"/>
      <c r="AH68" s="858"/>
      <c r="AI68" s="858"/>
      <c r="AJ68" s="858"/>
      <c r="AK68" s="858">
        <v>1002</v>
      </c>
      <c r="AL68" s="858"/>
      <c r="AM68" s="858"/>
      <c r="AN68" s="858"/>
      <c r="AO68" s="858"/>
      <c r="AP68" s="858">
        <v>3562</v>
      </c>
      <c r="AQ68" s="858"/>
      <c r="AR68" s="858"/>
      <c r="AS68" s="858"/>
      <c r="AT68" s="858"/>
      <c r="AU68" s="858">
        <v>1197</v>
      </c>
      <c r="AV68" s="858"/>
      <c r="AW68" s="858"/>
      <c r="AX68" s="858"/>
      <c r="AY68" s="858"/>
      <c r="AZ68" s="859"/>
      <c r="BA68" s="859"/>
      <c r="BB68" s="859"/>
      <c r="BC68" s="859"/>
      <c r="BD68" s="860"/>
      <c r="BE68" s="215"/>
      <c r="BF68" s="215"/>
      <c r="BG68" s="215"/>
      <c r="BH68" s="215"/>
      <c r="BI68" s="215"/>
      <c r="BJ68" s="215"/>
      <c r="BK68" s="215"/>
      <c r="BL68" s="215"/>
      <c r="BM68" s="215"/>
      <c r="BN68" s="215"/>
      <c r="BO68" s="215"/>
      <c r="BP68" s="215"/>
      <c r="BQ68" s="212">
        <v>62</v>
      </c>
      <c r="BR68" s="217"/>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1">
        <v>2</v>
      </c>
      <c r="B69" s="865" t="s">
        <v>556</v>
      </c>
      <c r="C69" s="866"/>
      <c r="D69" s="866"/>
      <c r="E69" s="866"/>
      <c r="F69" s="866"/>
      <c r="G69" s="866"/>
      <c r="H69" s="866"/>
      <c r="I69" s="866"/>
      <c r="J69" s="866"/>
      <c r="K69" s="866"/>
      <c r="L69" s="866"/>
      <c r="M69" s="866"/>
      <c r="N69" s="866"/>
      <c r="O69" s="866"/>
      <c r="P69" s="867"/>
      <c r="Q69" s="868">
        <v>363034</v>
      </c>
      <c r="R69" s="823"/>
      <c r="S69" s="823"/>
      <c r="T69" s="823"/>
      <c r="U69" s="823"/>
      <c r="V69" s="823">
        <v>350256</v>
      </c>
      <c r="W69" s="823"/>
      <c r="X69" s="823"/>
      <c r="Y69" s="823"/>
      <c r="Z69" s="823"/>
      <c r="AA69" s="823">
        <v>12777</v>
      </c>
      <c r="AB69" s="823"/>
      <c r="AC69" s="823"/>
      <c r="AD69" s="823"/>
      <c r="AE69" s="823"/>
      <c r="AF69" s="823">
        <v>12777</v>
      </c>
      <c r="AG69" s="823"/>
      <c r="AH69" s="823"/>
      <c r="AI69" s="823"/>
      <c r="AJ69" s="823"/>
      <c r="AK69" s="823">
        <v>2098</v>
      </c>
      <c r="AL69" s="823"/>
      <c r="AM69" s="823"/>
      <c r="AN69" s="823"/>
      <c r="AO69" s="823"/>
      <c r="AP69" s="823">
        <v>0</v>
      </c>
      <c r="AQ69" s="823"/>
      <c r="AR69" s="823"/>
      <c r="AS69" s="823"/>
      <c r="AT69" s="823"/>
      <c r="AU69" s="823">
        <v>0</v>
      </c>
      <c r="AV69" s="823"/>
      <c r="AW69" s="823"/>
      <c r="AX69" s="823"/>
      <c r="AY69" s="823"/>
      <c r="AZ69" s="869"/>
      <c r="BA69" s="869"/>
      <c r="BB69" s="869"/>
      <c r="BC69" s="869"/>
      <c r="BD69" s="870"/>
      <c r="BE69" s="215"/>
      <c r="BF69" s="215"/>
      <c r="BG69" s="215"/>
      <c r="BH69" s="215"/>
      <c r="BI69" s="215"/>
      <c r="BJ69" s="215"/>
      <c r="BK69" s="215"/>
      <c r="BL69" s="215"/>
      <c r="BM69" s="215"/>
      <c r="BN69" s="215"/>
      <c r="BO69" s="215"/>
      <c r="BP69" s="215"/>
      <c r="BQ69" s="212">
        <v>63</v>
      </c>
      <c r="BR69" s="217"/>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1">
        <v>3</v>
      </c>
      <c r="B70" s="865" t="s">
        <v>557</v>
      </c>
      <c r="C70" s="866"/>
      <c r="D70" s="866"/>
      <c r="E70" s="866"/>
      <c r="F70" s="866"/>
      <c r="G70" s="866"/>
      <c r="H70" s="866"/>
      <c r="I70" s="866"/>
      <c r="J70" s="866"/>
      <c r="K70" s="866"/>
      <c r="L70" s="866"/>
      <c r="M70" s="866"/>
      <c r="N70" s="866"/>
      <c r="O70" s="866"/>
      <c r="P70" s="867"/>
      <c r="Q70" s="868">
        <v>135</v>
      </c>
      <c r="R70" s="823"/>
      <c r="S70" s="823"/>
      <c r="T70" s="823"/>
      <c r="U70" s="823"/>
      <c r="V70" s="823">
        <v>126</v>
      </c>
      <c r="W70" s="823"/>
      <c r="X70" s="823"/>
      <c r="Y70" s="823"/>
      <c r="Z70" s="823"/>
      <c r="AA70" s="823">
        <v>9</v>
      </c>
      <c r="AB70" s="823"/>
      <c r="AC70" s="823"/>
      <c r="AD70" s="823"/>
      <c r="AE70" s="823"/>
      <c r="AF70" s="823">
        <v>9</v>
      </c>
      <c r="AG70" s="823"/>
      <c r="AH70" s="823"/>
      <c r="AI70" s="823"/>
      <c r="AJ70" s="823"/>
      <c r="AK70" s="823">
        <v>0</v>
      </c>
      <c r="AL70" s="823"/>
      <c r="AM70" s="823"/>
      <c r="AN70" s="823"/>
      <c r="AO70" s="823"/>
      <c r="AP70" s="823">
        <v>0</v>
      </c>
      <c r="AQ70" s="823"/>
      <c r="AR70" s="823"/>
      <c r="AS70" s="823"/>
      <c r="AT70" s="823"/>
      <c r="AU70" s="823">
        <v>0</v>
      </c>
      <c r="AV70" s="823"/>
      <c r="AW70" s="823"/>
      <c r="AX70" s="823"/>
      <c r="AY70" s="823"/>
      <c r="AZ70" s="869"/>
      <c r="BA70" s="869"/>
      <c r="BB70" s="869"/>
      <c r="BC70" s="869"/>
      <c r="BD70" s="870"/>
      <c r="BE70" s="215"/>
      <c r="BF70" s="215"/>
      <c r="BG70" s="215"/>
      <c r="BH70" s="215"/>
      <c r="BI70" s="215"/>
      <c r="BJ70" s="215"/>
      <c r="BK70" s="215"/>
      <c r="BL70" s="215"/>
      <c r="BM70" s="215"/>
      <c r="BN70" s="215"/>
      <c r="BO70" s="215"/>
      <c r="BP70" s="215"/>
      <c r="BQ70" s="212">
        <v>64</v>
      </c>
      <c r="BR70" s="217"/>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1">
        <v>4</v>
      </c>
      <c r="B71" s="865" t="s">
        <v>558</v>
      </c>
      <c r="C71" s="866"/>
      <c r="D71" s="866"/>
      <c r="E71" s="866"/>
      <c r="F71" s="866"/>
      <c r="G71" s="866"/>
      <c r="H71" s="866"/>
      <c r="I71" s="866"/>
      <c r="J71" s="866"/>
      <c r="K71" s="866"/>
      <c r="L71" s="866"/>
      <c r="M71" s="866"/>
      <c r="N71" s="866"/>
      <c r="O71" s="866"/>
      <c r="P71" s="867"/>
      <c r="Q71" s="868">
        <v>291</v>
      </c>
      <c r="R71" s="823"/>
      <c r="S71" s="823"/>
      <c r="T71" s="823"/>
      <c r="U71" s="823"/>
      <c r="V71" s="823">
        <v>284</v>
      </c>
      <c r="W71" s="823"/>
      <c r="X71" s="823"/>
      <c r="Y71" s="823"/>
      <c r="Z71" s="823"/>
      <c r="AA71" s="823">
        <v>8</v>
      </c>
      <c r="AB71" s="823"/>
      <c r="AC71" s="823"/>
      <c r="AD71" s="823"/>
      <c r="AE71" s="823"/>
      <c r="AF71" s="823">
        <v>8</v>
      </c>
      <c r="AG71" s="823"/>
      <c r="AH71" s="823"/>
      <c r="AI71" s="823"/>
      <c r="AJ71" s="823"/>
      <c r="AK71" s="823">
        <v>0</v>
      </c>
      <c r="AL71" s="823"/>
      <c r="AM71" s="823"/>
      <c r="AN71" s="823"/>
      <c r="AO71" s="823"/>
      <c r="AP71" s="823">
        <v>0</v>
      </c>
      <c r="AQ71" s="823"/>
      <c r="AR71" s="823"/>
      <c r="AS71" s="823"/>
      <c r="AT71" s="823"/>
      <c r="AU71" s="823">
        <v>0</v>
      </c>
      <c r="AV71" s="823"/>
      <c r="AW71" s="823"/>
      <c r="AX71" s="823"/>
      <c r="AY71" s="823"/>
      <c r="AZ71" s="869"/>
      <c r="BA71" s="869"/>
      <c r="BB71" s="869"/>
      <c r="BC71" s="869"/>
      <c r="BD71" s="870"/>
      <c r="BE71" s="215"/>
      <c r="BF71" s="215"/>
      <c r="BG71" s="215"/>
      <c r="BH71" s="215"/>
      <c r="BI71" s="215"/>
      <c r="BJ71" s="215"/>
      <c r="BK71" s="215"/>
      <c r="BL71" s="215"/>
      <c r="BM71" s="215"/>
      <c r="BN71" s="215"/>
      <c r="BO71" s="215"/>
      <c r="BP71" s="215"/>
      <c r="BQ71" s="212">
        <v>65</v>
      </c>
      <c r="BR71" s="217"/>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1">
        <v>5</v>
      </c>
      <c r="B72" s="865"/>
      <c r="C72" s="866"/>
      <c r="D72" s="866"/>
      <c r="E72" s="866"/>
      <c r="F72" s="866"/>
      <c r="G72" s="866"/>
      <c r="H72" s="866"/>
      <c r="I72" s="866"/>
      <c r="J72" s="866"/>
      <c r="K72" s="866"/>
      <c r="L72" s="866"/>
      <c r="M72" s="866"/>
      <c r="N72" s="866"/>
      <c r="O72" s="866"/>
      <c r="P72" s="867"/>
      <c r="Q72" s="868"/>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9"/>
      <c r="BA72" s="869"/>
      <c r="BB72" s="869"/>
      <c r="BC72" s="869"/>
      <c r="BD72" s="870"/>
      <c r="BE72" s="215"/>
      <c r="BF72" s="215"/>
      <c r="BG72" s="215"/>
      <c r="BH72" s="215"/>
      <c r="BI72" s="215"/>
      <c r="BJ72" s="215"/>
      <c r="BK72" s="215"/>
      <c r="BL72" s="215"/>
      <c r="BM72" s="215"/>
      <c r="BN72" s="215"/>
      <c r="BO72" s="215"/>
      <c r="BP72" s="215"/>
      <c r="BQ72" s="212">
        <v>66</v>
      </c>
      <c r="BR72" s="217"/>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1">
        <v>6</v>
      </c>
      <c r="B73" s="865"/>
      <c r="C73" s="866"/>
      <c r="D73" s="866"/>
      <c r="E73" s="866"/>
      <c r="F73" s="866"/>
      <c r="G73" s="866"/>
      <c r="H73" s="866"/>
      <c r="I73" s="866"/>
      <c r="J73" s="866"/>
      <c r="K73" s="866"/>
      <c r="L73" s="866"/>
      <c r="M73" s="866"/>
      <c r="N73" s="866"/>
      <c r="O73" s="866"/>
      <c r="P73" s="867"/>
      <c r="Q73" s="868"/>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9"/>
      <c r="BA73" s="869"/>
      <c r="BB73" s="869"/>
      <c r="BC73" s="869"/>
      <c r="BD73" s="870"/>
      <c r="BE73" s="215"/>
      <c r="BF73" s="215"/>
      <c r="BG73" s="215"/>
      <c r="BH73" s="215"/>
      <c r="BI73" s="215"/>
      <c r="BJ73" s="215"/>
      <c r="BK73" s="215"/>
      <c r="BL73" s="215"/>
      <c r="BM73" s="215"/>
      <c r="BN73" s="215"/>
      <c r="BO73" s="215"/>
      <c r="BP73" s="215"/>
      <c r="BQ73" s="212">
        <v>67</v>
      </c>
      <c r="BR73" s="217"/>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1">
        <v>7</v>
      </c>
      <c r="B74" s="865"/>
      <c r="C74" s="866"/>
      <c r="D74" s="866"/>
      <c r="E74" s="866"/>
      <c r="F74" s="866"/>
      <c r="G74" s="866"/>
      <c r="H74" s="866"/>
      <c r="I74" s="866"/>
      <c r="J74" s="866"/>
      <c r="K74" s="866"/>
      <c r="L74" s="866"/>
      <c r="M74" s="866"/>
      <c r="N74" s="866"/>
      <c r="O74" s="866"/>
      <c r="P74" s="867"/>
      <c r="Q74" s="868"/>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9"/>
      <c r="BA74" s="869"/>
      <c r="BB74" s="869"/>
      <c r="BC74" s="869"/>
      <c r="BD74" s="870"/>
      <c r="BE74" s="215"/>
      <c r="BF74" s="215"/>
      <c r="BG74" s="215"/>
      <c r="BH74" s="215"/>
      <c r="BI74" s="215"/>
      <c r="BJ74" s="215"/>
      <c r="BK74" s="215"/>
      <c r="BL74" s="215"/>
      <c r="BM74" s="215"/>
      <c r="BN74" s="215"/>
      <c r="BO74" s="215"/>
      <c r="BP74" s="215"/>
      <c r="BQ74" s="212">
        <v>68</v>
      </c>
      <c r="BR74" s="217"/>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1">
        <v>8</v>
      </c>
      <c r="B75" s="865"/>
      <c r="C75" s="866"/>
      <c r="D75" s="866"/>
      <c r="E75" s="866"/>
      <c r="F75" s="866"/>
      <c r="G75" s="866"/>
      <c r="H75" s="866"/>
      <c r="I75" s="866"/>
      <c r="J75" s="866"/>
      <c r="K75" s="866"/>
      <c r="L75" s="866"/>
      <c r="M75" s="866"/>
      <c r="N75" s="866"/>
      <c r="O75" s="866"/>
      <c r="P75" s="867"/>
      <c r="Q75" s="871"/>
      <c r="R75" s="872"/>
      <c r="S75" s="872"/>
      <c r="T75" s="872"/>
      <c r="U75" s="822"/>
      <c r="V75" s="873"/>
      <c r="W75" s="872"/>
      <c r="X75" s="872"/>
      <c r="Y75" s="872"/>
      <c r="Z75" s="822"/>
      <c r="AA75" s="873"/>
      <c r="AB75" s="872"/>
      <c r="AC75" s="872"/>
      <c r="AD75" s="872"/>
      <c r="AE75" s="822"/>
      <c r="AF75" s="873"/>
      <c r="AG75" s="872"/>
      <c r="AH75" s="872"/>
      <c r="AI75" s="872"/>
      <c r="AJ75" s="822"/>
      <c r="AK75" s="873"/>
      <c r="AL75" s="872"/>
      <c r="AM75" s="872"/>
      <c r="AN75" s="872"/>
      <c r="AO75" s="822"/>
      <c r="AP75" s="873"/>
      <c r="AQ75" s="872"/>
      <c r="AR75" s="872"/>
      <c r="AS75" s="872"/>
      <c r="AT75" s="822"/>
      <c r="AU75" s="873"/>
      <c r="AV75" s="872"/>
      <c r="AW75" s="872"/>
      <c r="AX75" s="872"/>
      <c r="AY75" s="822"/>
      <c r="AZ75" s="869"/>
      <c r="BA75" s="869"/>
      <c r="BB75" s="869"/>
      <c r="BC75" s="869"/>
      <c r="BD75" s="870"/>
      <c r="BE75" s="215"/>
      <c r="BF75" s="215"/>
      <c r="BG75" s="215"/>
      <c r="BH75" s="215"/>
      <c r="BI75" s="215"/>
      <c r="BJ75" s="215"/>
      <c r="BK75" s="215"/>
      <c r="BL75" s="215"/>
      <c r="BM75" s="215"/>
      <c r="BN75" s="215"/>
      <c r="BO75" s="215"/>
      <c r="BP75" s="215"/>
      <c r="BQ75" s="212">
        <v>69</v>
      </c>
      <c r="BR75" s="217"/>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1">
        <v>9</v>
      </c>
      <c r="B76" s="865"/>
      <c r="C76" s="866"/>
      <c r="D76" s="866"/>
      <c r="E76" s="866"/>
      <c r="F76" s="866"/>
      <c r="G76" s="866"/>
      <c r="H76" s="866"/>
      <c r="I76" s="866"/>
      <c r="J76" s="866"/>
      <c r="K76" s="866"/>
      <c r="L76" s="866"/>
      <c r="M76" s="866"/>
      <c r="N76" s="866"/>
      <c r="O76" s="866"/>
      <c r="P76" s="867"/>
      <c r="Q76" s="871"/>
      <c r="R76" s="872"/>
      <c r="S76" s="872"/>
      <c r="T76" s="872"/>
      <c r="U76" s="822"/>
      <c r="V76" s="873"/>
      <c r="W76" s="872"/>
      <c r="X76" s="872"/>
      <c r="Y76" s="872"/>
      <c r="Z76" s="822"/>
      <c r="AA76" s="873"/>
      <c r="AB76" s="872"/>
      <c r="AC76" s="872"/>
      <c r="AD76" s="872"/>
      <c r="AE76" s="822"/>
      <c r="AF76" s="873"/>
      <c r="AG76" s="872"/>
      <c r="AH76" s="872"/>
      <c r="AI76" s="872"/>
      <c r="AJ76" s="822"/>
      <c r="AK76" s="873"/>
      <c r="AL76" s="872"/>
      <c r="AM76" s="872"/>
      <c r="AN76" s="872"/>
      <c r="AO76" s="822"/>
      <c r="AP76" s="873"/>
      <c r="AQ76" s="872"/>
      <c r="AR76" s="872"/>
      <c r="AS76" s="872"/>
      <c r="AT76" s="822"/>
      <c r="AU76" s="873"/>
      <c r="AV76" s="872"/>
      <c r="AW76" s="872"/>
      <c r="AX76" s="872"/>
      <c r="AY76" s="822"/>
      <c r="AZ76" s="869"/>
      <c r="BA76" s="869"/>
      <c r="BB76" s="869"/>
      <c r="BC76" s="869"/>
      <c r="BD76" s="870"/>
      <c r="BE76" s="215"/>
      <c r="BF76" s="215"/>
      <c r="BG76" s="215"/>
      <c r="BH76" s="215"/>
      <c r="BI76" s="215"/>
      <c r="BJ76" s="215"/>
      <c r="BK76" s="215"/>
      <c r="BL76" s="215"/>
      <c r="BM76" s="215"/>
      <c r="BN76" s="215"/>
      <c r="BO76" s="215"/>
      <c r="BP76" s="215"/>
      <c r="BQ76" s="212">
        <v>70</v>
      </c>
      <c r="BR76" s="217"/>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1">
        <v>10</v>
      </c>
      <c r="B77" s="865"/>
      <c r="C77" s="866"/>
      <c r="D77" s="866"/>
      <c r="E77" s="866"/>
      <c r="F77" s="866"/>
      <c r="G77" s="866"/>
      <c r="H77" s="866"/>
      <c r="I77" s="866"/>
      <c r="J77" s="866"/>
      <c r="K77" s="866"/>
      <c r="L77" s="866"/>
      <c r="M77" s="866"/>
      <c r="N77" s="866"/>
      <c r="O77" s="866"/>
      <c r="P77" s="867"/>
      <c r="Q77" s="871"/>
      <c r="R77" s="872"/>
      <c r="S77" s="872"/>
      <c r="T77" s="872"/>
      <c r="U77" s="822"/>
      <c r="V77" s="873"/>
      <c r="W77" s="872"/>
      <c r="X77" s="872"/>
      <c r="Y77" s="872"/>
      <c r="Z77" s="822"/>
      <c r="AA77" s="873"/>
      <c r="AB77" s="872"/>
      <c r="AC77" s="872"/>
      <c r="AD77" s="872"/>
      <c r="AE77" s="822"/>
      <c r="AF77" s="873"/>
      <c r="AG77" s="872"/>
      <c r="AH77" s="872"/>
      <c r="AI77" s="872"/>
      <c r="AJ77" s="822"/>
      <c r="AK77" s="873"/>
      <c r="AL77" s="872"/>
      <c r="AM77" s="872"/>
      <c r="AN77" s="872"/>
      <c r="AO77" s="822"/>
      <c r="AP77" s="873"/>
      <c r="AQ77" s="872"/>
      <c r="AR77" s="872"/>
      <c r="AS77" s="872"/>
      <c r="AT77" s="822"/>
      <c r="AU77" s="873"/>
      <c r="AV77" s="872"/>
      <c r="AW77" s="872"/>
      <c r="AX77" s="872"/>
      <c r="AY77" s="822"/>
      <c r="AZ77" s="869"/>
      <c r="BA77" s="869"/>
      <c r="BB77" s="869"/>
      <c r="BC77" s="869"/>
      <c r="BD77" s="870"/>
      <c r="BE77" s="215"/>
      <c r="BF77" s="215"/>
      <c r="BG77" s="215"/>
      <c r="BH77" s="215"/>
      <c r="BI77" s="215"/>
      <c r="BJ77" s="215"/>
      <c r="BK77" s="215"/>
      <c r="BL77" s="215"/>
      <c r="BM77" s="215"/>
      <c r="BN77" s="215"/>
      <c r="BO77" s="215"/>
      <c r="BP77" s="215"/>
      <c r="BQ77" s="212">
        <v>71</v>
      </c>
      <c r="BR77" s="217"/>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1">
        <v>11</v>
      </c>
      <c r="B78" s="865"/>
      <c r="C78" s="866"/>
      <c r="D78" s="866"/>
      <c r="E78" s="866"/>
      <c r="F78" s="866"/>
      <c r="G78" s="866"/>
      <c r="H78" s="866"/>
      <c r="I78" s="866"/>
      <c r="J78" s="866"/>
      <c r="K78" s="866"/>
      <c r="L78" s="866"/>
      <c r="M78" s="866"/>
      <c r="N78" s="866"/>
      <c r="O78" s="866"/>
      <c r="P78" s="867"/>
      <c r="Q78" s="86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9"/>
      <c r="BA78" s="869"/>
      <c r="BB78" s="869"/>
      <c r="BC78" s="869"/>
      <c r="BD78" s="870"/>
      <c r="BE78" s="215"/>
      <c r="BF78" s="215"/>
      <c r="BG78" s="215"/>
      <c r="BH78" s="215"/>
      <c r="BI78" s="215"/>
      <c r="BJ78" s="218"/>
      <c r="BK78" s="218"/>
      <c r="BL78" s="218"/>
      <c r="BM78" s="218"/>
      <c r="BN78" s="218"/>
      <c r="BO78" s="215"/>
      <c r="BP78" s="215"/>
      <c r="BQ78" s="212">
        <v>72</v>
      </c>
      <c r="BR78" s="217"/>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1">
        <v>12</v>
      </c>
      <c r="B79" s="865"/>
      <c r="C79" s="866"/>
      <c r="D79" s="866"/>
      <c r="E79" s="866"/>
      <c r="F79" s="866"/>
      <c r="G79" s="866"/>
      <c r="H79" s="866"/>
      <c r="I79" s="866"/>
      <c r="J79" s="866"/>
      <c r="K79" s="866"/>
      <c r="L79" s="866"/>
      <c r="M79" s="866"/>
      <c r="N79" s="866"/>
      <c r="O79" s="866"/>
      <c r="P79" s="867"/>
      <c r="Q79" s="86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9"/>
      <c r="BA79" s="869"/>
      <c r="BB79" s="869"/>
      <c r="BC79" s="869"/>
      <c r="BD79" s="870"/>
      <c r="BE79" s="215"/>
      <c r="BF79" s="215"/>
      <c r="BG79" s="215"/>
      <c r="BH79" s="215"/>
      <c r="BI79" s="215"/>
      <c r="BJ79" s="218"/>
      <c r="BK79" s="218"/>
      <c r="BL79" s="218"/>
      <c r="BM79" s="218"/>
      <c r="BN79" s="218"/>
      <c r="BO79" s="215"/>
      <c r="BP79" s="215"/>
      <c r="BQ79" s="212">
        <v>73</v>
      </c>
      <c r="BR79" s="217"/>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1">
        <v>13</v>
      </c>
      <c r="B80" s="865"/>
      <c r="C80" s="866"/>
      <c r="D80" s="866"/>
      <c r="E80" s="866"/>
      <c r="F80" s="866"/>
      <c r="G80" s="866"/>
      <c r="H80" s="866"/>
      <c r="I80" s="866"/>
      <c r="J80" s="866"/>
      <c r="K80" s="866"/>
      <c r="L80" s="866"/>
      <c r="M80" s="866"/>
      <c r="N80" s="866"/>
      <c r="O80" s="866"/>
      <c r="P80" s="867"/>
      <c r="Q80" s="86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9"/>
      <c r="BA80" s="869"/>
      <c r="BB80" s="869"/>
      <c r="BC80" s="869"/>
      <c r="BD80" s="870"/>
      <c r="BE80" s="215"/>
      <c r="BF80" s="215"/>
      <c r="BG80" s="215"/>
      <c r="BH80" s="215"/>
      <c r="BI80" s="215"/>
      <c r="BJ80" s="215"/>
      <c r="BK80" s="215"/>
      <c r="BL80" s="215"/>
      <c r="BM80" s="215"/>
      <c r="BN80" s="215"/>
      <c r="BO80" s="215"/>
      <c r="BP80" s="215"/>
      <c r="BQ80" s="212">
        <v>74</v>
      </c>
      <c r="BR80" s="217"/>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1">
        <v>14</v>
      </c>
      <c r="B81" s="865"/>
      <c r="C81" s="866"/>
      <c r="D81" s="866"/>
      <c r="E81" s="866"/>
      <c r="F81" s="866"/>
      <c r="G81" s="866"/>
      <c r="H81" s="866"/>
      <c r="I81" s="866"/>
      <c r="J81" s="866"/>
      <c r="K81" s="866"/>
      <c r="L81" s="866"/>
      <c r="M81" s="866"/>
      <c r="N81" s="866"/>
      <c r="O81" s="866"/>
      <c r="P81" s="867"/>
      <c r="Q81" s="86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9"/>
      <c r="BA81" s="869"/>
      <c r="BB81" s="869"/>
      <c r="BC81" s="869"/>
      <c r="BD81" s="870"/>
      <c r="BE81" s="215"/>
      <c r="BF81" s="215"/>
      <c r="BG81" s="215"/>
      <c r="BH81" s="215"/>
      <c r="BI81" s="215"/>
      <c r="BJ81" s="215"/>
      <c r="BK81" s="215"/>
      <c r="BL81" s="215"/>
      <c r="BM81" s="215"/>
      <c r="BN81" s="215"/>
      <c r="BO81" s="215"/>
      <c r="BP81" s="215"/>
      <c r="BQ81" s="212">
        <v>75</v>
      </c>
      <c r="BR81" s="217"/>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1">
        <v>15</v>
      </c>
      <c r="B82" s="865"/>
      <c r="C82" s="866"/>
      <c r="D82" s="866"/>
      <c r="E82" s="866"/>
      <c r="F82" s="866"/>
      <c r="G82" s="866"/>
      <c r="H82" s="866"/>
      <c r="I82" s="866"/>
      <c r="J82" s="866"/>
      <c r="K82" s="866"/>
      <c r="L82" s="866"/>
      <c r="M82" s="866"/>
      <c r="N82" s="866"/>
      <c r="O82" s="866"/>
      <c r="P82" s="867"/>
      <c r="Q82" s="86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9"/>
      <c r="BA82" s="869"/>
      <c r="BB82" s="869"/>
      <c r="BC82" s="869"/>
      <c r="BD82" s="870"/>
      <c r="BE82" s="215"/>
      <c r="BF82" s="215"/>
      <c r="BG82" s="215"/>
      <c r="BH82" s="215"/>
      <c r="BI82" s="215"/>
      <c r="BJ82" s="215"/>
      <c r="BK82" s="215"/>
      <c r="BL82" s="215"/>
      <c r="BM82" s="215"/>
      <c r="BN82" s="215"/>
      <c r="BO82" s="215"/>
      <c r="BP82" s="215"/>
      <c r="BQ82" s="212">
        <v>76</v>
      </c>
      <c r="BR82" s="217"/>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1">
        <v>16</v>
      </c>
      <c r="B83" s="865"/>
      <c r="C83" s="866"/>
      <c r="D83" s="866"/>
      <c r="E83" s="866"/>
      <c r="F83" s="866"/>
      <c r="G83" s="866"/>
      <c r="H83" s="866"/>
      <c r="I83" s="866"/>
      <c r="J83" s="866"/>
      <c r="K83" s="866"/>
      <c r="L83" s="866"/>
      <c r="M83" s="866"/>
      <c r="N83" s="866"/>
      <c r="O83" s="866"/>
      <c r="P83" s="867"/>
      <c r="Q83" s="86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9"/>
      <c r="BA83" s="869"/>
      <c r="BB83" s="869"/>
      <c r="BC83" s="869"/>
      <c r="BD83" s="870"/>
      <c r="BE83" s="215"/>
      <c r="BF83" s="215"/>
      <c r="BG83" s="215"/>
      <c r="BH83" s="215"/>
      <c r="BI83" s="215"/>
      <c r="BJ83" s="215"/>
      <c r="BK83" s="215"/>
      <c r="BL83" s="215"/>
      <c r="BM83" s="215"/>
      <c r="BN83" s="215"/>
      <c r="BO83" s="215"/>
      <c r="BP83" s="215"/>
      <c r="BQ83" s="212">
        <v>77</v>
      </c>
      <c r="BR83" s="217"/>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1">
        <v>17</v>
      </c>
      <c r="B84" s="865"/>
      <c r="C84" s="866"/>
      <c r="D84" s="866"/>
      <c r="E84" s="866"/>
      <c r="F84" s="866"/>
      <c r="G84" s="866"/>
      <c r="H84" s="866"/>
      <c r="I84" s="866"/>
      <c r="J84" s="866"/>
      <c r="K84" s="866"/>
      <c r="L84" s="866"/>
      <c r="M84" s="866"/>
      <c r="N84" s="866"/>
      <c r="O84" s="866"/>
      <c r="P84" s="867"/>
      <c r="Q84" s="86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9"/>
      <c r="BA84" s="869"/>
      <c r="BB84" s="869"/>
      <c r="BC84" s="869"/>
      <c r="BD84" s="870"/>
      <c r="BE84" s="215"/>
      <c r="BF84" s="215"/>
      <c r="BG84" s="215"/>
      <c r="BH84" s="215"/>
      <c r="BI84" s="215"/>
      <c r="BJ84" s="215"/>
      <c r="BK84" s="215"/>
      <c r="BL84" s="215"/>
      <c r="BM84" s="215"/>
      <c r="BN84" s="215"/>
      <c r="BO84" s="215"/>
      <c r="BP84" s="215"/>
      <c r="BQ84" s="212">
        <v>78</v>
      </c>
      <c r="BR84" s="217"/>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1">
        <v>18</v>
      </c>
      <c r="B85" s="865"/>
      <c r="C85" s="866"/>
      <c r="D85" s="866"/>
      <c r="E85" s="866"/>
      <c r="F85" s="866"/>
      <c r="G85" s="866"/>
      <c r="H85" s="866"/>
      <c r="I85" s="866"/>
      <c r="J85" s="866"/>
      <c r="K85" s="866"/>
      <c r="L85" s="866"/>
      <c r="M85" s="866"/>
      <c r="N85" s="866"/>
      <c r="O85" s="866"/>
      <c r="P85" s="867"/>
      <c r="Q85" s="86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9"/>
      <c r="BA85" s="869"/>
      <c r="BB85" s="869"/>
      <c r="BC85" s="869"/>
      <c r="BD85" s="870"/>
      <c r="BE85" s="215"/>
      <c r="BF85" s="215"/>
      <c r="BG85" s="215"/>
      <c r="BH85" s="215"/>
      <c r="BI85" s="215"/>
      <c r="BJ85" s="215"/>
      <c r="BK85" s="215"/>
      <c r="BL85" s="215"/>
      <c r="BM85" s="215"/>
      <c r="BN85" s="215"/>
      <c r="BO85" s="215"/>
      <c r="BP85" s="215"/>
      <c r="BQ85" s="212">
        <v>79</v>
      </c>
      <c r="BR85" s="217"/>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1">
        <v>19</v>
      </c>
      <c r="B86" s="865"/>
      <c r="C86" s="866"/>
      <c r="D86" s="866"/>
      <c r="E86" s="866"/>
      <c r="F86" s="866"/>
      <c r="G86" s="866"/>
      <c r="H86" s="866"/>
      <c r="I86" s="866"/>
      <c r="J86" s="866"/>
      <c r="K86" s="866"/>
      <c r="L86" s="866"/>
      <c r="M86" s="866"/>
      <c r="N86" s="866"/>
      <c r="O86" s="866"/>
      <c r="P86" s="867"/>
      <c r="Q86" s="86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9"/>
      <c r="BA86" s="869"/>
      <c r="BB86" s="869"/>
      <c r="BC86" s="869"/>
      <c r="BD86" s="870"/>
      <c r="BE86" s="215"/>
      <c r="BF86" s="215"/>
      <c r="BG86" s="215"/>
      <c r="BH86" s="215"/>
      <c r="BI86" s="215"/>
      <c r="BJ86" s="215"/>
      <c r="BK86" s="215"/>
      <c r="BL86" s="215"/>
      <c r="BM86" s="215"/>
      <c r="BN86" s="215"/>
      <c r="BO86" s="215"/>
      <c r="BP86" s="215"/>
      <c r="BQ86" s="212">
        <v>80</v>
      </c>
      <c r="BR86" s="217"/>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19">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5"/>
      <c r="BF87" s="215"/>
      <c r="BG87" s="215"/>
      <c r="BH87" s="215"/>
      <c r="BI87" s="215"/>
      <c r="BJ87" s="215"/>
      <c r="BK87" s="215"/>
      <c r="BL87" s="215"/>
      <c r="BM87" s="215"/>
      <c r="BN87" s="215"/>
      <c r="BO87" s="215"/>
      <c r="BP87" s="215"/>
      <c r="BQ87" s="212">
        <v>81</v>
      </c>
      <c r="BR87" s="217"/>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4" t="s">
        <v>370</v>
      </c>
      <c r="B88" s="782" t="s">
        <v>402</v>
      </c>
      <c r="C88" s="783"/>
      <c r="D88" s="783"/>
      <c r="E88" s="783"/>
      <c r="F88" s="783"/>
      <c r="G88" s="783"/>
      <c r="H88" s="783"/>
      <c r="I88" s="783"/>
      <c r="J88" s="783"/>
      <c r="K88" s="783"/>
      <c r="L88" s="783"/>
      <c r="M88" s="783"/>
      <c r="N88" s="783"/>
      <c r="O88" s="783"/>
      <c r="P88" s="784"/>
      <c r="Q88" s="830"/>
      <c r="R88" s="831"/>
      <c r="S88" s="831"/>
      <c r="T88" s="831"/>
      <c r="U88" s="831"/>
      <c r="V88" s="831"/>
      <c r="W88" s="831"/>
      <c r="X88" s="831"/>
      <c r="Y88" s="831"/>
      <c r="Z88" s="831"/>
      <c r="AA88" s="831"/>
      <c r="AB88" s="831"/>
      <c r="AC88" s="831"/>
      <c r="AD88" s="831"/>
      <c r="AE88" s="831"/>
      <c r="AF88" s="834">
        <v>14659</v>
      </c>
      <c r="AG88" s="834"/>
      <c r="AH88" s="834"/>
      <c r="AI88" s="834"/>
      <c r="AJ88" s="834"/>
      <c r="AK88" s="831"/>
      <c r="AL88" s="831"/>
      <c r="AM88" s="831"/>
      <c r="AN88" s="831"/>
      <c r="AO88" s="831"/>
      <c r="AP88" s="834">
        <v>3562</v>
      </c>
      <c r="AQ88" s="834"/>
      <c r="AR88" s="834"/>
      <c r="AS88" s="834"/>
      <c r="AT88" s="834"/>
      <c r="AU88" s="834">
        <v>1197</v>
      </c>
      <c r="AV88" s="834"/>
      <c r="AW88" s="834"/>
      <c r="AX88" s="834"/>
      <c r="AY88" s="834"/>
      <c r="AZ88" s="839"/>
      <c r="BA88" s="839"/>
      <c r="BB88" s="839"/>
      <c r="BC88" s="839"/>
      <c r="BD88" s="840"/>
      <c r="BE88" s="215"/>
      <c r="BF88" s="215"/>
      <c r="BG88" s="215"/>
      <c r="BH88" s="215"/>
      <c r="BI88" s="215"/>
      <c r="BJ88" s="215"/>
      <c r="BK88" s="215"/>
      <c r="BL88" s="215"/>
      <c r="BM88" s="215"/>
      <c r="BN88" s="215"/>
      <c r="BO88" s="215"/>
      <c r="BP88" s="215"/>
      <c r="BQ88" s="212">
        <v>82</v>
      </c>
      <c r="BR88" s="217"/>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370</v>
      </c>
      <c r="BR102" s="782" t="s">
        <v>403</v>
      </c>
      <c r="BS102" s="783"/>
      <c r="BT102" s="783"/>
      <c r="BU102" s="783"/>
      <c r="BV102" s="783"/>
      <c r="BW102" s="783"/>
      <c r="BX102" s="783"/>
      <c r="BY102" s="783"/>
      <c r="BZ102" s="783"/>
      <c r="CA102" s="783"/>
      <c r="CB102" s="783"/>
      <c r="CC102" s="783"/>
      <c r="CD102" s="783"/>
      <c r="CE102" s="783"/>
      <c r="CF102" s="783"/>
      <c r="CG102" s="784"/>
      <c r="CH102" s="881"/>
      <c r="CI102" s="882"/>
      <c r="CJ102" s="882"/>
      <c r="CK102" s="882"/>
      <c r="CL102" s="883"/>
      <c r="CM102" s="881"/>
      <c r="CN102" s="882"/>
      <c r="CO102" s="882"/>
      <c r="CP102" s="882"/>
      <c r="CQ102" s="883"/>
      <c r="CR102" s="884">
        <v>7697</v>
      </c>
      <c r="CS102" s="842"/>
      <c r="CT102" s="842"/>
      <c r="CU102" s="842"/>
      <c r="CV102" s="885"/>
      <c r="CW102" s="884">
        <v>308</v>
      </c>
      <c r="CX102" s="842"/>
      <c r="CY102" s="842"/>
      <c r="CZ102" s="842"/>
      <c r="DA102" s="885"/>
      <c r="DB102" s="884">
        <v>489</v>
      </c>
      <c r="DC102" s="842"/>
      <c r="DD102" s="842"/>
      <c r="DE102" s="842"/>
      <c r="DF102" s="885"/>
      <c r="DG102" s="884">
        <v>0</v>
      </c>
      <c r="DH102" s="842"/>
      <c r="DI102" s="842"/>
      <c r="DJ102" s="842"/>
      <c r="DK102" s="885"/>
      <c r="DL102" s="884">
        <v>4084</v>
      </c>
      <c r="DM102" s="842"/>
      <c r="DN102" s="842"/>
      <c r="DO102" s="842"/>
      <c r="DP102" s="885"/>
      <c r="DQ102" s="884">
        <v>2255</v>
      </c>
      <c r="DR102" s="842"/>
      <c r="DS102" s="842"/>
      <c r="DT102" s="842"/>
      <c r="DU102" s="885"/>
      <c r="DV102" s="910"/>
      <c r="DW102" s="911"/>
      <c r="DX102" s="911"/>
      <c r="DY102" s="911"/>
      <c r="DZ102" s="912"/>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13" t="s">
        <v>404</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14" t="s">
        <v>405</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406</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407</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15" t="s">
        <v>408</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409</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410</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411</v>
      </c>
      <c r="AB109" s="887"/>
      <c r="AC109" s="887"/>
      <c r="AD109" s="887"/>
      <c r="AE109" s="888"/>
      <c r="AF109" s="886" t="s">
        <v>285</v>
      </c>
      <c r="AG109" s="887"/>
      <c r="AH109" s="887"/>
      <c r="AI109" s="887"/>
      <c r="AJ109" s="888"/>
      <c r="AK109" s="886" t="s">
        <v>284</v>
      </c>
      <c r="AL109" s="887"/>
      <c r="AM109" s="887"/>
      <c r="AN109" s="887"/>
      <c r="AO109" s="888"/>
      <c r="AP109" s="886" t="s">
        <v>412</v>
      </c>
      <c r="AQ109" s="887"/>
      <c r="AR109" s="887"/>
      <c r="AS109" s="887"/>
      <c r="AT109" s="889"/>
      <c r="AU109" s="908" t="s">
        <v>410</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411</v>
      </c>
      <c r="BR109" s="887"/>
      <c r="BS109" s="887"/>
      <c r="BT109" s="887"/>
      <c r="BU109" s="888"/>
      <c r="BV109" s="886" t="s">
        <v>285</v>
      </c>
      <c r="BW109" s="887"/>
      <c r="BX109" s="887"/>
      <c r="BY109" s="887"/>
      <c r="BZ109" s="888"/>
      <c r="CA109" s="886" t="s">
        <v>284</v>
      </c>
      <c r="CB109" s="887"/>
      <c r="CC109" s="887"/>
      <c r="CD109" s="887"/>
      <c r="CE109" s="888"/>
      <c r="CF109" s="909" t="s">
        <v>412</v>
      </c>
      <c r="CG109" s="909"/>
      <c r="CH109" s="909"/>
      <c r="CI109" s="909"/>
      <c r="CJ109" s="909"/>
      <c r="CK109" s="886" t="s">
        <v>413</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411</v>
      </c>
      <c r="DH109" s="887"/>
      <c r="DI109" s="887"/>
      <c r="DJ109" s="887"/>
      <c r="DK109" s="888"/>
      <c r="DL109" s="886" t="s">
        <v>285</v>
      </c>
      <c r="DM109" s="887"/>
      <c r="DN109" s="887"/>
      <c r="DO109" s="887"/>
      <c r="DP109" s="888"/>
      <c r="DQ109" s="886" t="s">
        <v>284</v>
      </c>
      <c r="DR109" s="887"/>
      <c r="DS109" s="887"/>
      <c r="DT109" s="887"/>
      <c r="DU109" s="888"/>
      <c r="DV109" s="886" t="s">
        <v>412</v>
      </c>
      <c r="DW109" s="887"/>
      <c r="DX109" s="887"/>
      <c r="DY109" s="887"/>
      <c r="DZ109" s="889"/>
    </row>
    <row r="110" spans="1:131" s="197" customFormat="1" ht="26.25" customHeight="1">
      <c r="A110" s="890" t="s">
        <v>414</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35206245</v>
      </c>
      <c r="AB110" s="894"/>
      <c r="AC110" s="894"/>
      <c r="AD110" s="894"/>
      <c r="AE110" s="895"/>
      <c r="AF110" s="896">
        <v>35029355</v>
      </c>
      <c r="AG110" s="894"/>
      <c r="AH110" s="894"/>
      <c r="AI110" s="894"/>
      <c r="AJ110" s="895"/>
      <c r="AK110" s="896">
        <v>34746152</v>
      </c>
      <c r="AL110" s="894"/>
      <c r="AM110" s="894"/>
      <c r="AN110" s="894"/>
      <c r="AO110" s="895"/>
      <c r="AP110" s="897">
        <v>24.8</v>
      </c>
      <c r="AQ110" s="898"/>
      <c r="AR110" s="898"/>
      <c r="AS110" s="898"/>
      <c r="AT110" s="899"/>
      <c r="AU110" s="900" t="s">
        <v>60</v>
      </c>
      <c r="AV110" s="901"/>
      <c r="AW110" s="901"/>
      <c r="AX110" s="901"/>
      <c r="AY110" s="902"/>
      <c r="AZ110" s="944" t="s">
        <v>415</v>
      </c>
      <c r="BA110" s="891"/>
      <c r="BB110" s="891"/>
      <c r="BC110" s="891"/>
      <c r="BD110" s="891"/>
      <c r="BE110" s="891"/>
      <c r="BF110" s="891"/>
      <c r="BG110" s="891"/>
      <c r="BH110" s="891"/>
      <c r="BI110" s="891"/>
      <c r="BJ110" s="891"/>
      <c r="BK110" s="891"/>
      <c r="BL110" s="891"/>
      <c r="BM110" s="891"/>
      <c r="BN110" s="891"/>
      <c r="BO110" s="891"/>
      <c r="BP110" s="892"/>
      <c r="BQ110" s="930">
        <v>401642148</v>
      </c>
      <c r="BR110" s="931"/>
      <c r="BS110" s="931"/>
      <c r="BT110" s="931"/>
      <c r="BU110" s="931"/>
      <c r="BV110" s="931">
        <v>420297447</v>
      </c>
      <c r="BW110" s="931"/>
      <c r="BX110" s="931"/>
      <c r="BY110" s="931"/>
      <c r="BZ110" s="931"/>
      <c r="CA110" s="931">
        <v>431142935</v>
      </c>
      <c r="CB110" s="931"/>
      <c r="CC110" s="931"/>
      <c r="CD110" s="931"/>
      <c r="CE110" s="931"/>
      <c r="CF110" s="945">
        <v>308.10000000000002</v>
      </c>
      <c r="CG110" s="946"/>
      <c r="CH110" s="946"/>
      <c r="CI110" s="946"/>
      <c r="CJ110" s="946"/>
      <c r="CK110" s="947" t="s">
        <v>416</v>
      </c>
      <c r="CL110" s="948"/>
      <c r="CM110" s="927" t="s">
        <v>417</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v>10776994</v>
      </c>
      <c r="DH110" s="931"/>
      <c r="DI110" s="931"/>
      <c r="DJ110" s="931"/>
      <c r="DK110" s="931"/>
      <c r="DL110" s="931">
        <v>2484752</v>
      </c>
      <c r="DM110" s="931"/>
      <c r="DN110" s="931"/>
      <c r="DO110" s="931"/>
      <c r="DP110" s="931"/>
      <c r="DQ110" s="931">
        <v>2379231</v>
      </c>
      <c r="DR110" s="931"/>
      <c r="DS110" s="931"/>
      <c r="DT110" s="931"/>
      <c r="DU110" s="931"/>
      <c r="DV110" s="932">
        <v>1.7</v>
      </c>
      <c r="DW110" s="932"/>
      <c r="DX110" s="932"/>
      <c r="DY110" s="932"/>
      <c r="DZ110" s="933"/>
    </row>
    <row r="111" spans="1:131" s="197" customFormat="1" ht="26.25" customHeight="1">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111</v>
      </c>
      <c r="AB111" s="938"/>
      <c r="AC111" s="938"/>
      <c r="AD111" s="938"/>
      <c r="AE111" s="939"/>
      <c r="AF111" s="940" t="s">
        <v>111</v>
      </c>
      <c r="AG111" s="938"/>
      <c r="AH111" s="938"/>
      <c r="AI111" s="938"/>
      <c r="AJ111" s="939"/>
      <c r="AK111" s="940" t="s">
        <v>111</v>
      </c>
      <c r="AL111" s="938"/>
      <c r="AM111" s="938"/>
      <c r="AN111" s="938"/>
      <c r="AO111" s="939"/>
      <c r="AP111" s="941" t="s">
        <v>111</v>
      </c>
      <c r="AQ111" s="942"/>
      <c r="AR111" s="942"/>
      <c r="AS111" s="942"/>
      <c r="AT111" s="943"/>
      <c r="AU111" s="903"/>
      <c r="AV111" s="904"/>
      <c r="AW111" s="904"/>
      <c r="AX111" s="904"/>
      <c r="AY111" s="905"/>
      <c r="AZ111" s="953" t="s">
        <v>419</v>
      </c>
      <c r="BA111" s="954"/>
      <c r="BB111" s="954"/>
      <c r="BC111" s="954"/>
      <c r="BD111" s="954"/>
      <c r="BE111" s="954"/>
      <c r="BF111" s="954"/>
      <c r="BG111" s="954"/>
      <c r="BH111" s="954"/>
      <c r="BI111" s="954"/>
      <c r="BJ111" s="954"/>
      <c r="BK111" s="954"/>
      <c r="BL111" s="954"/>
      <c r="BM111" s="954"/>
      <c r="BN111" s="954"/>
      <c r="BO111" s="954"/>
      <c r="BP111" s="955"/>
      <c r="BQ111" s="923">
        <v>19509648</v>
      </c>
      <c r="BR111" s="924"/>
      <c r="BS111" s="924"/>
      <c r="BT111" s="924"/>
      <c r="BU111" s="924"/>
      <c r="BV111" s="924">
        <v>10009521</v>
      </c>
      <c r="BW111" s="924"/>
      <c r="BX111" s="924"/>
      <c r="BY111" s="924"/>
      <c r="BZ111" s="924"/>
      <c r="CA111" s="924">
        <v>4382513</v>
      </c>
      <c r="CB111" s="924"/>
      <c r="CC111" s="924"/>
      <c r="CD111" s="924"/>
      <c r="CE111" s="924"/>
      <c r="CF111" s="918">
        <v>3.1</v>
      </c>
      <c r="CG111" s="919"/>
      <c r="CH111" s="919"/>
      <c r="CI111" s="919"/>
      <c r="CJ111" s="919"/>
      <c r="CK111" s="949"/>
      <c r="CL111" s="950"/>
      <c r="CM111" s="920" t="s">
        <v>420</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111</v>
      </c>
      <c r="DH111" s="924"/>
      <c r="DI111" s="924"/>
      <c r="DJ111" s="924"/>
      <c r="DK111" s="924"/>
      <c r="DL111" s="924" t="s">
        <v>111</v>
      </c>
      <c r="DM111" s="924"/>
      <c r="DN111" s="924"/>
      <c r="DO111" s="924"/>
      <c r="DP111" s="924"/>
      <c r="DQ111" s="924" t="s">
        <v>111</v>
      </c>
      <c r="DR111" s="924"/>
      <c r="DS111" s="924"/>
      <c r="DT111" s="924"/>
      <c r="DU111" s="924"/>
      <c r="DV111" s="925" t="s">
        <v>111</v>
      </c>
      <c r="DW111" s="925"/>
      <c r="DX111" s="925"/>
      <c r="DY111" s="925"/>
      <c r="DZ111" s="926"/>
    </row>
    <row r="112" spans="1:131" s="197" customFormat="1" ht="26.25" customHeight="1">
      <c r="A112" s="956" t="s">
        <v>421</v>
      </c>
      <c r="B112" s="957"/>
      <c r="C112" s="954" t="s">
        <v>422</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v>3100000</v>
      </c>
      <c r="AB112" s="963"/>
      <c r="AC112" s="963"/>
      <c r="AD112" s="963"/>
      <c r="AE112" s="964"/>
      <c r="AF112" s="965">
        <v>3800000</v>
      </c>
      <c r="AG112" s="963"/>
      <c r="AH112" s="963"/>
      <c r="AI112" s="963"/>
      <c r="AJ112" s="964"/>
      <c r="AK112" s="965">
        <v>4500000</v>
      </c>
      <c r="AL112" s="963"/>
      <c r="AM112" s="963"/>
      <c r="AN112" s="963"/>
      <c r="AO112" s="964"/>
      <c r="AP112" s="966">
        <v>3.2</v>
      </c>
      <c r="AQ112" s="967"/>
      <c r="AR112" s="967"/>
      <c r="AS112" s="967"/>
      <c r="AT112" s="968"/>
      <c r="AU112" s="903"/>
      <c r="AV112" s="904"/>
      <c r="AW112" s="904"/>
      <c r="AX112" s="904"/>
      <c r="AY112" s="905"/>
      <c r="AZ112" s="953" t="s">
        <v>423</v>
      </c>
      <c r="BA112" s="954"/>
      <c r="BB112" s="954"/>
      <c r="BC112" s="954"/>
      <c r="BD112" s="954"/>
      <c r="BE112" s="954"/>
      <c r="BF112" s="954"/>
      <c r="BG112" s="954"/>
      <c r="BH112" s="954"/>
      <c r="BI112" s="954"/>
      <c r="BJ112" s="954"/>
      <c r="BK112" s="954"/>
      <c r="BL112" s="954"/>
      <c r="BM112" s="954"/>
      <c r="BN112" s="954"/>
      <c r="BO112" s="954"/>
      <c r="BP112" s="955"/>
      <c r="BQ112" s="923">
        <v>96711318</v>
      </c>
      <c r="BR112" s="924"/>
      <c r="BS112" s="924"/>
      <c r="BT112" s="924"/>
      <c r="BU112" s="924"/>
      <c r="BV112" s="924">
        <v>93506069</v>
      </c>
      <c r="BW112" s="924"/>
      <c r="BX112" s="924"/>
      <c r="BY112" s="924"/>
      <c r="BZ112" s="924"/>
      <c r="CA112" s="924">
        <v>94704423</v>
      </c>
      <c r="CB112" s="924"/>
      <c r="CC112" s="924"/>
      <c r="CD112" s="924"/>
      <c r="CE112" s="924"/>
      <c r="CF112" s="918">
        <v>67.7</v>
      </c>
      <c r="CG112" s="919"/>
      <c r="CH112" s="919"/>
      <c r="CI112" s="919"/>
      <c r="CJ112" s="919"/>
      <c r="CK112" s="949"/>
      <c r="CL112" s="950"/>
      <c r="CM112" s="920" t="s">
        <v>424</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111</v>
      </c>
      <c r="DH112" s="924"/>
      <c r="DI112" s="924"/>
      <c r="DJ112" s="924"/>
      <c r="DK112" s="924"/>
      <c r="DL112" s="924" t="s">
        <v>111</v>
      </c>
      <c r="DM112" s="924"/>
      <c r="DN112" s="924"/>
      <c r="DO112" s="924"/>
      <c r="DP112" s="924"/>
      <c r="DQ112" s="924" t="s">
        <v>111</v>
      </c>
      <c r="DR112" s="924"/>
      <c r="DS112" s="924"/>
      <c r="DT112" s="924"/>
      <c r="DU112" s="924"/>
      <c r="DV112" s="925" t="s">
        <v>111</v>
      </c>
      <c r="DW112" s="925"/>
      <c r="DX112" s="925"/>
      <c r="DY112" s="925"/>
      <c r="DZ112" s="926"/>
    </row>
    <row r="113" spans="1:130" s="197" customFormat="1" ht="26.25" customHeight="1">
      <c r="A113" s="958"/>
      <c r="B113" s="959"/>
      <c r="C113" s="954" t="s">
        <v>425</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8060154</v>
      </c>
      <c r="AB113" s="938"/>
      <c r="AC113" s="938"/>
      <c r="AD113" s="938"/>
      <c r="AE113" s="939"/>
      <c r="AF113" s="940">
        <v>7838860</v>
      </c>
      <c r="AG113" s="938"/>
      <c r="AH113" s="938"/>
      <c r="AI113" s="938"/>
      <c r="AJ113" s="939"/>
      <c r="AK113" s="940">
        <v>8348140</v>
      </c>
      <c r="AL113" s="938"/>
      <c r="AM113" s="938"/>
      <c r="AN113" s="938"/>
      <c r="AO113" s="939"/>
      <c r="AP113" s="941">
        <v>6</v>
      </c>
      <c r="AQ113" s="942"/>
      <c r="AR113" s="942"/>
      <c r="AS113" s="942"/>
      <c r="AT113" s="943"/>
      <c r="AU113" s="903"/>
      <c r="AV113" s="904"/>
      <c r="AW113" s="904"/>
      <c r="AX113" s="904"/>
      <c r="AY113" s="905"/>
      <c r="AZ113" s="953" t="s">
        <v>426</v>
      </c>
      <c r="BA113" s="954"/>
      <c r="BB113" s="954"/>
      <c r="BC113" s="954"/>
      <c r="BD113" s="954"/>
      <c r="BE113" s="954"/>
      <c r="BF113" s="954"/>
      <c r="BG113" s="954"/>
      <c r="BH113" s="954"/>
      <c r="BI113" s="954"/>
      <c r="BJ113" s="954"/>
      <c r="BK113" s="954"/>
      <c r="BL113" s="954"/>
      <c r="BM113" s="954"/>
      <c r="BN113" s="954"/>
      <c r="BO113" s="954"/>
      <c r="BP113" s="955"/>
      <c r="BQ113" s="923">
        <v>1418093</v>
      </c>
      <c r="BR113" s="924"/>
      <c r="BS113" s="924"/>
      <c r="BT113" s="924"/>
      <c r="BU113" s="924"/>
      <c r="BV113" s="924">
        <v>1278930</v>
      </c>
      <c r="BW113" s="924"/>
      <c r="BX113" s="924"/>
      <c r="BY113" s="924"/>
      <c r="BZ113" s="924"/>
      <c r="CA113" s="924">
        <v>1196802</v>
      </c>
      <c r="CB113" s="924"/>
      <c r="CC113" s="924"/>
      <c r="CD113" s="924"/>
      <c r="CE113" s="924"/>
      <c r="CF113" s="918">
        <v>0.9</v>
      </c>
      <c r="CG113" s="919"/>
      <c r="CH113" s="919"/>
      <c r="CI113" s="919"/>
      <c r="CJ113" s="919"/>
      <c r="CK113" s="949"/>
      <c r="CL113" s="950"/>
      <c r="CM113" s="920" t="s">
        <v>427</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v>234469</v>
      </c>
      <c r="DH113" s="963"/>
      <c r="DI113" s="963"/>
      <c r="DJ113" s="963"/>
      <c r="DK113" s="964"/>
      <c r="DL113" s="965">
        <v>76114</v>
      </c>
      <c r="DM113" s="963"/>
      <c r="DN113" s="963"/>
      <c r="DO113" s="963"/>
      <c r="DP113" s="964"/>
      <c r="DQ113" s="965" t="s">
        <v>111</v>
      </c>
      <c r="DR113" s="963"/>
      <c r="DS113" s="963"/>
      <c r="DT113" s="963"/>
      <c r="DU113" s="964"/>
      <c r="DV113" s="966" t="s">
        <v>111</v>
      </c>
      <c r="DW113" s="967"/>
      <c r="DX113" s="967"/>
      <c r="DY113" s="967"/>
      <c r="DZ113" s="968"/>
    </row>
    <row r="114" spans="1:130" s="197" customFormat="1" ht="26.25" customHeight="1">
      <c r="A114" s="958"/>
      <c r="B114" s="959"/>
      <c r="C114" s="954" t="s">
        <v>428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180426</v>
      </c>
      <c r="AB114" s="963"/>
      <c r="AC114" s="963"/>
      <c r="AD114" s="963"/>
      <c r="AE114" s="964"/>
      <c r="AF114" s="965">
        <v>173004</v>
      </c>
      <c r="AG114" s="963"/>
      <c r="AH114" s="963"/>
      <c r="AI114" s="963"/>
      <c r="AJ114" s="964"/>
      <c r="AK114" s="965">
        <v>117637</v>
      </c>
      <c r="AL114" s="963"/>
      <c r="AM114" s="963"/>
      <c r="AN114" s="963"/>
      <c r="AO114" s="964"/>
      <c r="AP114" s="966">
        <v>0.1</v>
      </c>
      <c r="AQ114" s="967"/>
      <c r="AR114" s="967"/>
      <c r="AS114" s="967"/>
      <c r="AT114" s="968"/>
      <c r="AU114" s="903"/>
      <c r="AV114" s="904"/>
      <c r="AW114" s="904"/>
      <c r="AX114" s="904"/>
      <c r="AY114" s="905"/>
      <c r="AZ114" s="953" t="s">
        <v>429</v>
      </c>
      <c r="BA114" s="954"/>
      <c r="BB114" s="954"/>
      <c r="BC114" s="954"/>
      <c r="BD114" s="954"/>
      <c r="BE114" s="954"/>
      <c r="BF114" s="954"/>
      <c r="BG114" s="954"/>
      <c r="BH114" s="954"/>
      <c r="BI114" s="954"/>
      <c r="BJ114" s="954"/>
      <c r="BK114" s="954"/>
      <c r="BL114" s="954"/>
      <c r="BM114" s="954"/>
      <c r="BN114" s="954"/>
      <c r="BO114" s="954"/>
      <c r="BP114" s="955"/>
      <c r="BQ114" s="923">
        <v>45989039</v>
      </c>
      <c r="BR114" s="924"/>
      <c r="BS114" s="924"/>
      <c r="BT114" s="924"/>
      <c r="BU114" s="924"/>
      <c r="BV114" s="924">
        <v>44017899</v>
      </c>
      <c r="BW114" s="924"/>
      <c r="BX114" s="924"/>
      <c r="BY114" s="924"/>
      <c r="BZ114" s="924"/>
      <c r="CA114" s="924">
        <v>44675905</v>
      </c>
      <c r="CB114" s="924"/>
      <c r="CC114" s="924"/>
      <c r="CD114" s="924"/>
      <c r="CE114" s="924"/>
      <c r="CF114" s="918">
        <v>31.9</v>
      </c>
      <c r="CG114" s="919"/>
      <c r="CH114" s="919"/>
      <c r="CI114" s="919"/>
      <c r="CJ114" s="919"/>
      <c r="CK114" s="949"/>
      <c r="CL114" s="950"/>
      <c r="CM114" s="920" t="s">
        <v>430</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111</v>
      </c>
      <c r="DH114" s="963"/>
      <c r="DI114" s="963"/>
      <c r="DJ114" s="963"/>
      <c r="DK114" s="964"/>
      <c r="DL114" s="965" t="s">
        <v>111</v>
      </c>
      <c r="DM114" s="963"/>
      <c r="DN114" s="963"/>
      <c r="DO114" s="963"/>
      <c r="DP114" s="964"/>
      <c r="DQ114" s="965" t="s">
        <v>111</v>
      </c>
      <c r="DR114" s="963"/>
      <c r="DS114" s="963"/>
      <c r="DT114" s="963"/>
      <c r="DU114" s="964"/>
      <c r="DV114" s="966" t="s">
        <v>111</v>
      </c>
      <c r="DW114" s="967"/>
      <c r="DX114" s="967"/>
      <c r="DY114" s="967"/>
      <c r="DZ114" s="968"/>
    </row>
    <row r="115" spans="1:130" s="197" customFormat="1" ht="26.25" customHeight="1">
      <c r="A115" s="958"/>
      <c r="B115" s="959"/>
      <c r="C115" s="954" t="s">
        <v>431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2070482</v>
      </c>
      <c r="AB115" s="938"/>
      <c r="AC115" s="938"/>
      <c r="AD115" s="938"/>
      <c r="AE115" s="939"/>
      <c r="AF115" s="940">
        <v>1885517</v>
      </c>
      <c r="AG115" s="938"/>
      <c r="AH115" s="938"/>
      <c r="AI115" s="938"/>
      <c r="AJ115" s="939"/>
      <c r="AK115" s="940">
        <v>787565</v>
      </c>
      <c r="AL115" s="938"/>
      <c r="AM115" s="938"/>
      <c r="AN115" s="938"/>
      <c r="AO115" s="939"/>
      <c r="AP115" s="941">
        <v>0.6</v>
      </c>
      <c r="AQ115" s="942"/>
      <c r="AR115" s="942"/>
      <c r="AS115" s="942"/>
      <c r="AT115" s="943"/>
      <c r="AU115" s="903"/>
      <c r="AV115" s="904"/>
      <c r="AW115" s="904"/>
      <c r="AX115" s="904"/>
      <c r="AY115" s="905"/>
      <c r="AZ115" s="953" t="s">
        <v>432</v>
      </c>
      <c r="BA115" s="954"/>
      <c r="BB115" s="954"/>
      <c r="BC115" s="954"/>
      <c r="BD115" s="954"/>
      <c r="BE115" s="954"/>
      <c r="BF115" s="954"/>
      <c r="BG115" s="954"/>
      <c r="BH115" s="954"/>
      <c r="BI115" s="954"/>
      <c r="BJ115" s="954"/>
      <c r="BK115" s="954"/>
      <c r="BL115" s="954"/>
      <c r="BM115" s="954"/>
      <c r="BN115" s="954"/>
      <c r="BO115" s="954"/>
      <c r="BP115" s="955"/>
      <c r="BQ115" s="923">
        <v>2546753</v>
      </c>
      <c r="BR115" s="924"/>
      <c r="BS115" s="924"/>
      <c r="BT115" s="924"/>
      <c r="BU115" s="924"/>
      <c r="BV115" s="924">
        <v>3318716</v>
      </c>
      <c r="BW115" s="924"/>
      <c r="BX115" s="924"/>
      <c r="BY115" s="924"/>
      <c r="BZ115" s="924"/>
      <c r="CA115" s="924">
        <v>2254784</v>
      </c>
      <c r="CB115" s="924"/>
      <c r="CC115" s="924"/>
      <c r="CD115" s="924"/>
      <c r="CE115" s="924"/>
      <c r="CF115" s="918">
        <v>1.6</v>
      </c>
      <c r="CG115" s="919"/>
      <c r="CH115" s="919"/>
      <c r="CI115" s="919"/>
      <c r="CJ115" s="919"/>
      <c r="CK115" s="949"/>
      <c r="CL115" s="950"/>
      <c r="CM115" s="953" t="s">
        <v>433</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v>7423032</v>
      </c>
      <c r="DH115" s="963"/>
      <c r="DI115" s="963"/>
      <c r="DJ115" s="963"/>
      <c r="DK115" s="964"/>
      <c r="DL115" s="965">
        <v>7101319</v>
      </c>
      <c r="DM115" s="963"/>
      <c r="DN115" s="963"/>
      <c r="DO115" s="963"/>
      <c r="DP115" s="964"/>
      <c r="DQ115" s="965">
        <v>1684059</v>
      </c>
      <c r="DR115" s="963"/>
      <c r="DS115" s="963"/>
      <c r="DT115" s="963"/>
      <c r="DU115" s="964"/>
      <c r="DV115" s="966">
        <v>1.2</v>
      </c>
      <c r="DW115" s="967"/>
      <c r="DX115" s="967"/>
      <c r="DY115" s="967"/>
      <c r="DZ115" s="968"/>
    </row>
    <row r="116" spans="1:130" s="197" customFormat="1" ht="26.25" customHeight="1">
      <c r="A116" s="960"/>
      <c r="B116" s="961"/>
      <c r="C116" s="975" t="s">
        <v>434</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111</v>
      </c>
      <c r="AB116" s="963"/>
      <c r="AC116" s="963"/>
      <c r="AD116" s="963"/>
      <c r="AE116" s="964"/>
      <c r="AF116" s="965" t="s">
        <v>111</v>
      </c>
      <c r="AG116" s="963"/>
      <c r="AH116" s="963"/>
      <c r="AI116" s="963"/>
      <c r="AJ116" s="964"/>
      <c r="AK116" s="965" t="s">
        <v>111</v>
      </c>
      <c r="AL116" s="963"/>
      <c r="AM116" s="963"/>
      <c r="AN116" s="963"/>
      <c r="AO116" s="964"/>
      <c r="AP116" s="966" t="s">
        <v>111</v>
      </c>
      <c r="AQ116" s="967"/>
      <c r="AR116" s="967"/>
      <c r="AS116" s="967"/>
      <c r="AT116" s="968"/>
      <c r="AU116" s="903"/>
      <c r="AV116" s="904"/>
      <c r="AW116" s="904"/>
      <c r="AX116" s="904"/>
      <c r="AY116" s="905"/>
      <c r="AZ116" s="953" t="s">
        <v>435</v>
      </c>
      <c r="BA116" s="954"/>
      <c r="BB116" s="954"/>
      <c r="BC116" s="954"/>
      <c r="BD116" s="954"/>
      <c r="BE116" s="954"/>
      <c r="BF116" s="954"/>
      <c r="BG116" s="954"/>
      <c r="BH116" s="954"/>
      <c r="BI116" s="954"/>
      <c r="BJ116" s="954"/>
      <c r="BK116" s="954"/>
      <c r="BL116" s="954"/>
      <c r="BM116" s="954"/>
      <c r="BN116" s="954"/>
      <c r="BO116" s="954"/>
      <c r="BP116" s="955"/>
      <c r="BQ116" s="923" t="s">
        <v>111</v>
      </c>
      <c r="BR116" s="924"/>
      <c r="BS116" s="924"/>
      <c r="BT116" s="924"/>
      <c r="BU116" s="924"/>
      <c r="BV116" s="924" t="s">
        <v>111</v>
      </c>
      <c r="BW116" s="924"/>
      <c r="BX116" s="924"/>
      <c r="BY116" s="924"/>
      <c r="BZ116" s="924"/>
      <c r="CA116" s="924" t="s">
        <v>111</v>
      </c>
      <c r="CB116" s="924"/>
      <c r="CC116" s="924"/>
      <c r="CD116" s="924"/>
      <c r="CE116" s="924"/>
      <c r="CF116" s="918" t="s">
        <v>111</v>
      </c>
      <c r="CG116" s="919"/>
      <c r="CH116" s="919"/>
      <c r="CI116" s="919"/>
      <c r="CJ116" s="919"/>
      <c r="CK116" s="949"/>
      <c r="CL116" s="950"/>
      <c r="CM116" s="920" t="s">
        <v>436</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121853</v>
      </c>
      <c r="DH116" s="963"/>
      <c r="DI116" s="963"/>
      <c r="DJ116" s="963"/>
      <c r="DK116" s="964"/>
      <c r="DL116" s="965">
        <v>110775</v>
      </c>
      <c r="DM116" s="963"/>
      <c r="DN116" s="963"/>
      <c r="DO116" s="963"/>
      <c r="DP116" s="964"/>
      <c r="DQ116" s="965">
        <v>99698</v>
      </c>
      <c r="DR116" s="963"/>
      <c r="DS116" s="963"/>
      <c r="DT116" s="963"/>
      <c r="DU116" s="964"/>
      <c r="DV116" s="966">
        <v>0.1</v>
      </c>
      <c r="DW116" s="967"/>
      <c r="DX116" s="967"/>
      <c r="DY116" s="967"/>
      <c r="DZ116" s="968"/>
    </row>
    <row r="117" spans="1:130" s="197" customFormat="1" ht="26.25" customHeight="1">
      <c r="A117" s="908" t="s">
        <v>169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437</v>
      </c>
      <c r="Z117" s="888"/>
      <c r="AA117" s="1000">
        <v>48617307</v>
      </c>
      <c r="AB117" s="970"/>
      <c r="AC117" s="970"/>
      <c r="AD117" s="970"/>
      <c r="AE117" s="971"/>
      <c r="AF117" s="969">
        <v>48726736</v>
      </c>
      <c r="AG117" s="970"/>
      <c r="AH117" s="970"/>
      <c r="AI117" s="970"/>
      <c r="AJ117" s="971"/>
      <c r="AK117" s="969">
        <v>48499494</v>
      </c>
      <c r="AL117" s="970"/>
      <c r="AM117" s="970"/>
      <c r="AN117" s="970"/>
      <c r="AO117" s="971"/>
      <c r="AP117" s="972"/>
      <c r="AQ117" s="973"/>
      <c r="AR117" s="973"/>
      <c r="AS117" s="973"/>
      <c r="AT117" s="974"/>
      <c r="AU117" s="903"/>
      <c r="AV117" s="904"/>
      <c r="AW117" s="904"/>
      <c r="AX117" s="904"/>
      <c r="AY117" s="905"/>
      <c r="AZ117" s="999" t="s">
        <v>438</v>
      </c>
      <c r="BA117" s="975"/>
      <c r="BB117" s="975"/>
      <c r="BC117" s="975"/>
      <c r="BD117" s="975"/>
      <c r="BE117" s="975"/>
      <c r="BF117" s="975"/>
      <c r="BG117" s="975"/>
      <c r="BH117" s="975"/>
      <c r="BI117" s="975"/>
      <c r="BJ117" s="975"/>
      <c r="BK117" s="975"/>
      <c r="BL117" s="975"/>
      <c r="BM117" s="975"/>
      <c r="BN117" s="975"/>
      <c r="BO117" s="975"/>
      <c r="BP117" s="976"/>
      <c r="BQ117" s="989" t="s">
        <v>111</v>
      </c>
      <c r="BR117" s="990"/>
      <c r="BS117" s="990"/>
      <c r="BT117" s="990"/>
      <c r="BU117" s="990"/>
      <c r="BV117" s="990" t="s">
        <v>111</v>
      </c>
      <c r="BW117" s="990"/>
      <c r="BX117" s="990"/>
      <c r="BY117" s="990"/>
      <c r="BZ117" s="990"/>
      <c r="CA117" s="990" t="s">
        <v>111</v>
      </c>
      <c r="CB117" s="990"/>
      <c r="CC117" s="990"/>
      <c r="CD117" s="990"/>
      <c r="CE117" s="990"/>
      <c r="CF117" s="918" t="s">
        <v>111</v>
      </c>
      <c r="CG117" s="919"/>
      <c r="CH117" s="919"/>
      <c r="CI117" s="919"/>
      <c r="CJ117" s="919"/>
      <c r="CK117" s="949"/>
      <c r="CL117" s="950"/>
      <c r="CM117" s="920" t="s">
        <v>439</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111</v>
      </c>
      <c r="DH117" s="963"/>
      <c r="DI117" s="963"/>
      <c r="DJ117" s="963"/>
      <c r="DK117" s="964"/>
      <c r="DL117" s="965" t="s">
        <v>111</v>
      </c>
      <c r="DM117" s="963"/>
      <c r="DN117" s="963"/>
      <c r="DO117" s="963"/>
      <c r="DP117" s="964"/>
      <c r="DQ117" s="965" t="s">
        <v>111</v>
      </c>
      <c r="DR117" s="963"/>
      <c r="DS117" s="963"/>
      <c r="DT117" s="963"/>
      <c r="DU117" s="964"/>
      <c r="DV117" s="966" t="s">
        <v>111</v>
      </c>
      <c r="DW117" s="967"/>
      <c r="DX117" s="967"/>
      <c r="DY117" s="967"/>
      <c r="DZ117" s="968"/>
    </row>
    <row r="118" spans="1:130" s="197" customFormat="1" ht="26.25" customHeight="1">
      <c r="A118" s="908" t="s">
        <v>413</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411</v>
      </c>
      <c r="AB118" s="887"/>
      <c r="AC118" s="887"/>
      <c r="AD118" s="887"/>
      <c r="AE118" s="888"/>
      <c r="AF118" s="886" t="s">
        <v>285</v>
      </c>
      <c r="AG118" s="887"/>
      <c r="AH118" s="887"/>
      <c r="AI118" s="887"/>
      <c r="AJ118" s="888"/>
      <c r="AK118" s="886" t="s">
        <v>284</v>
      </c>
      <c r="AL118" s="887"/>
      <c r="AM118" s="887"/>
      <c r="AN118" s="887"/>
      <c r="AO118" s="888"/>
      <c r="AP118" s="994" t="s">
        <v>412</v>
      </c>
      <c r="AQ118" s="995"/>
      <c r="AR118" s="995"/>
      <c r="AS118" s="995"/>
      <c r="AT118" s="996"/>
      <c r="AU118" s="906"/>
      <c r="AV118" s="907"/>
      <c r="AW118" s="907"/>
      <c r="AX118" s="907"/>
      <c r="AY118" s="907"/>
      <c r="AZ118" s="227" t="s">
        <v>169</v>
      </c>
      <c r="BA118" s="227"/>
      <c r="BB118" s="227"/>
      <c r="BC118" s="227"/>
      <c r="BD118" s="227"/>
      <c r="BE118" s="227"/>
      <c r="BF118" s="227"/>
      <c r="BG118" s="227"/>
      <c r="BH118" s="227"/>
      <c r="BI118" s="227"/>
      <c r="BJ118" s="227"/>
      <c r="BK118" s="227"/>
      <c r="BL118" s="227"/>
      <c r="BM118" s="227"/>
      <c r="BN118" s="227"/>
      <c r="BO118" s="997" t="s">
        <v>440</v>
      </c>
      <c r="BP118" s="998"/>
      <c r="BQ118" s="989">
        <v>567816999</v>
      </c>
      <c r="BR118" s="990"/>
      <c r="BS118" s="990"/>
      <c r="BT118" s="990"/>
      <c r="BU118" s="990"/>
      <c r="BV118" s="990">
        <v>572428582</v>
      </c>
      <c r="BW118" s="990"/>
      <c r="BX118" s="990"/>
      <c r="BY118" s="990"/>
      <c r="BZ118" s="990"/>
      <c r="CA118" s="990">
        <v>578357362</v>
      </c>
      <c r="CB118" s="990"/>
      <c r="CC118" s="990"/>
      <c r="CD118" s="990"/>
      <c r="CE118" s="990"/>
      <c r="CF118" s="991"/>
      <c r="CG118" s="992"/>
      <c r="CH118" s="992"/>
      <c r="CI118" s="992"/>
      <c r="CJ118" s="993"/>
      <c r="CK118" s="949"/>
      <c r="CL118" s="950"/>
      <c r="CM118" s="920" t="s">
        <v>441</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111</v>
      </c>
      <c r="DH118" s="963"/>
      <c r="DI118" s="963"/>
      <c r="DJ118" s="963"/>
      <c r="DK118" s="964"/>
      <c r="DL118" s="965" t="s">
        <v>111</v>
      </c>
      <c r="DM118" s="963"/>
      <c r="DN118" s="963"/>
      <c r="DO118" s="963"/>
      <c r="DP118" s="964"/>
      <c r="DQ118" s="965" t="s">
        <v>111</v>
      </c>
      <c r="DR118" s="963"/>
      <c r="DS118" s="963"/>
      <c r="DT118" s="963"/>
      <c r="DU118" s="964"/>
      <c r="DV118" s="966" t="s">
        <v>111</v>
      </c>
      <c r="DW118" s="967"/>
      <c r="DX118" s="967"/>
      <c r="DY118" s="967"/>
      <c r="DZ118" s="968"/>
    </row>
    <row r="119" spans="1:130" s="197" customFormat="1" ht="26.25" customHeight="1">
      <c r="A119" s="978" t="s">
        <v>416</v>
      </c>
      <c r="B119" s="948"/>
      <c r="C119" s="927" t="s">
        <v>417</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v>186809</v>
      </c>
      <c r="AB119" s="894"/>
      <c r="AC119" s="894"/>
      <c r="AD119" s="894"/>
      <c r="AE119" s="895"/>
      <c r="AF119" s="896">
        <v>590700</v>
      </c>
      <c r="AG119" s="894"/>
      <c r="AH119" s="894"/>
      <c r="AI119" s="894"/>
      <c r="AJ119" s="895"/>
      <c r="AK119" s="896">
        <v>237303</v>
      </c>
      <c r="AL119" s="894"/>
      <c r="AM119" s="894"/>
      <c r="AN119" s="894"/>
      <c r="AO119" s="895"/>
      <c r="AP119" s="897">
        <v>0.2</v>
      </c>
      <c r="AQ119" s="898"/>
      <c r="AR119" s="898"/>
      <c r="AS119" s="898"/>
      <c r="AT119" s="899"/>
      <c r="AU119" s="981" t="s">
        <v>442</v>
      </c>
      <c r="AV119" s="982"/>
      <c r="AW119" s="982"/>
      <c r="AX119" s="982"/>
      <c r="AY119" s="983"/>
      <c r="AZ119" s="944" t="s">
        <v>443</v>
      </c>
      <c r="BA119" s="891"/>
      <c r="BB119" s="891"/>
      <c r="BC119" s="891"/>
      <c r="BD119" s="891"/>
      <c r="BE119" s="891"/>
      <c r="BF119" s="891"/>
      <c r="BG119" s="891"/>
      <c r="BH119" s="891"/>
      <c r="BI119" s="891"/>
      <c r="BJ119" s="891"/>
      <c r="BK119" s="891"/>
      <c r="BL119" s="891"/>
      <c r="BM119" s="891"/>
      <c r="BN119" s="891"/>
      <c r="BO119" s="891"/>
      <c r="BP119" s="892"/>
      <c r="BQ119" s="930">
        <v>36114785</v>
      </c>
      <c r="BR119" s="931"/>
      <c r="BS119" s="931"/>
      <c r="BT119" s="931"/>
      <c r="BU119" s="931"/>
      <c r="BV119" s="931">
        <v>42052140</v>
      </c>
      <c r="BW119" s="931"/>
      <c r="BX119" s="931"/>
      <c r="BY119" s="931"/>
      <c r="BZ119" s="931"/>
      <c r="CA119" s="931">
        <v>49956176</v>
      </c>
      <c r="CB119" s="931"/>
      <c r="CC119" s="931"/>
      <c r="CD119" s="931"/>
      <c r="CE119" s="931"/>
      <c r="CF119" s="945">
        <v>35.700000000000003</v>
      </c>
      <c r="CG119" s="946"/>
      <c r="CH119" s="946"/>
      <c r="CI119" s="946"/>
      <c r="CJ119" s="946"/>
      <c r="CK119" s="951"/>
      <c r="CL119" s="952"/>
      <c r="CM119" s="1008" t="s">
        <v>444</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953300</v>
      </c>
      <c r="DH119" s="1002"/>
      <c r="DI119" s="1002"/>
      <c r="DJ119" s="1002"/>
      <c r="DK119" s="1003"/>
      <c r="DL119" s="1004">
        <v>236561</v>
      </c>
      <c r="DM119" s="1002"/>
      <c r="DN119" s="1002"/>
      <c r="DO119" s="1002"/>
      <c r="DP119" s="1003"/>
      <c r="DQ119" s="1004">
        <v>219525</v>
      </c>
      <c r="DR119" s="1002"/>
      <c r="DS119" s="1002"/>
      <c r="DT119" s="1002"/>
      <c r="DU119" s="1003"/>
      <c r="DV119" s="1005">
        <v>0.2</v>
      </c>
      <c r="DW119" s="1006"/>
      <c r="DX119" s="1006"/>
      <c r="DY119" s="1006"/>
      <c r="DZ119" s="1007"/>
    </row>
    <row r="120" spans="1:130" s="197" customFormat="1" ht="26.25" customHeight="1">
      <c r="A120" s="979"/>
      <c r="B120" s="950"/>
      <c r="C120" s="920" t="s">
        <v>420</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111</v>
      </c>
      <c r="AB120" s="963"/>
      <c r="AC120" s="963"/>
      <c r="AD120" s="963"/>
      <c r="AE120" s="964"/>
      <c r="AF120" s="965" t="s">
        <v>111</v>
      </c>
      <c r="AG120" s="963"/>
      <c r="AH120" s="963"/>
      <c r="AI120" s="963"/>
      <c r="AJ120" s="964"/>
      <c r="AK120" s="965" t="s">
        <v>111</v>
      </c>
      <c r="AL120" s="963"/>
      <c r="AM120" s="963"/>
      <c r="AN120" s="963"/>
      <c r="AO120" s="964"/>
      <c r="AP120" s="966" t="s">
        <v>111</v>
      </c>
      <c r="AQ120" s="967"/>
      <c r="AR120" s="967"/>
      <c r="AS120" s="967"/>
      <c r="AT120" s="968"/>
      <c r="AU120" s="984"/>
      <c r="AV120" s="985"/>
      <c r="AW120" s="985"/>
      <c r="AX120" s="985"/>
      <c r="AY120" s="986"/>
      <c r="AZ120" s="953" t="s">
        <v>445</v>
      </c>
      <c r="BA120" s="954"/>
      <c r="BB120" s="954"/>
      <c r="BC120" s="954"/>
      <c r="BD120" s="954"/>
      <c r="BE120" s="954"/>
      <c r="BF120" s="954"/>
      <c r="BG120" s="954"/>
      <c r="BH120" s="954"/>
      <c r="BI120" s="954"/>
      <c r="BJ120" s="954"/>
      <c r="BK120" s="954"/>
      <c r="BL120" s="954"/>
      <c r="BM120" s="954"/>
      <c r="BN120" s="954"/>
      <c r="BO120" s="954"/>
      <c r="BP120" s="955"/>
      <c r="BQ120" s="923">
        <v>86094788</v>
      </c>
      <c r="BR120" s="924"/>
      <c r="BS120" s="924"/>
      <c r="BT120" s="924"/>
      <c r="BU120" s="924"/>
      <c r="BV120" s="924">
        <v>87557084</v>
      </c>
      <c r="BW120" s="924"/>
      <c r="BX120" s="924"/>
      <c r="BY120" s="924"/>
      <c r="BZ120" s="924"/>
      <c r="CA120" s="924">
        <v>88091809</v>
      </c>
      <c r="CB120" s="924"/>
      <c r="CC120" s="924"/>
      <c r="CD120" s="924"/>
      <c r="CE120" s="924"/>
      <c r="CF120" s="918">
        <v>63</v>
      </c>
      <c r="CG120" s="919"/>
      <c r="CH120" s="919"/>
      <c r="CI120" s="919"/>
      <c r="CJ120" s="919"/>
      <c r="CK120" s="1017" t="s">
        <v>446</v>
      </c>
      <c r="CL120" s="1018"/>
      <c r="CM120" s="1018"/>
      <c r="CN120" s="1018"/>
      <c r="CO120" s="1019"/>
      <c r="CP120" s="1025" t="s">
        <v>390</v>
      </c>
      <c r="CQ120" s="1026"/>
      <c r="CR120" s="1026"/>
      <c r="CS120" s="1026"/>
      <c r="CT120" s="1026"/>
      <c r="CU120" s="1026"/>
      <c r="CV120" s="1026"/>
      <c r="CW120" s="1026"/>
      <c r="CX120" s="1026"/>
      <c r="CY120" s="1026"/>
      <c r="CZ120" s="1026"/>
      <c r="DA120" s="1026"/>
      <c r="DB120" s="1026"/>
      <c r="DC120" s="1026"/>
      <c r="DD120" s="1026"/>
      <c r="DE120" s="1026"/>
      <c r="DF120" s="1027"/>
      <c r="DG120" s="930">
        <v>81989803</v>
      </c>
      <c r="DH120" s="931"/>
      <c r="DI120" s="931"/>
      <c r="DJ120" s="931"/>
      <c r="DK120" s="931"/>
      <c r="DL120" s="931">
        <v>80299213</v>
      </c>
      <c r="DM120" s="931"/>
      <c r="DN120" s="931"/>
      <c r="DO120" s="931"/>
      <c r="DP120" s="931"/>
      <c r="DQ120" s="931">
        <v>81795904</v>
      </c>
      <c r="DR120" s="931"/>
      <c r="DS120" s="931"/>
      <c r="DT120" s="931"/>
      <c r="DU120" s="931"/>
      <c r="DV120" s="932">
        <v>58.5</v>
      </c>
      <c r="DW120" s="932"/>
      <c r="DX120" s="932"/>
      <c r="DY120" s="932"/>
      <c r="DZ120" s="933"/>
    </row>
    <row r="121" spans="1:130" s="197" customFormat="1" ht="26.25" customHeight="1">
      <c r="A121" s="979"/>
      <c r="B121" s="950"/>
      <c r="C121" s="1014" t="s">
        <v>447</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v>88512</v>
      </c>
      <c r="AB121" s="963"/>
      <c r="AC121" s="963"/>
      <c r="AD121" s="963"/>
      <c r="AE121" s="964"/>
      <c r="AF121" s="965">
        <v>84973</v>
      </c>
      <c r="AG121" s="963"/>
      <c r="AH121" s="963"/>
      <c r="AI121" s="963"/>
      <c r="AJ121" s="964"/>
      <c r="AK121" s="965">
        <v>37858</v>
      </c>
      <c r="AL121" s="963"/>
      <c r="AM121" s="963"/>
      <c r="AN121" s="963"/>
      <c r="AO121" s="964"/>
      <c r="AP121" s="966">
        <v>0</v>
      </c>
      <c r="AQ121" s="967"/>
      <c r="AR121" s="967"/>
      <c r="AS121" s="967"/>
      <c r="AT121" s="968"/>
      <c r="AU121" s="984"/>
      <c r="AV121" s="985"/>
      <c r="AW121" s="985"/>
      <c r="AX121" s="985"/>
      <c r="AY121" s="986"/>
      <c r="AZ121" s="999" t="s">
        <v>448</v>
      </c>
      <c r="BA121" s="975"/>
      <c r="BB121" s="975"/>
      <c r="BC121" s="975"/>
      <c r="BD121" s="975"/>
      <c r="BE121" s="975"/>
      <c r="BF121" s="975"/>
      <c r="BG121" s="975"/>
      <c r="BH121" s="975"/>
      <c r="BI121" s="975"/>
      <c r="BJ121" s="975"/>
      <c r="BK121" s="975"/>
      <c r="BL121" s="975"/>
      <c r="BM121" s="975"/>
      <c r="BN121" s="975"/>
      <c r="BO121" s="975"/>
      <c r="BP121" s="976"/>
      <c r="BQ121" s="989">
        <v>304268546</v>
      </c>
      <c r="BR121" s="990"/>
      <c r="BS121" s="990"/>
      <c r="BT121" s="990"/>
      <c r="BU121" s="990"/>
      <c r="BV121" s="990">
        <v>321239682</v>
      </c>
      <c r="BW121" s="990"/>
      <c r="BX121" s="990"/>
      <c r="BY121" s="990"/>
      <c r="BZ121" s="990"/>
      <c r="CA121" s="990">
        <v>333680612</v>
      </c>
      <c r="CB121" s="990"/>
      <c r="CC121" s="990"/>
      <c r="CD121" s="990"/>
      <c r="CE121" s="990"/>
      <c r="CF121" s="1028">
        <v>238.5</v>
      </c>
      <c r="CG121" s="1029"/>
      <c r="CH121" s="1029"/>
      <c r="CI121" s="1029"/>
      <c r="CJ121" s="1029"/>
      <c r="CK121" s="1020"/>
      <c r="CL121" s="1021"/>
      <c r="CM121" s="1021"/>
      <c r="CN121" s="1021"/>
      <c r="CO121" s="1022"/>
      <c r="CP121" s="1011" t="s">
        <v>391</v>
      </c>
      <c r="CQ121" s="1012"/>
      <c r="CR121" s="1012"/>
      <c r="CS121" s="1012"/>
      <c r="CT121" s="1012"/>
      <c r="CU121" s="1012"/>
      <c r="CV121" s="1012"/>
      <c r="CW121" s="1012"/>
      <c r="CX121" s="1012"/>
      <c r="CY121" s="1012"/>
      <c r="CZ121" s="1012"/>
      <c r="DA121" s="1012"/>
      <c r="DB121" s="1012"/>
      <c r="DC121" s="1012"/>
      <c r="DD121" s="1012"/>
      <c r="DE121" s="1012"/>
      <c r="DF121" s="1013"/>
      <c r="DG121" s="923">
        <v>9890019</v>
      </c>
      <c r="DH121" s="924"/>
      <c r="DI121" s="924"/>
      <c r="DJ121" s="924"/>
      <c r="DK121" s="924"/>
      <c r="DL121" s="924">
        <v>8428862</v>
      </c>
      <c r="DM121" s="924"/>
      <c r="DN121" s="924"/>
      <c r="DO121" s="924"/>
      <c r="DP121" s="924"/>
      <c r="DQ121" s="924">
        <v>8069855</v>
      </c>
      <c r="DR121" s="924"/>
      <c r="DS121" s="924"/>
      <c r="DT121" s="924"/>
      <c r="DU121" s="924"/>
      <c r="DV121" s="925">
        <v>5.8</v>
      </c>
      <c r="DW121" s="925"/>
      <c r="DX121" s="925"/>
      <c r="DY121" s="925"/>
      <c r="DZ121" s="926"/>
    </row>
    <row r="122" spans="1:130" s="197" customFormat="1" ht="26.25" customHeight="1">
      <c r="A122" s="979"/>
      <c r="B122" s="950"/>
      <c r="C122" s="920" t="s">
        <v>430</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111</v>
      </c>
      <c r="AB122" s="963"/>
      <c r="AC122" s="963"/>
      <c r="AD122" s="963"/>
      <c r="AE122" s="964"/>
      <c r="AF122" s="965" t="s">
        <v>111</v>
      </c>
      <c r="AG122" s="963"/>
      <c r="AH122" s="963"/>
      <c r="AI122" s="963"/>
      <c r="AJ122" s="964"/>
      <c r="AK122" s="965" t="s">
        <v>111</v>
      </c>
      <c r="AL122" s="963"/>
      <c r="AM122" s="963"/>
      <c r="AN122" s="963"/>
      <c r="AO122" s="964"/>
      <c r="AP122" s="966" t="s">
        <v>111</v>
      </c>
      <c r="AQ122" s="967"/>
      <c r="AR122" s="967"/>
      <c r="AS122" s="967"/>
      <c r="AT122" s="968"/>
      <c r="AU122" s="987"/>
      <c r="AV122" s="988"/>
      <c r="AW122" s="988"/>
      <c r="AX122" s="988"/>
      <c r="AY122" s="988"/>
      <c r="AZ122" s="227" t="s">
        <v>169</v>
      </c>
      <c r="BA122" s="227"/>
      <c r="BB122" s="227"/>
      <c r="BC122" s="227"/>
      <c r="BD122" s="227"/>
      <c r="BE122" s="227"/>
      <c r="BF122" s="227"/>
      <c r="BG122" s="227"/>
      <c r="BH122" s="227"/>
      <c r="BI122" s="227"/>
      <c r="BJ122" s="227"/>
      <c r="BK122" s="227"/>
      <c r="BL122" s="227"/>
      <c r="BM122" s="227"/>
      <c r="BN122" s="227"/>
      <c r="BO122" s="997" t="s">
        <v>449</v>
      </c>
      <c r="BP122" s="998"/>
      <c r="BQ122" s="1038">
        <v>426478119</v>
      </c>
      <c r="BR122" s="1039"/>
      <c r="BS122" s="1039"/>
      <c r="BT122" s="1039"/>
      <c r="BU122" s="1039"/>
      <c r="BV122" s="1039">
        <v>450848906</v>
      </c>
      <c r="BW122" s="1039"/>
      <c r="BX122" s="1039"/>
      <c r="BY122" s="1039"/>
      <c r="BZ122" s="1039"/>
      <c r="CA122" s="1039">
        <v>471728597</v>
      </c>
      <c r="CB122" s="1039"/>
      <c r="CC122" s="1039"/>
      <c r="CD122" s="1039"/>
      <c r="CE122" s="1039"/>
      <c r="CF122" s="991"/>
      <c r="CG122" s="992"/>
      <c r="CH122" s="992"/>
      <c r="CI122" s="992"/>
      <c r="CJ122" s="993"/>
      <c r="CK122" s="1020"/>
      <c r="CL122" s="1021"/>
      <c r="CM122" s="1021"/>
      <c r="CN122" s="1021"/>
      <c r="CO122" s="1022"/>
      <c r="CP122" s="1011" t="s">
        <v>395</v>
      </c>
      <c r="CQ122" s="1012"/>
      <c r="CR122" s="1012"/>
      <c r="CS122" s="1012"/>
      <c r="CT122" s="1012"/>
      <c r="CU122" s="1012"/>
      <c r="CV122" s="1012"/>
      <c r="CW122" s="1012"/>
      <c r="CX122" s="1012"/>
      <c r="CY122" s="1012"/>
      <c r="CZ122" s="1012"/>
      <c r="DA122" s="1012"/>
      <c r="DB122" s="1012"/>
      <c r="DC122" s="1012"/>
      <c r="DD122" s="1012"/>
      <c r="DE122" s="1012"/>
      <c r="DF122" s="1013"/>
      <c r="DG122" s="923">
        <v>1942515</v>
      </c>
      <c r="DH122" s="924"/>
      <c r="DI122" s="924"/>
      <c r="DJ122" s="924"/>
      <c r="DK122" s="924"/>
      <c r="DL122" s="924">
        <v>1898008</v>
      </c>
      <c r="DM122" s="924"/>
      <c r="DN122" s="924"/>
      <c r="DO122" s="924"/>
      <c r="DP122" s="924"/>
      <c r="DQ122" s="924">
        <v>1931338</v>
      </c>
      <c r="DR122" s="924"/>
      <c r="DS122" s="924"/>
      <c r="DT122" s="924"/>
      <c r="DU122" s="924"/>
      <c r="DV122" s="925">
        <v>1.4</v>
      </c>
      <c r="DW122" s="925"/>
      <c r="DX122" s="925"/>
      <c r="DY122" s="925"/>
      <c r="DZ122" s="926"/>
    </row>
    <row r="123" spans="1:130" s="197" customFormat="1" ht="26.25" customHeight="1" thickBot="1">
      <c r="A123" s="979"/>
      <c r="B123" s="950"/>
      <c r="C123" s="920" t="s">
        <v>436</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v>11077</v>
      </c>
      <c r="AB123" s="963"/>
      <c r="AC123" s="963"/>
      <c r="AD123" s="963"/>
      <c r="AE123" s="964"/>
      <c r="AF123" s="965">
        <v>11077</v>
      </c>
      <c r="AG123" s="963"/>
      <c r="AH123" s="963"/>
      <c r="AI123" s="963"/>
      <c r="AJ123" s="964"/>
      <c r="AK123" s="965">
        <v>11077</v>
      </c>
      <c r="AL123" s="963"/>
      <c r="AM123" s="963"/>
      <c r="AN123" s="963"/>
      <c r="AO123" s="964"/>
      <c r="AP123" s="966">
        <v>0</v>
      </c>
      <c r="AQ123" s="967"/>
      <c r="AR123" s="967"/>
      <c r="AS123" s="967"/>
      <c r="AT123" s="968"/>
      <c r="AU123" s="1035" t="s">
        <v>450</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102</v>
      </c>
      <c r="BR123" s="1031"/>
      <c r="BS123" s="1031"/>
      <c r="BT123" s="1031"/>
      <c r="BU123" s="1031"/>
      <c r="BV123" s="1031">
        <v>87.3</v>
      </c>
      <c r="BW123" s="1031"/>
      <c r="BX123" s="1031"/>
      <c r="BY123" s="1031"/>
      <c r="BZ123" s="1031"/>
      <c r="CA123" s="1031">
        <v>76.2</v>
      </c>
      <c r="CB123" s="1031"/>
      <c r="CC123" s="1031"/>
      <c r="CD123" s="1031"/>
      <c r="CE123" s="1031"/>
      <c r="CF123" s="1032"/>
      <c r="CG123" s="1033"/>
      <c r="CH123" s="1033"/>
      <c r="CI123" s="1033"/>
      <c r="CJ123" s="1034"/>
      <c r="CK123" s="1020"/>
      <c r="CL123" s="1021"/>
      <c r="CM123" s="1021"/>
      <c r="CN123" s="1021"/>
      <c r="CO123" s="1022"/>
      <c r="CP123" s="1011" t="s">
        <v>392</v>
      </c>
      <c r="CQ123" s="1012"/>
      <c r="CR123" s="1012"/>
      <c r="CS123" s="1012"/>
      <c r="CT123" s="1012"/>
      <c r="CU123" s="1012"/>
      <c r="CV123" s="1012"/>
      <c r="CW123" s="1012"/>
      <c r="CX123" s="1012"/>
      <c r="CY123" s="1012"/>
      <c r="CZ123" s="1012"/>
      <c r="DA123" s="1012"/>
      <c r="DB123" s="1012"/>
      <c r="DC123" s="1012"/>
      <c r="DD123" s="1012"/>
      <c r="DE123" s="1012"/>
      <c r="DF123" s="1013"/>
      <c r="DG123" s="962">
        <v>1886024</v>
      </c>
      <c r="DH123" s="963"/>
      <c r="DI123" s="963"/>
      <c r="DJ123" s="963"/>
      <c r="DK123" s="964"/>
      <c r="DL123" s="965">
        <v>1841014</v>
      </c>
      <c r="DM123" s="963"/>
      <c r="DN123" s="963"/>
      <c r="DO123" s="963"/>
      <c r="DP123" s="964"/>
      <c r="DQ123" s="965">
        <v>1905816</v>
      </c>
      <c r="DR123" s="963"/>
      <c r="DS123" s="963"/>
      <c r="DT123" s="963"/>
      <c r="DU123" s="964"/>
      <c r="DV123" s="966">
        <v>1.4</v>
      </c>
      <c r="DW123" s="967"/>
      <c r="DX123" s="967"/>
      <c r="DY123" s="967"/>
      <c r="DZ123" s="968"/>
    </row>
    <row r="124" spans="1:130" s="197" customFormat="1" ht="26.25" customHeight="1">
      <c r="A124" s="979"/>
      <c r="B124" s="950"/>
      <c r="C124" s="920" t="s">
        <v>439</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111</v>
      </c>
      <c r="AB124" s="963"/>
      <c r="AC124" s="963"/>
      <c r="AD124" s="963"/>
      <c r="AE124" s="964"/>
      <c r="AF124" s="965" t="s">
        <v>111</v>
      </c>
      <c r="AG124" s="963"/>
      <c r="AH124" s="963"/>
      <c r="AI124" s="963"/>
      <c r="AJ124" s="964"/>
      <c r="AK124" s="965" t="s">
        <v>111</v>
      </c>
      <c r="AL124" s="963"/>
      <c r="AM124" s="963"/>
      <c r="AN124" s="963"/>
      <c r="AO124" s="964"/>
      <c r="AP124" s="966" t="s">
        <v>111</v>
      </c>
      <c r="AQ124" s="967"/>
      <c r="AR124" s="967"/>
      <c r="AS124" s="967"/>
      <c r="AT124" s="968"/>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23"/>
      <c r="CL124" s="1023"/>
      <c r="CM124" s="1023"/>
      <c r="CN124" s="1023"/>
      <c r="CO124" s="1024"/>
      <c r="CP124" s="1011" t="s">
        <v>451</v>
      </c>
      <c r="CQ124" s="1012"/>
      <c r="CR124" s="1012"/>
      <c r="CS124" s="1012"/>
      <c r="CT124" s="1012"/>
      <c r="CU124" s="1012"/>
      <c r="CV124" s="1012"/>
      <c r="CW124" s="1012"/>
      <c r="CX124" s="1012"/>
      <c r="CY124" s="1012"/>
      <c r="CZ124" s="1012"/>
      <c r="DA124" s="1012"/>
      <c r="DB124" s="1012"/>
      <c r="DC124" s="1012"/>
      <c r="DD124" s="1012"/>
      <c r="DE124" s="1012"/>
      <c r="DF124" s="1013"/>
      <c r="DG124" s="1001">
        <v>246644</v>
      </c>
      <c r="DH124" s="1002"/>
      <c r="DI124" s="1002"/>
      <c r="DJ124" s="1002"/>
      <c r="DK124" s="1003"/>
      <c r="DL124" s="1004">
        <v>286366</v>
      </c>
      <c r="DM124" s="1002"/>
      <c r="DN124" s="1002"/>
      <c r="DO124" s="1002"/>
      <c r="DP124" s="1003"/>
      <c r="DQ124" s="1004">
        <v>285647</v>
      </c>
      <c r="DR124" s="1002"/>
      <c r="DS124" s="1002"/>
      <c r="DT124" s="1002"/>
      <c r="DU124" s="1003"/>
      <c r="DV124" s="1005">
        <v>0.2</v>
      </c>
      <c r="DW124" s="1006"/>
      <c r="DX124" s="1006"/>
      <c r="DY124" s="1006"/>
      <c r="DZ124" s="1007"/>
    </row>
    <row r="125" spans="1:130" s="197" customFormat="1" ht="26.25" customHeight="1" thickBot="1">
      <c r="A125" s="979"/>
      <c r="B125" s="950"/>
      <c r="C125" s="920" t="s">
        <v>441</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111</v>
      </c>
      <c r="AB125" s="963"/>
      <c r="AC125" s="963"/>
      <c r="AD125" s="963"/>
      <c r="AE125" s="964"/>
      <c r="AF125" s="965" t="s">
        <v>111</v>
      </c>
      <c r="AG125" s="963"/>
      <c r="AH125" s="963"/>
      <c r="AI125" s="963"/>
      <c r="AJ125" s="964"/>
      <c r="AK125" s="965" t="s">
        <v>111</v>
      </c>
      <c r="AL125" s="963"/>
      <c r="AM125" s="963"/>
      <c r="AN125" s="963"/>
      <c r="AO125" s="964"/>
      <c r="AP125" s="966" t="s">
        <v>111</v>
      </c>
      <c r="AQ125" s="967"/>
      <c r="AR125" s="967"/>
      <c r="AS125" s="967"/>
      <c r="AT125" s="968"/>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18" t="s">
        <v>452</v>
      </c>
      <c r="CL125" s="1018"/>
      <c r="CM125" s="1018"/>
      <c r="CN125" s="1018"/>
      <c r="CO125" s="1019"/>
      <c r="CP125" s="944" t="s">
        <v>453</v>
      </c>
      <c r="CQ125" s="891"/>
      <c r="CR125" s="891"/>
      <c r="CS125" s="891"/>
      <c r="CT125" s="891"/>
      <c r="CU125" s="891"/>
      <c r="CV125" s="891"/>
      <c r="CW125" s="891"/>
      <c r="CX125" s="891"/>
      <c r="CY125" s="891"/>
      <c r="CZ125" s="891"/>
      <c r="DA125" s="891"/>
      <c r="DB125" s="891"/>
      <c r="DC125" s="891"/>
      <c r="DD125" s="891"/>
      <c r="DE125" s="891"/>
      <c r="DF125" s="892"/>
      <c r="DG125" s="930" t="s">
        <v>111</v>
      </c>
      <c r="DH125" s="931"/>
      <c r="DI125" s="931"/>
      <c r="DJ125" s="931"/>
      <c r="DK125" s="931"/>
      <c r="DL125" s="931" t="s">
        <v>111</v>
      </c>
      <c r="DM125" s="931"/>
      <c r="DN125" s="931"/>
      <c r="DO125" s="931"/>
      <c r="DP125" s="931"/>
      <c r="DQ125" s="931" t="s">
        <v>111</v>
      </c>
      <c r="DR125" s="931"/>
      <c r="DS125" s="931"/>
      <c r="DT125" s="931"/>
      <c r="DU125" s="931"/>
      <c r="DV125" s="932" t="s">
        <v>111</v>
      </c>
      <c r="DW125" s="932"/>
      <c r="DX125" s="932"/>
      <c r="DY125" s="932"/>
      <c r="DZ125" s="933"/>
    </row>
    <row r="126" spans="1:130" s="197" customFormat="1" ht="26.25" customHeight="1">
      <c r="A126" s="979"/>
      <c r="B126" s="950"/>
      <c r="C126" s="920" t="s">
        <v>444</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1776894</v>
      </c>
      <c r="AB126" s="963"/>
      <c r="AC126" s="963"/>
      <c r="AD126" s="963"/>
      <c r="AE126" s="964"/>
      <c r="AF126" s="965">
        <v>1192097</v>
      </c>
      <c r="AG126" s="963"/>
      <c r="AH126" s="963"/>
      <c r="AI126" s="963"/>
      <c r="AJ126" s="964"/>
      <c r="AK126" s="965">
        <v>495183</v>
      </c>
      <c r="AL126" s="963"/>
      <c r="AM126" s="963"/>
      <c r="AN126" s="963"/>
      <c r="AO126" s="964"/>
      <c r="AP126" s="966">
        <v>0.4</v>
      </c>
      <c r="AQ126" s="967"/>
      <c r="AR126" s="967"/>
      <c r="AS126" s="967"/>
      <c r="AT126" s="968"/>
      <c r="AU126" s="232"/>
      <c r="AV126" s="232"/>
      <c r="AW126" s="232"/>
      <c r="AX126" s="1040" t="s">
        <v>454</v>
      </c>
      <c r="AY126" s="1041"/>
      <c r="AZ126" s="1041"/>
      <c r="BA126" s="1041"/>
      <c r="BB126" s="1041"/>
      <c r="BC126" s="1041"/>
      <c r="BD126" s="1041"/>
      <c r="BE126" s="1042"/>
      <c r="BF126" s="1056" t="s">
        <v>455</v>
      </c>
      <c r="BG126" s="1041"/>
      <c r="BH126" s="1041"/>
      <c r="BI126" s="1041"/>
      <c r="BJ126" s="1041"/>
      <c r="BK126" s="1041"/>
      <c r="BL126" s="1042"/>
      <c r="BM126" s="1056" t="s">
        <v>456</v>
      </c>
      <c r="BN126" s="1041"/>
      <c r="BO126" s="1041"/>
      <c r="BP126" s="1041"/>
      <c r="BQ126" s="1041"/>
      <c r="BR126" s="1041"/>
      <c r="BS126" s="1042"/>
      <c r="BT126" s="1056" t="s">
        <v>457</v>
      </c>
      <c r="BU126" s="1041"/>
      <c r="BV126" s="1041"/>
      <c r="BW126" s="1041"/>
      <c r="BX126" s="1041"/>
      <c r="BY126" s="1041"/>
      <c r="BZ126" s="1057"/>
      <c r="CA126" s="232"/>
      <c r="CB126" s="232"/>
      <c r="CC126" s="232"/>
      <c r="CD126" s="233"/>
      <c r="CE126" s="233"/>
      <c r="CF126" s="233"/>
      <c r="CG126" s="230"/>
      <c r="CH126" s="230"/>
      <c r="CI126" s="230"/>
      <c r="CJ126" s="231"/>
      <c r="CK126" s="1021"/>
      <c r="CL126" s="1021"/>
      <c r="CM126" s="1021"/>
      <c r="CN126" s="1021"/>
      <c r="CO126" s="1022"/>
      <c r="CP126" s="953" t="s">
        <v>458</v>
      </c>
      <c r="CQ126" s="954"/>
      <c r="CR126" s="954"/>
      <c r="CS126" s="954"/>
      <c r="CT126" s="954"/>
      <c r="CU126" s="954"/>
      <c r="CV126" s="954"/>
      <c r="CW126" s="954"/>
      <c r="CX126" s="954"/>
      <c r="CY126" s="954"/>
      <c r="CZ126" s="954"/>
      <c r="DA126" s="954"/>
      <c r="DB126" s="954"/>
      <c r="DC126" s="954"/>
      <c r="DD126" s="954"/>
      <c r="DE126" s="954"/>
      <c r="DF126" s="955"/>
      <c r="DG126" s="923">
        <v>2546753</v>
      </c>
      <c r="DH126" s="924"/>
      <c r="DI126" s="924"/>
      <c r="DJ126" s="924"/>
      <c r="DK126" s="924"/>
      <c r="DL126" s="924">
        <v>3318716</v>
      </c>
      <c r="DM126" s="924"/>
      <c r="DN126" s="924"/>
      <c r="DO126" s="924"/>
      <c r="DP126" s="924"/>
      <c r="DQ126" s="924">
        <v>2254784</v>
      </c>
      <c r="DR126" s="924"/>
      <c r="DS126" s="924"/>
      <c r="DT126" s="924"/>
      <c r="DU126" s="924"/>
      <c r="DV126" s="925">
        <v>1.6</v>
      </c>
      <c r="DW126" s="925"/>
      <c r="DX126" s="925"/>
      <c r="DY126" s="925"/>
      <c r="DZ126" s="926"/>
    </row>
    <row r="127" spans="1:130" s="197" customFormat="1" ht="26.25" customHeight="1" thickBot="1">
      <c r="A127" s="980"/>
      <c r="B127" s="952"/>
      <c r="C127" s="1008" t="s">
        <v>459</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7190</v>
      </c>
      <c r="AB127" s="963"/>
      <c r="AC127" s="963"/>
      <c r="AD127" s="963"/>
      <c r="AE127" s="964"/>
      <c r="AF127" s="965">
        <v>6670</v>
      </c>
      <c r="AG127" s="963"/>
      <c r="AH127" s="963"/>
      <c r="AI127" s="963"/>
      <c r="AJ127" s="964"/>
      <c r="AK127" s="965">
        <v>6144</v>
      </c>
      <c r="AL127" s="963"/>
      <c r="AM127" s="963"/>
      <c r="AN127" s="963"/>
      <c r="AO127" s="964"/>
      <c r="AP127" s="966">
        <v>0</v>
      </c>
      <c r="AQ127" s="967"/>
      <c r="AR127" s="967"/>
      <c r="AS127" s="967"/>
      <c r="AT127" s="968"/>
      <c r="AU127" s="232"/>
      <c r="AV127" s="232"/>
      <c r="AW127" s="232"/>
      <c r="AX127" s="890" t="s">
        <v>460</v>
      </c>
      <c r="AY127" s="891"/>
      <c r="AZ127" s="891"/>
      <c r="BA127" s="891"/>
      <c r="BB127" s="891"/>
      <c r="BC127" s="891"/>
      <c r="BD127" s="891"/>
      <c r="BE127" s="892"/>
      <c r="BF127" s="1045" t="s">
        <v>111</v>
      </c>
      <c r="BG127" s="1046"/>
      <c r="BH127" s="1046"/>
      <c r="BI127" s="1046"/>
      <c r="BJ127" s="1046"/>
      <c r="BK127" s="1046"/>
      <c r="BL127" s="1055"/>
      <c r="BM127" s="1045">
        <v>11.25</v>
      </c>
      <c r="BN127" s="1046"/>
      <c r="BO127" s="1046"/>
      <c r="BP127" s="1046"/>
      <c r="BQ127" s="1046"/>
      <c r="BR127" s="1046"/>
      <c r="BS127" s="1055"/>
      <c r="BT127" s="1045">
        <v>20</v>
      </c>
      <c r="BU127" s="1046"/>
      <c r="BV127" s="1046"/>
      <c r="BW127" s="1046"/>
      <c r="BX127" s="1046"/>
      <c r="BY127" s="1046"/>
      <c r="BZ127" s="1047"/>
      <c r="CA127" s="233"/>
      <c r="CB127" s="233"/>
      <c r="CC127" s="233"/>
      <c r="CD127" s="233"/>
      <c r="CE127" s="233"/>
      <c r="CF127" s="233"/>
      <c r="CG127" s="230"/>
      <c r="CH127" s="230"/>
      <c r="CI127" s="230"/>
      <c r="CJ127" s="231"/>
      <c r="CK127" s="1043"/>
      <c r="CL127" s="1043"/>
      <c r="CM127" s="1043"/>
      <c r="CN127" s="1043"/>
      <c r="CO127" s="1044"/>
      <c r="CP127" s="1048" t="s">
        <v>461</v>
      </c>
      <c r="CQ127" s="1049"/>
      <c r="CR127" s="1049"/>
      <c r="CS127" s="1049"/>
      <c r="CT127" s="1049"/>
      <c r="CU127" s="1049"/>
      <c r="CV127" s="1049"/>
      <c r="CW127" s="1049"/>
      <c r="CX127" s="1049"/>
      <c r="CY127" s="1049"/>
      <c r="CZ127" s="1049"/>
      <c r="DA127" s="1049"/>
      <c r="DB127" s="1049"/>
      <c r="DC127" s="1049"/>
      <c r="DD127" s="1049"/>
      <c r="DE127" s="1049"/>
      <c r="DF127" s="1050"/>
      <c r="DG127" s="1051" t="s">
        <v>111</v>
      </c>
      <c r="DH127" s="1052"/>
      <c r="DI127" s="1052"/>
      <c r="DJ127" s="1052"/>
      <c r="DK127" s="1052"/>
      <c r="DL127" s="1052" t="s">
        <v>111</v>
      </c>
      <c r="DM127" s="1052"/>
      <c r="DN127" s="1052"/>
      <c r="DO127" s="1052"/>
      <c r="DP127" s="1052"/>
      <c r="DQ127" s="1052" t="s">
        <v>111</v>
      </c>
      <c r="DR127" s="1052"/>
      <c r="DS127" s="1052"/>
      <c r="DT127" s="1052"/>
      <c r="DU127" s="1052"/>
      <c r="DV127" s="1053" t="s">
        <v>111</v>
      </c>
      <c r="DW127" s="1053"/>
      <c r="DX127" s="1053"/>
      <c r="DY127" s="1053"/>
      <c r="DZ127" s="1054"/>
    </row>
    <row r="128" spans="1:130" s="197" customFormat="1" ht="26.25" customHeight="1">
      <c r="A128" s="1075" t="s">
        <v>462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463</v>
      </c>
      <c r="X128" s="1077"/>
      <c r="Y128" s="1077"/>
      <c r="Z128" s="1078"/>
      <c r="AA128" s="1093">
        <v>9655195</v>
      </c>
      <c r="AB128" s="1094"/>
      <c r="AC128" s="1094"/>
      <c r="AD128" s="1094"/>
      <c r="AE128" s="1095"/>
      <c r="AF128" s="1096">
        <v>9990469</v>
      </c>
      <c r="AG128" s="1094"/>
      <c r="AH128" s="1094"/>
      <c r="AI128" s="1094"/>
      <c r="AJ128" s="1095"/>
      <c r="AK128" s="1096">
        <v>10114977</v>
      </c>
      <c r="AL128" s="1094"/>
      <c r="AM128" s="1094"/>
      <c r="AN128" s="1094"/>
      <c r="AO128" s="1095"/>
      <c r="AP128" s="1097"/>
      <c r="AQ128" s="1098"/>
      <c r="AR128" s="1098"/>
      <c r="AS128" s="1098"/>
      <c r="AT128" s="1099"/>
      <c r="AU128" s="234"/>
      <c r="AV128" s="234"/>
      <c r="AW128" s="234"/>
      <c r="AX128" s="1058" t="s">
        <v>464</v>
      </c>
      <c r="AY128" s="954"/>
      <c r="AZ128" s="954"/>
      <c r="BA128" s="954"/>
      <c r="BB128" s="954"/>
      <c r="BC128" s="954"/>
      <c r="BD128" s="954"/>
      <c r="BE128" s="955"/>
      <c r="BF128" s="1070" t="s">
        <v>111</v>
      </c>
      <c r="BG128" s="1071"/>
      <c r="BH128" s="1071"/>
      <c r="BI128" s="1071"/>
      <c r="BJ128" s="1071"/>
      <c r="BK128" s="1071"/>
      <c r="BL128" s="1072"/>
      <c r="BM128" s="1070">
        <v>16.25</v>
      </c>
      <c r="BN128" s="1071"/>
      <c r="BO128" s="1071"/>
      <c r="BP128" s="1071"/>
      <c r="BQ128" s="1071"/>
      <c r="BR128" s="1071"/>
      <c r="BS128" s="1072"/>
      <c r="BT128" s="1070">
        <v>30</v>
      </c>
      <c r="BU128" s="1073"/>
      <c r="BV128" s="1073"/>
      <c r="BW128" s="1073"/>
      <c r="BX128" s="1073"/>
      <c r="BY128" s="1073"/>
      <c r="BZ128" s="1074"/>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465</v>
      </c>
      <c r="X129" s="1065"/>
      <c r="Y129" s="1065"/>
      <c r="Z129" s="1066"/>
      <c r="AA129" s="962">
        <v>161865285</v>
      </c>
      <c r="AB129" s="963"/>
      <c r="AC129" s="963"/>
      <c r="AD129" s="963"/>
      <c r="AE129" s="964"/>
      <c r="AF129" s="965">
        <v>163439162</v>
      </c>
      <c r="AG129" s="963"/>
      <c r="AH129" s="963"/>
      <c r="AI129" s="963"/>
      <c r="AJ129" s="964"/>
      <c r="AK129" s="965">
        <v>165129535</v>
      </c>
      <c r="AL129" s="963"/>
      <c r="AM129" s="963"/>
      <c r="AN129" s="963"/>
      <c r="AO129" s="964"/>
      <c r="AP129" s="1067"/>
      <c r="AQ129" s="1068"/>
      <c r="AR129" s="1068"/>
      <c r="AS129" s="1068"/>
      <c r="AT129" s="1069"/>
      <c r="AU129" s="234"/>
      <c r="AV129" s="234"/>
      <c r="AW129" s="234"/>
      <c r="AX129" s="1058" t="s">
        <v>466</v>
      </c>
      <c r="AY129" s="954"/>
      <c r="AZ129" s="954"/>
      <c r="BA129" s="954"/>
      <c r="BB129" s="954"/>
      <c r="BC129" s="954"/>
      <c r="BD129" s="954"/>
      <c r="BE129" s="955"/>
      <c r="BF129" s="1059">
        <v>10.3</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468</v>
      </c>
      <c r="X130" s="1065"/>
      <c r="Y130" s="1065"/>
      <c r="Z130" s="1066"/>
      <c r="AA130" s="962">
        <v>23350342</v>
      </c>
      <c r="AB130" s="963"/>
      <c r="AC130" s="963"/>
      <c r="AD130" s="963"/>
      <c r="AE130" s="964"/>
      <c r="AF130" s="965">
        <v>24256532</v>
      </c>
      <c r="AG130" s="963"/>
      <c r="AH130" s="963"/>
      <c r="AI130" s="963"/>
      <c r="AJ130" s="964"/>
      <c r="AK130" s="965">
        <v>25206117</v>
      </c>
      <c r="AL130" s="963"/>
      <c r="AM130" s="963"/>
      <c r="AN130" s="963"/>
      <c r="AO130" s="964"/>
      <c r="AP130" s="1067"/>
      <c r="AQ130" s="1068"/>
      <c r="AR130" s="1068"/>
      <c r="AS130" s="1068"/>
      <c r="AT130" s="1069"/>
      <c r="AU130" s="234"/>
      <c r="AV130" s="234"/>
      <c r="AW130" s="234"/>
      <c r="AX130" s="1117" t="s">
        <v>469</v>
      </c>
      <c r="AY130" s="1049"/>
      <c r="AZ130" s="1049"/>
      <c r="BA130" s="1049"/>
      <c r="BB130" s="1049"/>
      <c r="BC130" s="1049"/>
      <c r="BD130" s="1049"/>
      <c r="BE130" s="1050"/>
      <c r="BF130" s="1079">
        <v>76.2</v>
      </c>
      <c r="BG130" s="1080"/>
      <c r="BH130" s="1080"/>
      <c r="BI130" s="1080"/>
      <c r="BJ130" s="1080"/>
      <c r="BK130" s="1080"/>
      <c r="BL130" s="1081"/>
      <c r="BM130" s="1079">
        <v>400</v>
      </c>
      <c r="BN130" s="1080"/>
      <c r="BO130" s="1080"/>
      <c r="BP130" s="1080"/>
      <c r="BQ130" s="1080"/>
      <c r="BR130" s="1080"/>
      <c r="BS130" s="1081"/>
      <c r="BT130" s="1082"/>
      <c r="BU130" s="1083"/>
      <c r="BV130" s="1083"/>
      <c r="BW130" s="1083"/>
      <c r="BX130" s="1083"/>
      <c r="BY130" s="1083"/>
      <c r="BZ130" s="1084"/>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470</v>
      </c>
      <c r="X131" s="1088"/>
      <c r="Y131" s="1088"/>
      <c r="Z131" s="1089"/>
      <c r="AA131" s="1001">
        <v>138514943</v>
      </c>
      <c r="AB131" s="1002"/>
      <c r="AC131" s="1002"/>
      <c r="AD131" s="1002"/>
      <c r="AE131" s="1003"/>
      <c r="AF131" s="1004">
        <v>139182630</v>
      </c>
      <c r="AG131" s="1002"/>
      <c r="AH131" s="1002"/>
      <c r="AI131" s="1002"/>
      <c r="AJ131" s="1003"/>
      <c r="AK131" s="1004">
        <v>139923418</v>
      </c>
      <c r="AL131" s="1002"/>
      <c r="AM131" s="1002"/>
      <c r="AN131" s="1002"/>
      <c r="AO131" s="1003"/>
      <c r="AP131" s="1090"/>
      <c r="AQ131" s="1091"/>
      <c r="AR131" s="1091"/>
      <c r="AS131" s="1091"/>
      <c r="AT131" s="1092"/>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1101" t="s">
        <v>471</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472</v>
      </c>
      <c r="W132" s="1105"/>
      <c r="X132" s="1105"/>
      <c r="Y132" s="1105"/>
      <c r="Z132" s="1106"/>
      <c r="AA132" s="1107">
        <v>11.270820069999999</v>
      </c>
      <c r="AB132" s="1108"/>
      <c r="AC132" s="1108"/>
      <c r="AD132" s="1108"/>
      <c r="AE132" s="1109"/>
      <c r="AF132" s="1110">
        <v>10.40340666</v>
      </c>
      <c r="AG132" s="1108"/>
      <c r="AH132" s="1108"/>
      <c r="AI132" s="1108"/>
      <c r="AJ132" s="1109"/>
      <c r="AK132" s="1110">
        <v>9.4182947989999999</v>
      </c>
      <c r="AL132" s="1108"/>
      <c r="AM132" s="1108"/>
      <c r="AN132" s="1108"/>
      <c r="AO132" s="1109"/>
      <c r="AP132" s="991"/>
      <c r="AQ132" s="992"/>
      <c r="AR132" s="992"/>
      <c r="AS132" s="992"/>
      <c r="AT132" s="1111"/>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473</v>
      </c>
      <c r="W133" s="1112"/>
      <c r="X133" s="1112"/>
      <c r="Y133" s="1112"/>
      <c r="Z133" s="1113"/>
      <c r="AA133" s="1114">
        <v>12.3</v>
      </c>
      <c r="AB133" s="1115"/>
      <c r="AC133" s="1115"/>
      <c r="AD133" s="1115"/>
      <c r="AE133" s="1116"/>
      <c r="AF133" s="1114">
        <v>11.5</v>
      </c>
      <c r="AG133" s="1115"/>
      <c r="AH133" s="1115"/>
      <c r="AI133" s="1115"/>
      <c r="AJ133" s="1116"/>
      <c r="AK133" s="1114">
        <v>10.3</v>
      </c>
      <c r="AL133" s="1115"/>
      <c r="AM133" s="1115"/>
      <c r="AN133" s="1115"/>
      <c r="AO133" s="1116"/>
      <c r="AP133" s="1032"/>
      <c r="AQ133" s="1033"/>
      <c r="AR133" s="1033"/>
      <c r="AS133" s="1033"/>
      <c r="AT133" s="1100"/>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80" zoomScaleNormal="85" zoomScaleSheetLayoutView="80" workbookViewId="0">
      <selection activeCell="R53" sqref="R53"/>
    </sheetView>
  </sheetViews>
  <sheetFormatPr defaultColWidth="0" defaultRowHeight="13.5" customHeight="1" zeroHeight="1"/>
  <cols>
    <col min="1" max="36" width="9" style="241" customWidth="1"/>
    <col min="37" max="16384" width="9" style="240" hidden="1"/>
  </cols>
  <sheetData>
    <row r="1" spans="1:36">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row r="3" spans="1:36"/>
    <row r="4" spans="1:36"/>
    <row r="5" spans="1:36"/>
    <row r="6" spans="1:36"/>
    <row r="7" spans="1:36"/>
    <row r="8" spans="1:36"/>
    <row r="9" spans="1:36"/>
    <row r="10" spans="1:36"/>
    <row r="11" spans="1:36"/>
    <row r="12" spans="1:36"/>
    <row r="13" spans="1:36"/>
    <row r="14" spans="1:36"/>
    <row r="15" spans="1:36"/>
    <row r="16" spans="1: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80" zoomScaleNormal="80" zoomScaleSheetLayoutView="55" workbookViewId="0">
      <selection activeCell="W4" sqref="W4"/>
    </sheetView>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2:34">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row r="3" spans="2:34"/>
    <row r="4" spans="2:34">
      <c r="R4" s="240"/>
      <c r="S4" s="240"/>
      <c r="T4" s="240"/>
      <c r="U4" s="240"/>
      <c r="V4" s="240"/>
      <c r="W4" s="240"/>
      <c r="X4" s="240"/>
      <c r="Y4" s="240"/>
      <c r="Z4" s="240"/>
      <c r="AA4" s="240"/>
      <c r="AB4" s="240"/>
      <c r="AC4" s="240"/>
      <c r="AD4" s="240"/>
      <c r="AE4" s="240"/>
      <c r="AF4" s="240"/>
      <c r="AG4" s="240"/>
      <c r="AH4" s="240"/>
    </row>
    <row r="5" spans="2:34">
      <c r="R5" s="240"/>
      <c r="S5" s="240"/>
      <c r="T5" s="240"/>
      <c r="U5" s="240"/>
      <c r="V5" s="240"/>
      <c r="W5" s="240"/>
      <c r="X5" s="240"/>
      <c r="Y5" s="240"/>
      <c r="Z5" s="240"/>
      <c r="AA5" s="240"/>
      <c r="AB5" s="240"/>
      <c r="AC5" s="240"/>
      <c r="AD5" s="240"/>
      <c r="AE5" s="240"/>
      <c r="AF5" s="240"/>
      <c r="AG5" s="240"/>
      <c r="AH5" s="240"/>
    </row>
    <row r="6" spans="2:34"/>
    <row r="7" spans="2:34"/>
    <row r="8" spans="2:34"/>
    <row r="9" spans="2:34"/>
    <row r="10" spans="2:34"/>
    <row r="11" spans="2:34"/>
    <row r="12" spans="2:34"/>
    <row r="13" spans="2:34"/>
    <row r="14" spans="2:34"/>
    <row r="15" spans="2:34"/>
    <row r="16" spans="2: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474</v>
      </c>
      <c r="B5" s="245"/>
      <c r="C5" s="245"/>
      <c r="D5" s="245"/>
      <c r="E5" s="245"/>
      <c r="F5" s="245"/>
      <c r="G5" s="245"/>
      <c r="H5" s="245"/>
      <c r="I5" s="245"/>
      <c r="J5" s="245"/>
      <c r="K5" s="245"/>
      <c r="L5" s="245"/>
      <c r="M5" s="245"/>
      <c r="N5" s="245"/>
      <c r="O5" s="246"/>
    </row>
    <row r="6" spans="1:16">
      <c r="A6" s="247"/>
      <c r="B6" s="243"/>
      <c r="C6" s="243"/>
      <c r="D6" s="243"/>
      <c r="E6" s="243"/>
      <c r="F6" s="243"/>
      <c r="G6" s="248" t="s">
        <v>475</v>
      </c>
      <c r="H6" s="248"/>
      <c r="I6" s="248"/>
      <c r="J6" s="248"/>
      <c r="K6" s="243"/>
      <c r="L6" s="243"/>
      <c r="M6" s="243"/>
      <c r="N6" s="243"/>
    </row>
    <row r="7" spans="1:16">
      <c r="A7" s="247"/>
      <c r="B7" s="243"/>
      <c r="C7" s="243"/>
      <c r="D7" s="243"/>
      <c r="E7" s="243"/>
      <c r="F7" s="243"/>
      <c r="G7" s="250"/>
      <c r="H7" s="251"/>
      <c r="I7" s="251"/>
      <c r="J7" s="252"/>
      <c r="K7" s="1121" t="s">
        <v>476</v>
      </c>
      <c r="L7" s="253"/>
      <c r="M7" s="254" t="s">
        <v>477</v>
      </c>
      <c r="N7" s="255"/>
    </row>
    <row r="8" spans="1:16">
      <c r="A8" s="247"/>
      <c r="B8" s="243"/>
      <c r="C8" s="243"/>
      <c r="D8" s="243"/>
      <c r="E8" s="243"/>
      <c r="F8" s="243"/>
      <c r="G8" s="256"/>
      <c r="H8" s="257"/>
      <c r="I8" s="257"/>
      <c r="J8" s="258"/>
      <c r="K8" s="1122"/>
      <c r="L8" s="259" t="s">
        <v>478</v>
      </c>
      <c r="M8" s="260" t="s">
        <v>479</v>
      </c>
      <c r="N8" s="261" t="s">
        <v>480</v>
      </c>
    </row>
    <row r="9" spans="1:16">
      <c r="A9" s="247"/>
      <c r="B9" s="243"/>
      <c r="C9" s="243"/>
      <c r="D9" s="243"/>
      <c r="E9" s="243"/>
      <c r="F9" s="243"/>
      <c r="G9" s="1123" t="s">
        <v>481</v>
      </c>
      <c r="H9" s="1124"/>
      <c r="I9" s="1124"/>
      <c r="J9" s="1125"/>
      <c r="K9" s="262">
        <v>43084745</v>
      </c>
      <c r="L9" s="263">
        <v>59942</v>
      </c>
      <c r="M9" s="264">
        <v>62396</v>
      </c>
      <c r="N9" s="265">
        <v>-3.9</v>
      </c>
    </row>
    <row r="10" spans="1:16">
      <c r="A10" s="247"/>
      <c r="B10" s="243"/>
      <c r="C10" s="243"/>
      <c r="D10" s="243"/>
      <c r="E10" s="243"/>
      <c r="F10" s="243"/>
      <c r="G10" s="1123" t="s">
        <v>482</v>
      </c>
      <c r="H10" s="1124"/>
      <c r="I10" s="1124"/>
      <c r="J10" s="1125"/>
      <c r="K10" s="266">
        <v>732826</v>
      </c>
      <c r="L10" s="267">
        <v>1020</v>
      </c>
      <c r="M10" s="268">
        <v>1393</v>
      </c>
      <c r="N10" s="269">
        <v>-26.8</v>
      </c>
    </row>
    <row r="11" spans="1:16" ht="13.5" customHeight="1">
      <c r="A11" s="247"/>
      <c r="B11" s="243"/>
      <c r="C11" s="243"/>
      <c r="D11" s="243"/>
      <c r="E11" s="243"/>
      <c r="F11" s="243"/>
      <c r="G11" s="1123" t="s">
        <v>483</v>
      </c>
      <c r="H11" s="1124"/>
      <c r="I11" s="1124"/>
      <c r="J11" s="1125"/>
      <c r="K11" s="266">
        <v>14561</v>
      </c>
      <c r="L11" s="267">
        <v>20</v>
      </c>
      <c r="M11" s="268">
        <v>62</v>
      </c>
      <c r="N11" s="269">
        <v>-67.7</v>
      </c>
    </row>
    <row r="12" spans="1:16" ht="13.5" customHeight="1">
      <c r="A12" s="247"/>
      <c r="B12" s="243"/>
      <c r="C12" s="243"/>
      <c r="D12" s="243"/>
      <c r="E12" s="243"/>
      <c r="F12" s="243"/>
      <c r="G12" s="1123" t="s">
        <v>484</v>
      </c>
      <c r="H12" s="1124"/>
      <c r="I12" s="1124"/>
      <c r="J12" s="1125"/>
      <c r="K12" s="266">
        <v>3132162</v>
      </c>
      <c r="L12" s="267">
        <v>4358</v>
      </c>
      <c r="M12" s="268">
        <v>1508</v>
      </c>
      <c r="N12" s="269">
        <v>189</v>
      </c>
    </row>
    <row r="13" spans="1:16" ht="13.5" customHeight="1">
      <c r="A13" s="247"/>
      <c r="B13" s="243"/>
      <c r="C13" s="243"/>
      <c r="D13" s="243"/>
      <c r="E13" s="243"/>
      <c r="F13" s="243"/>
      <c r="G13" s="1123" t="s">
        <v>485</v>
      </c>
      <c r="H13" s="1124"/>
      <c r="I13" s="1124"/>
      <c r="J13" s="1125"/>
      <c r="K13" s="266" t="s">
        <v>486</v>
      </c>
      <c r="L13" s="267" t="s">
        <v>486</v>
      </c>
      <c r="M13" s="268">
        <v>25</v>
      </c>
      <c r="N13" s="269" t="s">
        <v>486</v>
      </c>
    </row>
    <row r="14" spans="1:16" ht="13.5" customHeight="1">
      <c r="A14" s="247"/>
      <c r="B14" s="243"/>
      <c r="C14" s="243"/>
      <c r="D14" s="243"/>
      <c r="E14" s="243"/>
      <c r="F14" s="243"/>
      <c r="G14" s="1123" t="s">
        <v>487</v>
      </c>
      <c r="H14" s="1124"/>
      <c r="I14" s="1124"/>
      <c r="J14" s="1125"/>
      <c r="K14" s="266">
        <v>1665669</v>
      </c>
      <c r="L14" s="267">
        <v>2317</v>
      </c>
      <c r="M14" s="268">
        <v>1888</v>
      </c>
      <c r="N14" s="269">
        <v>22.7</v>
      </c>
    </row>
    <row r="15" spans="1:16" ht="13.5" customHeight="1">
      <c r="A15" s="247"/>
      <c r="B15" s="243"/>
      <c r="C15" s="243"/>
      <c r="D15" s="243"/>
      <c r="E15" s="243"/>
      <c r="F15" s="243"/>
      <c r="G15" s="1123" t="s">
        <v>488</v>
      </c>
      <c r="H15" s="1124"/>
      <c r="I15" s="1124"/>
      <c r="J15" s="1125"/>
      <c r="K15" s="266">
        <v>1393155</v>
      </c>
      <c r="L15" s="267">
        <v>1938</v>
      </c>
      <c r="M15" s="268">
        <v>1209</v>
      </c>
      <c r="N15" s="269">
        <v>60.3</v>
      </c>
    </row>
    <row r="16" spans="1:16">
      <c r="A16" s="247"/>
      <c r="B16" s="243"/>
      <c r="C16" s="243"/>
      <c r="D16" s="243"/>
      <c r="E16" s="243"/>
      <c r="F16" s="243"/>
      <c r="G16" s="1126" t="s">
        <v>489</v>
      </c>
      <c r="H16" s="1127"/>
      <c r="I16" s="1127"/>
      <c r="J16" s="1128"/>
      <c r="K16" s="267">
        <v>-3720398</v>
      </c>
      <c r="L16" s="267">
        <v>-5176</v>
      </c>
      <c r="M16" s="268">
        <v>-6084</v>
      </c>
      <c r="N16" s="269">
        <v>-14.9</v>
      </c>
    </row>
    <row r="17" spans="1:16">
      <c r="A17" s="247"/>
      <c r="B17" s="243"/>
      <c r="C17" s="243"/>
      <c r="D17" s="243"/>
      <c r="E17" s="243"/>
      <c r="F17" s="243"/>
      <c r="G17" s="1126" t="s">
        <v>169</v>
      </c>
      <c r="H17" s="1127"/>
      <c r="I17" s="1127"/>
      <c r="J17" s="1128"/>
      <c r="K17" s="267">
        <v>46302720</v>
      </c>
      <c r="L17" s="267">
        <v>64419</v>
      </c>
      <c r="M17" s="268">
        <v>62398</v>
      </c>
      <c r="N17" s="269">
        <v>3.2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490</v>
      </c>
      <c r="H19" s="243"/>
      <c r="I19" s="243"/>
      <c r="J19" s="243"/>
      <c r="K19" s="243"/>
      <c r="L19" s="243"/>
      <c r="M19" s="243"/>
      <c r="N19" s="243"/>
    </row>
    <row r="20" spans="1:16">
      <c r="A20" s="247"/>
      <c r="B20" s="243"/>
      <c r="C20" s="243"/>
      <c r="D20" s="243"/>
      <c r="E20" s="243"/>
      <c r="F20" s="243"/>
      <c r="G20" s="271"/>
      <c r="H20" s="272"/>
      <c r="I20" s="272"/>
      <c r="J20" s="273"/>
      <c r="K20" s="274" t="s">
        <v>491</v>
      </c>
      <c r="L20" s="275" t="s">
        <v>492</v>
      </c>
      <c r="M20" s="276" t="s">
        <v>493</v>
      </c>
      <c r="N20" s="277"/>
    </row>
    <row r="21" spans="1:16" s="283" customFormat="1">
      <c r="A21" s="278"/>
      <c r="B21" s="248"/>
      <c r="C21" s="248"/>
      <c r="D21" s="248"/>
      <c r="E21" s="248"/>
      <c r="F21" s="248"/>
      <c r="G21" s="1118" t="s">
        <v>494</v>
      </c>
      <c r="H21" s="1119"/>
      <c r="I21" s="1119"/>
      <c r="J21" s="1120"/>
      <c r="K21" s="279">
        <v>6.32</v>
      </c>
      <c r="L21" s="280">
        <v>6.59</v>
      </c>
      <c r="M21" s="281">
        <v>-0.27</v>
      </c>
      <c r="N21" s="248"/>
      <c r="O21" s="282"/>
      <c r="P21" s="278"/>
    </row>
    <row r="22" spans="1:16" s="283" customFormat="1">
      <c r="A22" s="278"/>
      <c r="B22" s="248"/>
      <c r="C22" s="248"/>
      <c r="D22" s="248"/>
      <c r="E22" s="248"/>
      <c r="F22" s="248"/>
      <c r="G22" s="1118" t="s">
        <v>495</v>
      </c>
      <c r="H22" s="1119"/>
      <c r="I22" s="1119"/>
      <c r="J22" s="1120"/>
      <c r="K22" s="284">
        <v>102.9</v>
      </c>
      <c r="L22" s="285">
        <v>100.6</v>
      </c>
      <c r="M22" s="286">
        <v>2.2999999999999998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496</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497</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498</v>
      </c>
      <c r="H29" s="248"/>
      <c r="I29" s="248"/>
      <c r="J29" s="248"/>
      <c r="K29" s="243"/>
      <c r="L29" s="243"/>
      <c r="M29" s="243"/>
      <c r="N29" s="243"/>
      <c r="O29" s="292"/>
    </row>
    <row r="30" spans="1:16">
      <c r="A30" s="247"/>
      <c r="B30" s="243"/>
      <c r="C30" s="243"/>
      <c r="D30" s="243"/>
      <c r="E30" s="243"/>
      <c r="F30" s="243"/>
      <c r="G30" s="250"/>
      <c r="H30" s="251"/>
      <c r="I30" s="251"/>
      <c r="J30" s="252"/>
      <c r="K30" s="1121" t="s">
        <v>476</v>
      </c>
      <c r="L30" s="253"/>
      <c r="M30" s="254" t="s">
        <v>477</v>
      </c>
      <c r="N30" s="255"/>
    </row>
    <row r="31" spans="1:16">
      <c r="A31" s="247"/>
      <c r="B31" s="243"/>
      <c r="C31" s="243"/>
      <c r="D31" s="243"/>
      <c r="E31" s="243"/>
      <c r="F31" s="243"/>
      <c r="G31" s="256"/>
      <c r="H31" s="257"/>
      <c r="I31" s="257"/>
      <c r="J31" s="258"/>
      <c r="K31" s="1122"/>
      <c r="L31" s="259" t="s">
        <v>478</v>
      </c>
      <c r="M31" s="260" t="s">
        <v>479</v>
      </c>
      <c r="N31" s="261" t="s">
        <v>480</v>
      </c>
    </row>
    <row r="32" spans="1:16" ht="27" customHeight="1">
      <c r="A32" s="247"/>
      <c r="B32" s="243"/>
      <c r="C32" s="243"/>
      <c r="D32" s="243"/>
      <c r="E32" s="243"/>
      <c r="F32" s="243"/>
      <c r="G32" s="1134" t="s">
        <v>499</v>
      </c>
      <c r="H32" s="1135"/>
      <c r="I32" s="1135"/>
      <c r="J32" s="1136"/>
      <c r="K32" s="293">
        <v>34746152</v>
      </c>
      <c r="L32" s="293">
        <v>48341</v>
      </c>
      <c r="M32" s="294">
        <v>34621</v>
      </c>
      <c r="N32" s="295">
        <v>39.6</v>
      </c>
    </row>
    <row r="33" spans="1:16" ht="13.5" customHeight="1">
      <c r="A33" s="247"/>
      <c r="B33" s="243"/>
      <c r="C33" s="243"/>
      <c r="D33" s="243"/>
      <c r="E33" s="243"/>
      <c r="F33" s="243"/>
      <c r="G33" s="1134" t="s">
        <v>500</v>
      </c>
      <c r="H33" s="1135"/>
      <c r="I33" s="1135"/>
      <c r="J33" s="1136"/>
      <c r="K33" s="293" t="s">
        <v>486</v>
      </c>
      <c r="L33" s="293" t="s">
        <v>486</v>
      </c>
      <c r="M33" s="294">
        <v>3627</v>
      </c>
      <c r="N33" s="295" t="s">
        <v>486</v>
      </c>
    </row>
    <row r="34" spans="1:16" ht="27" customHeight="1">
      <c r="A34" s="247"/>
      <c r="B34" s="243"/>
      <c r="C34" s="243"/>
      <c r="D34" s="243"/>
      <c r="E34" s="243"/>
      <c r="F34" s="243"/>
      <c r="G34" s="1134" t="s">
        <v>501</v>
      </c>
      <c r="H34" s="1135"/>
      <c r="I34" s="1135"/>
      <c r="J34" s="1136"/>
      <c r="K34" s="293">
        <v>4500000</v>
      </c>
      <c r="L34" s="293">
        <v>6261</v>
      </c>
      <c r="M34" s="294">
        <v>19984</v>
      </c>
      <c r="N34" s="295">
        <v>-68.7</v>
      </c>
    </row>
    <row r="35" spans="1:16" ht="27" customHeight="1">
      <c r="A35" s="247"/>
      <c r="B35" s="243"/>
      <c r="C35" s="243"/>
      <c r="D35" s="243"/>
      <c r="E35" s="243"/>
      <c r="F35" s="243"/>
      <c r="G35" s="1134" t="s">
        <v>502</v>
      </c>
      <c r="H35" s="1135"/>
      <c r="I35" s="1135"/>
      <c r="J35" s="1136"/>
      <c r="K35" s="293">
        <v>8348140</v>
      </c>
      <c r="L35" s="293">
        <v>11614</v>
      </c>
      <c r="M35" s="294">
        <v>13756</v>
      </c>
      <c r="N35" s="295">
        <v>-15.6</v>
      </c>
    </row>
    <row r="36" spans="1:16" ht="27" customHeight="1">
      <c r="A36" s="247"/>
      <c r="B36" s="243"/>
      <c r="C36" s="243"/>
      <c r="D36" s="243"/>
      <c r="E36" s="243"/>
      <c r="F36" s="243"/>
      <c r="G36" s="1134" t="s">
        <v>503</v>
      </c>
      <c r="H36" s="1135"/>
      <c r="I36" s="1135"/>
      <c r="J36" s="1136"/>
      <c r="K36" s="293">
        <v>117637</v>
      </c>
      <c r="L36" s="293">
        <v>164</v>
      </c>
      <c r="M36" s="294">
        <v>215</v>
      </c>
      <c r="N36" s="295">
        <v>-23.7</v>
      </c>
    </row>
    <row r="37" spans="1:16" ht="13.5" customHeight="1">
      <c r="A37" s="247"/>
      <c r="B37" s="243"/>
      <c r="C37" s="243"/>
      <c r="D37" s="243"/>
      <c r="E37" s="243"/>
      <c r="F37" s="243"/>
      <c r="G37" s="1134" t="s">
        <v>504</v>
      </c>
      <c r="H37" s="1135"/>
      <c r="I37" s="1135"/>
      <c r="J37" s="1136"/>
      <c r="K37" s="293">
        <v>787565</v>
      </c>
      <c r="L37" s="293">
        <v>1096</v>
      </c>
      <c r="M37" s="294">
        <v>1113</v>
      </c>
      <c r="N37" s="295">
        <v>-1.5</v>
      </c>
    </row>
    <row r="38" spans="1:16" ht="27" customHeight="1">
      <c r="A38" s="247"/>
      <c r="B38" s="243"/>
      <c r="C38" s="243"/>
      <c r="D38" s="243"/>
      <c r="E38" s="243"/>
      <c r="F38" s="243"/>
      <c r="G38" s="1137" t="s">
        <v>505</v>
      </c>
      <c r="H38" s="1138"/>
      <c r="I38" s="1138"/>
      <c r="J38" s="1139"/>
      <c r="K38" s="296" t="s">
        <v>486</v>
      </c>
      <c r="L38" s="296" t="s">
        <v>486</v>
      </c>
      <c r="M38" s="297">
        <v>9</v>
      </c>
      <c r="N38" s="298" t="s">
        <v>486</v>
      </c>
      <c r="O38" s="292"/>
    </row>
    <row r="39" spans="1:16">
      <c r="A39" s="247"/>
      <c r="B39" s="243"/>
      <c r="C39" s="243"/>
      <c r="D39" s="243"/>
      <c r="E39" s="243"/>
      <c r="F39" s="243"/>
      <c r="G39" s="1137" t="s">
        <v>506</v>
      </c>
      <c r="H39" s="1138"/>
      <c r="I39" s="1138"/>
      <c r="J39" s="1139"/>
      <c r="K39" s="299">
        <v>-10114977</v>
      </c>
      <c r="L39" s="299">
        <v>-14073</v>
      </c>
      <c r="M39" s="300">
        <v>-16355</v>
      </c>
      <c r="N39" s="301">
        <v>-14</v>
      </c>
      <c r="O39" s="292"/>
    </row>
    <row r="40" spans="1:16" ht="27" customHeight="1">
      <c r="A40" s="247"/>
      <c r="B40" s="243"/>
      <c r="C40" s="243"/>
      <c r="D40" s="243"/>
      <c r="E40" s="243"/>
      <c r="F40" s="243"/>
      <c r="G40" s="1134" t="s">
        <v>507</v>
      </c>
      <c r="H40" s="1135"/>
      <c r="I40" s="1135"/>
      <c r="J40" s="1136"/>
      <c r="K40" s="299">
        <v>-25206117</v>
      </c>
      <c r="L40" s="299">
        <v>-35068</v>
      </c>
      <c r="M40" s="300">
        <v>-34950</v>
      </c>
      <c r="N40" s="301">
        <v>0.3</v>
      </c>
      <c r="O40" s="292"/>
    </row>
    <row r="41" spans="1:16">
      <c r="A41" s="247"/>
      <c r="B41" s="243"/>
      <c r="C41" s="243"/>
      <c r="D41" s="243"/>
      <c r="E41" s="243"/>
      <c r="F41" s="243"/>
      <c r="G41" s="1140" t="s">
        <v>279</v>
      </c>
      <c r="H41" s="1141"/>
      <c r="I41" s="1141"/>
      <c r="J41" s="1142"/>
      <c r="K41" s="293">
        <v>13178400</v>
      </c>
      <c r="L41" s="299">
        <v>18335</v>
      </c>
      <c r="M41" s="300">
        <v>22022</v>
      </c>
      <c r="N41" s="301">
        <v>-16.7</v>
      </c>
      <c r="O41" s="292"/>
    </row>
    <row r="42" spans="1:16">
      <c r="A42" s="247"/>
      <c r="B42" s="243"/>
      <c r="C42" s="243"/>
      <c r="D42" s="243"/>
      <c r="E42" s="243"/>
      <c r="F42" s="243"/>
      <c r="G42" s="302" t="s">
        <v>508</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509</v>
      </c>
      <c r="B47" s="243"/>
      <c r="C47" s="243"/>
      <c r="D47" s="243"/>
      <c r="E47" s="243"/>
      <c r="F47" s="243"/>
      <c r="G47" s="243"/>
      <c r="H47" s="243"/>
      <c r="I47" s="243"/>
      <c r="J47" s="243"/>
      <c r="K47" s="243"/>
      <c r="L47" s="243"/>
      <c r="M47" s="243"/>
      <c r="N47" s="243"/>
    </row>
    <row r="48" spans="1:16">
      <c r="A48" s="247"/>
      <c r="B48" s="243"/>
      <c r="C48" s="243"/>
      <c r="D48" s="243"/>
      <c r="E48" s="243"/>
      <c r="F48" s="243"/>
      <c r="G48" s="307" t="s">
        <v>510</v>
      </c>
      <c r="H48" s="307"/>
      <c r="I48" s="307"/>
      <c r="J48" s="307"/>
      <c r="K48" s="307"/>
      <c r="L48" s="307"/>
      <c r="M48" s="308"/>
      <c r="N48" s="307"/>
    </row>
    <row r="49" spans="1:14" ht="13.5" customHeight="1">
      <c r="A49" s="247"/>
      <c r="B49" s="243"/>
      <c r="C49" s="243"/>
      <c r="D49" s="243"/>
      <c r="E49" s="243"/>
      <c r="F49" s="243"/>
      <c r="G49" s="309"/>
      <c r="H49" s="310"/>
      <c r="I49" s="1129" t="s">
        <v>476</v>
      </c>
      <c r="J49" s="1131" t="s">
        <v>511</v>
      </c>
      <c r="K49" s="1132"/>
      <c r="L49" s="1132"/>
      <c r="M49" s="1132"/>
      <c r="N49" s="1133"/>
    </row>
    <row r="50" spans="1:14">
      <c r="A50" s="247"/>
      <c r="B50" s="243"/>
      <c r="C50" s="243"/>
      <c r="D50" s="243"/>
      <c r="E50" s="243"/>
      <c r="F50" s="243"/>
      <c r="G50" s="311"/>
      <c r="H50" s="312"/>
      <c r="I50" s="1130"/>
      <c r="J50" s="313" t="s">
        <v>512</v>
      </c>
      <c r="K50" s="314" t="s">
        <v>513</v>
      </c>
      <c r="L50" s="315" t="s">
        <v>514</v>
      </c>
      <c r="M50" s="316" t="s">
        <v>515</v>
      </c>
      <c r="N50" s="317" t="s">
        <v>516</v>
      </c>
    </row>
    <row r="51" spans="1:14">
      <c r="A51" s="247"/>
      <c r="B51" s="243"/>
      <c r="C51" s="243"/>
      <c r="D51" s="243"/>
      <c r="E51" s="243"/>
      <c r="F51" s="243"/>
      <c r="G51" s="309" t="s">
        <v>517</v>
      </c>
      <c r="H51" s="310"/>
      <c r="I51" s="318">
        <v>76866556</v>
      </c>
      <c r="J51" s="319">
        <v>107119</v>
      </c>
      <c r="K51" s="320">
        <v>8.8000000000000007</v>
      </c>
      <c r="L51" s="321">
        <v>55769</v>
      </c>
      <c r="M51" s="322">
        <v>-1.8</v>
      </c>
      <c r="N51" s="323">
        <v>10.6</v>
      </c>
    </row>
    <row r="52" spans="1:14">
      <c r="A52" s="247"/>
      <c r="B52" s="243"/>
      <c r="C52" s="243"/>
      <c r="D52" s="243"/>
      <c r="E52" s="243"/>
      <c r="F52" s="243"/>
      <c r="G52" s="324"/>
      <c r="H52" s="325" t="s">
        <v>518</v>
      </c>
      <c r="I52" s="326">
        <v>38922709</v>
      </c>
      <c r="J52" s="327">
        <v>54242</v>
      </c>
      <c r="K52" s="328">
        <v>11.9</v>
      </c>
      <c r="L52" s="329">
        <v>31551</v>
      </c>
      <c r="M52" s="330">
        <v>-4.2</v>
      </c>
      <c r="N52" s="331">
        <v>16.100000000000001</v>
      </c>
    </row>
    <row r="53" spans="1:14">
      <c r="A53" s="247"/>
      <c r="B53" s="243"/>
      <c r="C53" s="243"/>
      <c r="D53" s="243"/>
      <c r="E53" s="243"/>
      <c r="F53" s="243"/>
      <c r="G53" s="309" t="s">
        <v>519</v>
      </c>
      <c r="H53" s="310"/>
      <c r="I53" s="318">
        <v>50669301</v>
      </c>
      <c r="J53" s="319">
        <v>70803</v>
      </c>
      <c r="K53" s="320">
        <v>-33.9</v>
      </c>
      <c r="L53" s="321">
        <v>52334</v>
      </c>
      <c r="M53" s="322">
        <v>-6.2</v>
      </c>
      <c r="N53" s="323">
        <v>-27.7</v>
      </c>
    </row>
    <row r="54" spans="1:14">
      <c r="A54" s="247"/>
      <c r="B54" s="243"/>
      <c r="C54" s="243"/>
      <c r="D54" s="243"/>
      <c r="E54" s="243"/>
      <c r="F54" s="243"/>
      <c r="G54" s="324"/>
      <c r="H54" s="325" t="s">
        <v>518</v>
      </c>
      <c r="I54" s="326">
        <v>34511853</v>
      </c>
      <c r="J54" s="327">
        <v>48225</v>
      </c>
      <c r="K54" s="328">
        <v>-11.1</v>
      </c>
      <c r="L54" s="329">
        <v>29965</v>
      </c>
      <c r="M54" s="330">
        <v>-5</v>
      </c>
      <c r="N54" s="331">
        <v>-6.1</v>
      </c>
    </row>
    <row r="55" spans="1:14">
      <c r="A55" s="247"/>
      <c r="B55" s="243"/>
      <c r="C55" s="243"/>
      <c r="D55" s="243"/>
      <c r="E55" s="243"/>
      <c r="F55" s="243"/>
      <c r="G55" s="309" t="s">
        <v>520</v>
      </c>
      <c r="H55" s="310"/>
      <c r="I55" s="318">
        <v>49493721</v>
      </c>
      <c r="J55" s="319">
        <v>69354</v>
      </c>
      <c r="K55" s="320">
        <v>-2</v>
      </c>
      <c r="L55" s="321">
        <v>48794</v>
      </c>
      <c r="M55" s="322">
        <v>-6.8</v>
      </c>
      <c r="N55" s="323">
        <v>4.8</v>
      </c>
    </row>
    <row r="56" spans="1:14">
      <c r="A56" s="247"/>
      <c r="B56" s="243"/>
      <c r="C56" s="243"/>
      <c r="D56" s="243"/>
      <c r="E56" s="243"/>
      <c r="F56" s="243"/>
      <c r="G56" s="324"/>
      <c r="H56" s="325" t="s">
        <v>518</v>
      </c>
      <c r="I56" s="326">
        <v>25150490</v>
      </c>
      <c r="J56" s="327">
        <v>35243</v>
      </c>
      <c r="K56" s="328">
        <v>-26.9</v>
      </c>
      <c r="L56" s="329">
        <v>25698</v>
      </c>
      <c r="M56" s="330">
        <v>-14.2</v>
      </c>
      <c r="N56" s="331">
        <v>-12.7</v>
      </c>
    </row>
    <row r="57" spans="1:14">
      <c r="A57" s="247"/>
      <c r="B57" s="243"/>
      <c r="C57" s="243"/>
      <c r="D57" s="243"/>
      <c r="E57" s="243"/>
      <c r="F57" s="243"/>
      <c r="G57" s="309" t="s">
        <v>521</v>
      </c>
      <c r="H57" s="310"/>
      <c r="I57" s="318">
        <v>54255145</v>
      </c>
      <c r="J57" s="319">
        <v>75439</v>
      </c>
      <c r="K57" s="320">
        <v>8.8000000000000007</v>
      </c>
      <c r="L57" s="321">
        <v>47129</v>
      </c>
      <c r="M57" s="322">
        <v>-3.4</v>
      </c>
      <c r="N57" s="323">
        <v>12.2</v>
      </c>
    </row>
    <row r="58" spans="1:14">
      <c r="A58" s="247"/>
      <c r="B58" s="243"/>
      <c r="C58" s="243"/>
      <c r="D58" s="243"/>
      <c r="E58" s="243"/>
      <c r="F58" s="243"/>
      <c r="G58" s="324"/>
      <c r="H58" s="325" t="s">
        <v>518</v>
      </c>
      <c r="I58" s="326">
        <v>26131811</v>
      </c>
      <c r="J58" s="327">
        <v>36335</v>
      </c>
      <c r="K58" s="328">
        <v>3.1</v>
      </c>
      <c r="L58" s="329">
        <v>23069</v>
      </c>
      <c r="M58" s="330">
        <v>-10.199999999999999</v>
      </c>
      <c r="N58" s="331">
        <v>13.3</v>
      </c>
    </row>
    <row r="59" spans="1:14">
      <c r="A59" s="247"/>
      <c r="B59" s="243"/>
      <c r="C59" s="243"/>
      <c r="D59" s="243"/>
      <c r="E59" s="243"/>
      <c r="F59" s="243"/>
      <c r="G59" s="309" t="s">
        <v>522</v>
      </c>
      <c r="H59" s="310"/>
      <c r="I59" s="318">
        <v>47256726</v>
      </c>
      <c r="J59" s="319">
        <v>65746</v>
      </c>
      <c r="K59" s="320">
        <v>-12.8</v>
      </c>
      <c r="L59" s="321">
        <v>50848</v>
      </c>
      <c r="M59" s="322">
        <v>7.9</v>
      </c>
      <c r="N59" s="323">
        <v>-20.7</v>
      </c>
    </row>
    <row r="60" spans="1:14">
      <c r="A60" s="247"/>
      <c r="B60" s="243"/>
      <c r="C60" s="243"/>
      <c r="D60" s="243"/>
      <c r="E60" s="243"/>
      <c r="F60" s="243"/>
      <c r="G60" s="324"/>
      <c r="H60" s="325" t="s">
        <v>518</v>
      </c>
      <c r="I60" s="332">
        <v>21949734</v>
      </c>
      <c r="J60" s="327">
        <v>30538</v>
      </c>
      <c r="K60" s="328">
        <v>-16</v>
      </c>
      <c r="L60" s="329">
        <v>22583</v>
      </c>
      <c r="M60" s="330">
        <v>-2.1</v>
      </c>
      <c r="N60" s="331">
        <v>-13.9</v>
      </c>
    </row>
    <row r="61" spans="1:14">
      <c r="A61" s="247"/>
      <c r="B61" s="243"/>
      <c r="C61" s="243"/>
      <c r="D61" s="243"/>
      <c r="E61" s="243"/>
      <c r="F61" s="243"/>
      <c r="G61" s="309" t="s">
        <v>523</v>
      </c>
      <c r="H61" s="333"/>
      <c r="I61" s="334">
        <v>55708290</v>
      </c>
      <c r="J61" s="335">
        <v>77692</v>
      </c>
      <c r="K61" s="336">
        <v>-6.2</v>
      </c>
      <c r="L61" s="337">
        <v>50975</v>
      </c>
      <c r="M61" s="338">
        <v>-2.1</v>
      </c>
      <c r="N61" s="323">
        <v>-4.0999999999999996</v>
      </c>
    </row>
    <row r="62" spans="1:14">
      <c r="A62" s="247"/>
      <c r="B62" s="243"/>
      <c r="C62" s="243"/>
      <c r="D62" s="243"/>
      <c r="E62" s="243"/>
      <c r="F62" s="243"/>
      <c r="G62" s="324"/>
      <c r="H62" s="325" t="s">
        <v>518</v>
      </c>
      <c r="I62" s="326">
        <v>29333319</v>
      </c>
      <c r="J62" s="327">
        <v>40917</v>
      </c>
      <c r="K62" s="328">
        <v>-7.8</v>
      </c>
      <c r="L62" s="329">
        <v>26573</v>
      </c>
      <c r="M62" s="330">
        <v>-7.1</v>
      </c>
      <c r="N62" s="331">
        <v>-0.7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80" zoomScaleNormal="8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3" t="s">
        <v>3</v>
      </c>
      <c r="D47" s="1143"/>
      <c r="E47" s="1144"/>
      <c r="F47" s="11">
        <v>4.58</v>
      </c>
      <c r="G47" s="12">
        <v>5.13</v>
      </c>
      <c r="H47" s="12">
        <v>5.13</v>
      </c>
      <c r="I47" s="12">
        <v>5.26</v>
      </c>
      <c r="J47" s="13">
        <v>5.21</v>
      </c>
    </row>
    <row r="48" spans="2:10" ht="57.75" customHeight="1">
      <c r="B48" s="14"/>
      <c r="C48" s="1145" t="s">
        <v>4</v>
      </c>
      <c r="D48" s="1145"/>
      <c r="E48" s="1146"/>
      <c r="F48" s="15">
        <v>2.14</v>
      </c>
      <c r="G48" s="16">
        <v>2.56</v>
      </c>
      <c r="H48" s="16">
        <v>2.4700000000000002</v>
      </c>
      <c r="I48" s="16">
        <v>2.4900000000000002</v>
      </c>
      <c r="J48" s="17">
        <v>3.17</v>
      </c>
    </row>
    <row r="49" spans="2:10" ht="57.75" customHeight="1" thickBot="1">
      <c r="B49" s="18"/>
      <c r="C49" s="1147" t="s">
        <v>5</v>
      </c>
      <c r="D49" s="1147"/>
      <c r="E49" s="1148"/>
      <c r="F49" s="19" t="s">
        <v>530</v>
      </c>
      <c r="G49" s="20">
        <v>1.38</v>
      </c>
      <c r="H49" s="20">
        <v>0.01</v>
      </c>
      <c r="I49" s="20">
        <v>0.23</v>
      </c>
      <c r="J49" s="21">
        <v>0.72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80" zoomScaleNormal="8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5" t="s">
        <v>531</v>
      </c>
      <c r="D34" s="1155"/>
      <c r="E34" s="1156"/>
      <c r="F34" s="32">
        <v>8.9600000000000009</v>
      </c>
      <c r="G34" s="33">
        <v>9.41</v>
      </c>
      <c r="H34" s="33">
        <v>9.3800000000000008</v>
      </c>
      <c r="I34" s="33">
        <v>9.2100000000000009</v>
      </c>
      <c r="J34" s="34">
        <v>8.32</v>
      </c>
      <c r="K34" s="22"/>
      <c r="L34" s="22"/>
      <c r="M34" s="22"/>
      <c r="N34" s="22"/>
      <c r="O34" s="22"/>
      <c r="P34" s="22"/>
    </row>
    <row r="35" spans="1:16" ht="39" customHeight="1">
      <c r="A35" s="22"/>
      <c r="B35" s="35"/>
      <c r="C35" s="1149" t="s">
        <v>532</v>
      </c>
      <c r="D35" s="1150"/>
      <c r="E35" s="1151"/>
      <c r="F35" s="36">
        <v>1.51</v>
      </c>
      <c r="G35" s="37">
        <v>2.4500000000000002</v>
      </c>
      <c r="H35" s="37">
        <v>3.22</v>
      </c>
      <c r="I35" s="37">
        <v>3.44</v>
      </c>
      <c r="J35" s="38">
        <v>3.45</v>
      </c>
      <c r="K35" s="22"/>
      <c r="L35" s="22"/>
      <c r="M35" s="22"/>
      <c r="N35" s="22"/>
      <c r="O35" s="22"/>
      <c r="P35" s="22"/>
    </row>
    <row r="36" spans="1:16" ht="39" customHeight="1">
      <c r="A36" s="22"/>
      <c r="B36" s="35"/>
      <c r="C36" s="1149" t="s">
        <v>533</v>
      </c>
      <c r="D36" s="1150"/>
      <c r="E36" s="1151"/>
      <c r="F36" s="36">
        <v>2.14</v>
      </c>
      <c r="G36" s="37">
        <v>2.56</v>
      </c>
      <c r="H36" s="37">
        <v>2.4700000000000002</v>
      </c>
      <c r="I36" s="37">
        <v>2.4700000000000002</v>
      </c>
      <c r="J36" s="38">
        <v>3.16</v>
      </c>
      <c r="K36" s="22"/>
      <c r="L36" s="22"/>
      <c r="M36" s="22"/>
      <c r="N36" s="22"/>
      <c r="O36" s="22"/>
      <c r="P36" s="22"/>
    </row>
    <row r="37" spans="1:16" ht="39" customHeight="1">
      <c r="A37" s="22"/>
      <c r="B37" s="35"/>
      <c r="C37" s="1149" t="s">
        <v>534</v>
      </c>
      <c r="D37" s="1150"/>
      <c r="E37" s="1151"/>
      <c r="F37" s="36">
        <v>1.58</v>
      </c>
      <c r="G37" s="37">
        <v>1.97</v>
      </c>
      <c r="H37" s="37">
        <v>2.65</v>
      </c>
      <c r="I37" s="37">
        <v>2.7</v>
      </c>
      <c r="J37" s="38">
        <v>2.78</v>
      </c>
      <c r="K37" s="22"/>
      <c r="L37" s="22"/>
      <c r="M37" s="22"/>
      <c r="N37" s="22"/>
      <c r="O37" s="22"/>
      <c r="P37" s="22"/>
    </row>
    <row r="38" spans="1:16" ht="39" customHeight="1">
      <c r="A38" s="22"/>
      <c r="B38" s="35"/>
      <c r="C38" s="1149" t="s">
        <v>535</v>
      </c>
      <c r="D38" s="1150"/>
      <c r="E38" s="1151"/>
      <c r="F38" s="36">
        <v>1.21</v>
      </c>
      <c r="G38" s="37">
        <v>1.2</v>
      </c>
      <c r="H38" s="37">
        <v>0.89</v>
      </c>
      <c r="I38" s="37">
        <v>1.62</v>
      </c>
      <c r="J38" s="38">
        <v>2.54</v>
      </c>
      <c r="K38" s="22"/>
      <c r="L38" s="22"/>
      <c r="M38" s="22"/>
      <c r="N38" s="22"/>
      <c r="O38" s="22"/>
      <c r="P38" s="22"/>
    </row>
    <row r="39" spans="1:16" ht="39" customHeight="1">
      <c r="A39" s="22"/>
      <c r="B39" s="35"/>
      <c r="C39" s="1149" t="s">
        <v>536</v>
      </c>
      <c r="D39" s="1150"/>
      <c r="E39" s="1151"/>
      <c r="F39" s="36">
        <v>7.0000000000000007E-2</v>
      </c>
      <c r="G39" s="37">
        <v>0.08</v>
      </c>
      <c r="H39" s="37">
        <v>0.15</v>
      </c>
      <c r="I39" s="37">
        <v>0.14000000000000001</v>
      </c>
      <c r="J39" s="38">
        <v>0.41</v>
      </c>
      <c r="K39" s="22"/>
      <c r="L39" s="22"/>
      <c r="M39" s="22"/>
      <c r="N39" s="22"/>
      <c r="O39" s="22"/>
      <c r="P39" s="22"/>
    </row>
    <row r="40" spans="1:16" ht="39" customHeight="1">
      <c r="A40" s="22"/>
      <c r="B40" s="35"/>
      <c r="C40" s="1149" t="s">
        <v>537</v>
      </c>
      <c r="D40" s="1150"/>
      <c r="E40" s="1151"/>
      <c r="F40" s="36">
        <v>0.04</v>
      </c>
      <c r="G40" s="37">
        <v>0.13</v>
      </c>
      <c r="H40" s="37">
        <v>0.11</v>
      </c>
      <c r="I40" s="37">
        <v>0.21</v>
      </c>
      <c r="J40" s="38">
        <v>0.25</v>
      </c>
      <c r="K40" s="22"/>
      <c r="L40" s="22"/>
      <c r="M40" s="22"/>
      <c r="N40" s="22"/>
      <c r="O40" s="22"/>
      <c r="P40" s="22"/>
    </row>
    <row r="41" spans="1:16" ht="39" customHeight="1">
      <c r="A41" s="22"/>
      <c r="B41" s="35"/>
      <c r="C41" s="1149" t="s">
        <v>538</v>
      </c>
      <c r="D41" s="1150"/>
      <c r="E41" s="1151"/>
      <c r="F41" s="36">
        <v>0.13</v>
      </c>
      <c r="G41" s="37">
        <v>0.15</v>
      </c>
      <c r="H41" s="37">
        <v>0.17</v>
      </c>
      <c r="I41" s="37">
        <v>0.17</v>
      </c>
      <c r="J41" s="38">
        <v>0.25</v>
      </c>
      <c r="K41" s="22"/>
      <c r="L41" s="22"/>
      <c r="M41" s="22"/>
      <c r="N41" s="22"/>
      <c r="O41" s="22"/>
      <c r="P41" s="22"/>
    </row>
    <row r="42" spans="1:16" ht="39" customHeight="1">
      <c r="A42" s="22"/>
      <c r="B42" s="39"/>
      <c r="C42" s="1149" t="s">
        <v>539</v>
      </c>
      <c r="D42" s="1150"/>
      <c r="E42" s="1151"/>
      <c r="F42" s="36" t="s">
        <v>486</v>
      </c>
      <c r="G42" s="37" t="s">
        <v>540</v>
      </c>
      <c r="H42" s="37" t="s">
        <v>540</v>
      </c>
      <c r="I42" s="37" t="s">
        <v>486</v>
      </c>
      <c r="J42" s="38" t="s">
        <v>486</v>
      </c>
      <c r="K42" s="22"/>
      <c r="L42" s="22"/>
      <c r="M42" s="22"/>
      <c r="N42" s="22"/>
      <c r="O42" s="22"/>
      <c r="P42" s="22"/>
    </row>
    <row r="43" spans="1:16" ht="39" customHeight="1" thickBot="1">
      <c r="A43" s="22"/>
      <c r="B43" s="40"/>
      <c r="C43" s="1152" t="s">
        <v>541</v>
      </c>
      <c r="D43" s="1153"/>
      <c r="E43" s="1154"/>
      <c r="F43" s="41">
        <v>0.12</v>
      </c>
      <c r="G43" s="42">
        <v>0.2</v>
      </c>
      <c r="H43" s="42">
        <v>0.2</v>
      </c>
      <c r="I43" s="42">
        <v>0.22</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80" zoomScaleNormal="80" zoomScaleSheetLayoutView="55" workbookViewId="0">
      <selection activeCell="E47" sqref="E47:J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5" t="s">
        <v>10</v>
      </c>
      <c r="C45" s="1166"/>
      <c r="D45" s="58"/>
      <c r="E45" s="1171" t="s">
        <v>11</v>
      </c>
      <c r="F45" s="1171"/>
      <c r="G45" s="1171"/>
      <c r="H45" s="1171"/>
      <c r="I45" s="1171"/>
      <c r="J45" s="1172"/>
      <c r="K45" s="59">
        <v>36442</v>
      </c>
      <c r="L45" s="60">
        <v>36030</v>
      </c>
      <c r="M45" s="60">
        <v>35206</v>
      </c>
      <c r="N45" s="60">
        <v>35029</v>
      </c>
      <c r="O45" s="61">
        <v>34746</v>
      </c>
      <c r="P45" s="48"/>
      <c r="Q45" s="48"/>
      <c r="R45" s="48"/>
      <c r="S45" s="48"/>
      <c r="T45" s="48"/>
      <c r="U45" s="48"/>
    </row>
    <row r="46" spans="1:21" ht="30.75" customHeight="1">
      <c r="A46" s="48"/>
      <c r="B46" s="1167"/>
      <c r="C46" s="1168"/>
      <c r="D46" s="62"/>
      <c r="E46" s="1159" t="s">
        <v>12</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c r="A47" s="48"/>
      <c r="B47" s="1167"/>
      <c r="C47" s="1168"/>
      <c r="D47" s="62"/>
      <c r="E47" s="1159" t="s">
        <v>13</v>
      </c>
      <c r="F47" s="1159"/>
      <c r="G47" s="1159"/>
      <c r="H47" s="1159"/>
      <c r="I47" s="1159"/>
      <c r="J47" s="1160"/>
      <c r="K47" s="63">
        <v>1700</v>
      </c>
      <c r="L47" s="64">
        <v>2400</v>
      </c>
      <c r="M47" s="64">
        <v>3100</v>
      </c>
      <c r="N47" s="64">
        <v>3800</v>
      </c>
      <c r="O47" s="65">
        <v>4500</v>
      </c>
      <c r="P47" s="48"/>
      <c r="Q47" s="48"/>
      <c r="R47" s="48"/>
      <c r="S47" s="48"/>
      <c r="T47" s="48"/>
      <c r="U47" s="48"/>
    </row>
    <row r="48" spans="1:21" ht="30.75" customHeight="1">
      <c r="A48" s="48"/>
      <c r="B48" s="1167"/>
      <c r="C48" s="1168"/>
      <c r="D48" s="62"/>
      <c r="E48" s="1159" t="s">
        <v>14</v>
      </c>
      <c r="F48" s="1159"/>
      <c r="G48" s="1159"/>
      <c r="H48" s="1159"/>
      <c r="I48" s="1159"/>
      <c r="J48" s="1160"/>
      <c r="K48" s="63">
        <v>8706</v>
      </c>
      <c r="L48" s="64">
        <v>7977</v>
      </c>
      <c r="M48" s="64">
        <v>8060</v>
      </c>
      <c r="N48" s="64">
        <v>7839</v>
      </c>
      <c r="O48" s="65">
        <v>8348</v>
      </c>
      <c r="P48" s="48"/>
      <c r="Q48" s="48"/>
      <c r="R48" s="48"/>
      <c r="S48" s="48"/>
      <c r="T48" s="48"/>
      <c r="U48" s="48"/>
    </row>
    <row r="49" spans="1:21" ht="30.75" customHeight="1">
      <c r="A49" s="48"/>
      <c r="B49" s="1167"/>
      <c r="C49" s="1168"/>
      <c r="D49" s="62"/>
      <c r="E49" s="1159" t="s">
        <v>15</v>
      </c>
      <c r="F49" s="1159"/>
      <c r="G49" s="1159"/>
      <c r="H49" s="1159"/>
      <c r="I49" s="1159"/>
      <c r="J49" s="1160"/>
      <c r="K49" s="63">
        <v>191</v>
      </c>
      <c r="L49" s="64">
        <v>182</v>
      </c>
      <c r="M49" s="64">
        <v>180</v>
      </c>
      <c r="N49" s="64">
        <v>173</v>
      </c>
      <c r="O49" s="65">
        <v>118</v>
      </c>
      <c r="P49" s="48"/>
      <c r="Q49" s="48"/>
      <c r="R49" s="48"/>
      <c r="S49" s="48"/>
      <c r="T49" s="48"/>
      <c r="U49" s="48"/>
    </row>
    <row r="50" spans="1:21" ht="30.75" customHeight="1">
      <c r="A50" s="48"/>
      <c r="B50" s="1167"/>
      <c r="C50" s="1168"/>
      <c r="D50" s="62"/>
      <c r="E50" s="1159" t="s">
        <v>16</v>
      </c>
      <c r="F50" s="1159"/>
      <c r="G50" s="1159"/>
      <c r="H50" s="1159"/>
      <c r="I50" s="1159"/>
      <c r="J50" s="1160"/>
      <c r="K50" s="63">
        <v>1946</v>
      </c>
      <c r="L50" s="64">
        <v>2787</v>
      </c>
      <c r="M50" s="64">
        <v>2070</v>
      </c>
      <c r="N50" s="64">
        <v>1886</v>
      </c>
      <c r="O50" s="65">
        <v>788</v>
      </c>
      <c r="P50" s="48"/>
      <c r="Q50" s="48"/>
      <c r="R50" s="48"/>
      <c r="S50" s="48"/>
      <c r="T50" s="48"/>
      <c r="U50" s="48"/>
    </row>
    <row r="51" spans="1:21" ht="30.75" customHeight="1">
      <c r="A51" s="48"/>
      <c r="B51" s="1169"/>
      <c r="C51" s="1170"/>
      <c r="D51" s="66"/>
      <c r="E51" s="1159" t="s">
        <v>17</v>
      </c>
      <c r="F51" s="1159"/>
      <c r="G51" s="1159"/>
      <c r="H51" s="1159"/>
      <c r="I51" s="1159"/>
      <c r="J51" s="1160"/>
      <c r="K51" s="63" t="s">
        <v>486</v>
      </c>
      <c r="L51" s="64" t="s">
        <v>486</v>
      </c>
      <c r="M51" s="64" t="s">
        <v>486</v>
      </c>
      <c r="N51" s="64" t="s">
        <v>486</v>
      </c>
      <c r="O51" s="65" t="s">
        <v>486</v>
      </c>
      <c r="P51" s="48"/>
      <c r="Q51" s="48"/>
      <c r="R51" s="48"/>
      <c r="S51" s="48"/>
      <c r="T51" s="48"/>
      <c r="U51" s="48"/>
    </row>
    <row r="52" spans="1:21" ht="30.75" customHeight="1">
      <c r="A52" s="48"/>
      <c r="B52" s="1157" t="s">
        <v>18</v>
      </c>
      <c r="C52" s="1158"/>
      <c r="D52" s="66"/>
      <c r="E52" s="1159" t="s">
        <v>19</v>
      </c>
      <c r="F52" s="1159"/>
      <c r="G52" s="1159"/>
      <c r="H52" s="1159"/>
      <c r="I52" s="1159"/>
      <c r="J52" s="1160"/>
      <c r="K52" s="63">
        <v>31292</v>
      </c>
      <c r="L52" s="64">
        <v>31425</v>
      </c>
      <c r="M52" s="64">
        <v>33005</v>
      </c>
      <c r="N52" s="64">
        <v>34246</v>
      </c>
      <c r="O52" s="65">
        <v>35322</v>
      </c>
      <c r="P52" s="48"/>
      <c r="Q52" s="48"/>
      <c r="R52" s="48"/>
      <c r="S52" s="48"/>
      <c r="T52" s="48"/>
      <c r="U52" s="48"/>
    </row>
    <row r="53" spans="1:21" ht="30.75" customHeight="1" thickBot="1">
      <c r="A53" s="48"/>
      <c r="B53" s="1161" t="s">
        <v>20</v>
      </c>
      <c r="C53" s="1162"/>
      <c r="D53" s="67"/>
      <c r="E53" s="1163" t="s">
        <v>21</v>
      </c>
      <c r="F53" s="1163"/>
      <c r="G53" s="1163"/>
      <c r="H53" s="1163"/>
      <c r="I53" s="1163"/>
      <c r="J53" s="1164"/>
      <c r="K53" s="68">
        <v>17693</v>
      </c>
      <c r="L53" s="69">
        <v>17951</v>
      </c>
      <c r="M53" s="69">
        <v>15611</v>
      </c>
      <c r="N53" s="69">
        <v>14481</v>
      </c>
      <c r="O53" s="70">
        <v>13178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8" zoomScale="80" zoomScaleNormal="8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73" t="s">
        <v>23</v>
      </c>
      <c r="C41" s="1174"/>
      <c r="D41" s="81"/>
      <c r="E41" s="1179" t="s">
        <v>24</v>
      </c>
      <c r="F41" s="1179"/>
      <c r="G41" s="1179"/>
      <c r="H41" s="1180"/>
      <c r="I41" s="82">
        <v>380048</v>
      </c>
      <c r="J41" s="83">
        <v>390508</v>
      </c>
      <c r="K41" s="83">
        <v>401642</v>
      </c>
      <c r="L41" s="83">
        <v>420297</v>
      </c>
      <c r="M41" s="84">
        <v>431143</v>
      </c>
    </row>
    <row r="42" spans="2:13" ht="27.75" customHeight="1">
      <c r="B42" s="1175"/>
      <c r="C42" s="1176"/>
      <c r="D42" s="85"/>
      <c r="E42" s="1181" t="s">
        <v>25</v>
      </c>
      <c r="F42" s="1181"/>
      <c r="G42" s="1181"/>
      <c r="H42" s="1182"/>
      <c r="I42" s="86">
        <v>22427</v>
      </c>
      <c r="J42" s="87">
        <v>20536</v>
      </c>
      <c r="K42" s="87">
        <v>19510</v>
      </c>
      <c r="L42" s="87">
        <v>10010</v>
      </c>
      <c r="M42" s="88">
        <v>4383</v>
      </c>
    </row>
    <row r="43" spans="2:13" ht="27.75" customHeight="1">
      <c r="B43" s="1175"/>
      <c r="C43" s="1176"/>
      <c r="D43" s="85"/>
      <c r="E43" s="1181" t="s">
        <v>26</v>
      </c>
      <c r="F43" s="1181"/>
      <c r="G43" s="1181"/>
      <c r="H43" s="1182"/>
      <c r="I43" s="86">
        <v>104894</v>
      </c>
      <c r="J43" s="87">
        <v>100356</v>
      </c>
      <c r="K43" s="87">
        <v>96711</v>
      </c>
      <c r="L43" s="87">
        <v>93506</v>
      </c>
      <c r="M43" s="88">
        <v>94704</v>
      </c>
    </row>
    <row r="44" spans="2:13" ht="27.75" customHeight="1">
      <c r="B44" s="1175"/>
      <c r="C44" s="1176"/>
      <c r="D44" s="85"/>
      <c r="E44" s="1181" t="s">
        <v>27</v>
      </c>
      <c r="F44" s="1181"/>
      <c r="G44" s="1181"/>
      <c r="H44" s="1182"/>
      <c r="I44" s="86">
        <v>1705</v>
      </c>
      <c r="J44" s="87">
        <v>1578</v>
      </c>
      <c r="K44" s="87">
        <v>1418</v>
      </c>
      <c r="L44" s="87">
        <v>1279</v>
      </c>
      <c r="M44" s="88">
        <v>1197</v>
      </c>
    </row>
    <row r="45" spans="2:13" ht="27.75" customHeight="1">
      <c r="B45" s="1175"/>
      <c r="C45" s="1176"/>
      <c r="D45" s="85"/>
      <c r="E45" s="1181" t="s">
        <v>28</v>
      </c>
      <c r="F45" s="1181"/>
      <c r="G45" s="1181"/>
      <c r="H45" s="1182"/>
      <c r="I45" s="86">
        <v>49686</v>
      </c>
      <c r="J45" s="87">
        <v>47727</v>
      </c>
      <c r="K45" s="87">
        <v>45989</v>
      </c>
      <c r="L45" s="87">
        <v>44018</v>
      </c>
      <c r="M45" s="88">
        <v>44676</v>
      </c>
    </row>
    <row r="46" spans="2:13" ht="27.75" customHeight="1">
      <c r="B46" s="1175"/>
      <c r="C46" s="1176"/>
      <c r="D46" s="85"/>
      <c r="E46" s="1181" t="s">
        <v>29</v>
      </c>
      <c r="F46" s="1181"/>
      <c r="G46" s="1181"/>
      <c r="H46" s="1182"/>
      <c r="I46" s="86">
        <v>2878</v>
      </c>
      <c r="J46" s="87">
        <v>2569</v>
      </c>
      <c r="K46" s="87">
        <v>2547</v>
      </c>
      <c r="L46" s="87">
        <v>3319</v>
      </c>
      <c r="M46" s="88">
        <v>2255</v>
      </c>
    </row>
    <row r="47" spans="2:13" ht="27.75" customHeight="1">
      <c r="B47" s="1175"/>
      <c r="C47" s="1176"/>
      <c r="D47" s="85"/>
      <c r="E47" s="1181" t="s">
        <v>30</v>
      </c>
      <c r="F47" s="1181"/>
      <c r="G47" s="1181"/>
      <c r="H47" s="1182"/>
      <c r="I47" s="86" t="s">
        <v>486</v>
      </c>
      <c r="J47" s="87" t="s">
        <v>486</v>
      </c>
      <c r="K47" s="87" t="s">
        <v>486</v>
      </c>
      <c r="L47" s="87" t="s">
        <v>486</v>
      </c>
      <c r="M47" s="88" t="s">
        <v>486</v>
      </c>
    </row>
    <row r="48" spans="2:13" ht="27.75" customHeight="1">
      <c r="B48" s="1177"/>
      <c r="C48" s="1178"/>
      <c r="D48" s="85"/>
      <c r="E48" s="1181" t="s">
        <v>31</v>
      </c>
      <c r="F48" s="1181"/>
      <c r="G48" s="1181"/>
      <c r="H48" s="1182"/>
      <c r="I48" s="86" t="s">
        <v>486</v>
      </c>
      <c r="J48" s="87" t="s">
        <v>486</v>
      </c>
      <c r="K48" s="87" t="s">
        <v>486</v>
      </c>
      <c r="L48" s="87" t="s">
        <v>486</v>
      </c>
      <c r="M48" s="88" t="s">
        <v>486</v>
      </c>
    </row>
    <row r="49" spans="2:13" ht="27.75" customHeight="1">
      <c r="B49" s="1183" t="s">
        <v>32</v>
      </c>
      <c r="C49" s="1184"/>
      <c r="D49" s="89"/>
      <c r="E49" s="1181" t="s">
        <v>33</v>
      </c>
      <c r="F49" s="1181"/>
      <c r="G49" s="1181"/>
      <c r="H49" s="1182"/>
      <c r="I49" s="86">
        <v>28865</v>
      </c>
      <c r="J49" s="87">
        <v>34167</v>
      </c>
      <c r="K49" s="87">
        <v>36115</v>
      </c>
      <c r="L49" s="87">
        <v>42052</v>
      </c>
      <c r="M49" s="88">
        <v>49956</v>
      </c>
    </row>
    <row r="50" spans="2:13" ht="27.75" customHeight="1">
      <c r="B50" s="1175"/>
      <c r="C50" s="1176"/>
      <c r="D50" s="85"/>
      <c r="E50" s="1181" t="s">
        <v>34</v>
      </c>
      <c r="F50" s="1181"/>
      <c r="G50" s="1181"/>
      <c r="H50" s="1182"/>
      <c r="I50" s="86">
        <v>83658</v>
      </c>
      <c r="J50" s="87">
        <v>82958</v>
      </c>
      <c r="K50" s="87">
        <v>86095</v>
      </c>
      <c r="L50" s="87">
        <v>87557</v>
      </c>
      <c r="M50" s="88">
        <v>88092</v>
      </c>
    </row>
    <row r="51" spans="2:13" ht="27.75" customHeight="1">
      <c r="B51" s="1177"/>
      <c r="C51" s="1178"/>
      <c r="D51" s="85"/>
      <c r="E51" s="1181" t="s">
        <v>35</v>
      </c>
      <c r="F51" s="1181"/>
      <c r="G51" s="1181"/>
      <c r="H51" s="1182"/>
      <c r="I51" s="86">
        <v>280595</v>
      </c>
      <c r="J51" s="87">
        <v>293133</v>
      </c>
      <c r="K51" s="87">
        <v>304269</v>
      </c>
      <c r="L51" s="87">
        <v>321240</v>
      </c>
      <c r="M51" s="88">
        <v>333681</v>
      </c>
    </row>
    <row r="52" spans="2:13" ht="27.75" customHeight="1" thickBot="1">
      <c r="B52" s="1185" t="s">
        <v>36</v>
      </c>
      <c r="C52" s="1186"/>
      <c r="D52" s="90"/>
      <c r="E52" s="1187" t="s">
        <v>37</v>
      </c>
      <c r="F52" s="1187"/>
      <c r="G52" s="1187"/>
      <c r="H52" s="1188"/>
      <c r="I52" s="91">
        <v>168520</v>
      </c>
      <c r="J52" s="92">
        <v>153017</v>
      </c>
      <c r="K52" s="92">
        <v>141339</v>
      </c>
      <c r="L52" s="92">
        <v>121580</v>
      </c>
      <c r="M52" s="93">
        <v>106629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107119</v>
      </c>
      <c r="E3" s="116"/>
      <c r="F3" s="117">
        <v>55769</v>
      </c>
      <c r="G3" s="118"/>
      <c r="H3" s="119"/>
    </row>
    <row r="4" spans="1:8">
      <c r="A4" s="120"/>
      <c r="B4" s="121"/>
      <c r="C4" s="122"/>
      <c r="D4" s="123">
        <v>54242</v>
      </c>
      <c r="E4" s="124"/>
      <c r="F4" s="125">
        <v>31551</v>
      </c>
      <c r="G4" s="126"/>
      <c r="H4" s="127"/>
    </row>
    <row r="5" spans="1:8">
      <c r="A5" s="108" t="s">
        <v>519</v>
      </c>
      <c r="B5" s="113"/>
      <c r="C5" s="114"/>
      <c r="D5" s="115">
        <v>70803</v>
      </c>
      <c r="E5" s="116"/>
      <c r="F5" s="117">
        <v>52334</v>
      </c>
      <c r="G5" s="118"/>
      <c r="H5" s="119"/>
    </row>
    <row r="6" spans="1:8">
      <c r="A6" s="120"/>
      <c r="B6" s="121"/>
      <c r="C6" s="122"/>
      <c r="D6" s="123">
        <v>48225</v>
      </c>
      <c r="E6" s="124"/>
      <c r="F6" s="125">
        <v>29965</v>
      </c>
      <c r="G6" s="126"/>
      <c r="H6" s="127"/>
    </row>
    <row r="7" spans="1:8">
      <c r="A7" s="108" t="s">
        <v>520</v>
      </c>
      <c r="B7" s="113"/>
      <c r="C7" s="114"/>
      <c r="D7" s="115">
        <v>69354</v>
      </c>
      <c r="E7" s="116"/>
      <c r="F7" s="117">
        <v>48794</v>
      </c>
      <c r="G7" s="118"/>
      <c r="H7" s="119"/>
    </row>
    <row r="8" spans="1:8">
      <c r="A8" s="120"/>
      <c r="B8" s="121"/>
      <c r="C8" s="122"/>
      <c r="D8" s="123">
        <v>35243</v>
      </c>
      <c r="E8" s="124"/>
      <c r="F8" s="125">
        <v>25698</v>
      </c>
      <c r="G8" s="126"/>
      <c r="H8" s="127"/>
    </row>
    <row r="9" spans="1:8">
      <c r="A9" s="108" t="s">
        <v>521</v>
      </c>
      <c r="B9" s="113"/>
      <c r="C9" s="114"/>
      <c r="D9" s="115">
        <v>75439</v>
      </c>
      <c r="E9" s="116"/>
      <c r="F9" s="117">
        <v>47129</v>
      </c>
      <c r="G9" s="118"/>
      <c r="H9" s="119"/>
    </row>
    <row r="10" spans="1:8">
      <c r="A10" s="120"/>
      <c r="B10" s="121"/>
      <c r="C10" s="122"/>
      <c r="D10" s="123">
        <v>36335</v>
      </c>
      <c r="E10" s="124"/>
      <c r="F10" s="125">
        <v>23069</v>
      </c>
      <c r="G10" s="126"/>
      <c r="H10" s="127"/>
    </row>
    <row r="11" spans="1:8">
      <c r="A11" s="108" t="s">
        <v>522</v>
      </c>
      <c r="B11" s="113"/>
      <c r="C11" s="114"/>
      <c r="D11" s="115">
        <v>65746</v>
      </c>
      <c r="E11" s="116"/>
      <c r="F11" s="117">
        <v>50848</v>
      </c>
      <c r="G11" s="118"/>
      <c r="H11" s="119"/>
    </row>
    <row r="12" spans="1:8">
      <c r="A12" s="120"/>
      <c r="B12" s="121"/>
      <c r="C12" s="128"/>
      <c r="D12" s="123">
        <v>30538</v>
      </c>
      <c r="E12" s="124"/>
      <c r="F12" s="125">
        <v>22583</v>
      </c>
      <c r="G12" s="126"/>
      <c r="H12" s="127"/>
    </row>
    <row r="13" spans="1:8">
      <c r="A13" s="108"/>
      <c r="B13" s="113"/>
      <c r="C13" s="129"/>
      <c r="D13" s="130">
        <v>77692</v>
      </c>
      <c r="E13" s="131"/>
      <c r="F13" s="132">
        <v>50975</v>
      </c>
      <c r="G13" s="133"/>
      <c r="H13" s="119"/>
    </row>
    <row r="14" spans="1:8">
      <c r="A14" s="120"/>
      <c r="B14" s="121"/>
      <c r="C14" s="122"/>
      <c r="D14" s="123">
        <v>40917</v>
      </c>
      <c r="E14" s="124"/>
      <c r="F14" s="125">
        <v>26573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2.14</v>
      </c>
      <c r="C19" s="134">
        <f>ROUND(VALUE(SUBSTITUTE(実質収支比率等に係る経年分析!G$48,"▲","-")),2)</f>
        <v>2.56</v>
      </c>
      <c r="D19" s="134">
        <f>ROUND(VALUE(SUBSTITUTE(実質収支比率等に係る経年分析!H$48,"▲","-")),2)</f>
        <v>2.4700000000000002</v>
      </c>
      <c r="E19" s="134">
        <f>ROUND(VALUE(SUBSTITUTE(実質収支比率等に係る経年分析!I$48,"▲","-")),2)</f>
        <v>2.4900000000000002</v>
      </c>
      <c r="F19" s="134">
        <f>ROUND(VALUE(SUBSTITUTE(実質収支比率等に係る経年分析!J$48,"▲","-")),2)</f>
        <v>3.17</v>
      </c>
    </row>
    <row r="20" spans="1:11">
      <c r="A20" s="134" t="s">
        <v>42</v>
      </c>
      <c r="B20" s="134">
        <f>ROUND(VALUE(SUBSTITUTE(実質収支比率等に係る経年分析!F$47,"▲","-")),2)</f>
        <v>4.58</v>
      </c>
      <c r="C20" s="134">
        <f>ROUND(VALUE(SUBSTITUTE(実質収支比率等に係る経年分析!G$47,"▲","-")),2)</f>
        <v>5.13</v>
      </c>
      <c r="D20" s="134">
        <f>ROUND(VALUE(SUBSTITUTE(実質収支比率等に係る経年分析!H$47,"▲","-")),2)</f>
        <v>5.13</v>
      </c>
      <c r="E20" s="134">
        <f>ROUND(VALUE(SUBSTITUTE(実質収支比率等に係る経年分析!I$47,"▲","-")),2)</f>
        <v>5.26</v>
      </c>
      <c r="F20" s="134">
        <f>ROUND(VALUE(SUBSTITUTE(実質収支比率等に係る経年分析!J$47,"▲","-")),2)</f>
        <v>5.21</v>
      </c>
    </row>
    <row r="21" spans="1:11">
      <c r="A21" s="134" t="s">
        <v>43</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1.38</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0.23</v>
      </c>
      <c r="F21" s="134">
        <f>IF(ISNUMBER(VALUE(SUBSTITUTE(実質収支比率等に係る経年分析!J$49,"▲","-"))),ROUND(VALUE(SUBSTITUTE(実質収支比率等に係る経年分析!J$49,"▲","-")),2),NA())</f>
        <v>0.72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介護保険事業会計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清掃工場発電事業会計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国民健康保険事業会計（事業勘定）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2.54</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2.4700000000000002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2.4700000000000002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31292</v>
      </c>
      <c r="E42" s="136"/>
      <c r="F42" s="136"/>
      <c r="G42" s="136">
        <f>'実質公債費比率（分子）の構造'!L$52</f>
        <v>31425</v>
      </c>
      <c r="H42" s="136"/>
      <c r="I42" s="136"/>
      <c r="J42" s="136">
        <f>'実質公債費比率（分子）の構造'!M$52</f>
        <v>33005</v>
      </c>
      <c r="K42" s="136"/>
      <c r="L42" s="136"/>
      <c r="M42" s="136">
        <f>'実質公債費比率（分子）の構造'!N$52</f>
        <v>34246</v>
      </c>
      <c r="N42" s="136"/>
      <c r="O42" s="136"/>
      <c r="P42" s="136">
        <f>'実質公債費比率（分子）の構造'!O$52</f>
        <v>35322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1946</v>
      </c>
      <c r="C44" s="136"/>
      <c r="D44" s="136"/>
      <c r="E44" s="136">
        <f>'実質公債費比率（分子）の構造'!L$50</f>
        <v>2787</v>
      </c>
      <c r="F44" s="136"/>
      <c r="G44" s="136"/>
      <c r="H44" s="136">
        <f>'実質公債費比率（分子）の構造'!M$50</f>
        <v>2070</v>
      </c>
      <c r="I44" s="136"/>
      <c r="J44" s="136"/>
      <c r="K44" s="136">
        <f>'実質公債費比率（分子）の構造'!N$50</f>
        <v>1886</v>
      </c>
      <c r="L44" s="136"/>
      <c r="M44" s="136"/>
      <c r="N44" s="136">
        <f>'実質公債費比率（分子）の構造'!O$50</f>
        <v>788</v>
      </c>
      <c r="O44" s="136"/>
      <c r="P44" s="136"/>
    </row>
    <row r="45" spans="1:16">
      <c r="A45" s="136" t="s">
        <v>53</v>
      </c>
      <c r="B45" s="136">
        <f>'実質公債費比率（分子）の構造'!K$49</f>
        <v>191</v>
      </c>
      <c r="C45" s="136"/>
      <c r="D45" s="136"/>
      <c r="E45" s="136">
        <f>'実質公債費比率（分子）の構造'!L$49</f>
        <v>182</v>
      </c>
      <c r="F45" s="136"/>
      <c r="G45" s="136"/>
      <c r="H45" s="136">
        <f>'実質公債費比率（分子）の構造'!M$49</f>
        <v>180</v>
      </c>
      <c r="I45" s="136"/>
      <c r="J45" s="136"/>
      <c r="K45" s="136">
        <f>'実質公債費比率（分子）の構造'!N$49</f>
        <v>173</v>
      </c>
      <c r="L45" s="136"/>
      <c r="M45" s="136"/>
      <c r="N45" s="136">
        <f>'実質公債費比率（分子）の構造'!O$49</f>
        <v>118</v>
      </c>
      <c r="O45" s="136"/>
      <c r="P45" s="136"/>
    </row>
    <row r="46" spans="1:16">
      <c r="A46" s="136" t="s">
        <v>54</v>
      </c>
      <c r="B46" s="136">
        <f>'実質公債費比率（分子）の構造'!K$48</f>
        <v>8706</v>
      </c>
      <c r="C46" s="136"/>
      <c r="D46" s="136"/>
      <c r="E46" s="136">
        <f>'実質公債費比率（分子）の構造'!L$48</f>
        <v>7977</v>
      </c>
      <c r="F46" s="136"/>
      <c r="G46" s="136"/>
      <c r="H46" s="136">
        <f>'実質公債費比率（分子）の構造'!M$48</f>
        <v>8060</v>
      </c>
      <c r="I46" s="136"/>
      <c r="J46" s="136"/>
      <c r="K46" s="136">
        <f>'実質公債費比率（分子）の構造'!N$48</f>
        <v>7839</v>
      </c>
      <c r="L46" s="136"/>
      <c r="M46" s="136"/>
      <c r="N46" s="136">
        <f>'実質公債費比率（分子）の構造'!O$48</f>
        <v>8348</v>
      </c>
      <c r="O46" s="136"/>
      <c r="P46" s="136"/>
    </row>
    <row r="47" spans="1:16">
      <c r="A47" s="136" t="s">
        <v>55</v>
      </c>
      <c r="B47" s="136">
        <f>'実質公債費比率（分子）の構造'!K$47</f>
        <v>1700</v>
      </c>
      <c r="C47" s="136"/>
      <c r="D47" s="136"/>
      <c r="E47" s="136">
        <f>'実質公債費比率（分子）の構造'!L$47</f>
        <v>2400</v>
      </c>
      <c r="F47" s="136"/>
      <c r="G47" s="136"/>
      <c r="H47" s="136">
        <f>'実質公債費比率（分子）の構造'!M$47</f>
        <v>3100</v>
      </c>
      <c r="I47" s="136"/>
      <c r="J47" s="136"/>
      <c r="K47" s="136">
        <f>'実質公債費比率（分子）の構造'!N$47</f>
        <v>3800</v>
      </c>
      <c r="L47" s="136"/>
      <c r="M47" s="136"/>
      <c r="N47" s="136">
        <f>'実質公債費比率（分子）の構造'!O$47</f>
        <v>4500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36442</v>
      </c>
      <c r="C49" s="136"/>
      <c r="D49" s="136"/>
      <c r="E49" s="136">
        <f>'実質公債費比率（分子）の構造'!L$45</f>
        <v>36030</v>
      </c>
      <c r="F49" s="136"/>
      <c r="G49" s="136"/>
      <c r="H49" s="136">
        <f>'実質公債費比率（分子）の構造'!M$45</f>
        <v>35206</v>
      </c>
      <c r="I49" s="136"/>
      <c r="J49" s="136"/>
      <c r="K49" s="136">
        <f>'実質公債費比率（分子）の構造'!N$45</f>
        <v>35029</v>
      </c>
      <c r="L49" s="136"/>
      <c r="M49" s="136"/>
      <c r="N49" s="136">
        <f>'実質公債費比率（分子）の構造'!O$45</f>
        <v>34746</v>
      </c>
      <c r="O49" s="136"/>
      <c r="P49" s="136"/>
    </row>
    <row r="50" spans="1:16">
      <c r="A50" s="136" t="s">
        <v>58</v>
      </c>
      <c r="B50" s="136" t="e">
        <f>NA()</f>
        <v>#N/A</v>
      </c>
      <c r="C50" s="136">
        <f>IF(ISNUMBER('実質公債費比率（分子）の構造'!K$53),'実質公債費比率（分子）の構造'!K$53,NA())</f>
        <v>17693</v>
      </c>
      <c r="D50" s="136" t="e">
        <f>NA()</f>
        <v>#N/A</v>
      </c>
      <c r="E50" s="136" t="e">
        <f>NA()</f>
        <v>#N/A</v>
      </c>
      <c r="F50" s="136">
        <f>IF(ISNUMBER('実質公債費比率（分子）の構造'!L$53),'実質公債費比率（分子）の構造'!L$53,NA())</f>
        <v>17951</v>
      </c>
      <c r="G50" s="136" t="e">
        <f>NA()</f>
        <v>#N/A</v>
      </c>
      <c r="H50" s="136" t="e">
        <f>NA()</f>
        <v>#N/A</v>
      </c>
      <c r="I50" s="136">
        <f>IF(ISNUMBER('実質公債費比率（分子）の構造'!M$53),'実質公債費比率（分子）の構造'!M$53,NA())</f>
        <v>15611</v>
      </c>
      <c r="J50" s="136" t="e">
        <f>NA()</f>
        <v>#N/A</v>
      </c>
      <c r="K50" s="136" t="e">
        <f>NA()</f>
        <v>#N/A</v>
      </c>
      <c r="L50" s="136">
        <f>IF(ISNUMBER('実質公債費比率（分子）の構造'!N$53),'実質公債費比率（分子）の構造'!N$53,NA())</f>
        <v>14481</v>
      </c>
      <c r="M50" s="136" t="e">
        <f>NA()</f>
        <v>#N/A</v>
      </c>
      <c r="N50" s="136" t="e">
        <f>NA()</f>
        <v>#N/A</v>
      </c>
      <c r="O50" s="136">
        <f>IF(ISNUMBER('実質公債費比率（分子）の構造'!O$53),'実質公債費比率（分子）の構造'!O$53,NA())</f>
        <v>13178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280595</v>
      </c>
      <c r="E56" s="135"/>
      <c r="F56" s="135"/>
      <c r="G56" s="135">
        <f>'将来負担比率（分子）の構造'!J$51</f>
        <v>293133</v>
      </c>
      <c r="H56" s="135"/>
      <c r="I56" s="135"/>
      <c r="J56" s="135">
        <f>'将来負担比率（分子）の構造'!K$51</f>
        <v>304269</v>
      </c>
      <c r="K56" s="135"/>
      <c r="L56" s="135"/>
      <c r="M56" s="135">
        <f>'将来負担比率（分子）の構造'!L$51</f>
        <v>321240</v>
      </c>
      <c r="N56" s="135"/>
      <c r="O56" s="135"/>
      <c r="P56" s="135">
        <f>'将来負担比率（分子）の構造'!M$51</f>
        <v>333681</v>
      </c>
    </row>
    <row r="57" spans="1:16">
      <c r="A57" s="135" t="s">
        <v>34</v>
      </c>
      <c r="B57" s="135"/>
      <c r="C57" s="135"/>
      <c r="D57" s="135">
        <f>'将来負担比率（分子）の構造'!I$50</f>
        <v>83658</v>
      </c>
      <c r="E57" s="135"/>
      <c r="F57" s="135"/>
      <c r="G57" s="135">
        <f>'将来負担比率（分子）の構造'!J$50</f>
        <v>82958</v>
      </c>
      <c r="H57" s="135"/>
      <c r="I57" s="135"/>
      <c r="J57" s="135">
        <f>'将来負担比率（分子）の構造'!K$50</f>
        <v>86095</v>
      </c>
      <c r="K57" s="135"/>
      <c r="L57" s="135"/>
      <c r="M57" s="135">
        <f>'将来負担比率（分子）の構造'!L$50</f>
        <v>87557</v>
      </c>
      <c r="N57" s="135"/>
      <c r="O57" s="135"/>
      <c r="P57" s="135">
        <f>'将来負担比率（分子）の構造'!M$50</f>
        <v>88092</v>
      </c>
    </row>
    <row r="58" spans="1:16">
      <c r="A58" s="135" t="s">
        <v>33</v>
      </c>
      <c r="B58" s="135"/>
      <c r="C58" s="135"/>
      <c r="D58" s="135">
        <f>'将来負担比率（分子）の構造'!I$49</f>
        <v>28865</v>
      </c>
      <c r="E58" s="135"/>
      <c r="F58" s="135"/>
      <c r="G58" s="135">
        <f>'将来負担比率（分子）の構造'!J$49</f>
        <v>34167</v>
      </c>
      <c r="H58" s="135"/>
      <c r="I58" s="135"/>
      <c r="J58" s="135">
        <f>'将来負担比率（分子）の構造'!K$49</f>
        <v>36115</v>
      </c>
      <c r="K58" s="135"/>
      <c r="L58" s="135"/>
      <c r="M58" s="135">
        <f>'将来負担比率（分子）の構造'!L$49</f>
        <v>42052</v>
      </c>
      <c r="N58" s="135"/>
      <c r="O58" s="135"/>
      <c r="P58" s="135">
        <f>'将来負担比率（分子）の構造'!M$49</f>
        <v>49956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2878</v>
      </c>
      <c r="C61" s="135"/>
      <c r="D61" s="135"/>
      <c r="E61" s="135">
        <f>'将来負担比率（分子）の構造'!J$46</f>
        <v>2569</v>
      </c>
      <c r="F61" s="135"/>
      <c r="G61" s="135"/>
      <c r="H61" s="135">
        <f>'将来負担比率（分子）の構造'!K$46</f>
        <v>2547</v>
      </c>
      <c r="I61" s="135"/>
      <c r="J61" s="135"/>
      <c r="K61" s="135">
        <f>'将来負担比率（分子）の構造'!L$46</f>
        <v>3319</v>
      </c>
      <c r="L61" s="135"/>
      <c r="M61" s="135"/>
      <c r="N61" s="135">
        <f>'将来負担比率（分子）の構造'!M$46</f>
        <v>2255</v>
      </c>
      <c r="O61" s="135"/>
      <c r="P61" s="135"/>
    </row>
    <row r="62" spans="1:16">
      <c r="A62" s="135" t="s">
        <v>28</v>
      </c>
      <c r="B62" s="135">
        <f>'将来負担比率（分子）の構造'!I$45</f>
        <v>49686</v>
      </c>
      <c r="C62" s="135"/>
      <c r="D62" s="135"/>
      <c r="E62" s="135">
        <f>'将来負担比率（分子）の構造'!J$45</f>
        <v>47727</v>
      </c>
      <c r="F62" s="135"/>
      <c r="G62" s="135"/>
      <c r="H62" s="135">
        <f>'将来負担比率（分子）の構造'!K$45</f>
        <v>45989</v>
      </c>
      <c r="I62" s="135"/>
      <c r="J62" s="135"/>
      <c r="K62" s="135">
        <f>'将来負担比率（分子）の構造'!L$45</f>
        <v>44018</v>
      </c>
      <c r="L62" s="135"/>
      <c r="M62" s="135"/>
      <c r="N62" s="135">
        <f>'将来負担比率（分子）の構造'!M$45</f>
        <v>44676</v>
      </c>
      <c r="O62" s="135"/>
      <c r="P62" s="135"/>
    </row>
    <row r="63" spans="1:16">
      <c r="A63" s="135" t="s">
        <v>27</v>
      </c>
      <c r="B63" s="135">
        <f>'将来負担比率（分子）の構造'!I$44</f>
        <v>1705</v>
      </c>
      <c r="C63" s="135"/>
      <c r="D63" s="135"/>
      <c r="E63" s="135">
        <f>'将来負担比率（分子）の構造'!J$44</f>
        <v>1578</v>
      </c>
      <c r="F63" s="135"/>
      <c r="G63" s="135"/>
      <c r="H63" s="135">
        <f>'将来負担比率（分子）の構造'!K$44</f>
        <v>1418</v>
      </c>
      <c r="I63" s="135"/>
      <c r="J63" s="135"/>
      <c r="K63" s="135">
        <f>'将来負担比率（分子）の構造'!L$44</f>
        <v>1279</v>
      </c>
      <c r="L63" s="135"/>
      <c r="M63" s="135"/>
      <c r="N63" s="135">
        <f>'将来負担比率（分子）の構造'!M$44</f>
        <v>1197</v>
      </c>
      <c r="O63" s="135"/>
      <c r="P63" s="135"/>
    </row>
    <row r="64" spans="1:16">
      <c r="A64" s="135" t="s">
        <v>26</v>
      </c>
      <c r="B64" s="135">
        <f>'将来負担比率（分子）の構造'!I$43</f>
        <v>104894</v>
      </c>
      <c r="C64" s="135"/>
      <c r="D64" s="135"/>
      <c r="E64" s="135">
        <f>'将来負担比率（分子）の構造'!J$43</f>
        <v>100356</v>
      </c>
      <c r="F64" s="135"/>
      <c r="G64" s="135"/>
      <c r="H64" s="135">
        <f>'将来負担比率（分子）の構造'!K$43</f>
        <v>96711</v>
      </c>
      <c r="I64" s="135"/>
      <c r="J64" s="135"/>
      <c r="K64" s="135">
        <f>'将来負担比率（分子）の構造'!L$43</f>
        <v>93506</v>
      </c>
      <c r="L64" s="135"/>
      <c r="M64" s="135"/>
      <c r="N64" s="135">
        <f>'将来負担比率（分子）の構造'!M$43</f>
        <v>94704</v>
      </c>
      <c r="O64" s="135"/>
      <c r="P64" s="135"/>
    </row>
    <row r="65" spans="1:16">
      <c r="A65" s="135" t="s">
        <v>25</v>
      </c>
      <c r="B65" s="135">
        <f>'将来負担比率（分子）の構造'!I$42</f>
        <v>22427</v>
      </c>
      <c r="C65" s="135"/>
      <c r="D65" s="135"/>
      <c r="E65" s="135">
        <f>'将来負担比率（分子）の構造'!J$42</f>
        <v>20536</v>
      </c>
      <c r="F65" s="135"/>
      <c r="G65" s="135"/>
      <c r="H65" s="135">
        <f>'将来負担比率（分子）の構造'!K$42</f>
        <v>19510</v>
      </c>
      <c r="I65" s="135"/>
      <c r="J65" s="135"/>
      <c r="K65" s="135">
        <f>'将来負担比率（分子）の構造'!L$42</f>
        <v>10010</v>
      </c>
      <c r="L65" s="135"/>
      <c r="M65" s="135"/>
      <c r="N65" s="135">
        <f>'将来負担比率（分子）の構造'!M$42</f>
        <v>4383</v>
      </c>
      <c r="O65" s="135"/>
      <c r="P65" s="135"/>
    </row>
    <row r="66" spans="1:16">
      <c r="A66" s="135" t="s">
        <v>24</v>
      </c>
      <c r="B66" s="135">
        <f>'将来負担比率（分子）の構造'!I$41</f>
        <v>380048</v>
      </c>
      <c r="C66" s="135"/>
      <c r="D66" s="135"/>
      <c r="E66" s="135">
        <f>'将来負担比率（分子）の構造'!J$41</f>
        <v>390508</v>
      </c>
      <c r="F66" s="135"/>
      <c r="G66" s="135"/>
      <c r="H66" s="135">
        <f>'将来負担比率（分子）の構造'!K$41</f>
        <v>401642</v>
      </c>
      <c r="I66" s="135"/>
      <c r="J66" s="135"/>
      <c r="K66" s="135">
        <f>'将来負担比率（分子）の構造'!L$41</f>
        <v>420297</v>
      </c>
      <c r="L66" s="135"/>
      <c r="M66" s="135"/>
      <c r="N66" s="135">
        <f>'将来負担比率（分子）の構造'!M$41</f>
        <v>431143</v>
      </c>
      <c r="O66" s="135"/>
      <c r="P66" s="135"/>
    </row>
    <row r="67" spans="1:16">
      <c r="A67" s="135" t="s">
        <v>62</v>
      </c>
      <c r="B67" s="135" t="e">
        <f>NA()</f>
        <v>#N/A</v>
      </c>
      <c r="C67" s="135">
        <f>IF(ISNUMBER('将来負担比率（分子）の構造'!I$52), IF('将来負担比率（分子）の構造'!I$52 &lt; 0, 0, '将来負担比率（分子）の構造'!I$52), NA())</f>
        <v>168520</v>
      </c>
      <c r="D67" s="135" t="e">
        <f>NA()</f>
        <v>#N/A</v>
      </c>
      <c r="E67" s="135" t="e">
        <f>NA()</f>
        <v>#N/A</v>
      </c>
      <c r="F67" s="135">
        <f>IF(ISNUMBER('将来負担比率（分子）の構造'!J$52), IF('将来負担比率（分子）の構造'!J$52 &lt; 0, 0, '将来負担比率（分子）の構造'!J$52), NA())</f>
        <v>153017</v>
      </c>
      <c r="G67" s="135" t="e">
        <f>NA()</f>
        <v>#N/A</v>
      </c>
      <c r="H67" s="135" t="e">
        <f>NA()</f>
        <v>#N/A</v>
      </c>
      <c r="I67" s="135">
        <f>IF(ISNUMBER('将来負担比率（分子）の構造'!K$52), IF('将来負担比率（分子）の構造'!K$52 &lt; 0, 0, '将来負担比率（分子）の構造'!K$52), NA())</f>
        <v>141339</v>
      </c>
      <c r="J67" s="135" t="e">
        <f>NA()</f>
        <v>#N/A</v>
      </c>
      <c r="K67" s="135" t="e">
        <f>NA()</f>
        <v>#N/A</v>
      </c>
      <c r="L67" s="135">
        <f>IF(ISNUMBER('将来負担比率（分子）の構造'!L$52), IF('将来負担比率（分子）の構造'!L$52 &lt; 0, 0, '将来負担比率（分子）の構造'!L$52), NA())</f>
        <v>121580</v>
      </c>
      <c r="M67" s="135" t="e">
        <f>NA()</f>
        <v>#N/A</v>
      </c>
      <c r="N67" s="135" t="e">
        <f>NA()</f>
        <v>#N/A</v>
      </c>
      <c r="O67" s="135">
        <f>IF(ISNUMBER('将来負担比率（分子）の構造'!M$52), IF('将来負担比率（分子）の構造'!M$52 &lt; 0, 0, '将来負担比率（分子）の構造'!M$52), NA())</f>
        <v>106629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A-BA</cp:lastModifiedBy>
  <cp:lastPrinted>2015-05-14T13:39:55Z</cp:lastPrinted>
  <dcterms:created xsi:type="dcterms:W3CDTF">2015-02-17T06:57:11Z</dcterms:created>
  <dcterms:modified xsi:type="dcterms:W3CDTF">2015-05-14T13:54:43Z</dcterms:modified>
  <cp:category/>
</cp:coreProperties>
</file>